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wangzian/Desktop/2022 Winter/RSM430H1 S/Trading Result /"/>
    </mc:Choice>
  </mc:AlternateContent>
  <xr:revisionPtr revIDLastSave="0" documentId="13_ncr:1_{E1DC5372-A6C7-D24E-AA38-D2AA172D2472}" xr6:coauthVersionLast="47" xr6:coauthVersionMax="47" xr10:uidLastSave="{00000000-0000-0000-0000-000000000000}"/>
  <bookViews>
    <workbookView xWindow="4900" yWindow="500" windowWidth="28800" windowHeight="17320" activeTab="4" xr2:uid="{00000000-000D-0000-FFFF-FFFF00000000}"/>
  </bookViews>
  <sheets>
    <sheet name="Annotated" sheetId="1" r:id="rId1"/>
    <sheet name="No Definitions" sheetId="5" r:id="rId2"/>
    <sheet name="Practice 1" sheetId="6" r:id="rId3"/>
    <sheet name="performance 1" sheetId="7" r:id="rId4"/>
    <sheet name="performance 2" sheetId="8" r:id="rId5"/>
    <sheet name="performance 3" sheetId="9" r:id="rId6"/>
    <sheet name="Sheet2" sheetId="2" state="hidden" r:id="rId7"/>
    <sheet name="Sheet3" sheetId="3" state="hidden" r:id="rId8"/>
  </sheets>
  <definedNames>
    <definedName name="CIQWBGuid" hidden="1">"b9e5277f-ab77-4a3f-babe-eaca8470c999"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642" i="5" l="1"/>
  <c r="A641" i="5"/>
  <c r="A640" i="5"/>
  <c r="A639" i="5"/>
  <c r="A638" i="5"/>
  <c r="A637" i="5"/>
  <c r="A636" i="5"/>
  <c r="A635" i="5"/>
  <c r="A634" i="5"/>
  <c r="A633" i="5"/>
  <c r="A632" i="5"/>
  <c r="A631" i="5"/>
  <c r="A630" i="5"/>
  <c r="A629" i="5"/>
  <c r="A628" i="5"/>
  <c r="A627" i="5"/>
  <c r="A626" i="5"/>
  <c r="A625" i="5"/>
  <c r="A624" i="5"/>
  <c r="A623" i="5"/>
  <c r="A622" i="5"/>
  <c r="A621" i="5"/>
  <c r="A620" i="5"/>
  <c r="A619" i="5"/>
  <c r="A618" i="5"/>
  <c r="A617" i="5"/>
  <c r="A616" i="5"/>
  <c r="A615" i="5"/>
  <c r="A614" i="5"/>
  <c r="A613" i="5"/>
  <c r="A612" i="5"/>
  <c r="A611" i="5"/>
  <c r="A610" i="5"/>
  <c r="A609" i="5"/>
  <c r="A608" i="5"/>
  <c r="A607" i="5"/>
  <c r="A606" i="5"/>
  <c r="A605" i="5"/>
  <c r="A604" i="5"/>
  <c r="A603" i="5"/>
  <c r="A602" i="5"/>
  <c r="A601" i="5"/>
  <c r="A600"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7" i="5"/>
  <c r="A556" i="5"/>
  <c r="A555" i="5"/>
  <c r="A554" i="5"/>
  <c r="A553" i="5"/>
  <c r="A552" i="5"/>
  <c r="A551" i="5"/>
  <c r="A550" i="5"/>
  <c r="A549" i="5"/>
  <c r="A548" i="5"/>
  <c r="A547" i="5"/>
  <c r="A546" i="5"/>
  <c r="A545" i="5"/>
  <c r="A544" i="5"/>
  <c r="A543" i="5"/>
  <c r="A542" i="5"/>
  <c r="A541" i="5"/>
  <c r="A540" i="5"/>
  <c r="A539" i="5"/>
  <c r="A538" i="5"/>
  <c r="A537" i="5"/>
  <c r="A536" i="5"/>
  <c r="A535" i="5"/>
  <c r="A534" i="5"/>
  <c r="A533" i="5"/>
  <c r="A532" i="5"/>
  <c r="A531" i="5"/>
  <c r="A530" i="5"/>
  <c r="A529" i="5"/>
  <c r="A528" i="5"/>
  <c r="A527" i="5"/>
  <c r="A526" i="5"/>
  <c r="A525" i="5"/>
  <c r="A524" i="5"/>
  <c r="A523" i="5"/>
  <c r="A522" i="5"/>
  <c r="A521" i="5"/>
  <c r="A520" i="5"/>
  <c r="A519" i="5"/>
  <c r="A518" i="5"/>
  <c r="A517" i="5"/>
  <c r="A516" i="5"/>
  <c r="A515" i="5"/>
  <c r="A514" i="5"/>
  <c r="A513" i="5"/>
  <c r="A512" i="5"/>
  <c r="A511" i="5"/>
  <c r="A510" i="5"/>
  <c r="A509" i="5"/>
  <c r="A508" i="5"/>
  <c r="A507" i="5"/>
  <c r="A506" i="5"/>
  <c r="A505" i="5"/>
  <c r="A504" i="5"/>
  <c r="A503" i="5"/>
  <c r="A502" i="5"/>
  <c r="A501" i="5"/>
  <c r="A500" i="5"/>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B332" i="5"/>
  <c r="B333" i="5" s="1"/>
  <c r="B334" i="5" s="1"/>
  <c r="A332" i="5"/>
  <c r="C331" i="5"/>
  <c r="G643" i="5" s="1"/>
  <c r="A331" i="5"/>
  <c r="C330" i="5"/>
  <c r="D330" i="5" s="1"/>
  <c r="C329" i="5"/>
  <c r="D329" i="5" s="1"/>
  <c r="C328" i="5"/>
  <c r="D328" i="5" s="1"/>
  <c r="C327" i="5"/>
  <c r="D327" i="5" s="1"/>
  <c r="C326" i="5"/>
  <c r="D326" i="5" s="1"/>
  <c r="C325" i="5"/>
  <c r="D325" i="5" s="1"/>
  <c r="C324" i="5"/>
  <c r="D324" i="5" s="1"/>
  <c r="C323" i="5"/>
  <c r="D323" i="5" s="1"/>
  <c r="C322" i="5"/>
  <c r="D322" i="5" s="1"/>
  <c r="C321" i="5"/>
  <c r="D321" i="5" s="1"/>
  <c r="C320" i="5"/>
  <c r="D320" i="5" s="1"/>
  <c r="C319" i="5"/>
  <c r="D319" i="5" s="1"/>
  <c r="C318" i="5"/>
  <c r="D318" i="5" s="1"/>
  <c r="C317" i="5"/>
  <c r="D317" i="5" s="1"/>
  <c r="C316" i="5"/>
  <c r="D316" i="5" s="1"/>
  <c r="C315" i="5"/>
  <c r="D315" i="5" s="1"/>
  <c r="C314" i="5"/>
  <c r="D314" i="5" s="1"/>
  <c r="C313" i="5"/>
  <c r="D313" i="5" s="1"/>
  <c r="C312" i="5"/>
  <c r="D312" i="5" s="1"/>
  <c r="C311" i="5"/>
  <c r="D311" i="5" s="1"/>
  <c r="C310" i="5"/>
  <c r="D310" i="5" s="1"/>
  <c r="C309" i="5"/>
  <c r="D309" i="5" s="1"/>
  <c r="C308" i="5"/>
  <c r="D308" i="5" s="1"/>
  <c r="C307" i="5"/>
  <c r="D307" i="5" s="1"/>
  <c r="D306" i="5"/>
  <c r="C306" i="5"/>
  <c r="C305" i="5"/>
  <c r="D305" i="5" s="1"/>
  <c r="C304" i="5"/>
  <c r="D304" i="5" s="1"/>
  <c r="C303" i="5"/>
  <c r="D303" i="5" s="1"/>
  <c r="C302" i="5"/>
  <c r="D302" i="5" s="1"/>
  <c r="C301" i="5"/>
  <c r="D301" i="5" s="1"/>
  <c r="C300" i="5"/>
  <c r="D300" i="5" s="1"/>
  <c r="D299" i="5"/>
  <c r="C299" i="5"/>
  <c r="C298" i="5"/>
  <c r="D298" i="5" s="1"/>
  <c r="C297" i="5"/>
  <c r="D297" i="5" s="1"/>
  <c r="C296" i="5"/>
  <c r="D296" i="5" s="1"/>
  <c r="C295" i="5"/>
  <c r="D295" i="5" s="1"/>
  <c r="C294" i="5"/>
  <c r="D294" i="5" s="1"/>
  <c r="C293" i="5"/>
  <c r="D293" i="5" s="1"/>
  <c r="C292" i="5"/>
  <c r="D292" i="5" s="1"/>
  <c r="C291" i="5"/>
  <c r="D291" i="5" s="1"/>
  <c r="C290" i="5"/>
  <c r="D290" i="5" s="1"/>
  <c r="C289" i="5"/>
  <c r="D289" i="5" s="1"/>
  <c r="C288" i="5"/>
  <c r="D288" i="5" s="1"/>
  <c r="C287" i="5"/>
  <c r="D287" i="5" s="1"/>
  <c r="C286" i="5"/>
  <c r="D286" i="5" s="1"/>
  <c r="C285" i="5"/>
  <c r="D285" i="5" s="1"/>
  <c r="C284" i="5"/>
  <c r="D284" i="5" s="1"/>
  <c r="C283" i="5"/>
  <c r="D283" i="5" s="1"/>
  <c r="C282" i="5"/>
  <c r="D282" i="5" s="1"/>
  <c r="C281" i="5"/>
  <c r="D281" i="5" s="1"/>
  <c r="C280" i="5"/>
  <c r="D280" i="5" s="1"/>
  <c r="C279" i="5"/>
  <c r="D279" i="5" s="1"/>
  <c r="C278" i="5"/>
  <c r="D278" i="5" s="1"/>
  <c r="C277" i="5"/>
  <c r="D277" i="5" s="1"/>
  <c r="C276" i="5"/>
  <c r="D276" i="5" s="1"/>
  <c r="C275" i="5"/>
  <c r="D275" i="5" s="1"/>
  <c r="C274" i="5"/>
  <c r="D274" i="5" s="1"/>
  <c r="C273" i="5"/>
  <c r="D273" i="5" s="1"/>
  <c r="C272" i="5"/>
  <c r="D272" i="5" s="1"/>
  <c r="C271" i="5"/>
  <c r="D271" i="5" s="1"/>
  <c r="C270" i="5"/>
  <c r="D270" i="5" s="1"/>
  <c r="C269" i="5"/>
  <c r="D269" i="5" s="1"/>
  <c r="C268" i="5"/>
  <c r="D268" i="5" s="1"/>
  <c r="C267" i="5"/>
  <c r="D267" i="5" s="1"/>
  <c r="C266" i="5"/>
  <c r="D266" i="5" s="1"/>
  <c r="C265" i="5"/>
  <c r="D265" i="5" s="1"/>
  <c r="C264" i="5"/>
  <c r="D264" i="5" s="1"/>
  <c r="C263" i="5"/>
  <c r="D263" i="5" s="1"/>
  <c r="C262" i="5"/>
  <c r="D262" i="5" s="1"/>
  <c r="C261" i="5"/>
  <c r="D261" i="5" s="1"/>
  <c r="C260" i="5"/>
  <c r="D260" i="5" s="1"/>
  <c r="C259" i="5"/>
  <c r="D259" i="5" s="1"/>
  <c r="C258" i="5"/>
  <c r="D258" i="5" s="1"/>
  <c r="C257" i="5"/>
  <c r="D257" i="5" s="1"/>
  <c r="C256" i="5"/>
  <c r="D256" i="5" s="1"/>
  <c r="C255" i="5"/>
  <c r="D255" i="5" s="1"/>
  <c r="C254" i="5"/>
  <c r="D254" i="5" s="1"/>
  <c r="C253" i="5"/>
  <c r="D253" i="5" s="1"/>
  <c r="C252" i="5"/>
  <c r="D252" i="5" s="1"/>
  <c r="C251" i="5"/>
  <c r="D251" i="5" s="1"/>
  <c r="C250" i="5"/>
  <c r="D250" i="5" s="1"/>
  <c r="C249" i="5"/>
  <c r="D249" i="5" s="1"/>
  <c r="C248" i="5"/>
  <c r="D248" i="5" s="1"/>
  <c r="C247" i="5"/>
  <c r="D247" i="5" s="1"/>
  <c r="C246" i="5"/>
  <c r="D246" i="5" s="1"/>
  <c r="C245" i="5"/>
  <c r="D245" i="5" s="1"/>
  <c r="C244" i="5"/>
  <c r="D244" i="5" s="1"/>
  <c r="C243" i="5"/>
  <c r="D243" i="5" s="1"/>
  <c r="C242" i="5"/>
  <c r="D242" i="5" s="1"/>
  <c r="C241" i="5"/>
  <c r="D241" i="5" s="1"/>
  <c r="C240" i="5"/>
  <c r="D240" i="5" s="1"/>
  <c r="C239" i="5"/>
  <c r="D239" i="5" s="1"/>
  <c r="C238" i="5"/>
  <c r="D238" i="5" s="1"/>
  <c r="C237" i="5"/>
  <c r="D237" i="5" s="1"/>
  <c r="C236" i="5"/>
  <c r="D236" i="5" s="1"/>
  <c r="C235" i="5"/>
  <c r="D235" i="5" s="1"/>
  <c r="C234" i="5"/>
  <c r="D234" i="5" s="1"/>
  <c r="C233" i="5"/>
  <c r="D233" i="5" s="1"/>
  <c r="C232" i="5"/>
  <c r="D232" i="5" s="1"/>
  <c r="C231" i="5"/>
  <c r="D231" i="5" s="1"/>
  <c r="C230" i="5"/>
  <c r="D230" i="5" s="1"/>
  <c r="C229" i="5"/>
  <c r="D229" i="5" s="1"/>
  <c r="C228" i="5"/>
  <c r="D228" i="5" s="1"/>
  <c r="C227" i="5"/>
  <c r="D227" i="5" s="1"/>
  <c r="C226" i="5"/>
  <c r="D226" i="5" s="1"/>
  <c r="C225" i="5"/>
  <c r="D225" i="5" s="1"/>
  <c r="C224" i="5"/>
  <c r="D224" i="5" s="1"/>
  <c r="C223" i="5"/>
  <c r="D223" i="5" s="1"/>
  <c r="C222" i="5"/>
  <c r="D222" i="5" s="1"/>
  <c r="C221" i="5"/>
  <c r="D221" i="5" s="1"/>
  <c r="C220" i="5"/>
  <c r="D220" i="5" s="1"/>
  <c r="C219" i="5"/>
  <c r="D219" i="5" s="1"/>
  <c r="C218" i="5"/>
  <c r="D218" i="5" s="1"/>
  <c r="C217" i="5"/>
  <c r="D217" i="5" s="1"/>
  <c r="C216" i="5"/>
  <c r="D216" i="5" s="1"/>
  <c r="C215" i="5"/>
  <c r="D215" i="5" s="1"/>
  <c r="C214" i="5"/>
  <c r="D214" i="5" s="1"/>
  <c r="C213" i="5"/>
  <c r="D213" i="5" s="1"/>
  <c r="C212" i="5"/>
  <c r="D212" i="5" s="1"/>
  <c r="C211" i="5"/>
  <c r="D211" i="5" s="1"/>
  <c r="C210" i="5"/>
  <c r="D210" i="5" s="1"/>
  <c r="C209" i="5"/>
  <c r="D209" i="5" s="1"/>
  <c r="C208" i="5"/>
  <c r="D208" i="5" s="1"/>
  <c r="C207" i="5"/>
  <c r="D207" i="5" s="1"/>
  <c r="C206" i="5"/>
  <c r="D206" i="5" s="1"/>
  <c r="C205" i="5"/>
  <c r="D205" i="5" s="1"/>
  <c r="C204" i="5"/>
  <c r="D204" i="5" s="1"/>
  <c r="C203" i="5"/>
  <c r="D203" i="5" s="1"/>
  <c r="C202" i="5"/>
  <c r="D202" i="5" s="1"/>
  <c r="C201" i="5"/>
  <c r="D201" i="5" s="1"/>
  <c r="C200" i="5"/>
  <c r="D200" i="5" s="1"/>
  <c r="C199" i="5"/>
  <c r="D199" i="5" s="1"/>
  <c r="C198" i="5"/>
  <c r="D198" i="5" s="1"/>
  <c r="C197" i="5"/>
  <c r="D197" i="5" s="1"/>
  <c r="C196" i="5"/>
  <c r="D196" i="5" s="1"/>
  <c r="C195" i="5"/>
  <c r="D195" i="5" s="1"/>
  <c r="C194" i="5"/>
  <c r="D194" i="5" s="1"/>
  <c r="C193" i="5"/>
  <c r="D193" i="5" s="1"/>
  <c r="C192" i="5"/>
  <c r="D192" i="5" s="1"/>
  <c r="C191" i="5"/>
  <c r="D191" i="5" s="1"/>
  <c r="C190" i="5"/>
  <c r="D190" i="5" s="1"/>
  <c r="C189" i="5"/>
  <c r="D189" i="5" s="1"/>
  <c r="C188" i="5"/>
  <c r="D188" i="5" s="1"/>
  <c r="C187" i="5"/>
  <c r="D187" i="5" s="1"/>
  <c r="C186" i="5"/>
  <c r="D186" i="5" s="1"/>
  <c r="C185" i="5"/>
  <c r="D185" i="5" s="1"/>
  <c r="C184" i="5"/>
  <c r="D184" i="5" s="1"/>
  <c r="C183" i="5"/>
  <c r="D183" i="5" s="1"/>
  <c r="C182" i="5"/>
  <c r="D182" i="5" s="1"/>
  <c r="C181" i="5"/>
  <c r="D181" i="5" s="1"/>
  <c r="C180" i="5"/>
  <c r="D180" i="5" s="1"/>
  <c r="C179" i="5"/>
  <c r="D179" i="5" s="1"/>
  <c r="C178" i="5"/>
  <c r="D178" i="5" s="1"/>
  <c r="C177" i="5"/>
  <c r="D177" i="5" s="1"/>
  <c r="C176" i="5"/>
  <c r="D176" i="5" s="1"/>
  <c r="C175" i="5"/>
  <c r="D175" i="5" s="1"/>
  <c r="C174" i="5"/>
  <c r="D174" i="5" s="1"/>
  <c r="C173" i="5"/>
  <c r="D173" i="5" s="1"/>
  <c r="C172" i="5"/>
  <c r="D172" i="5" s="1"/>
  <c r="C171" i="5"/>
  <c r="D171" i="5" s="1"/>
  <c r="C170" i="5"/>
  <c r="D170" i="5" s="1"/>
  <c r="C169" i="5"/>
  <c r="D169" i="5" s="1"/>
  <c r="C168" i="5"/>
  <c r="D168" i="5" s="1"/>
  <c r="C167" i="5"/>
  <c r="D167" i="5" s="1"/>
  <c r="C166" i="5"/>
  <c r="D166" i="5" s="1"/>
  <c r="C165" i="5"/>
  <c r="D165" i="5" s="1"/>
  <c r="C164" i="5"/>
  <c r="D164" i="5" s="1"/>
  <c r="C163" i="5"/>
  <c r="D163" i="5" s="1"/>
  <c r="C162" i="5"/>
  <c r="D162" i="5" s="1"/>
  <c r="C161" i="5"/>
  <c r="D161" i="5" s="1"/>
  <c r="C160" i="5"/>
  <c r="D160" i="5" s="1"/>
  <c r="C159" i="5"/>
  <c r="D159" i="5" s="1"/>
  <c r="C158" i="5"/>
  <c r="D158" i="5" s="1"/>
  <c r="C157" i="5"/>
  <c r="D157" i="5" s="1"/>
  <c r="C156" i="5"/>
  <c r="D156" i="5" s="1"/>
  <c r="C155" i="5"/>
  <c r="D155" i="5" s="1"/>
  <c r="C154" i="5"/>
  <c r="D154" i="5" s="1"/>
  <c r="C153" i="5"/>
  <c r="D153" i="5" s="1"/>
  <c r="C152" i="5"/>
  <c r="D152" i="5" s="1"/>
  <c r="C151" i="5"/>
  <c r="D151" i="5" s="1"/>
  <c r="C150" i="5"/>
  <c r="D150" i="5" s="1"/>
  <c r="C149" i="5"/>
  <c r="D149" i="5" s="1"/>
  <c r="C148" i="5"/>
  <c r="D148" i="5" s="1"/>
  <c r="C147" i="5"/>
  <c r="D147" i="5" s="1"/>
  <c r="C146" i="5"/>
  <c r="D146" i="5" s="1"/>
  <c r="C145" i="5"/>
  <c r="D145" i="5" s="1"/>
  <c r="C144" i="5"/>
  <c r="D144" i="5" s="1"/>
  <c r="C143" i="5"/>
  <c r="D143" i="5" s="1"/>
  <c r="C142" i="5"/>
  <c r="D142" i="5" s="1"/>
  <c r="C141" i="5"/>
  <c r="D141" i="5" s="1"/>
  <c r="C140" i="5"/>
  <c r="D140" i="5" s="1"/>
  <c r="C139" i="5"/>
  <c r="D139" i="5" s="1"/>
  <c r="C138" i="5"/>
  <c r="D138" i="5" s="1"/>
  <c r="C137" i="5"/>
  <c r="D137" i="5" s="1"/>
  <c r="C136" i="5"/>
  <c r="D136" i="5" s="1"/>
  <c r="C135" i="5"/>
  <c r="D135" i="5" s="1"/>
  <c r="C134" i="5"/>
  <c r="D134" i="5" s="1"/>
  <c r="C133" i="5"/>
  <c r="D133" i="5" s="1"/>
  <c r="C132" i="5"/>
  <c r="D132" i="5" s="1"/>
  <c r="C131" i="5"/>
  <c r="D131" i="5" s="1"/>
  <c r="C130" i="5"/>
  <c r="D130" i="5" s="1"/>
  <c r="C129" i="5"/>
  <c r="D129" i="5" s="1"/>
  <c r="C128" i="5"/>
  <c r="D128" i="5" s="1"/>
  <c r="C127" i="5"/>
  <c r="D127" i="5" s="1"/>
  <c r="C126" i="5"/>
  <c r="D126" i="5" s="1"/>
  <c r="C125" i="5"/>
  <c r="D125" i="5" s="1"/>
  <c r="C124" i="5"/>
  <c r="D124" i="5" s="1"/>
  <c r="C123" i="5"/>
  <c r="D123" i="5" s="1"/>
  <c r="C122" i="5"/>
  <c r="D122" i="5" s="1"/>
  <c r="C121" i="5"/>
  <c r="D121" i="5" s="1"/>
  <c r="C120" i="5"/>
  <c r="D120" i="5" s="1"/>
  <c r="C119" i="5"/>
  <c r="D119" i="5" s="1"/>
  <c r="C118" i="5"/>
  <c r="D118" i="5" s="1"/>
  <c r="C117" i="5"/>
  <c r="D117" i="5" s="1"/>
  <c r="C116" i="5"/>
  <c r="D116" i="5" s="1"/>
  <c r="C115" i="5"/>
  <c r="D115" i="5" s="1"/>
  <c r="C114" i="5"/>
  <c r="D114" i="5" s="1"/>
  <c r="C113" i="5"/>
  <c r="D113" i="5" s="1"/>
  <c r="C112" i="5"/>
  <c r="D112" i="5" s="1"/>
  <c r="C111" i="5"/>
  <c r="D111" i="5" s="1"/>
  <c r="C110" i="5"/>
  <c r="D110" i="5" s="1"/>
  <c r="C109" i="5"/>
  <c r="D109" i="5" s="1"/>
  <c r="C108" i="5"/>
  <c r="D108" i="5" s="1"/>
  <c r="C107" i="5"/>
  <c r="D107" i="5" s="1"/>
  <c r="C106" i="5"/>
  <c r="D106" i="5" s="1"/>
  <c r="C105" i="5"/>
  <c r="D105" i="5" s="1"/>
  <c r="C104" i="5"/>
  <c r="D104" i="5" s="1"/>
  <c r="C103" i="5"/>
  <c r="D103" i="5" s="1"/>
  <c r="C102" i="5"/>
  <c r="D102" i="5" s="1"/>
  <c r="C101" i="5"/>
  <c r="D101" i="5" s="1"/>
  <c r="C100" i="5"/>
  <c r="D100" i="5" s="1"/>
  <c r="C99" i="5"/>
  <c r="D99" i="5" s="1"/>
  <c r="C98" i="5"/>
  <c r="D98" i="5" s="1"/>
  <c r="C97" i="5"/>
  <c r="D97" i="5" s="1"/>
  <c r="C96" i="5"/>
  <c r="D96" i="5" s="1"/>
  <c r="C95" i="5"/>
  <c r="D95" i="5" s="1"/>
  <c r="C94" i="5"/>
  <c r="D94" i="5" s="1"/>
  <c r="C93" i="5"/>
  <c r="D93" i="5" s="1"/>
  <c r="C92" i="5"/>
  <c r="D92" i="5" s="1"/>
  <c r="C91" i="5"/>
  <c r="D91" i="5" s="1"/>
  <c r="C90" i="5"/>
  <c r="D90" i="5" s="1"/>
  <c r="C89" i="5"/>
  <c r="D89" i="5" s="1"/>
  <c r="C88" i="5"/>
  <c r="D88" i="5" s="1"/>
  <c r="C87" i="5"/>
  <c r="D87" i="5" s="1"/>
  <c r="C86" i="5"/>
  <c r="D86" i="5" s="1"/>
  <c r="C85" i="5"/>
  <c r="D85" i="5" s="1"/>
  <c r="C84" i="5"/>
  <c r="D84" i="5" s="1"/>
  <c r="C83" i="5"/>
  <c r="D83" i="5" s="1"/>
  <c r="C82" i="5"/>
  <c r="D82" i="5" s="1"/>
  <c r="C81" i="5"/>
  <c r="D81" i="5" s="1"/>
  <c r="C80" i="5"/>
  <c r="D80" i="5" s="1"/>
  <c r="C79" i="5"/>
  <c r="D79" i="5" s="1"/>
  <c r="C78" i="5"/>
  <c r="D78" i="5" s="1"/>
  <c r="C77" i="5"/>
  <c r="D77" i="5" s="1"/>
  <c r="C76" i="5"/>
  <c r="D76" i="5" s="1"/>
  <c r="C75" i="5"/>
  <c r="D75" i="5" s="1"/>
  <c r="C74" i="5"/>
  <c r="D74" i="5" s="1"/>
  <c r="C73" i="5"/>
  <c r="D73" i="5" s="1"/>
  <c r="C72" i="5"/>
  <c r="D72" i="5" s="1"/>
  <c r="C71" i="5"/>
  <c r="D71" i="5" s="1"/>
  <c r="C70" i="5"/>
  <c r="D70" i="5" s="1"/>
  <c r="C69" i="5"/>
  <c r="D69" i="5" s="1"/>
  <c r="C68" i="5"/>
  <c r="D68" i="5" s="1"/>
  <c r="C67" i="5"/>
  <c r="D67" i="5" s="1"/>
  <c r="C66" i="5"/>
  <c r="D66" i="5" s="1"/>
  <c r="C65" i="5"/>
  <c r="D65" i="5" s="1"/>
  <c r="C64" i="5"/>
  <c r="D64" i="5" s="1"/>
  <c r="C63" i="5"/>
  <c r="D63" i="5" s="1"/>
  <c r="C62" i="5"/>
  <c r="D62" i="5" s="1"/>
  <c r="C61" i="5"/>
  <c r="D61" i="5" s="1"/>
  <c r="C60" i="5"/>
  <c r="D60" i="5" s="1"/>
  <c r="C59" i="5"/>
  <c r="D59" i="5" s="1"/>
  <c r="C58" i="5"/>
  <c r="D58" i="5" s="1"/>
  <c r="C57" i="5"/>
  <c r="D57" i="5" s="1"/>
  <c r="C56" i="5"/>
  <c r="D56" i="5" s="1"/>
  <c r="C55" i="5"/>
  <c r="D55" i="5" s="1"/>
  <c r="C54" i="5"/>
  <c r="D54" i="5" s="1"/>
  <c r="C53" i="5"/>
  <c r="D53" i="5" s="1"/>
  <c r="C52" i="5"/>
  <c r="D52" i="5" s="1"/>
  <c r="C51" i="5"/>
  <c r="D51" i="5" s="1"/>
  <c r="C50" i="5"/>
  <c r="D50" i="5" s="1"/>
  <c r="C49" i="5"/>
  <c r="D49" i="5" s="1"/>
  <c r="C48" i="5"/>
  <c r="D48" i="5" s="1"/>
  <c r="C47" i="5"/>
  <c r="D47" i="5" s="1"/>
  <c r="C46" i="5"/>
  <c r="D46" i="5" s="1"/>
  <c r="C45" i="5"/>
  <c r="D45" i="5" s="1"/>
  <c r="C44" i="5"/>
  <c r="D44" i="5" s="1"/>
  <c r="D43" i="5"/>
  <c r="C43" i="5"/>
  <c r="C42" i="5"/>
  <c r="D42" i="5" s="1"/>
  <c r="C41" i="5"/>
  <c r="D41" i="5" s="1"/>
  <c r="C40" i="5"/>
  <c r="D40" i="5" s="1"/>
  <c r="C39" i="5"/>
  <c r="D39" i="5" s="1"/>
  <c r="C38" i="5"/>
  <c r="D38" i="5" s="1"/>
  <c r="C37" i="5"/>
  <c r="D37" i="5" s="1"/>
  <c r="C36" i="5"/>
  <c r="D36" i="5" s="1"/>
  <c r="C35" i="5"/>
  <c r="D35" i="5" s="1"/>
  <c r="C34" i="5"/>
  <c r="D34" i="5" s="1"/>
  <c r="C33" i="5"/>
  <c r="D33" i="5" s="1"/>
  <c r="C32" i="5"/>
  <c r="D32" i="5" s="1"/>
  <c r="C31" i="5"/>
  <c r="D31" i="5" s="1"/>
  <c r="C30" i="5"/>
  <c r="D30" i="5" s="1"/>
  <c r="C29" i="5"/>
  <c r="D29" i="5" s="1"/>
  <c r="C28" i="5"/>
  <c r="D28" i="5" s="1"/>
  <c r="C27" i="5"/>
  <c r="D27" i="5" s="1"/>
  <c r="C26" i="5"/>
  <c r="D26" i="5" s="1"/>
  <c r="C25" i="5"/>
  <c r="D25" i="5" s="1"/>
  <c r="C24" i="5"/>
  <c r="D24" i="5" s="1"/>
  <c r="L23" i="5"/>
  <c r="C23" i="5"/>
  <c r="D23" i="5" s="1"/>
  <c r="C22" i="5"/>
  <c r="D22" i="5" s="1"/>
  <c r="L21" i="5"/>
  <c r="C21" i="5"/>
  <c r="D21" i="5" s="1"/>
  <c r="C20" i="5"/>
  <c r="D20" i="5" s="1"/>
  <c r="L19" i="5"/>
  <c r="C19" i="5"/>
  <c r="G323" i="5" s="1"/>
  <c r="L17" i="5"/>
  <c r="L15" i="5"/>
  <c r="L13" i="5"/>
  <c r="L11" i="5"/>
  <c r="L9" i="5"/>
  <c r="L7" i="5"/>
  <c r="L5" i="5"/>
  <c r="E11" i="5"/>
  <c r="M14" i="5"/>
  <c r="E5" i="5"/>
  <c r="E3" i="5"/>
  <c r="M24" i="5"/>
  <c r="M6" i="5"/>
  <c r="M8" i="5"/>
  <c r="E9" i="5"/>
  <c r="E3" i="1"/>
  <c r="E10" i="5"/>
  <c r="G200" i="5" l="1"/>
  <c r="G183" i="5"/>
  <c r="G45" i="5"/>
  <c r="G170" i="5"/>
  <c r="G29" i="5"/>
  <c r="G195" i="5"/>
  <c r="G138" i="5"/>
  <c r="G198" i="5"/>
  <c r="G247" i="5"/>
  <c r="G253" i="5"/>
  <c r="G311" i="5"/>
  <c r="D19" i="5"/>
  <c r="G156" i="5"/>
  <c r="G174" i="5"/>
  <c r="G194" i="5"/>
  <c r="G204" i="5"/>
  <c r="G242" i="5"/>
  <c r="G168" i="5"/>
  <c r="G106" i="5"/>
  <c r="G19" i="5"/>
  <c r="G33" i="5"/>
  <c r="G94" i="5"/>
  <c r="G126" i="5"/>
  <c r="G327" i="5"/>
  <c r="G102" i="5"/>
  <c r="G206" i="5"/>
  <c r="G25" i="5"/>
  <c r="G46" i="5"/>
  <c r="G166" i="5"/>
  <c r="G196" i="5"/>
  <c r="G227" i="5"/>
  <c r="G234" i="5"/>
  <c r="G263" i="5"/>
  <c r="G284" i="5"/>
  <c r="G268" i="5"/>
  <c r="G256" i="5"/>
  <c r="G42" i="5"/>
  <c r="G155" i="5"/>
  <c r="G160" i="5"/>
  <c r="G172" i="5"/>
  <c r="G202" i="5"/>
  <c r="G215" i="5"/>
  <c r="G291" i="5"/>
  <c r="G238" i="5"/>
  <c r="G41" i="5"/>
  <c r="G148" i="5"/>
  <c r="G37" i="5"/>
  <c r="G98" i="5"/>
  <c r="G130" i="5"/>
  <c r="G331" i="5"/>
  <c r="G334" i="5"/>
  <c r="G26" i="5"/>
  <c r="G30" i="5"/>
  <c r="G49" i="5"/>
  <c r="G53" i="5"/>
  <c r="G57" i="5"/>
  <c r="G61" i="5"/>
  <c r="G65" i="5"/>
  <c r="G69" i="5"/>
  <c r="G73" i="5"/>
  <c r="G77" i="5"/>
  <c r="G81" i="5"/>
  <c r="G85" i="5"/>
  <c r="G89" i="5"/>
  <c r="G109" i="5"/>
  <c r="G113" i="5"/>
  <c r="G117" i="5"/>
  <c r="G121" i="5"/>
  <c r="G136" i="5"/>
  <c r="G158" i="5"/>
  <c r="G191" i="5"/>
  <c r="G223" i="5"/>
  <c r="G333" i="5"/>
  <c r="G20" i="5"/>
  <c r="G34" i="5"/>
  <c r="G38" i="5"/>
  <c r="G93" i="5"/>
  <c r="G97" i="5"/>
  <c r="G101" i="5"/>
  <c r="G105" i="5"/>
  <c r="G125" i="5"/>
  <c r="G129" i="5"/>
  <c r="G133" i="5"/>
  <c r="G146" i="5"/>
  <c r="G163" i="5"/>
  <c r="G176" i="5"/>
  <c r="G187" i="5"/>
  <c r="G208" i="5"/>
  <c r="G219" i="5"/>
  <c r="G246" i="5"/>
  <c r="G288" i="5"/>
  <c r="C332" i="5"/>
  <c r="D332" i="5" s="1"/>
  <c r="D331" i="5"/>
  <c r="G24" i="5"/>
  <c r="G50" i="5"/>
  <c r="G54" i="5"/>
  <c r="G58" i="5"/>
  <c r="G62" i="5"/>
  <c r="G66" i="5"/>
  <c r="G70" i="5"/>
  <c r="G74" i="5"/>
  <c r="G78" i="5"/>
  <c r="G82" i="5"/>
  <c r="G86" i="5"/>
  <c r="G90" i="5"/>
  <c r="G110" i="5"/>
  <c r="G114" i="5"/>
  <c r="G118" i="5"/>
  <c r="G122" i="5"/>
  <c r="G134" i="5"/>
  <c r="G143" i="5"/>
  <c r="G151" i="5"/>
  <c r="G272" i="5"/>
  <c r="G307" i="5"/>
  <c r="C333" i="5"/>
  <c r="D333" i="5" s="1"/>
  <c r="E4" i="5"/>
  <c r="N8" i="5"/>
  <c r="O8" i="5" s="1"/>
  <c r="M9" i="5"/>
  <c r="N6" i="5"/>
  <c r="O6" i="5" s="1"/>
  <c r="M5" i="5"/>
  <c r="N5" i="5" s="1"/>
  <c r="O5" i="5" s="1"/>
  <c r="M7" i="5"/>
  <c r="N7" i="5" s="1"/>
  <c r="O7" i="5" s="1"/>
  <c r="N24" i="5"/>
  <c r="N14" i="5"/>
  <c r="M15" i="5"/>
  <c r="G21" i="5"/>
  <c r="G28" i="5"/>
  <c r="G32" i="5"/>
  <c r="G36" i="5"/>
  <c r="G40" i="5"/>
  <c r="G44" i="5"/>
  <c r="G48" i="5"/>
  <c r="G52" i="5"/>
  <c r="G56" i="5"/>
  <c r="G60" i="5"/>
  <c r="G64" i="5"/>
  <c r="G68" i="5"/>
  <c r="G72" i="5"/>
  <c r="G76" i="5"/>
  <c r="G80" i="5"/>
  <c r="G84" i="5"/>
  <c r="G88" i="5"/>
  <c r="G92" i="5"/>
  <c r="G96" i="5"/>
  <c r="G100" i="5"/>
  <c r="G104" i="5"/>
  <c r="G108" i="5"/>
  <c r="G112" i="5"/>
  <c r="G116" i="5"/>
  <c r="G120" i="5"/>
  <c r="G124" i="5"/>
  <c r="G128" i="5"/>
  <c r="G132" i="5"/>
  <c r="G135" i="5"/>
  <c r="G140" i="5"/>
  <c r="G150" i="5"/>
  <c r="G167" i="5"/>
  <c r="G178" i="5"/>
  <c r="G180" i="5"/>
  <c r="G199" i="5"/>
  <c r="G210" i="5"/>
  <c r="G212" i="5"/>
  <c r="G230" i="5"/>
  <c r="G243" i="5"/>
  <c r="G259" i="5"/>
  <c r="G275" i="5"/>
  <c r="G295" i="5"/>
  <c r="G147" i="5"/>
  <c r="G152" i="5"/>
  <c r="G162" i="5"/>
  <c r="G171" i="5"/>
  <c r="G182" i="5"/>
  <c r="G184" i="5"/>
  <c r="G203" i="5"/>
  <c r="G214" i="5"/>
  <c r="G216" i="5"/>
  <c r="G226" i="5"/>
  <c r="G239" i="5"/>
  <c r="G316" i="5"/>
  <c r="G320" i="5"/>
  <c r="B335" i="5"/>
  <c r="C334" i="5"/>
  <c r="D334" i="5" s="1"/>
  <c r="G22" i="5"/>
  <c r="G27" i="5"/>
  <c r="G31" i="5"/>
  <c r="G35" i="5"/>
  <c r="G39" i="5"/>
  <c r="G43" i="5"/>
  <c r="G47" i="5"/>
  <c r="G51" i="5"/>
  <c r="G55" i="5"/>
  <c r="G59" i="5"/>
  <c r="G63" i="5"/>
  <c r="G67" i="5"/>
  <c r="G71" i="5"/>
  <c r="G75" i="5"/>
  <c r="G79" i="5"/>
  <c r="G83" i="5"/>
  <c r="G87" i="5"/>
  <c r="G91" i="5"/>
  <c r="G95" i="5"/>
  <c r="G99" i="5"/>
  <c r="G103" i="5"/>
  <c r="G107" i="5"/>
  <c r="G111" i="5"/>
  <c r="G115" i="5"/>
  <c r="G119" i="5"/>
  <c r="G123" i="5"/>
  <c r="G127" i="5"/>
  <c r="G131" i="5"/>
  <c r="G142" i="5"/>
  <c r="G159" i="5"/>
  <c r="G164" i="5"/>
  <c r="G175" i="5"/>
  <c r="G186" i="5"/>
  <c r="G188" i="5"/>
  <c r="G207" i="5"/>
  <c r="G218" i="5"/>
  <c r="G220" i="5"/>
  <c r="G222" i="5"/>
  <c r="G235" i="5"/>
  <c r="G250" i="5"/>
  <c r="G279" i="5"/>
  <c r="G329" i="5"/>
  <c r="G325" i="5"/>
  <c r="G321" i="5"/>
  <c r="G317" i="5"/>
  <c r="G313" i="5"/>
  <c r="G309" i="5"/>
  <c r="G305" i="5"/>
  <c r="G301" i="5"/>
  <c r="G297" i="5"/>
  <c r="G293" i="5"/>
  <c r="G289" i="5"/>
  <c r="G285" i="5"/>
  <c r="G281" i="5"/>
  <c r="G277" i="5"/>
  <c r="G273" i="5"/>
  <c r="G269" i="5"/>
  <c r="G265" i="5"/>
  <c r="G261" i="5"/>
  <c r="G326" i="5"/>
  <c r="G322" i="5"/>
  <c r="G318" i="5"/>
  <c r="G314" i="5"/>
  <c r="G310" i="5"/>
  <c r="G306" i="5"/>
  <c r="G302" i="5"/>
  <c r="G298" i="5"/>
  <c r="G294" i="5"/>
  <c r="G290" i="5"/>
  <c r="G286" i="5"/>
  <c r="G282" i="5"/>
  <c r="G278" i="5"/>
  <c r="G274" i="5"/>
  <c r="G270" i="5"/>
  <c r="G266" i="5"/>
  <c r="G262" i="5"/>
  <c r="G315" i="5"/>
  <c r="G299" i="5"/>
  <c r="G283" i="5"/>
  <c r="G267" i="5"/>
  <c r="G257" i="5"/>
  <c r="G254" i="5"/>
  <c r="G251" i="5"/>
  <c r="G248" i="5"/>
  <c r="G244" i="5"/>
  <c r="G240" i="5"/>
  <c r="G236" i="5"/>
  <c r="G232" i="5"/>
  <c r="G228" i="5"/>
  <c r="G224" i="5"/>
  <c r="G324" i="5"/>
  <c r="G308" i="5"/>
  <c r="G292" i="5"/>
  <c r="G276" i="5"/>
  <c r="G260" i="5"/>
  <c r="G319" i="5"/>
  <c r="G303" i="5"/>
  <c r="G287" i="5"/>
  <c r="G271" i="5"/>
  <c r="G249" i="5"/>
  <c r="G245" i="5"/>
  <c r="G241" i="5"/>
  <c r="G237" i="5"/>
  <c r="G233" i="5"/>
  <c r="G229" i="5"/>
  <c r="G225" i="5"/>
  <c r="G221" i="5"/>
  <c r="G217" i="5"/>
  <c r="G213" i="5"/>
  <c r="G209" i="5"/>
  <c r="G205" i="5"/>
  <c r="G201" i="5"/>
  <c r="G197" i="5"/>
  <c r="G193" i="5"/>
  <c r="G189" i="5"/>
  <c r="G185" i="5"/>
  <c r="G181" i="5"/>
  <c r="G177" i="5"/>
  <c r="G173" i="5"/>
  <c r="G169" i="5"/>
  <c r="G165" i="5"/>
  <c r="G161" i="5"/>
  <c r="G157" i="5"/>
  <c r="G153" i="5"/>
  <c r="G149" i="5"/>
  <c r="G145" i="5"/>
  <c r="G141" i="5"/>
  <c r="G137" i="5"/>
  <c r="G328" i="5"/>
  <c r="G312" i="5"/>
  <c r="G296" i="5"/>
  <c r="G280" i="5"/>
  <c r="G264" i="5"/>
  <c r="G258" i="5"/>
  <c r="G255" i="5"/>
  <c r="G252" i="5"/>
  <c r="G23" i="5"/>
  <c r="G139" i="5"/>
  <c r="G144" i="5"/>
  <c r="G154" i="5"/>
  <c r="G179" i="5"/>
  <c r="G190" i="5"/>
  <c r="G192" i="5"/>
  <c r="G211" i="5"/>
  <c r="G231" i="5"/>
  <c r="G300" i="5"/>
  <c r="G304" i="5"/>
  <c r="G332" i="5"/>
  <c r="E4" i="1"/>
  <c r="B352" i="1"/>
  <c r="B353" i="1" s="1"/>
  <c r="B354" i="1" s="1"/>
  <c r="B355" i="1" s="1"/>
  <c r="B356" i="1" s="1"/>
  <c r="O14" i="5" l="1"/>
  <c r="O24" i="5"/>
  <c r="B336" i="5"/>
  <c r="G335" i="5"/>
  <c r="C335" i="5"/>
  <c r="M10" i="5"/>
  <c r="N9" i="5"/>
  <c r="O9" i="5" s="1"/>
  <c r="M16" i="5"/>
  <c r="N15" i="5"/>
  <c r="O15" i="5" s="1"/>
  <c r="B357" i="1"/>
  <c r="B4" i="3"/>
  <c r="C3" i="3"/>
  <c r="D3" i="3" s="1"/>
  <c r="A30" i="2"/>
  <c r="A42" i="2" s="1"/>
  <c r="A54" i="2" s="1"/>
  <c r="A66" i="2" s="1"/>
  <c r="A78" i="2" s="1"/>
  <c r="A90" i="2" s="1"/>
  <c r="A102" i="2" s="1"/>
  <c r="A114" i="2" s="1"/>
  <c r="A126" i="2" s="1"/>
  <c r="A138" i="2" s="1"/>
  <c r="A150" i="2" s="1"/>
  <c r="A162" i="2" s="1"/>
  <c r="A174" i="2" s="1"/>
  <c r="A186" i="2" s="1"/>
  <c r="A198" i="2" s="1"/>
  <c r="A210" i="2" s="1"/>
  <c r="A222" i="2" s="1"/>
  <c r="A234" i="2" s="1"/>
  <c r="A246" i="2" s="1"/>
  <c r="A258" i="2" s="1"/>
  <c r="A270" i="2" s="1"/>
  <c r="A282" i="2" s="1"/>
  <c r="A294" i="2" s="1"/>
  <c r="A306" i="2" s="1"/>
  <c r="A318" i="2" s="1"/>
  <c r="A330" i="2" s="1"/>
  <c r="A342" i="2" s="1"/>
  <c r="A354" i="2" s="1"/>
  <c r="A366" i="2" s="1"/>
  <c r="A378" i="2" s="1"/>
  <c r="A390" i="2" s="1"/>
  <c r="A402" i="2" s="1"/>
  <c r="A414" i="2" s="1"/>
  <c r="A426" i="2" s="1"/>
  <c r="A438" i="2" s="1"/>
  <c r="A450" i="2" s="1"/>
  <c r="A462" i="2" s="1"/>
  <c r="A474" i="2" s="1"/>
  <c r="A486" i="2" s="1"/>
  <c r="A498" i="2" s="1"/>
  <c r="A510" i="2" s="1"/>
  <c r="A522" i="2" s="1"/>
  <c r="A534" i="2" s="1"/>
  <c r="A546" i="2" s="1"/>
  <c r="A558" i="2" s="1"/>
  <c r="A570" i="2" s="1"/>
  <c r="A582" i="2" s="1"/>
  <c r="A594" i="2" s="1"/>
  <c r="A606" i="2" s="1"/>
  <c r="A618" i="2" s="1"/>
  <c r="A630" i="2" s="1"/>
  <c r="A29" i="2"/>
  <c r="A41" i="2" s="1"/>
  <c r="A53" i="2" s="1"/>
  <c r="A65" i="2" s="1"/>
  <c r="A77" i="2" s="1"/>
  <c r="A89" i="2" s="1"/>
  <c r="A101" i="2" s="1"/>
  <c r="A113" i="2" s="1"/>
  <c r="A125" i="2" s="1"/>
  <c r="A137" i="2" s="1"/>
  <c r="A149" i="2" s="1"/>
  <c r="A161" i="2" s="1"/>
  <c r="A173" i="2" s="1"/>
  <c r="A185" i="2" s="1"/>
  <c r="A197" i="2" s="1"/>
  <c r="A209" i="2" s="1"/>
  <c r="A221" i="2" s="1"/>
  <c r="A233" i="2" s="1"/>
  <c r="A245" i="2" s="1"/>
  <c r="A257" i="2" s="1"/>
  <c r="A269" i="2" s="1"/>
  <c r="A281" i="2" s="1"/>
  <c r="A293" i="2" s="1"/>
  <c r="A305" i="2" s="1"/>
  <c r="A317" i="2" s="1"/>
  <c r="A329" i="2" s="1"/>
  <c r="A341" i="2" s="1"/>
  <c r="A353" i="2" s="1"/>
  <c r="A365" i="2" s="1"/>
  <c r="A377" i="2" s="1"/>
  <c r="A389" i="2" s="1"/>
  <c r="A401" i="2" s="1"/>
  <c r="A413" i="2" s="1"/>
  <c r="A425" i="2" s="1"/>
  <c r="A437" i="2" s="1"/>
  <c r="A449" i="2" s="1"/>
  <c r="A461" i="2" s="1"/>
  <c r="A473" i="2" s="1"/>
  <c r="A485" i="2" s="1"/>
  <c r="A497" i="2" s="1"/>
  <c r="A509" i="2" s="1"/>
  <c r="A521" i="2" s="1"/>
  <c r="A533" i="2" s="1"/>
  <c r="A545" i="2" s="1"/>
  <c r="A557" i="2" s="1"/>
  <c r="A569" i="2" s="1"/>
  <c r="A581" i="2" s="1"/>
  <c r="A593" i="2" s="1"/>
  <c r="A605" i="2" s="1"/>
  <c r="A617" i="2" s="1"/>
  <c r="A629" i="2" s="1"/>
  <c r="A28" i="2"/>
  <c r="A40" i="2" s="1"/>
  <c r="A52" i="2" s="1"/>
  <c r="A64" i="2" s="1"/>
  <c r="A76" i="2" s="1"/>
  <c r="A88" i="2" s="1"/>
  <c r="A100" i="2" s="1"/>
  <c r="A112" i="2" s="1"/>
  <c r="A124" i="2" s="1"/>
  <c r="A136" i="2" s="1"/>
  <c r="A148" i="2" s="1"/>
  <c r="A160" i="2" s="1"/>
  <c r="A172" i="2" s="1"/>
  <c r="A184" i="2" s="1"/>
  <c r="A196" i="2" s="1"/>
  <c r="A208" i="2" s="1"/>
  <c r="A220" i="2" s="1"/>
  <c r="A232" i="2" s="1"/>
  <c r="A244" i="2" s="1"/>
  <c r="A256" i="2" s="1"/>
  <c r="A268" i="2" s="1"/>
  <c r="A280" i="2" s="1"/>
  <c r="A292" i="2" s="1"/>
  <c r="A304" i="2" s="1"/>
  <c r="A316" i="2" s="1"/>
  <c r="A328" i="2" s="1"/>
  <c r="A340" i="2" s="1"/>
  <c r="A352" i="2" s="1"/>
  <c r="A364" i="2" s="1"/>
  <c r="A376" i="2" s="1"/>
  <c r="A388" i="2" s="1"/>
  <c r="A400" i="2" s="1"/>
  <c r="A412" i="2" s="1"/>
  <c r="A424" i="2" s="1"/>
  <c r="A436" i="2" s="1"/>
  <c r="A448" i="2" s="1"/>
  <c r="A460" i="2" s="1"/>
  <c r="A472" i="2" s="1"/>
  <c r="A484" i="2" s="1"/>
  <c r="A496" i="2" s="1"/>
  <c r="A508" i="2" s="1"/>
  <c r="A520" i="2" s="1"/>
  <c r="A532" i="2" s="1"/>
  <c r="A544" i="2" s="1"/>
  <c r="A556" i="2" s="1"/>
  <c r="A568" i="2" s="1"/>
  <c r="A580" i="2" s="1"/>
  <c r="A592" i="2" s="1"/>
  <c r="A604" i="2" s="1"/>
  <c r="A616" i="2" s="1"/>
  <c r="A628" i="2" s="1"/>
  <c r="A27" i="2"/>
  <c r="A39" i="2" s="1"/>
  <c r="A51" i="2" s="1"/>
  <c r="A63" i="2" s="1"/>
  <c r="A75" i="2" s="1"/>
  <c r="A87" i="2" s="1"/>
  <c r="A99" i="2" s="1"/>
  <c r="A111" i="2" s="1"/>
  <c r="A123" i="2" s="1"/>
  <c r="A135" i="2" s="1"/>
  <c r="A147" i="2" s="1"/>
  <c r="A159" i="2" s="1"/>
  <c r="A171" i="2" s="1"/>
  <c r="A183" i="2" s="1"/>
  <c r="A195" i="2" s="1"/>
  <c r="A207" i="2" s="1"/>
  <c r="A219" i="2" s="1"/>
  <c r="A231" i="2" s="1"/>
  <c r="A243" i="2" s="1"/>
  <c r="A255" i="2" s="1"/>
  <c r="A267" i="2" s="1"/>
  <c r="A279" i="2" s="1"/>
  <c r="A291" i="2" s="1"/>
  <c r="A303" i="2" s="1"/>
  <c r="A315" i="2" s="1"/>
  <c r="A327" i="2" s="1"/>
  <c r="A339" i="2" s="1"/>
  <c r="A351" i="2" s="1"/>
  <c r="A363" i="2" s="1"/>
  <c r="A375" i="2" s="1"/>
  <c r="A387" i="2" s="1"/>
  <c r="A399" i="2" s="1"/>
  <c r="A411" i="2" s="1"/>
  <c r="A423" i="2" s="1"/>
  <c r="A435" i="2" s="1"/>
  <c r="A447" i="2" s="1"/>
  <c r="A459" i="2" s="1"/>
  <c r="A471" i="2" s="1"/>
  <c r="A483" i="2" s="1"/>
  <c r="A495" i="2" s="1"/>
  <c r="A507" i="2" s="1"/>
  <c r="A519" i="2" s="1"/>
  <c r="A531" i="2" s="1"/>
  <c r="A543" i="2" s="1"/>
  <c r="A555" i="2" s="1"/>
  <c r="A567" i="2" s="1"/>
  <c r="A579" i="2" s="1"/>
  <c r="A591" i="2" s="1"/>
  <c r="A603" i="2" s="1"/>
  <c r="A615" i="2" s="1"/>
  <c r="A627" i="2" s="1"/>
  <c r="A26" i="2"/>
  <c r="A38" i="2" s="1"/>
  <c r="A50" i="2" s="1"/>
  <c r="A62" i="2" s="1"/>
  <c r="A74" i="2" s="1"/>
  <c r="A86" i="2" s="1"/>
  <c r="A98" i="2" s="1"/>
  <c r="A110" i="2" s="1"/>
  <c r="A122" i="2" s="1"/>
  <c r="A134" i="2" s="1"/>
  <c r="A146" i="2" s="1"/>
  <c r="A158" i="2" s="1"/>
  <c r="A170" i="2" s="1"/>
  <c r="A182" i="2" s="1"/>
  <c r="A194" i="2" s="1"/>
  <c r="A206" i="2" s="1"/>
  <c r="A218" i="2" s="1"/>
  <c r="A230" i="2" s="1"/>
  <c r="A242" i="2" s="1"/>
  <c r="A254" i="2" s="1"/>
  <c r="A266" i="2" s="1"/>
  <c r="A278" i="2" s="1"/>
  <c r="A290" i="2" s="1"/>
  <c r="A302" i="2" s="1"/>
  <c r="A314" i="2" s="1"/>
  <c r="A326" i="2" s="1"/>
  <c r="A338" i="2" s="1"/>
  <c r="A350" i="2" s="1"/>
  <c r="A362" i="2" s="1"/>
  <c r="A374" i="2" s="1"/>
  <c r="A386" i="2" s="1"/>
  <c r="A398" i="2" s="1"/>
  <c r="A410" i="2" s="1"/>
  <c r="A422" i="2" s="1"/>
  <c r="A434" i="2" s="1"/>
  <c r="A446" i="2" s="1"/>
  <c r="A458" i="2" s="1"/>
  <c r="A470" i="2" s="1"/>
  <c r="A482" i="2" s="1"/>
  <c r="A494" i="2" s="1"/>
  <c r="A506" i="2" s="1"/>
  <c r="A518" i="2" s="1"/>
  <c r="A530" i="2" s="1"/>
  <c r="A542" i="2" s="1"/>
  <c r="A554" i="2" s="1"/>
  <c r="A566" i="2" s="1"/>
  <c r="A578" i="2" s="1"/>
  <c r="A590" i="2" s="1"/>
  <c r="A602" i="2" s="1"/>
  <c r="A614" i="2" s="1"/>
  <c r="A626" i="2" s="1"/>
  <c r="A25" i="2"/>
  <c r="A37" i="2" s="1"/>
  <c r="A49" i="2" s="1"/>
  <c r="A61" i="2" s="1"/>
  <c r="A73" i="2" s="1"/>
  <c r="A85" i="2" s="1"/>
  <c r="A97" i="2" s="1"/>
  <c r="A109" i="2" s="1"/>
  <c r="A121" i="2" s="1"/>
  <c r="A133" i="2" s="1"/>
  <c r="A145" i="2" s="1"/>
  <c r="A157" i="2" s="1"/>
  <c r="A169" i="2" s="1"/>
  <c r="A181" i="2" s="1"/>
  <c r="A193" i="2" s="1"/>
  <c r="A205" i="2" s="1"/>
  <c r="A217" i="2" s="1"/>
  <c r="A229" i="2" s="1"/>
  <c r="A241" i="2" s="1"/>
  <c r="A253" i="2" s="1"/>
  <c r="A265" i="2" s="1"/>
  <c r="A277" i="2" s="1"/>
  <c r="A289" i="2" s="1"/>
  <c r="A301" i="2" s="1"/>
  <c r="A313" i="2" s="1"/>
  <c r="A325" i="2" s="1"/>
  <c r="A337" i="2" s="1"/>
  <c r="A349" i="2" s="1"/>
  <c r="A361" i="2" s="1"/>
  <c r="A373" i="2" s="1"/>
  <c r="A385" i="2" s="1"/>
  <c r="A397" i="2" s="1"/>
  <c r="A409" i="2" s="1"/>
  <c r="A421" i="2" s="1"/>
  <c r="A433" i="2" s="1"/>
  <c r="A445" i="2" s="1"/>
  <c r="A457" i="2" s="1"/>
  <c r="A469" i="2" s="1"/>
  <c r="A481" i="2" s="1"/>
  <c r="A493" i="2" s="1"/>
  <c r="A505" i="2" s="1"/>
  <c r="A517" i="2" s="1"/>
  <c r="A529" i="2" s="1"/>
  <c r="A541" i="2" s="1"/>
  <c r="A553" i="2" s="1"/>
  <c r="A565" i="2" s="1"/>
  <c r="A577" i="2" s="1"/>
  <c r="A589" i="2" s="1"/>
  <c r="A601" i="2" s="1"/>
  <c r="A613" i="2" s="1"/>
  <c r="A625" i="2" s="1"/>
  <c r="A24" i="2"/>
  <c r="A36" i="2" s="1"/>
  <c r="A48" i="2" s="1"/>
  <c r="A60" i="2" s="1"/>
  <c r="A72" i="2" s="1"/>
  <c r="A84" i="2" s="1"/>
  <c r="A96" i="2" s="1"/>
  <c r="A108" i="2" s="1"/>
  <c r="A120" i="2" s="1"/>
  <c r="A132" i="2" s="1"/>
  <c r="A144" i="2" s="1"/>
  <c r="A156" i="2" s="1"/>
  <c r="A168" i="2" s="1"/>
  <c r="A180" i="2" s="1"/>
  <c r="A192" i="2" s="1"/>
  <c r="A204" i="2" s="1"/>
  <c r="A216" i="2" s="1"/>
  <c r="A228" i="2" s="1"/>
  <c r="A240" i="2" s="1"/>
  <c r="A252" i="2" s="1"/>
  <c r="A264" i="2" s="1"/>
  <c r="A276" i="2" s="1"/>
  <c r="A288" i="2" s="1"/>
  <c r="A300" i="2" s="1"/>
  <c r="A312" i="2" s="1"/>
  <c r="A324" i="2" s="1"/>
  <c r="A336" i="2" s="1"/>
  <c r="A348" i="2" s="1"/>
  <c r="A360" i="2" s="1"/>
  <c r="A372" i="2" s="1"/>
  <c r="A384" i="2" s="1"/>
  <c r="A396" i="2" s="1"/>
  <c r="A408" i="2" s="1"/>
  <c r="A420" i="2" s="1"/>
  <c r="A432" i="2" s="1"/>
  <c r="A444" i="2" s="1"/>
  <c r="A456" i="2" s="1"/>
  <c r="A468" i="2" s="1"/>
  <c r="A480" i="2" s="1"/>
  <c r="A492" i="2" s="1"/>
  <c r="A504" i="2" s="1"/>
  <c r="A516" i="2" s="1"/>
  <c r="A528" i="2" s="1"/>
  <c r="A540" i="2" s="1"/>
  <c r="A552" i="2" s="1"/>
  <c r="A564" i="2" s="1"/>
  <c r="A576" i="2" s="1"/>
  <c r="A588" i="2" s="1"/>
  <c r="A600" i="2" s="1"/>
  <c r="A612" i="2" s="1"/>
  <c r="A624" i="2" s="1"/>
  <c r="A23" i="2"/>
  <c r="A35" i="2" s="1"/>
  <c r="A47" i="2" s="1"/>
  <c r="A59" i="2" s="1"/>
  <c r="A71" i="2" s="1"/>
  <c r="A83" i="2" s="1"/>
  <c r="A95" i="2" s="1"/>
  <c r="A107" i="2" s="1"/>
  <c r="A119" i="2" s="1"/>
  <c r="A131" i="2" s="1"/>
  <c r="A143" i="2" s="1"/>
  <c r="A155" i="2" s="1"/>
  <c r="A167" i="2" s="1"/>
  <c r="A179" i="2" s="1"/>
  <c r="A191" i="2" s="1"/>
  <c r="A203" i="2" s="1"/>
  <c r="A215" i="2" s="1"/>
  <c r="A227" i="2" s="1"/>
  <c r="A239" i="2" s="1"/>
  <c r="A251" i="2" s="1"/>
  <c r="A263" i="2" s="1"/>
  <c r="A275" i="2" s="1"/>
  <c r="A287" i="2" s="1"/>
  <c r="A299" i="2" s="1"/>
  <c r="A311" i="2" s="1"/>
  <c r="A323" i="2" s="1"/>
  <c r="A335" i="2" s="1"/>
  <c r="A347" i="2" s="1"/>
  <c r="A359" i="2" s="1"/>
  <c r="A371" i="2" s="1"/>
  <c r="A383" i="2" s="1"/>
  <c r="A395" i="2" s="1"/>
  <c r="A407" i="2" s="1"/>
  <c r="A419" i="2" s="1"/>
  <c r="A431" i="2" s="1"/>
  <c r="A443" i="2" s="1"/>
  <c r="A455" i="2" s="1"/>
  <c r="A467" i="2" s="1"/>
  <c r="A479" i="2" s="1"/>
  <c r="A491" i="2" s="1"/>
  <c r="A503" i="2" s="1"/>
  <c r="A515" i="2" s="1"/>
  <c r="A527" i="2" s="1"/>
  <c r="A539" i="2" s="1"/>
  <c r="A551" i="2" s="1"/>
  <c r="A563" i="2" s="1"/>
  <c r="A575" i="2" s="1"/>
  <c r="A587" i="2" s="1"/>
  <c r="A599" i="2" s="1"/>
  <c r="A611" i="2" s="1"/>
  <c r="A623" i="2" s="1"/>
  <c r="A22" i="2"/>
  <c r="A34" i="2" s="1"/>
  <c r="A46" i="2" s="1"/>
  <c r="A58" i="2" s="1"/>
  <c r="A70" i="2" s="1"/>
  <c r="A82" i="2" s="1"/>
  <c r="A94" i="2" s="1"/>
  <c r="A106" i="2" s="1"/>
  <c r="A118" i="2" s="1"/>
  <c r="A130" i="2" s="1"/>
  <c r="A142" i="2" s="1"/>
  <c r="A154" i="2" s="1"/>
  <c r="A166" i="2" s="1"/>
  <c r="A178" i="2" s="1"/>
  <c r="A190" i="2" s="1"/>
  <c r="A202" i="2" s="1"/>
  <c r="A214" i="2" s="1"/>
  <c r="A226" i="2" s="1"/>
  <c r="A238" i="2" s="1"/>
  <c r="A250" i="2" s="1"/>
  <c r="A262" i="2" s="1"/>
  <c r="A274" i="2" s="1"/>
  <c r="A286" i="2" s="1"/>
  <c r="A298" i="2" s="1"/>
  <c r="A310" i="2" s="1"/>
  <c r="A322" i="2" s="1"/>
  <c r="A334" i="2" s="1"/>
  <c r="A346" i="2" s="1"/>
  <c r="A358" i="2" s="1"/>
  <c r="A370" i="2" s="1"/>
  <c r="A382" i="2" s="1"/>
  <c r="A394" i="2" s="1"/>
  <c r="A406" i="2" s="1"/>
  <c r="A418" i="2" s="1"/>
  <c r="A430" i="2" s="1"/>
  <c r="A442" i="2" s="1"/>
  <c r="A454" i="2" s="1"/>
  <c r="A466" i="2" s="1"/>
  <c r="A478" i="2" s="1"/>
  <c r="A490" i="2" s="1"/>
  <c r="A502" i="2" s="1"/>
  <c r="A514" i="2" s="1"/>
  <c r="A526" i="2" s="1"/>
  <c r="A538" i="2" s="1"/>
  <c r="A550" i="2" s="1"/>
  <c r="A562" i="2" s="1"/>
  <c r="A574" i="2" s="1"/>
  <c r="A586" i="2" s="1"/>
  <c r="A598" i="2" s="1"/>
  <c r="A610" i="2" s="1"/>
  <c r="A622" i="2" s="1"/>
  <c r="A21" i="2"/>
  <c r="A33" i="2" s="1"/>
  <c r="A45" i="2" s="1"/>
  <c r="A57" i="2" s="1"/>
  <c r="A69" i="2" s="1"/>
  <c r="A81" i="2" s="1"/>
  <c r="A93" i="2" s="1"/>
  <c r="A105" i="2" s="1"/>
  <c r="A117" i="2" s="1"/>
  <c r="A129" i="2" s="1"/>
  <c r="A141" i="2" s="1"/>
  <c r="A153" i="2" s="1"/>
  <c r="A165" i="2" s="1"/>
  <c r="A177" i="2" s="1"/>
  <c r="A189" i="2" s="1"/>
  <c r="A201" i="2" s="1"/>
  <c r="A213" i="2" s="1"/>
  <c r="A225" i="2" s="1"/>
  <c r="A237" i="2" s="1"/>
  <c r="A249" i="2" s="1"/>
  <c r="A261" i="2" s="1"/>
  <c r="A273" i="2" s="1"/>
  <c r="A285" i="2" s="1"/>
  <c r="A297" i="2" s="1"/>
  <c r="A309" i="2" s="1"/>
  <c r="A321" i="2" s="1"/>
  <c r="A333" i="2" s="1"/>
  <c r="A345" i="2" s="1"/>
  <c r="A357" i="2" s="1"/>
  <c r="A369" i="2" s="1"/>
  <c r="A381" i="2" s="1"/>
  <c r="A393" i="2" s="1"/>
  <c r="A405" i="2" s="1"/>
  <c r="A417" i="2" s="1"/>
  <c r="A429" i="2" s="1"/>
  <c r="A441" i="2" s="1"/>
  <c r="A453" i="2" s="1"/>
  <c r="A465" i="2" s="1"/>
  <c r="A477" i="2" s="1"/>
  <c r="A489" i="2" s="1"/>
  <c r="A501" i="2" s="1"/>
  <c r="A513" i="2" s="1"/>
  <c r="A525" i="2" s="1"/>
  <c r="A537" i="2" s="1"/>
  <c r="A549" i="2" s="1"/>
  <c r="A561" i="2" s="1"/>
  <c r="A573" i="2" s="1"/>
  <c r="A585" i="2" s="1"/>
  <c r="A597" i="2" s="1"/>
  <c r="A609" i="2" s="1"/>
  <c r="A621" i="2" s="1"/>
  <c r="A20" i="2"/>
  <c r="A32" i="2" s="1"/>
  <c r="A44" i="2" s="1"/>
  <c r="A56" i="2" s="1"/>
  <c r="A68" i="2" s="1"/>
  <c r="A80" i="2" s="1"/>
  <c r="A92" i="2" s="1"/>
  <c r="A104" i="2" s="1"/>
  <c r="A116" i="2" s="1"/>
  <c r="A128" i="2" s="1"/>
  <c r="A140" i="2" s="1"/>
  <c r="A152" i="2" s="1"/>
  <c r="A164" i="2" s="1"/>
  <c r="A176" i="2" s="1"/>
  <c r="A188" i="2" s="1"/>
  <c r="A200" i="2" s="1"/>
  <c r="A212" i="2" s="1"/>
  <c r="A224" i="2" s="1"/>
  <c r="A236" i="2" s="1"/>
  <c r="A248" i="2" s="1"/>
  <c r="A260" i="2" s="1"/>
  <c r="A272" i="2" s="1"/>
  <c r="A284" i="2" s="1"/>
  <c r="A296" i="2" s="1"/>
  <c r="A308" i="2" s="1"/>
  <c r="A320" i="2" s="1"/>
  <c r="A332" i="2" s="1"/>
  <c r="A344" i="2" s="1"/>
  <c r="A356" i="2" s="1"/>
  <c r="A368" i="2" s="1"/>
  <c r="A380" i="2" s="1"/>
  <c r="A392" i="2" s="1"/>
  <c r="A404" i="2" s="1"/>
  <c r="A416" i="2" s="1"/>
  <c r="A428" i="2" s="1"/>
  <c r="A440" i="2" s="1"/>
  <c r="A452" i="2" s="1"/>
  <c r="A464" i="2" s="1"/>
  <c r="A476" i="2" s="1"/>
  <c r="A488" i="2" s="1"/>
  <c r="A500" i="2" s="1"/>
  <c r="A512" i="2" s="1"/>
  <c r="A524" i="2" s="1"/>
  <c r="A536" i="2" s="1"/>
  <c r="A548" i="2" s="1"/>
  <c r="A560" i="2" s="1"/>
  <c r="A572" i="2" s="1"/>
  <c r="A584" i="2" s="1"/>
  <c r="A596" i="2" s="1"/>
  <c r="A608" i="2" s="1"/>
  <c r="A620" i="2" s="1"/>
  <c r="A19" i="2"/>
  <c r="A31" i="2" s="1"/>
  <c r="A43" i="2" s="1"/>
  <c r="A55" i="2" s="1"/>
  <c r="A67" i="2" s="1"/>
  <c r="A79" i="2" s="1"/>
  <c r="A91" i="2" s="1"/>
  <c r="A103" i="2" s="1"/>
  <c r="A115" i="2" s="1"/>
  <c r="A127" i="2" s="1"/>
  <c r="A139" i="2" s="1"/>
  <c r="A151" i="2" s="1"/>
  <c r="A163" i="2" s="1"/>
  <c r="A175" i="2" s="1"/>
  <c r="A187" i="2" s="1"/>
  <c r="A199" i="2" s="1"/>
  <c r="A211" i="2" s="1"/>
  <c r="A223" i="2" s="1"/>
  <c r="A235" i="2" s="1"/>
  <c r="A247" i="2" s="1"/>
  <c r="A259" i="2" s="1"/>
  <c r="A271" i="2" s="1"/>
  <c r="A283" i="2" s="1"/>
  <c r="A295" i="2" s="1"/>
  <c r="A307" i="2" s="1"/>
  <c r="A319" i="2" s="1"/>
  <c r="A331" i="2" s="1"/>
  <c r="A343" i="2" s="1"/>
  <c r="A355" i="2" s="1"/>
  <c r="A367" i="2" s="1"/>
  <c r="A379" i="2" s="1"/>
  <c r="A391" i="2" s="1"/>
  <c r="A403" i="2" s="1"/>
  <c r="A415" i="2" s="1"/>
  <c r="A427" i="2" s="1"/>
  <c r="A439" i="2" s="1"/>
  <c r="A451" i="2" s="1"/>
  <c r="A463" i="2" s="1"/>
  <c r="A475" i="2" s="1"/>
  <c r="A487" i="2" s="1"/>
  <c r="A499" i="2" s="1"/>
  <c r="A511" i="2" s="1"/>
  <c r="A523" i="2" s="1"/>
  <c r="A535" i="2" s="1"/>
  <c r="A547" i="2" s="1"/>
  <c r="A559" i="2" s="1"/>
  <c r="A571" i="2" s="1"/>
  <c r="A583" i="2" s="1"/>
  <c r="A595" i="2" s="1"/>
  <c r="A607" i="2" s="1"/>
  <c r="A619" i="2" s="1"/>
  <c r="B1" i="2"/>
  <c r="K23" i="1"/>
  <c r="K21" i="1"/>
  <c r="K19" i="1"/>
  <c r="K17" i="1"/>
  <c r="K15" i="1"/>
  <c r="K13" i="1"/>
  <c r="K11" i="1"/>
  <c r="K9" i="1"/>
  <c r="K7" i="1"/>
  <c r="K5" i="1"/>
  <c r="D10" i="1"/>
  <c r="L24" i="1"/>
  <c r="L8" i="1"/>
  <c r="L14" i="1"/>
  <c r="D9" i="1"/>
  <c r="L6" i="1"/>
  <c r="E5" i="1"/>
  <c r="D11" i="1"/>
  <c r="E6" i="1" l="1"/>
  <c r="C4" i="3"/>
  <c r="D335" i="5"/>
  <c r="N10" i="5"/>
  <c r="O10" i="5" s="1"/>
  <c r="M11" i="5"/>
  <c r="N16" i="5"/>
  <c r="O16" i="5" s="1"/>
  <c r="M17" i="5"/>
  <c r="B337" i="5"/>
  <c r="G336" i="5"/>
  <c r="C336" i="5"/>
  <c r="E3" i="3"/>
  <c r="D4" i="3"/>
  <c r="B358" i="1"/>
  <c r="C1" i="2" a="1"/>
  <c r="D1" i="2" s="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T24" i="1" l="1"/>
  <c r="T16" i="1"/>
  <c r="T8" i="1"/>
  <c r="T23" i="1"/>
  <c r="T15" i="1"/>
  <c r="T7" i="1"/>
  <c r="T22" i="1"/>
  <c r="T14" i="1"/>
  <c r="T6" i="1"/>
  <c r="T13" i="1"/>
  <c r="T17" i="1"/>
  <c r="T21" i="1"/>
  <c r="T18" i="1"/>
  <c r="T20" i="1"/>
  <c r="T12" i="1"/>
  <c r="T19" i="1"/>
  <c r="T11" i="1"/>
  <c r="T10" i="1"/>
  <c r="T9" i="1"/>
  <c r="R8" i="1"/>
  <c r="T5" i="1"/>
  <c r="S24" i="1"/>
  <c r="S14" i="1"/>
  <c r="S6" i="1"/>
  <c r="S8" i="1"/>
  <c r="R24" i="1"/>
  <c r="R14" i="1"/>
  <c r="R6" i="1"/>
  <c r="M12" i="5"/>
  <c r="N11" i="5"/>
  <c r="O11" i="5" s="1"/>
  <c r="M18" i="5"/>
  <c r="N17" i="5"/>
  <c r="O17" i="5" s="1"/>
  <c r="D336" i="5"/>
  <c r="B338" i="5"/>
  <c r="G337" i="5"/>
  <c r="C337" i="5"/>
  <c r="F357" i="1"/>
  <c r="F663" i="1"/>
  <c r="AB1" i="2"/>
  <c r="F1" i="2"/>
  <c r="AA1" i="2"/>
  <c r="O1" i="2"/>
  <c r="V1" i="2"/>
  <c r="T1" i="2"/>
  <c r="E1" i="2"/>
  <c r="W1" i="2"/>
  <c r="AC1" i="2"/>
  <c r="N1" i="2"/>
  <c r="B359" i="1"/>
  <c r="F358" i="1"/>
  <c r="Y1" i="2"/>
  <c r="H1" i="2"/>
  <c r="F354" i="1"/>
  <c r="F351" i="1"/>
  <c r="F352" i="1"/>
  <c r="F355" i="1"/>
  <c r="F356" i="1"/>
  <c r="F353" i="1"/>
  <c r="I1" i="2"/>
  <c r="AD1" i="2"/>
  <c r="AG1" i="2"/>
  <c r="AF1" i="2"/>
  <c r="C358" i="1"/>
  <c r="D358" i="1" s="1"/>
  <c r="J1" i="2"/>
  <c r="X1" i="2"/>
  <c r="F3" i="3"/>
  <c r="E4" i="3"/>
  <c r="F347" i="1"/>
  <c r="F339" i="1"/>
  <c r="F331" i="1"/>
  <c r="F323" i="1"/>
  <c r="F315" i="1"/>
  <c r="F307" i="1"/>
  <c r="F299" i="1"/>
  <c r="F291" i="1"/>
  <c r="F283" i="1"/>
  <c r="F275" i="1"/>
  <c r="F267" i="1"/>
  <c r="F259" i="1"/>
  <c r="F251" i="1"/>
  <c r="F243" i="1"/>
  <c r="F235" i="1"/>
  <c r="F227" i="1"/>
  <c r="F219" i="1"/>
  <c r="F211" i="1"/>
  <c r="F203" i="1"/>
  <c r="F195" i="1"/>
  <c r="F187" i="1"/>
  <c r="F179" i="1"/>
  <c r="F171" i="1"/>
  <c r="F163" i="1"/>
  <c r="F155" i="1"/>
  <c r="F147" i="1"/>
  <c r="F139" i="1"/>
  <c r="F131" i="1"/>
  <c r="F123" i="1"/>
  <c r="F115" i="1"/>
  <c r="F107" i="1"/>
  <c r="F99" i="1"/>
  <c r="F91" i="1"/>
  <c r="F83" i="1"/>
  <c r="F75" i="1"/>
  <c r="F67" i="1"/>
  <c r="F59" i="1"/>
  <c r="F51" i="1"/>
  <c r="F43" i="1"/>
  <c r="F150" i="1"/>
  <c r="F94" i="1"/>
  <c r="F70" i="1"/>
  <c r="F349" i="1"/>
  <c r="F285" i="1"/>
  <c r="F245" i="1"/>
  <c r="F221" i="1"/>
  <c r="F197" i="1"/>
  <c r="F173" i="1"/>
  <c r="F149" i="1"/>
  <c r="F125" i="1"/>
  <c r="F109" i="1"/>
  <c r="F346" i="1"/>
  <c r="F338" i="1"/>
  <c r="F330" i="1"/>
  <c r="F322" i="1"/>
  <c r="F314" i="1"/>
  <c r="F306" i="1"/>
  <c r="F298" i="1"/>
  <c r="F290" i="1"/>
  <c r="F282" i="1"/>
  <c r="F274" i="1"/>
  <c r="F266" i="1"/>
  <c r="F258" i="1"/>
  <c r="F250" i="1"/>
  <c r="F242" i="1"/>
  <c r="F234" i="1"/>
  <c r="F226" i="1"/>
  <c r="F218" i="1"/>
  <c r="F210" i="1"/>
  <c r="F202" i="1"/>
  <c r="F194" i="1"/>
  <c r="F186" i="1"/>
  <c r="F178" i="1"/>
  <c r="F170" i="1"/>
  <c r="F162" i="1"/>
  <c r="F154" i="1"/>
  <c r="F146" i="1"/>
  <c r="F138" i="1"/>
  <c r="F130" i="1"/>
  <c r="F122" i="1"/>
  <c r="F114" i="1"/>
  <c r="F106" i="1"/>
  <c r="F98" i="1"/>
  <c r="F90" i="1"/>
  <c r="F82" i="1"/>
  <c r="F74" i="1"/>
  <c r="F66" i="1"/>
  <c r="F58" i="1"/>
  <c r="F50" i="1"/>
  <c r="F42" i="1"/>
  <c r="F343" i="1"/>
  <c r="F335" i="1"/>
  <c r="F327" i="1"/>
  <c r="F311" i="1"/>
  <c r="F295" i="1"/>
  <c r="F279" i="1"/>
  <c r="F255" i="1"/>
  <c r="F231" i="1"/>
  <c r="F207" i="1"/>
  <c r="F191" i="1"/>
  <c r="F159" i="1"/>
  <c r="F135" i="1"/>
  <c r="F111" i="1"/>
  <c r="F95" i="1"/>
  <c r="F71" i="1"/>
  <c r="F55" i="1"/>
  <c r="F334" i="1"/>
  <c r="F318" i="1"/>
  <c r="F310" i="1"/>
  <c r="F294" i="1"/>
  <c r="F278" i="1"/>
  <c r="F262" i="1"/>
  <c r="F246" i="1"/>
  <c r="F230" i="1"/>
  <c r="F214" i="1"/>
  <c r="F198" i="1"/>
  <c r="F182" i="1"/>
  <c r="F158" i="1"/>
  <c r="F134" i="1"/>
  <c r="F118" i="1"/>
  <c r="F102" i="1"/>
  <c r="F78" i="1"/>
  <c r="F54" i="1"/>
  <c r="F341" i="1"/>
  <c r="F325" i="1"/>
  <c r="F309" i="1"/>
  <c r="F293" i="1"/>
  <c r="F269" i="1"/>
  <c r="F253" i="1"/>
  <c r="F229" i="1"/>
  <c r="F205" i="1"/>
  <c r="F181" i="1"/>
  <c r="F157" i="1"/>
  <c r="F133" i="1"/>
  <c r="F101" i="1"/>
  <c r="F345" i="1"/>
  <c r="F337" i="1"/>
  <c r="F329" i="1"/>
  <c r="F321" i="1"/>
  <c r="F313" i="1"/>
  <c r="F305" i="1"/>
  <c r="F297" i="1"/>
  <c r="F289" i="1"/>
  <c r="F281" i="1"/>
  <c r="F273" i="1"/>
  <c r="F265" i="1"/>
  <c r="F257" i="1"/>
  <c r="F249" i="1"/>
  <c r="F241" i="1"/>
  <c r="F233" i="1"/>
  <c r="F225" i="1"/>
  <c r="F217" i="1"/>
  <c r="F209" i="1"/>
  <c r="F201" i="1"/>
  <c r="F193" i="1"/>
  <c r="F185" i="1"/>
  <c r="F177" i="1"/>
  <c r="F169" i="1"/>
  <c r="F161" i="1"/>
  <c r="F153" i="1"/>
  <c r="F145" i="1"/>
  <c r="F137" i="1"/>
  <c r="F129" i="1"/>
  <c r="F121" i="1"/>
  <c r="F113" i="1"/>
  <c r="F105" i="1"/>
  <c r="F97" i="1"/>
  <c r="F89" i="1"/>
  <c r="F81" i="1"/>
  <c r="F73" i="1"/>
  <c r="F65" i="1"/>
  <c r="F57" i="1"/>
  <c r="F49" i="1"/>
  <c r="F41" i="1"/>
  <c r="F319" i="1"/>
  <c r="F287" i="1"/>
  <c r="F263" i="1"/>
  <c r="F239" i="1"/>
  <c r="F215" i="1"/>
  <c r="F183" i="1"/>
  <c r="F167" i="1"/>
  <c r="F143" i="1"/>
  <c r="F119" i="1"/>
  <c r="F87" i="1"/>
  <c r="F63" i="1"/>
  <c r="F39" i="1"/>
  <c r="F344" i="1"/>
  <c r="F336" i="1"/>
  <c r="F328" i="1"/>
  <c r="F320" i="1"/>
  <c r="F312" i="1"/>
  <c r="F304" i="1"/>
  <c r="F296" i="1"/>
  <c r="F288" i="1"/>
  <c r="F280" i="1"/>
  <c r="F272" i="1"/>
  <c r="F264" i="1"/>
  <c r="F256" i="1"/>
  <c r="F248" i="1"/>
  <c r="F240" i="1"/>
  <c r="F232" i="1"/>
  <c r="F224" i="1"/>
  <c r="F216" i="1"/>
  <c r="F208" i="1"/>
  <c r="F200" i="1"/>
  <c r="F192" i="1"/>
  <c r="F184" i="1"/>
  <c r="F176" i="1"/>
  <c r="F168" i="1"/>
  <c r="F160" i="1"/>
  <c r="F152" i="1"/>
  <c r="F144" i="1"/>
  <c r="F136" i="1"/>
  <c r="F128" i="1"/>
  <c r="F120" i="1"/>
  <c r="F112" i="1"/>
  <c r="F104" i="1"/>
  <c r="F96" i="1"/>
  <c r="F88" i="1"/>
  <c r="F80" i="1"/>
  <c r="F72" i="1"/>
  <c r="F64" i="1"/>
  <c r="F56" i="1"/>
  <c r="F48" i="1"/>
  <c r="F40" i="1"/>
  <c r="F303" i="1"/>
  <c r="F271" i="1"/>
  <c r="F247" i="1"/>
  <c r="F223" i="1"/>
  <c r="F199" i="1"/>
  <c r="F175" i="1"/>
  <c r="F151" i="1"/>
  <c r="F127" i="1"/>
  <c r="F103" i="1"/>
  <c r="F79" i="1"/>
  <c r="F47" i="1"/>
  <c r="F342" i="1"/>
  <c r="F326" i="1"/>
  <c r="F302" i="1"/>
  <c r="F286" i="1"/>
  <c r="F270" i="1"/>
  <c r="F254" i="1"/>
  <c r="F238" i="1"/>
  <c r="F222" i="1"/>
  <c r="F206" i="1"/>
  <c r="F190" i="1"/>
  <c r="F174" i="1"/>
  <c r="F166" i="1"/>
  <c r="F142" i="1"/>
  <c r="F126" i="1"/>
  <c r="F110" i="1"/>
  <c r="F86" i="1"/>
  <c r="F62" i="1"/>
  <c r="F46" i="1"/>
  <c r="F333" i="1"/>
  <c r="F317" i="1"/>
  <c r="F301" i="1"/>
  <c r="F277" i="1"/>
  <c r="F261" i="1"/>
  <c r="F237" i="1"/>
  <c r="F213" i="1"/>
  <c r="F189" i="1"/>
  <c r="F165" i="1"/>
  <c r="F141" i="1"/>
  <c r="F117" i="1"/>
  <c r="F85" i="1"/>
  <c r="F324" i="1"/>
  <c r="F260" i="1"/>
  <c r="F196" i="1"/>
  <c r="F132" i="1"/>
  <c r="F77" i="1"/>
  <c r="F45" i="1"/>
  <c r="F172" i="1"/>
  <c r="F292" i="1"/>
  <c r="F316" i="1"/>
  <c r="F252" i="1"/>
  <c r="F188" i="1"/>
  <c r="F124" i="1"/>
  <c r="F76" i="1"/>
  <c r="F44" i="1"/>
  <c r="F308" i="1"/>
  <c r="F244" i="1"/>
  <c r="F180" i="1"/>
  <c r="F116" i="1"/>
  <c r="F69" i="1"/>
  <c r="F236" i="1"/>
  <c r="F68" i="1"/>
  <c r="F164" i="1"/>
  <c r="F61" i="1"/>
  <c r="F348" i="1"/>
  <c r="F284" i="1"/>
  <c r="F220" i="1"/>
  <c r="F156" i="1"/>
  <c r="F93" i="1"/>
  <c r="F60" i="1"/>
  <c r="F340" i="1"/>
  <c r="F276" i="1"/>
  <c r="F212" i="1"/>
  <c r="F148" i="1"/>
  <c r="F92" i="1"/>
  <c r="F53" i="1"/>
  <c r="F332" i="1"/>
  <c r="F268" i="1"/>
  <c r="F204" i="1"/>
  <c r="F140" i="1"/>
  <c r="F84" i="1"/>
  <c r="F52" i="1"/>
  <c r="F300" i="1"/>
  <c r="F108" i="1"/>
  <c r="F228" i="1"/>
  <c r="F100" i="1"/>
  <c r="L1" i="2"/>
  <c r="Q1" i="2"/>
  <c r="G1" i="2"/>
  <c r="K1" i="2"/>
  <c r="M1" i="2"/>
  <c r="R1" i="2"/>
  <c r="C1" i="2"/>
  <c r="P1" i="2"/>
  <c r="U1" i="2"/>
  <c r="Z1" i="2"/>
  <c r="AE1" i="2"/>
  <c r="S1" i="2"/>
  <c r="D123" i="1"/>
  <c r="D357" i="1"/>
  <c r="D356" i="1"/>
  <c r="D355" i="1"/>
  <c r="D354" i="1"/>
  <c r="D353" i="1"/>
  <c r="D352"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M19" i="5" l="1"/>
  <c r="N18" i="5"/>
  <c r="O18" i="5" s="1"/>
  <c r="B339" i="5"/>
  <c r="G338" i="5"/>
  <c r="C338" i="5"/>
  <c r="D337" i="5"/>
  <c r="N12" i="5"/>
  <c r="O12" i="5" s="1"/>
  <c r="M13" i="5"/>
  <c r="N13" i="5" s="1"/>
  <c r="O13" i="5" s="1"/>
  <c r="G3" i="3"/>
  <c r="F4" i="3"/>
  <c r="B360" i="1"/>
  <c r="F359" i="1"/>
  <c r="C359" i="1"/>
  <c r="D359" i="1" s="1"/>
  <c r="L15" i="1"/>
  <c r="L9" i="1"/>
  <c r="L7" i="1"/>
  <c r="L5" i="1"/>
  <c r="S5" i="1" s="1"/>
  <c r="D350" i="1"/>
  <c r="D351" i="1"/>
  <c r="D39" i="1"/>
  <c r="M24" i="1"/>
  <c r="M8" i="1"/>
  <c r="M14" i="1"/>
  <c r="M6" i="1"/>
  <c r="R9" i="1" l="1"/>
  <c r="S9" i="1"/>
  <c r="R15" i="1"/>
  <c r="S15" i="1"/>
  <c r="R7" i="1"/>
  <c r="S7" i="1"/>
  <c r="R5" i="1"/>
  <c r="M7" i="1"/>
  <c r="L16" i="1"/>
  <c r="S16" i="1" s="1"/>
  <c r="L10" i="1"/>
  <c r="M20" i="5"/>
  <c r="N19" i="5"/>
  <c r="O19" i="5" s="1"/>
  <c r="D338" i="5"/>
  <c r="B340" i="5"/>
  <c r="C339" i="5"/>
  <c r="G339" i="5"/>
  <c r="B361" i="1"/>
  <c r="F360" i="1"/>
  <c r="C360" i="1"/>
  <c r="D360" i="1" s="1"/>
  <c r="H3" i="3"/>
  <c r="G4" i="3"/>
  <c r="M5" i="1"/>
  <c r="M15" i="1"/>
  <c r="M9" i="1"/>
  <c r="E9" i="1" l="1"/>
  <c r="R10" i="1"/>
  <c r="S10" i="1"/>
  <c r="M16" i="1"/>
  <c r="R16" i="1"/>
  <c r="L11" i="1"/>
  <c r="L17" i="1"/>
  <c r="S17" i="1" s="1"/>
  <c r="D339" i="5"/>
  <c r="B341" i="5"/>
  <c r="G340" i="5"/>
  <c r="C340" i="5"/>
  <c r="D340" i="5" s="1"/>
  <c r="N20" i="5"/>
  <c r="O20" i="5" s="1"/>
  <c r="M21" i="5"/>
  <c r="I3" i="3"/>
  <c r="H4" i="3"/>
  <c r="B362" i="1"/>
  <c r="F361" i="1"/>
  <c r="C361" i="1"/>
  <c r="D361" i="1" s="1"/>
  <c r="M10" i="1"/>
  <c r="R11" i="1" l="1"/>
  <c r="S11" i="1"/>
  <c r="M17" i="1"/>
  <c r="R17" i="1"/>
  <c r="L12" i="1"/>
  <c r="M11" i="1"/>
  <c r="L18" i="1"/>
  <c r="M22" i="5"/>
  <c r="N21" i="5"/>
  <c r="O21" i="5" s="1"/>
  <c r="B342" i="5"/>
  <c r="C341" i="5"/>
  <c r="D341" i="5" s="1"/>
  <c r="G341" i="5"/>
  <c r="B363" i="1"/>
  <c r="F362" i="1"/>
  <c r="C362" i="1"/>
  <c r="D362" i="1" s="1"/>
  <c r="J3" i="3"/>
  <c r="I4" i="3"/>
  <c r="R18" i="1" l="1"/>
  <c r="S18" i="1"/>
  <c r="R12" i="1"/>
  <c r="S12" i="1"/>
  <c r="L19" i="1"/>
  <c r="M18" i="1"/>
  <c r="L13" i="1"/>
  <c r="B343" i="5"/>
  <c r="C342" i="5"/>
  <c r="D342" i="5" s="1"/>
  <c r="G342" i="5"/>
  <c r="M23" i="5"/>
  <c r="N23" i="5" s="1"/>
  <c r="O23" i="5" s="1"/>
  <c r="N22" i="5"/>
  <c r="O22" i="5" s="1"/>
  <c r="B364" i="1"/>
  <c r="F363" i="1"/>
  <c r="C363" i="1"/>
  <c r="D363" i="1" s="1"/>
  <c r="K3" i="3"/>
  <c r="J4" i="3"/>
  <c r="M12" i="1"/>
  <c r="R13" i="1" l="1"/>
  <c r="S13" i="1"/>
  <c r="R19" i="1"/>
  <c r="S19" i="1"/>
  <c r="L20" i="1"/>
  <c r="M19" i="1"/>
  <c r="B344" i="5"/>
  <c r="G343" i="5"/>
  <c r="C343" i="5"/>
  <c r="D343" i="5" s="1"/>
  <c r="L3" i="3"/>
  <c r="K4" i="3"/>
  <c r="B365" i="1"/>
  <c r="F364" i="1"/>
  <c r="C364" i="1"/>
  <c r="D364" i="1" s="1"/>
  <c r="M13" i="1"/>
  <c r="E10" i="1" l="1"/>
  <c r="R20" i="1"/>
  <c r="S20" i="1"/>
  <c r="L21" i="1"/>
  <c r="M20" i="1"/>
  <c r="B345" i="5"/>
  <c r="G344" i="5"/>
  <c r="C344" i="5"/>
  <c r="D344" i="5" s="1"/>
  <c r="B366" i="1"/>
  <c r="F365" i="1"/>
  <c r="C365" i="1"/>
  <c r="D365" i="1" s="1"/>
  <c r="M3" i="3"/>
  <c r="L4" i="3"/>
  <c r="R21" i="1" l="1"/>
  <c r="S21" i="1"/>
  <c r="L22" i="1"/>
  <c r="M21" i="1"/>
  <c r="B346" i="5"/>
  <c r="G345" i="5"/>
  <c r="C345" i="5"/>
  <c r="D345" i="5" s="1"/>
  <c r="N3" i="3"/>
  <c r="M4" i="3"/>
  <c r="B367" i="1"/>
  <c r="F366" i="1"/>
  <c r="C366" i="1"/>
  <c r="D366" i="1" s="1"/>
  <c r="R22" i="1" l="1"/>
  <c r="S22" i="1"/>
  <c r="L23" i="1"/>
  <c r="S23" i="1" s="1"/>
  <c r="M22" i="1"/>
  <c r="B347" i="5"/>
  <c r="G346" i="5"/>
  <c r="C346" i="5"/>
  <c r="D346" i="5" s="1"/>
  <c r="B368" i="1"/>
  <c r="F367" i="1"/>
  <c r="C367" i="1"/>
  <c r="D367" i="1" s="1"/>
  <c r="O3" i="3"/>
  <c r="N4" i="3"/>
  <c r="C2" i="2" l="1" a="1"/>
  <c r="P2" i="2" s="1"/>
  <c r="R23" i="1"/>
  <c r="E11" i="1" s="1"/>
  <c r="M23" i="1"/>
  <c r="C3" i="2" s="1" a="1"/>
  <c r="B348" i="5"/>
  <c r="C347" i="5"/>
  <c r="D347" i="5" s="1"/>
  <c r="G347" i="5"/>
  <c r="P3" i="3"/>
  <c r="O4" i="3"/>
  <c r="B369" i="1"/>
  <c r="F368" i="1"/>
  <c r="C368" i="1"/>
  <c r="D368" i="1" s="1"/>
  <c r="N2" i="2" l="1"/>
  <c r="O2" i="2"/>
  <c r="U2" i="2"/>
  <c r="R2" i="2"/>
  <c r="L2" i="2"/>
  <c r="D2" i="2"/>
  <c r="I2" i="2"/>
  <c r="F2" i="2"/>
  <c r="G2" i="2"/>
  <c r="J2" i="2"/>
  <c r="S2" i="2"/>
  <c r="K2" i="2"/>
  <c r="H2" i="2"/>
  <c r="T2" i="2"/>
  <c r="V2" i="2"/>
  <c r="E2" i="2"/>
  <c r="C2" i="2"/>
  <c r="M2" i="2"/>
  <c r="Q2" i="2"/>
  <c r="R3" i="2"/>
  <c r="J3" i="2"/>
  <c r="C3" i="2"/>
  <c r="L3" i="2"/>
  <c r="N3" i="2"/>
  <c r="D3" i="2"/>
  <c r="I3" i="2"/>
  <c r="S3" i="2"/>
  <c r="O3" i="2"/>
  <c r="Q3" i="2"/>
  <c r="V3" i="2"/>
  <c r="U3" i="2"/>
  <c r="T3" i="2"/>
  <c r="H3" i="2"/>
  <c r="G3" i="2"/>
  <c r="P3" i="2"/>
  <c r="E3" i="2"/>
  <c r="F3" i="2"/>
  <c r="M3" i="2"/>
  <c r="K3" i="2"/>
  <c r="B349" i="5"/>
  <c r="G348" i="5"/>
  <c r="C348" i="5"/>
  <c r="D348" i="5" s="1"/>
  <c r="B370" i="1"/>
  <c r="F369" i="1"/>
  <c r="C369" i="1"/>
  <c r="D369" i="1" s="1"/>
  <c r="Q3" i="3"/>
  <c r="P4" i="3"/>
  <c r="C7" i="2" l="1"/>
  <c r="C9" i="2"/>
  <c r="T624" i="2"/>
  <c r="T154" i="2"/>
  <c r="T630" i="2"/>
  <c r="T394" i="2"/>
  <c r="T171" i="2"/>
  <c r="T334" i="2"/>
  <c r="T124" i="2"/>
  <c r="T126" i="2"/>
  <c r="T78" i="2"/>
  <c r="T550" i="2"/>
  <c r="T87" i="2"/>
  <c r="T553" i="2"/>
  <c r="T299" i="2"/>
  <c r="T108" i="2"/>
  <c r="T18" i="2"/>
  <c r="T131" i="2"/>
  <c r="T252" i="2"/>
  <c r="T605" i="2"/>
  <c r="T132" i="2"/>
  <c r="T297" i="2"/>
  <c r="T19" i="2"/>
  <c r="T51" i="2"/>
  <c r="T22" i="2"/>
  <c r="T163" i="2"/>
  <c r="T437" i="2"/>
  <c r="T467" i="2"/>
  <c r="T256" i="2"/>
  <c r="T425" i="2"/>
  <c r="T38" i="2"/>
  <c r="T537" i="2"/>
  <c r="T134" i="2"/>
  <c r="T231" i="2"/>
  <c r="T23" i="2"/>
  <c r="T318" i="2"/>
  <c r="T129" i="2"/>
  <c r="T298" i="2"/>
  <c r="T250" i="2"/>
  <c r="T503" i="2"/>
  <c r="T21" i="2"/>
  <c r="T203" i="2"/>
  <c r="T595" i="2"/>
  <c r="T199" i="2"/>
  <c r="T463" i="2"/>
  <c r="T622" i="2"/>
  <c r="T416" i="2"/>
  <c r="T442" i="2"/>
  <c r="T201" i="2"/>
  <c r="T77" i="2"/>
  <c r="T291" i="2"/>
  <c r="T128" i="2"/>
  <c r="T498" i="2"/>
  <c r="T161" i="2"/>
  <c r="T400" i="2"/>
  <c r="T186" i="2"/>
  <c r="T402" i="2"/>
  <c r="T130" i="2"/>
  <c r="T25" i="2"/>
  <c r="T351" i="2"/>
  <c r="T348" i="2"/>
  <c r="T566" i="2"/>
  <c r="T54" i="2"/>
  <c r="T387" i="2"/>
  <c r="T173" i="2"/>
  <c r="T354" i="2"/>
  <c r="T516" i="2"/>
  <c r="T508" i="2"/>
  <c r="T420" i="2"/>
  <c r="T346" i="2"/>
  <c r="T208" i="2"/>
  <c r="T165" i="2"/>
  <c r="T115" i="2"/>
  <c r="T260" i="2"/>
  <c r="T591" i="2"/>
  <c r="T519" i="2"/>
  <c r="T332" i="2"/>
  <c r="T217" i="2"/>
  <c r="T265" i="2"/>
  <c r="T96" i="2"/>
  <c r="T9" i="2"/>
  <c r="T615" i="2"/>
  <c r="T525" i="2"/>
  <c r="T385" i="2"/>
  <c r="T350" i="2"/>
  <c r="T431" i="2"/>
  <c r="T148" i="2"/>
  <c r="T155" i="2"/>
  <c r="T47" i="2"/>
  <c r="T513" i="2"/>
  <c r="T554" i="2"/>
  <c r="T347" i="2"/>
  <c r="T285" i="2"/>
  <c r="T110" i="2"/>
  <c r="T335" i="2"/>
  <c r="T48" i="2"/>
  <c r="T44" i="2"/>
  <c r="T357" i="2"/>
  <c r="T230" i="2"/>
  <c r="T427" i="2"/>
  <c r="T625" i="2"/>
  <c r="T43" i="2"/>
  <c r="T309" i="2"/>
  <c r="T193" i="2"/>
  <c r="T469" i="2"/>
  <c r="T600" i="2"/>
  <c r="T571" i="2"/>
  <c r="T432" i="2"/>
  <c r="T300" i="2"/>
  <c r="T561" i="2"/>
  <c r="T545" i="2"/>
  <c r="T423" i="2"/>
  <c r="T507" i="2"/>
  <c r="T8" i="2"/>
  <c r="T316" i="2"/>
  <c r="T192" i="2"/>
  <c r="T355" i="2"/>
  <c r="T50" i="2"/>
  <c r="T267" i="2"/>
  <c r="T588" i="2"/>
  <c r="T49" i="2"/>
  <c r="T485" i="2"/>
  <c r="T57" i="2"/>
  <c r="T517" i="2"/>
  <c r="T42" i="2"/>
  <c r="T413" i="2"/>
  <c r="T359" i="2"/>
  <c r="T391" i="2"/>
  <c r="T597" i="2"/>
  <c r="T86" i="2"/>
  <c r="T109" i="2"/>
  <c r="T166" i="2"/>
  <c r="T268" i="2"/>
  <c r="T599" i="2"/>
  <c r="T474" i="2"/>
  <c r="T457" i="2"/>
  <c r="T509" i="2"/>
  <c r="T271" i="2"/>
  <c r="T212" i="2"/>
  <c r="T138" i="2"/>
  <c r="T122" i="2"/>
  <c r="T582" i="2"/>
  <c r="T514" i="2"/>
  <c r="T439" i="2"/>
  <c r="T336" i="2"/>
  <c r="T150" i="2"/>
  <c r="T361" i="2"/>
  <c r="T84" i="2"/>
  <c r="T627" i="2"/>
  <c r="T555" i="2"/>
  <c r="T460" i="2"/>
  <c r="T270" i="2"/>
  <c r="T289" i="2"/>
  <c r="T261" i="2"/>
  <c r="T170" i="2"/>
  <c r="T226" i="2"/>
  <c r="T524" i="2"/>
  <c r="T436" i="2"/>
  <c r="T362" i="2"/>
  <c r="T224" i="2"/>
  <c r="T183" i="2"/>
  <c r="T145" i="2"/>
  <c r="T139" i="2"/>
  <c r="T97" i="2"/>
  <c r="T146" i="2"/>
  <c r="T232" i="2"/>
  <c r="T453" i="2"/>
  <c r="T45" i="2"/>
  <c r="T135" i="2"/>
  <c r="T236" i="2"/>
  <c r="T446" i="2"/>
  <c r="T499" i="2"/>
  <c r="T598" i="2"/>
  <c r="T543" i="2"/>
  <c r="T476" i="2"/>
  <c r="T378" i="2"/>
  <c r="T616" i="2"/>
  <c r="T76" i="2"/>
  <c r="T536" i="2"/>
  <c r="T262" i="2"/>
  <c r="T329" i="2"/>
  <c r="T119" i="2"/>
  <c r="T569" i="2"/>
  <c r="T69" i="2"/>
  <c r="T317" i="2"/>
  <c r="T52" i="2"/>
  <c r="T328" i="2"/>
  <c r="T558" i="2"/>
  <c r="T144" i="2"/>
  <c r="T506" i="2"/>
  <c r="T181" i="2"/>
  <c r="T296" i="2"/>
  <c r="T283" i="2"/>
  <c r="T526" i="2"/>
  <c r="T28" i="2"/>
  <c r="T239" i="2"/>
  <c r="T214" i="2"/>
  <c r="T417" i="2"/>
  <c r="T589" i="2"/>
  <c r="T451" i="2"/>
  <c r="T383" i="2"/>
  <c r="T294" i="2"/>
  <c r="T343" i="2"/>
  <c r="T312" i="2"/>
  <c r="T325" i="2"/>
  <c r="T341" i="2"/>
  <c r="T500" i="2"/>
  <c r="T404" i="2"/>
  <c r="T338" i="2"/>
  <c r="T465" i="2"/>
  <c r="T157" i="2"/>
  <c r="T106" i="2"/>
  <c r="T207" i="2"/>
  <c r="T564" i="2"/>
  <c r="T497" i="2"/>
  <c r="T324" i="2"/>
  <c r="T209" i="2"/>
  <c r="T247" i="2"/>
  <c r="T88" i="2"/>
  <c r="T390" i="2"/>
  <c r="T609" i="2"/>
  <c r="T479" i="2"/>
  <c r="T422" i="2"/>
  <c r="T379" i="2"/>
  <c r="T222" i="2"/>
  <c r="T184" i="2"/>
  <c r="T275" i="2"/>
  <c r="T79" i="2"/>
  <c r="T29" i="2"/>
  <c r="T269" i="2"/>
  <c r="T220" i="2"/>
  <c r="T441" i="2"/>
  <c r="T494" i="2"/>
  <c r="T93" i="2"/>
  <c r="T200" i="2"/>
  <c r="T229" i="2"/>
  <c r="T397" i="2"/>
  <c r="T560" i="2"/>
  <c r="T611" i="2"/>
  <c r="T534" i="2"/>
  <c r="T452" i="2"/>
  <c r="T631" i="2"/>
  <c r="T573" i="2"/>
  <c r="T491" i="2"/>
  <c r="T159" i="2"/>
  <c r="T418" i="2"/>
  <c r="T287" i="2"/>
  <c r="T153" i="2"/>
  <c r="T67" i="2"/>
  <c r="T74" i="2"/>
  <c r="T365" i="2"/>
  <c r="T59" i="2"/>
  <c r="T470" i="2"/>
  <c r="T483" i="2"/>
  <c r="T27" i="2"/>
  <c r="T243" i="2"/>
  <c r="T464" i="2"/>
  <c r="T556" i="2"/>
  <c r="T340" i="2"/>
  <c r="T206" i="2"/>
  <c r="T435" i="2"/>
  <c r="T167" i="2"/>
  <c r="T448" i="2"/>
  <c r="T358" i="2"/>
  <c r="T345" i="2"/>
  <c r="T177" i="2"/>
  <c r="T559" i="2"/>
  <c r="T407" i="2"/>
  <c r="T257" i="2"/>
  <c r="T152" i="2"/>
  <c r="T194" i="2"/>
  <c r="T488" i="2"/>
  <c r="T276" i="2"/>
  <c r="T251" i="2"/>
  <c r="T191" i="2"/>
  <c r="T60" i="2"/>
  <c r="T103" i="2"/>
  <c r="T381" i="2"/>
  <c r="T141" i="2"/>
  <c r="T438" i="2"/>
  <c r="T586" i="2"/>
  <c r="T607" i="2"/>
  <c r="T567" i="2"/>
  <c r="T12" i="2"/>
  <c r="T246" i="2"/>
  <c r="T61" i="2"/>
  <c r="T326" i="2"/>
  <c r="T72" i="2"/>
  <c r="T373" i="2"/>
  <c r="T409" i="2"/>
  <c r="T41" i="2"/>
  <c r="T75" i="2"/>
  <c r="T305" i="2"/>
  <c r="T7" i="2"/>
  <c r="T281" i="2"/>
  <c r="T482" i="2"/>
  <c r="T185" i="2"/>
  <c r="T216" i="2"/>
  <c r="T471" i="2"/>
  <c r="T570" i="2"/>
  <c r="T590" i="2"/>
  <c r="T227" i="2"/>
  <c r="T274" i="2"/>
  <c r="T592" i="2"/>
  <c r="T510" i="2"/>
  <c r="T286" i="2"/>
  <c r="T205" i="2"/>
  <c r="T73" i="2"/>
  <c r="T544" i="2"/>
  <c r="T415" i="2"/>
  <c r="T419" i="2"/>
  <c r="T253" i="2"/>
  <c r="T113" i="2"/>
  <c r="T489" i="2"/>
  <c r="T290" i="2"/>
  <c r="T179" i="2"/>
  <c r="T114" i="2"/>
  <c r="T68" i="2"/>
  <c r="T295" i="2"/>
  <c r="T284" i="2"/>
  <c r="T94" i="2"/>
  <c r="T367" i="2"/>
  <c r="T292" i="2"/>
  <c r="T530" i="2"/>
  <c r="T408" i="2"/>
  <c r="T583" i="2"/>
  <c r="T102" i="2"/>
  <c r="T282" i="2"/>
  <c r="T245" i="2"/>
  <c r="T39" i="2"/>
  <c r="T11" i="2"/>
  <c r="T371" i="2"/>
  <c r="T410" i="2"/>
  <c r="T263" i="2"/>
  <c r="T333" i="2"/>
  <c r="T82" i="2"/>
  <c r="T101" i="2"/>
  <c r="T151" i="2"/>
  <c r="T528" i="2"/>
  <c r="T13" i="2"/>
  <c r="T125" i="2"/>
  <c r="T374" i="2"/>
  <c r="T608" i="2"/>
  <c r="T522" i="2"/>
  <c r="T369" i="2"/>
  <c r="T395" i="2"/>
  <c r="T17" i="2"/>
  <c r="T551" i="2"/>
  <c r="T492" i="2"/>
  <c r="T266" i="2"/>
  <c r="T160" i="2"/>
  <c r="T55" i="2"/>
  <c r="T542" i="2"/>
  <c r="T330" i="2"/>
  <c r="T142" i="2"/>
  <c r="T111" i="2"/>
  <c r="T565" i="2"/>
  <c r="T473" i="2"/>
  <c r="T249" i="2"/>
  <c r="T376" i="2"/>
  <c r="T117" i="2"/>
  <c r="T35" i="2"/>
  <c r="T182" i="2"/>
  <c r="T487" i="2"/>
  <c r="T62" i="2"/>
  <c r="T215" i="2"/>
  <c r="T458" i="2"/>
  <c r="T459" i="2"/>
  <c r="T384" i="2"/>
  <c r="T579" i="2"/>
  <c r="T140" i="2"/>
  <c r="T221" i="2"/>
  <c r="T480" i="2"/>
  <c r="T280" i="2"/>
  <c r="T98" i="2"/>
  <c r="T34" i="2"/>
  <c r="T228" i="2"/>
  <c r="T71" i="2"/>
  <c r="T428" i="2"/>
  <c r="T547" i="2"/>
  <c r="T164" i="2"/>
  <c r="T581" i="2"/>
  <c r="T315" i="2"/>
  <c r="T279" i="2"/>
  <c r="T626" i="2"/>
  <c r="T455" i="2"/>
  <c r="T204" i="2"/>
  <c r="T538" i="2"/>
  <c r="T430" i="2"/>
  <c r="T242" i="2"/>
  <c r="T188" i="2"/>
  <c r="T549" i="2"/>
  <c r="T277" i="2"/>
  <c r="T529" i="2"/>
  <c r="T628" i="2"/>
  <c r="T14" i="2"/>
  <c r="T304" i="2"/>
  <c r="T56" i="2"/>
  <c r="T314" i="2"/>
  <c r="T100" i="2"/>
  <c r="T218" i="2"/>
  <c r="T241" i="2"/>
  <c r="T83" i="2"/>
  <c r="T552" i="2"/>
  <c r="T572" i="2"/>
  <c r="T323" i="2"/>
  <c r="T168" i="2"/>
  <c r="T594" i="2"/>
  <c r="T472" i="2"/>
  <c r="T223" i="2"/>
  <c r="T585" i="2"/>
  <c r="T321" i="2"/>
  <c r="T99" i="2"/>
  <c r="T490" i="2"/>
  <c r="T523" i="2"/>
  <c r="T90" i="2"/>
  <c r="T213" i="2"/>
  <c r="T580" i="2"/>
  <c r="T70" i="2"/>
  <c r="T238" i="2"/>
  <c r="T539" i="2"/>
  <c r="T584" i="2"/>
  <c r="T495" i="2"/>
  <c r="T197" i="2"/>
  <c r="T36" i="2"/>
  <c r="T360" i="2"/>
  <c r="T123" i="2"/>
  <c r="T462" i="2"/>
  <c r="T172" i="2"/>
  <c r="T456" i="2"/>
  <c r="T352" i="2"/>
  <c r="T81" i="2"/>
  <c r="T443" i="2"/>
  <c r="T198" i="2"/>
  <c r="T24" i="2"/>
  <c r="T486" i="2"/>
  <c r="T211" i="2"/>
  <c r="T16" i="2"/>
  <c r="T403" i="2"/>
  <c r="T174" i="2"/>
  <c r="T15" i="2"/>
  <c r="T53" i="2"/>
  <c r="T389" i="2"/>
  <c r="T92" i="2"/>
  <c r="T386" i="2"/>
  <c r="T454" i="2"/>
  <c r="T601" i="2"/>
  <c r="T26" i="2"/>
  <c r="T31" i="2"/>
  <c r="T66" i="2"/>
  <c r="T195" i="2"/>
  <c r="T322" i="2"/>
  <c r="T258" i="2"/>
  <c r="T575" i="2"/>
  <c r="T210" i="2"/>
  <c r="T225" i="2"/>
  <c r="T63" i="2"/>
  <c r="T311" i="2"/>
  <c r="T512" i="2"/>
  <c r="T149" i="2"/>
  <c r="T433" i="2"/>
  <c r="T120" i="2"/>
  <c r="T85" i="2"/>
  <c r="T426" i="2"/>
  <c r="T405" i="2"/>
  <c r="T596" i="2"/>
  <c r="T533" i="2"/>
  <c r="T187" i="2"/>
  <c r="T501" i="2"/>
  <c r="T618" i="2"/>
  <c r="T58" i="2"/>
  <c r="T176" i="2"/>
  <c r="T273" i="2"/>
  <c r="T466" i="2"/>
  <c r="T219" i="2"/>
  <c r="T447" i="2"/>
  <c r="T202" i="2"/>
  <c r="T396" i="2"/>
  <c r="T33" i="2"/>
  <c r="T178" i="2"/>
  <c r="T502" i="2"/>
  <c r="T307" i="2"/>
  <c r="T363" i="2"/>
  <c r="T521" i="2"/>
  <c r="T344" i="2"/>
  <c r="T380" i="2"/>
  <c r="T527" i="2"/>
  <c r="T104" i="2"/>
  <c r="T393" i="2"/>
  <c r="T189" i="2"/>
  <c r="T477" i="2"/>
  <c r="T105" i="2"/>
  <c r="T301" i="2"/>
  <c r="T541" i="2"/>
  <c r="T255" i="2"/>
  <c r="T604" i="2"/>
  <c r="T546" i="2"/>
  <c r="T169" i="2"/>
  <c r="T20" i="2"/>
  <c r="T40" i="2"/>
  <c r="T89" i="2"/>
  <c r="T518" i="2"/>
  <c r="T531" i="2"/>
  <c r="T293" i="2"/>
  <c r="T80" i="2"/>
  <c r="T180" i="2"/>
  <c r="T421" i="2"/>
  <c r="T10" i="2"/>
  <c r="T399" i="2"/>
  <c r="T602" i="2"/>
  <c r="T493" i="2"/>
  <c r="T468" i="2"/>
  <c r="T331" i="2"/>
  <c r="T392" i="2"/>
  <c r="T478" i="2"/>
  <c r="T302" i="2"/>
  <c r="T366" i="2"/>
  <c r="T548" i="2"/>
  <c r="T237" i="2"/>
  <c r="T147" i="2"/>
  <c r="T364" i="2"/>
  <c r="T95" i="2"/>
  <c r="T112" i="2"/>
  <c r="T368" i="2"/>
  <c r="T401" i="2"/>
  <c r="T414" i="2"/>
  <c r="T143" i="2"/>
  <c r="T629" i="2"/>
  <c r="T127" i="2"/>
  <c r="T449" i="2"/>
  <c r="T133" i="2"/>
  <c r="T614" i="2"/>
  <c r="T574" i="2"/>
  <c r="T504" i="2"/>
  <c r="T520" i="2"/>
  <c r="T370" i="2"/>
  <c r="T288" i="2"/>
  <c r="T450" i="2"/>
  <c r="T303" i="2"/>
  <c r="T406" i="2"/>
  <c r="T429" i="2"/>
  <c r="T578" i="2"/>
  <c r="T532" i="2"/>
  <c r="T621" i="2"/>
  <c r="T137" i="2"/>
  <c r="T118" i="2"/>
  <c r="T162" i="2"/>
  <c r="T434" i="2"/>
  <c r="T158" i="2"/>
  <c r="T264" i="2"/>
  <c r="T320" i="2"/>
  <c r="T356" i="2"/>
  <c r="T248" i="2"/>
  <c r="T613" i="2"/>
  <c r="T540" i="2"/>
  <c r="T444" i="2"/>
  <c r="T388" i="2"/>
  <c r="T342" i="2"/>
  <c r="T254" i="2"/>
  <c r="T535" i="2"/>
  <c r="T411" i="2"/>
  <c r="T136" i="2"/>
  <c r="T234" i="2"/>
  <c r="T156" i="2"/>
  <c r="T259" i="2"/>
  <c r="T310" i="2"/>
  <c r="T107" i="2"/>
  <c r="T610" i="2"/>
  <c r="T612" i="2"/>
  <c r="T496" i="2"/>
  <c r="T46" i="2"/>
  <c r="T337" i="2"/>
  <c r="T244" i="2"/>
  <c r="T576" i="2"/>
  <c r="T620" i="2"/>
  <c r="T593" i="2"/>
  <c r="T398" i="2"/>
  <c r="T190" i="2"/>
  <c r="T121" i="2"/>
  <c r="T606" i="2"/>
  <c r="T339" i="2"/>
  <c r="T37" i="2"/>
  <c r="T116" i="2"/>
  <c r="T568" i="2"/>
  <c r="T424" i="2"/>
  <c r="T306" i="2"/>
  <c r="T327" i="2"/>
  <c r="T603" i="2"/>
  <c r="T175" i="2"/>
  <c r="T557" i="2"/>
  <c r="T382" i="2"/>
  <c r="T272" i="2"/>
  <c r="T505" i="2"/>
  <c r="T412" i="2"/>
  <c r="T278" i="2"/>
  <c r="T587" i="2"/>
  <c r="T313" i="2"/>
  <c r="T511" i="2"/>
  <c r="T377" i="2"/>
  <c r="T353" i="2"/>
  <c r="T319" i="2"/>
  <c r="T65" i="2"/>
  <c r="T91" i="2"/>
  <c r="T619" i="2"/>
  <c r="T308" i="2"/>
  <c r="T233" i="2"/>
  <c r="T617" i="2"/>
  <c r="T32" i="2"/>
  <c r="T562" i="2"/>
  <c r="T445" i="2"/>
  <c r="T30" i="2"/>
  <c r="T461" i="2"/>
  <c r="T563" i="2"/>
  <c r="T372" i="2"/>
  <c r="T64" i="2"/>
  <c r="T375" i="2"/>
  <c r="T577" i="2"/>
  <c r="T240" i="2"/>
  <c r="T440" i="2"/>
  <c r="T349" i="2"/>
  <c r="T196" i="2"/>
  <c r="T481" i="2"/>
  <c r="T235" i="2"/>
  <c r="T484" i="2"/>
  <c r="T515" i="2"/>
  <c r="T475" i="2"/>
  <c r="T623" i="2"/>
  <c r="N325" i="2"/>
  <c r="N547" i="2"/>
  <c r="N353" i="2"/>
  <c r="N341" i="2"/>
  <c r="N343" i="2"/>
  <c r="N355" i="2"/>
  <c r="N37" i="2"/>
  <c r="N30" i="2"/>
  <c r="N580" i="2"/>
  <c r="N577" i="2"/>
  <c r="N49" i="2"/>
  <c r="N36" i="2"/>
  <c r="N631" i="2"/>
  <c r="N442" i="2"/>
  <c r="N336" i="2"/>
  <c r="N96" i="2"/>
  <c r="N359" i="2"/>
  <c r="N59" i="2"/>
  <c r="N217" i="2"/>
  <c r="N518" i="2"/>
  <c r="N630" i="2"/>
  <c r="N511" i="2"/>
  <c r="N492" i="2"/>
  <c r="N505" i="2"/>
  <c r="N312" i="2"/>
  <c r="N307" i="2"/>
  <c r="N421" i="2"/>
  <c r="N211" i="2"/>
  <c r="N373" i="2"/>
  <c r="N32" i="2"/>
  <c r="N587" i="2"/>
  <c r="N512" i="2"/>
  <c r="N524" i="2"/>
  <c r="N427" i="2"/>
  <c r="N292" i="2"/>
  <c r="N317" i="2"/>
  <c r="N170" i="2"/>
  <c r="N104" i="2"/>
  <c r="N197" i="2"/>
  <c r="N115" i="2"/>
  <c r="N576" i="2"/>
  <c r="N469" i="2"/>
  <c r="N483" i="2"/>
  <c r="N290" i="2"/>
  <c r="N266" i="2"/>
  <c r="N357" i="2"/>
  <c r="N174" i="2"/>
  <c r="N153" i="2"/>
  <c r="N57" i="2"/>
  <c r="N90" i="2"/>
  <c r="N555" i="2"/>
  <c r="N575" i="2"/>
  <c r="N465" i="2"/>
  <c r="N321" i="2"/>
  <c r="N374" i="2"/>
  <c r="N132" i="2"/>
  <c r="N347" i="2"/>
  <c r="N295" i="2"/>
  <c r="N72" i="2"/>
  <c r="N598" i="2"/>
  <c r="N549" i="2"/>
  <c r="N417" i="2"/>
  <c r="N302" i="2"/>
  <c r="N141" i="2"/>
  <c r="N608" i="2"/>
  <c r="N481" i="2"/>
  <c r="N260" i="2"/>
  <c r="N138" i="2"/>
  <c r="N213" i="2"/>
  <c r="N626" i="2"/>
  <c r="N459" i="2"/>
  <c r="N239" i="2"/>
  <c r="N142" i="2"/>
  <c r="N25" i="2"/>
  <c r="N567" i="2"/>
  <c r="N470" i="2"/>
  <c r="N398" i="2"/>
  <c r="N515" i="2"/>
  <c r="N80" i="2"/>
  <c r="N144" i="2"/>
  <c r="N276" i="2"/>
  <c r="N571" i="2"/>
  <c r="N189" i="2"/>
  <c r="N439" i="2"/>
  <c r="N29" i="2"/>
  <c r="N332" i="2"/>
  <c r="N596" i="2"/>
  <c r="N606" i="2"/>
  <c r="N252" i="2"/>
  <c r="N508" i="2"/>
  <c r="N478" i="2"/>
  <c r="N288" i="2"/>
  <c r="N166" i="2"/>
  <c r="N38" i="2"/>
  <c r="N344" i="2"/>
  <c r="N108" i="2"/>
  <c r="N214" i="2"/>
  <c r="N564" i="2"/>
  <c r="N628" i="2"/>
  <c r="N550" i="2"/>
  <c r="N466" i="2"/>
  <c r="N389" i="2"/>
  <c r="N364" i="2"/>
  <c r="N212" i="2"/>
  <c r="N285" i="2"/>
  <c r="N258" i="2"/>
  <c r="N61" i="2"/>
  <c r="N243" i="2"/>
  <c r="N597" i="2"/>
  <c r="N556" i="2"/>
  <c r="N438" i="2"/>
  <c r="N362" i="2"/>
  <c r="N415" i="2"/>
  <c r="N233" i="2"/>
  <c r="N350" i="2"/>
  <c r="N106" i="2"/>
  <c r="N145" i="2"/>
  <c r="N114" i="2"/>
  <c r="N574" i="2"/>
  <c r="N489" i="2"/>
  <c r="N410" i="2"/>
  <c r="N361" i="2"/>
  <c r="N207" i="2"/>
  <c r="N172" i="2"/>
  <c r="N110" i="2"/>
  <c r="N39" i="2"/>
  <c r="N289" i="2"/>
  <c r="N309" i="2"/>
  <c r="N544" i="2"/>
  <c r="N490" i="2"/>
  <c r="N451" i="2"/>
  <c r="N377" i="2"/>
  <c r="N246" i="2"/>
  <c r="N270" i="2"/>
  <c r="N182" i="2"/>
  <c r="N78" i="2"/>
  <c r="N34" i="2"/>
  <c r="N617" i="2"/>
  <c r="N486" i="2"/>
  <c r="N268" i="2"/>
  <c r="N146" i="2"/>
  <c r="N229" i="2"/>
  <c r="N605" i="2"/>
  <c r="N464" i="2"/>
  <c r="N247" i="2"/>
  <c r="N150" i="2"/>
  <c r="N33" i="2"/>
  <c r="N554" i="2"/>
  <c r="N456" i="2"/>
  <c r="N254" i="2"/>
  <c r="N190" i="2"/>
  <c r="N50" i="2"/>
  <c r="N527" i="2"/>
  <c r="N383" i="2"/>
  <c r="N339" i="2"/>
  <c r="N331" i="2"/>
  <c r="N76" i="2"/>
  <c r="N137" i="2"/>
  <c r="N429" i="2"/>
  <c r="N8" i="2"/>
  <c r="N148" i="2"/>
  <c r="N449" i="2"/>
  <c r="N23" i="2"/>
  <c r="N345" i="2"/>
  <c r="N590" i="2"/>
  <c r="N334" i="2"/>
  <c r="N27" i="2"/>
  <c r="N194" i="2"/>
  <c r="N74" i="2"/>
  <c r="N340" i="2"/>
  <c r="N601" i="2"/>
  <c r="N242" i="2"/>
  <c r="N566" i="2"/>
  <c r="N393" i="2"/>
  <c r="N346" i="2"/>
  <c r="N586" i="2"/>
  <c r="N485" i="2"/>
  <c r="N520" i="2"/>
  <c r="N306" i="2"/>
  <c r="N299" i="2"/>
  <c r="N500" i="2"/>
  <c r="N202" i="2"/>
  <c r="N181" i="2"/>
  <c r="N73" i="2"/>
  <c r="N180" i="2"/>
  <c r="N583" i="2"/>
  <c r="N562" i="2"/>
  <c r="N400" i="2"/>
  <c r="N305" i="2"/>
  <c r="N342" i="2"/>
  <c r="N116" i="2"/>
  <c r="N271" i="2"/>
  <c r="N177" i="2"/>
  <c r="N56" i="2"/>
  <c r="N614" i="2"/>
  <c r="N573" i="2"/>
  <c r="N482" i="2"/>
  <c r="N447" i="2"/>
  <c r="N296" i="2"/>
  <c r="N261" i="2"/>
  <c r="N366" i="2"/>
  <c r="N200" i="2"/>
  <c r="N286" i="2"/>
  <c r="N43" i="2"/>
  <c r="N603" i="2"/>
  <c r="N498" i="2"/>
  <c r="N561" i="2"/>
  <c r="N444" i="2"/>
  <c r="N308" i="2"/>
  <c r="N349" i="2"/>
  <c r="N179" i="2"/>
  <c r="N117" i="2"/>
  <c r="N406" i="2"/>
  <c r="N12" i="2"/>
  <c r="N557" i="2"/>
  <c r="N433" i="2"/>
  <c r="N244" i="2"/>
  <c r="N121" i="2"/>
  <c r="N82" i="2"/>
  <c r="N472" i="2"/>
  <c r="N378" i="2"/>
  <c r="N264" i="2"/>
  <c r="N184" i="2"/>
  <c r="N10" i="2"/>
  <c r="N548" i="2"/>
  <c r="N419" i="2"/>
  <c r="N221" i="2"/>
  <c r="N71" i="2"/>
  <c r="N35" i="2"/>
  <c r="N441" i="2"/>
  <c r="N329" i="2"/>
  <c r="N140" i="2"/>
  <c r="N7" i="2"/>
  <c r="N399" i="2"/>
  <c r="N154" i="2"/>
  <c r="N491" i="2"/>
  <c r="N21" i="2"/>
  <c r="N324" i="2"/>
  <c r="N619" i="2"/>
  <c r="N218" i="2"/>
  <c r="N440" i="2"/>
  <c r="N535" i="2"/>
  <c r="N256" i="2"/>
  <c r="N530" i="2"/>
  <c r="N88" i="2"/>
  <c r="N402" i="2"/>
  <c r="N560" i="2"/>
  <c r="N91" i="2"/>
  <c r="N226" i="2"/>
  <c r="N259" i="2"/>
  <c r="N163" i="2"/>
  <c r="N267" i="2"/>
  <c r="N543" i="2"/>
  <c r="N375" i="2"/>
  <c r="N517" i="2"/>
  <c r="N437" i="2"/>
  <c r="N420" i="2"/>
  <c r="N262" i="2"/>
  <c r="N55" i="2"/>
  <c r="N123" i="2"/>
  <c r="N503" i="2"/>
  <c r="N418" i="2"/>
  <c r="N356" i="2"/>
  <c r="N251" i="2"/>
  <c r="N167" i="2"/>
  <c r="N16" i="2"/>
  <c r="N584" i="2"/>
  <c r="N430" i="2"/>
  <c r="N348" i="2"/>
  <c r="N558" i="2"/>
  <c r="N409" i="2"/>
  <c r="N113" i="2"/>
  <c r="N610" i="2"/>
  <c r="N448" i="2"/>
  <c r="N320" i="2"/>
  <c r="N185" i="2"/>
  <c r="N287" i="2"/>
  <c r="N17" i="2"/>
  <c r="N480" i="2"/>
  <c r="N255" i="2"/>
  <c r="N93" i="2"/>
  <c r="N552" i="2"/>
  <c r="N407" i="2"/>
  <c r="N79" i="2"/>
  <c r="N542" i="2"/>
  <c r="N395" i="2"/>
  <c r="N149" i="2"/>
  <c r="N611" i="2"/>
  <c r="N328" i="2"/>
  <c r="N122" i="2"/>
  <c r="N394" i="2"/>
  <c r="N131" i="2"/>
  <c r="N594" i="2"/>
  <c r="N191" i="2"/>
  <c r="N502" i="2"/>
  <c r="N467" i="2"/>
  <c r="N31" i="2"/>
  <c r="N161" i="2"/>
  <c r="N234" i="2"/>
  <c r="N136" i="2"/>
  <c r="N582" i="2"/>
  <c r="N352" i="2"/>
  <c r="N569" i="2"/>
  <c r="N436" i="2"/>
  <c r="N223" i="2"/>
  <c r="N178" i="2"/>
  <c r="N224" i="2"/>
  <c r="N135" i="2"/>
  <c r="N546" i="2"/>
  <c r="N428" i="2"/>
  <c r="N293" i="2"/>
  <c r="N416" i="2"/>
  <c r="N47" i="2"/>
  <c r="N129" i="2"/>
  <c r="N538" i="2"/>
  <c r="N392" i="2"/>
  <c r="N284" i="2"/>
  <c r="N235" i="2"/>
  <c r="N99" i="2"/>
  <c r="N103" i="2"/>
  <c r="N519" i="2"/>
  <c r="N528" i="2"/>
  <c r="N372" i="2"/>
  <c r="N198" i="2"/>
  <c r="N125" i="2"/>
  <c r="N48" i="2"/>
  <c r="N553" i="2"/>
  <c r="N279" i="2"/>
  <c r="N133" i="2"/>
  <c r="N539" i="2"/>
  <c r="N269" i="2"/>
  <c r="N105" i="2"/>
  <c r="N624" i="2"/>
  <c r="N585" i="2"/>
  <c r="N100" i="2"/>
  <c r="N506" i="2"/>
  <c r="N316" i="2"/>
  <c r="N232" i="2"/>
  <c r="N11" i="2"/>
  <c r="N384" i="2"/>
  <c r="N86" i="2"/>
  <c r="N24" i="2"/>
  <c r="N484" i="2"/>
  <c r="N450" i="2"/>
  <c r="N98" i="2"/>
  <c r="N604" i="2"/>
  <c r="N188" i="2"/>
  <c r="N203" i="2"/>
  <c r="N391" i="2"/>
  <c r="N209" i="2"/>
  <c r="N101" i="2"/>
  <c r="N422" i="2"/>
  <c r="N593" i="2"/>
  <c r="N568" i="2"/>
  <c r="N370" i="2"/>
  <c r="N238" i="2"/>
  <c r="N126" i="2"/>
  <c r="N265" i="2"/>
  <c r="N622" i="2"/>
  <c r="N494" i="2"/>
  <c r="N381" i="2"/>
  <c r="N230" i="2"/>
  <c r="N183" i="2"/>
  <c r="N303" i="2"/>
  <c r="N26" i="2"/>
  <c r="N545" i="2"/>
  <c r="N525" i="2"/>
  <c r="N326" i="2"/>
  <c r="N162" i="2"/>
  <c r="N54" i="2"/>
  <c r="N83" i="2"/>
  <c r="N600" i="2"/>
  <c r="N523" i="2"/>
  <c r="N311" i="2"/>
  <c r="N291" i="2"/>
  <c r="N63" i="2"/>
  <c r="N109" i="2"/>
  <c r="N473" i="2"/>
  <c r="N253" i="2"/>
  <c r="N119" i="2"/>
  <c r="N521" i="2"/>
  <c r="N237" i="2"/>
  <c r="N75" i="2"/>
  <c r="N476" i="2"/>
  <c r="N257" i="2"/>
  <c r="N176" i="2"/>
  <c r="N526" i="2"/>
  <c r="N365" i="2"/>
  <c r="N13" i="2"/>
  <c r="N363" i="2"/>
  <c r="N488" i="2"/>
  <c r="N404" i="2"/>
  <c r="N92" i="2"/>
  <c r="N457" i="2"/>
  <c r="N330" i="2"/>
  <c r="N282" i="2"/>
  <c r="N151" i="2"/>
  <c r="N371" i="2"/>
  <c r="N46" i="2"/>
  <c r="N446" i="2"/>
  <c r="N602" i="2"/>
  <c r="N468" i="2"/>
  <c r="N388" i="2"/>
  <c r="N333" i="2"/>
  <c r="N281" i="2"/>
  <c r="N157" i="2"/>
  <c r="N620" i="2"/>
  <c r="N462" i="2"/>
  <c r="N298" i="2"/>
  <c r="N277" i="2"/>
  <c r="N118" i="2"/>
  <c r="N53" i="2"/>
  <c r="N612" i="2"/>
  <c r="N532" i="2"/>
  <c r="N408" i="2"/>
  <c r="N222" i="2"/>
  <c r="N318" i="2"/>
  <c r="N45" i="2"/>
  <c r="N615" i="2"/>
  <c r="N493" i="2"/>
  <c r="N397" i="2"/>
  <c r="N231" i="2"/>
  <c r="N435" i="2"/>
  <c r="N14" i="2"/>
  <c r="N380" i="2"/>
  <c r="N495" i="2"/>
  <c r="N319" i="2"/>
  <c r="N89" i="2"/>
  <c r="N461" i="2"/>
  <c r="N280" i="2"/>
  <c r="N42" i="2"/>
  <c r="N453" i="2"/>
  <c r="N275" i="2"/>
  <c r="N401" i="2"/>
  <c r="N431" i="2"/>
  <c r="N193" i="2"/>
  <c r="N84" i="2"/>
  <c r="N216" i="2"/>
  <c r="N559" i="2"/>
  <c r="N337" i="2"/>
  <c r="N160" i="2"/>
  <c r="N522" i="2"/>
  <c r="N102" i="2"/>
  <c r="N97" i="2"/>
  <c r="N536" i="2"/>
  <c r="N300" i="2"/>
  <c r="N120" i="2"/>
  <c r="N589" i="2"/>
  <c r="N304" i="2"/>
  <c r="N245" i="2"/>
  <c r="N572" i="2"/>
  <c r="N360" i="2"/>
  <c r="N240" i="2"/>
  <c r="N595" i="2"/>
  <c r="N413" i="2"/>
  <c r="N315" i="2"/>
  <c r="N551" i="2"/>
  <c r="N272" i="2"/>
  <c r="N387" i="2"/>
  <c r="N625" i="2"/>
  <c r="N504" i="2"/>
  <c r="N322" i="2"/>
  <c r="N310" i="2"/>
  <c r="N514" i="2"/>
  <c r="N164" i="2"/>
  <c r="N338" i="2"/>
  <c r="N139" i="2"/>
  <c r="N241" i="2"/>
  <c r="N487" i="2"/>
  <c r="N65" i="2"/>
  <c r="N196" i="2"/>
  <c r="N531" i="2"/>
  <c r="N69" i="2"/>
  <c r="N60" i="2"/>
  <c r="N405" i="2"/>
  <c r="N155" i="2"/>
  <c r="N94" i="2"/>
  <c r="N313" i="2"/>
  <c r="N369" i="2"/>
  <c r="N354" i="2"/>
  <c r="N205" i="2"/>
  <c r="N412" i="2"/>
  <c r="N541" i="2"/>
  <c r="N351" i="2"/>
  <c r="N588" i="2"/>
  <c r="N578" i="2"/>
  <c r="N592" i="2"/>
  <c r="N609" i="2"/>
  <c r="N335" i="2"/>
  <c r="N130" i="2"/>
  <c r="N616" i="2"/>
  <c r="N171" i="2"/>
  <c r="N499" i="2"/>
  <c r="N358" i="2"/>
  <c r="N70" i="2"/>
  <c r="N477" i="2"/>
  <c r="N215" i="2"/>
  <c r="N62" i="2"/>
  <c r="N507" i="2"/>
  <c r="N385" i="2"/>
  <c r="N165" i="2"/>
  <c r="N570" i="2"/>
  <c r="N425" i="2"/>
  <c r="N208" i="2"/>
  <c r="N537" i="2"/>
  <c r="N41" i="2"/>
  <c r="N236" i="2"/>
  <c r="N501" i="2"/>
  <c r="N77" i="2"/>
  <c r="N327" i="2"/>
  <c r="N540" i="2"/>
  <c r="N66" i="2"/>
  <c r="N529" i="2"/>
  <c r="N9" i="2"/>
  <c r="N204" i="2"/>
  <c r="N454" i="2"/>
  <c r="N168" i="2"/>
  <c r="N323" i="2"/>
  <c r="N386" i="2"/>
  <c r="N297" i="2"/>
  <c r="N128" i="2"/>
  <c r="N44" i="2"/>
  <c r="N201" i="2"/>
  <c r="N607" i="2"/>
  <c r="N581" i="2"/>
  <c r="N579" i="2"/>
  <c r="N613" i="2"/>
  <c r="N19" i="2"/>
  <c r="N51" i="2"/>
  <c r="N591" i="2"/>
  <c r="N112" i="2"/>
  <c r="N206" i="2"/>
  <c r="N143" i="2"/>
  <c r="N134" i="2"/>
  <c r="N424" i="2"/>
  <c r="N20" i="2"/>
  <c r="N475" i="2"/>
  <c r="N199" i="2"/>
  <c r="N95" i="2"/>
  <c r="N599" i="2"/>
  <c r="N273" i="2"/>
  <c r="N443" i="2"/>
  <c r="N195" i="2"/>
  <c r="N64" i="2"/>
  <c r="N460" i="2"/>
  <c r="N396" i="2"/>
  <c r="N367" i="2"/>
  <c r="N455" i="2"/>
  <c r="N301" i="2"/>
  <c r="N107" i="2"/>
  <c r="N510" i="2"/>
  <c r="N220" i="2"/>
  <c r="N169" i="2"/>
  <c r="N274" i="2"/>
  <c r="N629" i="2"/>
  <c r="N227" i="2"/>
  <c r="N411" i="2"/>
  <c r="N623" i="2"/>
  <c r="N186" i="2"/>
  <c r="N85" i="2"/>
  <c r="N156" i="2"/>
  <c r="N187" i="2"/>
  <c r="N513" i="2"/>
  <c r="N219" i="2"/>
  <c r="N426" i="2"/>
  <c r="N124" i="2"/>
  <c r="N18" i="2"/>
  <c r="N509" i="2"/>
  <c r="N192" i="2"/>
  <c r="N58" i="2"/>
  <c r="N516" i="2"/>
  <c r="N225" i="2"/>
  <c r="N152" i="2"/>
  <c r="N471" i="2"/>
  <c r="N249" i="2"/>
  <c r="N81" i="2"/>
  <c r="N414" i="2"/>
  <c r="N565" i="2"/>
  <c r="N111" i="2"/>
  <c r="N379" i="2"/>
  <c r="N618" i="2"/>
  <c r="N210" i="2"/>
  <c r="N15" i="2"/>
  <c r="N463" i="2"/>
  <c r="N563" i="2"/>
  <c r="N403" i="2"/>
  <c r="N432" i="2"/>
  <c r="N382" i="2"/>
  <c r="N68" i="2"/>
  <c r="N452" i="2"/>
  <c r="N263" i="2"/>
  <c r="N173" i="2"/>
  <c r="N423" i="2"/>
  <c r="N250" i="2"/>
  <c r="N67" i="2"/>
  <c r="N434" i="2"/>
  <c r="N147" i="2"/>
  <c r="N40" i="2"/>
  <c r="N278" i="2"/>
  <c r="N534" i="2"/>
  <c r="N87" i="2"/>
  <c r="N228" i="2"/>
  <c r="N496" i="2"/>
  <c r="N22" i="2"/>
  <c r="N127" i="2"/>
  <c r="N458" i="2"/>
  <c r="N497" i="2"/>
  <c r="N175" i="2"/>
  <c r="N159" i="2"/>
  <c r="N248" i="2"/>
  <c r="N390" i="2"/>
  <c r="N158" i="2"/>
  <c r="N294" i="2"/>
  <c r="N28" i="2"/>
  <c r="N479" i="2"/>
  <c r="N445" i="2"/>
  <c r="N52" i="2"/>
  <c r="N376" i="2"/>
  <c r="N368" i="2"/>
  <c r="N533" i="2"/>
  <c r="N314" i="2"/>
  <c r="N627" i="2"/>
  <c r="N621" i="2"/>
  <c r="N474" i="2"/>
  <c r="N283" i="2"/>
  <c r="G613" i="2"/>
  <c r="G61" i="2"/>
  <c r="G295" i="2"/>
  <c r="G340" i="2"/>
  <c r="G109" i="2"/>
  <c r="G161" i="2"/>
  <c r="G19" i="2"/>
  <c r="G285" i="2"/>
  <c r="G64" i="2"/>
  <c r="G105" i="2"/>
  <c r="G99" i="2"/>
  <c r="G442" i="2"/>
  <c r="G96" i="2"/>
  <c r="G162" i="2"/>
  <c r="G373" i="2"/>
  <c r="G104" i="2"/>
  <c r="G270" i="2"/>
  <c r="G138" i="2"/>
  <c r="G93" i="2"/>
  <c r="G294" i="2"/>
  <c r="G564" i="2"/>
  <c r="G32" i="2"/>
  <c r="G264" i="2"/>
  <c r="G330" i="2"/>
  <c r="G495" i="2"/>
  <c r="G40" i="2"/>
  <c r="G271" i="2"/>
  <c r="G400" i="2"/>
  <c r="G561" i="2"/>
  <c r="G135" i="2"/>
  <c r="G322" i="2"/>
  <c r="G243" i="2"/>
  <c r="G519" i="2"/>
  <c r="G65" i="2"/>
  <c r="G89" i="2"/>
  <c r="G122" i="2"/>
  <c r="G178" i="2"/>
  <c r="G288" i="2"/>
  <c r="G419" i="2"/>
  <c r="G55" i="2"/>
  <c r="G38" i="2"/>
  <c r="G117" i="2"/>
  <c r="G200" i="2"/>
  <c r="G311" i="2"/>
  <c r="G479" i="2"/>
  <c r="G57" i="2"/>
  <c r="G231" i="2"/>
  <c r="G387" i="2"/>
  <c r="G241" i="2"/>
  <c r="G346" i="2"/>
  <c r="G466" i="2"/>
  <c r="G538" i="2"/>
  <c r="G531" i="2"/>
  <c r="G618" i="2"/>
  <c r="G423" i="2"/>
  <c r="G547" i="2"/>
  <c r="G407" i="2"/>
  <c r="G484" i="2"/>
  <c r="G345" i="2"/>
  <c r="G151" i="2"/>
  <c r="G510" i="2"/>
  <c r="G317" i="2"/>
  <c r="G299" i="2"/>
  <c r="G127" i="2"/>
  <c r="G357" i="2"/>
  <c r="G87" i="2"/>
  <c r="G36" i="2"/>
  <c r="G9" i="2"/>
  <c r="G111" i="2"/>
  <c r="G427" i="2"/>
  <c r="G18" i="2"/>
  <c r="G316" i="2"/>
  <c r="G27" i="2"/>
  <c r="G187" i="2"/>
  <c r="G29" i="2"/>
  <c r="G435" i="2"/>
  <c r="G107" i="2"/>
  <c r="G265" i="2"/>
  <c r="G302" i="2"/>
  <c r="G223" i="2"/>
  <c r="G125" i="2"/>
  <c r="G333" i="2"/>
  <c r="G610" i="2"/>
  <c r="G20" i="2"/>
  <c r="G133" i="2"/>
  <c r="G413" i="2"/>
  <c r="G593" i="2"/>
  <c r="G100" i="2"/>
  <c r="G370" i="2"/>
  <c r="G253" i="2"/>
  <c r="G555" i="2"/>
  <c r="G67" i="2"/>
  <c r="G496" i="2"/>
  <c r="G272" i="2"/>
  <c r="G310" i="2"/>
  <c r="G222" i="2"/>
  <c r="G421" i="2"/>
  <c r="G152" i="2"/>
  <c r="G118" i="2"/>
  <c r="G233" i="2"/>
  <c r="G269" i="2"/>
  <c r="G320" i="2"/>
  <c r="G535" i="2"/>
  <c r="G17" i="2"/>
  <c r="G68" i="2"/>
  <c r="G112" i="2"/>
  <c r="G170" i="2"/>
  <c r="G280" i="2"/>
  <c r="G412" i="2"/>
  <c r="G596" i="2"/>
  <c r="G503" i="2"/>
  <c r="G455" i="2"/>
  <c r="G628" i="2"/>
  <c r="G440" i="2"/>
  <c r="G536" i="2"/>
  <c r="G248" i="2"/>
  <c r="G56" i="2"/>
  <c r="G425" i="2"/>
  <c r="G329" i="2"/>
  <c r="G342" i="2"/>
  <c r="G173" i="2"/>
  <c r="G194" i="2"/>
  <c r="G157" i="2"/>
  <c r="G625" i="2"/>
  <c r="G470" i="2"/>
  <c r="G60" i="2"/>
  <c r="G260" i="2"/>
  <c r="G24" i="2"/>
  <c r="G278" i="2"/>
  <c r="G443" i="2"/>
  <c r="G483" i="2"/>
  <c r="G98" i="2"/>
  <c r="G14" i="2"/>
  <c r="G180" i="2"/>
  <c r="G344" i="2"/>
  <c r="G33" i="2"/>
  <c r="G88" i="2"/>
  <c r="G209" i="2"/>
  <c r="G335" i="2"/>
  <c r="G49" i="2"/>
  <c r="G95" i="2"/>
  <c r="G258" i="2"/>
  <c r="G351" i="2"/>
  <c r="G21" i="2"/>
  <c r="G193" i="2"/>
  <c r="G339" i="2"/>
  <c r="G59" i="2"/>
  <c r="G220" i="2"/>
  <c r="G416" i="2"/>
  <c r="G244" i="2"/>
  <c r="G379" i="2"/>
  <c r="G522" i="2"/>
  <c r="G11" i="2"/>
  <c r="G188" i="2"/>
  <c r="G172" i="2"/>
  <c r="G202" i="2"/>
  <c r="G268" i="2"/>
  <c r="G402" i="2"/>
  <c r="G23" i="2"/>
  <c r="G69" i="2"/>
  <c r="G218" i="2"/>
  <c r="G131" i="2"/>
  <c r="G350" i="2"/>
  <c r="G474" i="2"/>
  <c r="G554" i="2"/>
  <c r="G623" i="2"/>
  <c r="G530" i="2"/>
  <c r="G363" i="2"/>
  <c r="G467" i="2"/>
  <c r="G526" i="2"/>
  <c r="G287" i="2"/>
  <c r="G460" i="2"/>
  <c r="G558" i="2"/>
  <c r="G205" i="2"/>
  <c r="G182" i="2"/>
  <c r="G238" i="2"/>
  <c r="G203" i="2"/>
  <c r="G626" i="2"/>
  <c r="G249" i="2"/>
  <c r="G516" i="2"/>
  <c r="G192" i="2"/>
  <c r="G31" i="2"/>
  <c r="G543" i="2"/>
  <c r="G252" i="2"/>
  <c r="G184" i="2"/>
  <c r="G298" i="2"/>
  <c r="G281" i="2"/>
  <c r="G71" i="2"/>
  <c r="G155" i="2"/>
  <c r="G158" i="2"/>
  <c r="G312" i="2"/>
  <c r="G82" i="2"/>
  <c r="G126" i="2"/>
  <c r="G139" i="2"/>
  <c r="G369" i="2"/>
  <c r="G66" i="2"/>
  <c r="G262" i="2"/>
  <c r="G195" i="2"/>
  <c r="G441" i="2"/>
  <c r="G72" i="2"/>
  <c r="G141" i="2"/>
  <c r="G214" i="2"/>
  <c r="G583" i="2"/>
  <c r="G500" i="2"/>
  <c r="G624" i="2"/>
  <c r="G429" i="2"/>
  <c r="G430" i="2"/>
  <c r="G622" i="2"/>
  <c r="G445" i="2"/>
  <c r="G562" i="2"/>
  <c r="G76" i="2"/>
  <c r="G420" i="2"/>
  <c r="G181" i="2"/>
  <c r="G308" i="2"/>
  <c r="G303" i="2"/>
  <c r="G454" i="2"/>
  <c r="G471" i="2"/>
  <c r="G559" i="2"/>
  <c r="G591" i="2"/>
  <c r="G476" i="2"/>
  <c r="G587" i="2"/>
  <c r="G313" i="2"/>
  <c r="G277" i="2"/>
  <c r="G617" i="2"/>
  <c r="G504" i="2"/>
  <c r="G437" i="2"/>
  <c r="G337" i="2"/>
  <c r="G318" i="2"/>
  <c r="G175" i="2"/>
  <c r="G189" i="2"/>
  <c r="G26" i="2"/>
  <c r="G306" i="2"/>
  <c r="G444" i="2"/>
  <c r="G10" i="2"/>
  <c r="G198" i="2"/>
  <c r="G251" i="2"/>
  <c r="G334" i="2"/>
  <c r="G73" i="2"/>
  <c r="G45" i="2"/>
  <c r="G279" i="2"/>
  <c r="G43" i="2"/>
  <c r="G234" i="2"/>
  <c r="G462" i="2"/>
  <c r="G185" i="2"/>
  <c r="G216" i="2"/>
  <c r="G83" i="2"/>
  <c r="G364" i="2"/>
  <c r="G406" i="2"/>
  <c r="G39" i="2"/>
  <c r="G132" i="2"/>
  <c r="G232" i="2"/>
  <c r="G388" i="2"/>
  <c r="G48" i="2"/>
  <c r="G166" i="2"/>
  <c r="G229" i="2"/>
  <c r="G515" i="2"/>
  <c r="G410" i="2"/>
  <c r="G276" i="2"/>
  <c r="G371" i="2"/>
  <c r="G620" i="2"/>
  <c r="G489" i="2"/>
  <c r="G451" i="2"/>
  <c r="G315" i="2"/>
  <c r="G469" i="2"/>
  <c r="G464" i="2"/>
  <c r="G599" i="2"/>
  <c r="G255" i="2"/>
  <c r="G103" i="2"/>
  <c r="G225" i="2"/>
  <c r="G219" i="2"/>
  <c r="G431" i="2"/>
  <c r="G499" i="2"/>
  <c r="G521" i="2"/>
  <c r="G621" i="2"/>
  <c r="G615" i="2"/>
  <c r="G572" i="2"/>
  <c r="G552" i="2"/>
  <c r="G417" i="2"/>
  <c r="G408" i="2"/>
  <c r="G206" i="2"/>
  <c r="G563" i="2"/>
  <c r="G527" i="2"/>
  <c r="G450" i="2"/>
  <c r="G273" i="2"/>
  <c r="G230" i="2"/>
  <c r="G113" i="2"/>
  <c r="G143" i="2"/>
  <c r="G428" i="2"/>
  <c r="G13" i="2"/>
  <c r="G97" i="2"/>
  <c r="G398" i="2"/>
  <c r="G7" i="2"/>
  <c r="G383" i="2"/>
  <c r="G85" i="2"/>
  <c r="G160" i="2"/>
  <c r="G539" i="2"/>
  <c r="G74" i="2"/>
  <c r="G210" i="2"/>
  <c r="G486" i="2"/>
  <c r="G130" i="2"/>
  <c r="G291" i="2"/>
  <c r="G191" i="2"/>
  <c r="G146" i="2"/>
  <c r="G478" i="2"/>
  <c r="G16" i="2"/>
  <c r="G250" i="2"/>
  <c r="G235" i="2"/>
  <c r="G537" i="2"/>
  <c r="G167" i="2"/>
  <c r="G153" i="2"/>
  <c r="G282" i="2"/>
  <c r="G42" i="2"/>
  <c r="G62" i="2"/>
  <c r="G296" i="2"/>
  <c r="G376" i="2"/>
  <c r="G541" i="2"/>
  <c r="G459" i="2"/>
  <c r="G446" i="2"/>
  <c r="G327" i="2"/>
  <c r="G512" i="2"/>
  <c r="G368" i="2"/>
  <c r="G524" i="2"/>
  <c r="G556" i="2"/>
  <c r="G627" i="2"/>
  <c r="G136" i="2"/>
  <c r="G201" i="2"/>
  <c r="G242" i="2"/>
  <c r="G245" i="2"/>
  <c r="G297" i="2"/>
  <c r="G458" i="2"/>
  <c r="G600" i="2"/>
  <c r="G578" i="2"/>
  <c r="G497" i="2"/>
  <c r="G542" i="2"/>
  <c r="G506" i="2"/>
  <c r="G424" i="2"/>
  <c r="G394" i="2"/>
  <c r="G237" i="2"/>
  <c r="G607" i="2"/>
  <c r="G514" i="2"/>
  <c r="G482" i="2"/>
  <c r="G447" i="2"/>
  <c r="G261" i="2"/>
  <c r="G338" i="2"/>
  <c r="G123" i="2"/>
  <c r="G84" i="2"/>
  <c r="G546" i="2"/>
  <c r="G207" i="2"/>
  <c r="G378" i="2"/>
  <c r="G120" i="2"/>
  <c r="G557" i="2"/>
  <c r="G147" i="2"/>
  <c r="G144" i="2"/>
  <c r="G414" i="2"/>
  <c r="G217" i="2"/>
  <c r="G81" i="2"/>
  <c r="G149" i="2"/>
  <c r="G395" i="2"/>
  <c r="G300" i="2"/>
  <c r="G284" i="2"/>
  <c r="G501" i="2"/>
  <c r="G197" i="2"/>
  <c r="G384" i="2"/>
  <c r="G433" i="2"/>
  <c r="G518" i="2"/>
  <c r="G353" i="2"/>
  <c r="G566" i="2"/>
  <c r="G403" i="2"/>
  <c r="G348" i="2"/>
  <c r="G397" i="2"/>
  <c r="G573" i="2"/>
  <c r="G588" i="2"/>
  <c r="G567" i="2"/>
  <c r="G549" i="2"/>
  <c r="G386" i="2"/>
  <c r="G585" i="2"/>
  <c r="G439" i="2"/>
  <c r="G343" i="2"/>
  <c r="G78" i="2"/>
  <c r="G114" i="2"/>
  <c r="G116" i="2"/>
  <c r="G28" i="2"/>
  <c r="G488" i="2"/>
  <c r="G274" i="2"/>
  <c r="G134" i="2"/>
  <c r="G468" i="2"/>
  <c r="G208" i="2"/>
  <c r="G54" i="2"/>
  <c r="G409" i="2"/>
  <c r="G374" i="2"/>
  <c r="G58" i="2"/>
  <c r="G309" i="2"/>
  <c r="G453" i="2"/>
  <c r="G51" i="2"/>
  <c r="G432" i="2"/>
  <c r="G426" i="2"/>
  <c r="G41" i="2"/>
  <c r="G177" i="2"/>
  <c r="G544" i="2"/>
  <c r="G391" i="2"/>
  <c r="G477" i="2"/>
  <c r="G375" i="2"/>
  <c r="G631" i="2"/>
  <c r="G358" i="2"/>
  <c r="G211" i="2"/>
  <c r="G186" i="2"/>
  <c r="G415" i="2"/>
  <c r="G492" i="2"/>
  <c r="G385" i="2"/>
  <c r="G204" i="2"/>
  <c r="G35" i="2"/>
  <c r="G356" i="2"/>
  <c r="G106" i="2"/>
  <c r="G448" i="2"/>
  <c r="G212" i="2"/>
  <c r="G86" i="2"/>
  <c r="G190" i="2"/>
  <c r="G584" i="2"/>
  <c r="G34" i="2"/>
  <c r="G226" i="2"/>
  <c r="G609" i="2"/>
  <c r="G79" i="2"/>
  <c r="G228" i="2"/>
  <c r="G513" i="2"/>
  <c r="G590" i="2"/>
  <c r="G481" i="2"/>
  <c r="G321" i="2"/>
  <c r="G594" i="2"/>
  <c r="G517" i="2"/>
  <c r="G12" i="2"/>
  <c r="G101" i="2"/>
  <c r="G314" i="2"/>
  <c r="G465" i="2"/>
  <c r="G575" i="2"/>
  <c r="G560" i="2"/>
  <c r="G540" i="2"/>
  <c r="G475" i="2"/>
  <c r="G259" i="2"/>
  <c r="G574" i="2"/>
  <c r="G449" i="2"/>
  <c r="G347" i="2"/>
  <c r="G293" i="2"/>
  <c r="G164" i="2"/>
  <c r="G553" i="2"/>
  <c r="G159" i="2"/>
  <c r="G325" i="2"/>
  <c r="G150" i="2"/>
  <c r="G90" i="2"/>
  <c r="G168" i="2"/>
  <c r="G196" i="2"/>
  <c r="G263" i="2"/>
  <c r="G275" i="2"/>
  <c r="G372" i="2"/>
  <c r="G246" i="2"/>
  <c r="G493" i="2"/>
  <c r="G498" i="2"/>
  <c r="G286" i="2"/>
  <c r="G551" i="2"/>
  <c r="G568" i="2"/>
  <c r="G165" i="2"/>
  <c r="G267" i="2"/>
  <c r="G528" i="2"/>
  <c r="G611" i="2"/>
  <c r="G550" i="2"/>
  <c r="G396" i="2"/>
  <c r="G619" i="2"/>
  <c r="G461" i="2"/>
  <c r="G283" i="2"/>
  <c r="G576" i="2"/>
  <c r="G401" i="2"/>
  <c r="G25" i="2"/>
  <c r="G80" i="2"/>
  <c r="G367" i="2"/>
  <c r="G108" i="2"/>
  <c r="G227" i="2"/>
  <c r="G304" i="2"/>
  <c r="G534" i="2"/>
  <c r="G142" i="2"/>
  <c r="G254" i="2"/>
  <c r="G569" i="2"/>
  <c r="G580" i="2"/>
  <c r="G565" i="2"/>
  <c r="G323" i="2"/>
  <c r="G525" i="2"/>
  <c r="G571" i="2"/>
  <c r="G582" i="2"/>
  <c r="G221" i="2"/>
  <c r="G176" i="2"/>
  <c r="G119" i="2"/>
  <c r="G548" i="2"/>
  <c r="G92" i="2"/>
  <c r="G52" i="2"/>
  <c r="G332" i="2"/>
  <c r="G614" i="2"/>
  <c r="G354" i="2"/>
  <c r="G47" i="2"/>
  <c r="G359" i="2"/>
  <c r="G436" i="2"/>
  <c r="G616" i="2"/>
  <c r="G239" i="2"/>
  <c r="G355" i="2"/>
  <c r="G570" i="2"/>
  <c r="G605" i="2"/>
  <c r="G507" i="2"/>
  <c r="G301" i="2"/>
  <c r="G456" i="2"/>
  <c r="G349" i="2"/>
  <c r="G213" i="2"/>
  <c r="G256" i="2"/>
  <c r="G452" i="2"/>
  <c r="G91" i="2"/>
  <c r="G46" i="2"/>
  <c r="G145" i="2"/>
  <c r="G266" i="2"/>
  <c r="G257" i="2"/>
  <c r="G156" i="2"/>
  <c r="G307" i="2"/>
  <c r="G124" i="2"/>
  <c r="G589" i="2"/>
  <c r="G490" i="2"/>
  <c r="G602" i="2"/>
  <c r="G603" i="2"/>
  <c r="G411" i="2"/>
  <c r="G53" i="2"/>
  <c r="G392" i="2"/>
  <c r="G472" i="2"/>
  <c r="G577" i="2"/>
  <c r="G418" i="2"/>
  <c r="G581" i="2"/>
  <c r="G422" i="2"/>
  <c r="G292" i="2"/>
  <c r="G485" i="2"/>
  <c r="G50" i="2"/>
  <c r="G75" i="2"/>
  <c r="G630" i="2"/>
  <c r="G473" i="2"/>
  <c r="G405" i="2"/>
  <c r="G94" i="2"/>
  <c r="G457" i="2"/>
  <c r="G545" i="2"/>
  <c r="G629" i="2"/>
  <c r="G377" i="2"/>
  <c r="G236" i="2"/>
  <c r="G199" i="2"/>
  <c r="G326" i="2"/>
  <c r="G44" i="2"/>
  <c r="G8" i="2"/>
  <c r="G463" i="2"/>
  <c r="G380" i="2"/>
  <c r="G480" i="2"/>
  <c r="G128" i="2"/>
  <c r="G592" i="2"/>
  <c r="G601" i="2"/>
  <c r="G586" i="2"/>
  <c r="G352" i="2"/>
  <c r="G140" i="2"/>
  <c r="G63" i="2"/>
  <c r="G289" i="2"/>
  <c r="G70" i="2"/>
  <c r="G102" i="2"/>
  <c r="G121" i="2"/>
  <c r="G598" i="2"/>
  <c r="G154" i="2"/>
  <c r="G511" i="2"/>
  <c r="G494" i="2"/>
  <c r="G505" i="2"/>
  <c r="G15" i="2"/>
  <c r="G224" i="2"/>
  <c r="G579" i="2"/>
  <c r="G240" i="2"/>
  <c r="G328" i="2"/>
  <c r="G174" i="2"/>
  <c r="G37" i="2"/>
  <c r="G361" i="2"/>
  <c r="G393" i="2"/>
  <c r="G365" i="2"/>
  <c r="G608" i="2"/>
  <c r="G319" i="2"/>
  <c r="G171" i="2"/>
  <c r="G129" i="2"/>
  <c r="G77" i="2"/>
  <c r="G305" i="2"/>
  <c r="G606" i="2"/>
  <c r="G612" i="2"/>
  <c r="G438" i="2"/>
  <c r="G331" i="2"/>
  <c r="G290" i="2"/>
  <c r="G523" i="2"/>
  <c r="G390" i="2"/>
  <c r="G336" i="2"/>
  <c r="G110" i="2"/>
  <c r="G183" i="2"/>
  <c r="G532" i="2"/>
  <c r="G30" i="2"/>
  <c r="G604" i="2"/>
  <c r="G434" i="2"/>
  <c r="G115" i="2"/>
  <c r="G362" i="2"/>
  <c r="G360" i="2"/>
  <c r="G404" i="2"/>
  <c r="G215" i="2"/>
  <c r="G389" i="2"/>
  <c r="G533" i="2"/>
  <c r="G341" i="2"/>
  <c r="G502" i="2"/>
  <c r="G148" i="2"/>
  <c r="G247" i="2"/>
  <c r="G163" i="2"/>
  <c r="G487" i="2"/>
  <c r="G399" i="2"/>
  <c r="G597" i="2"/>
  <c r="G137" i="2"/>
  <c r="G529" i="2"/>
  <c r="G382" i="2"/>
  <c r="G595" i="2"/>
  <c r="G179" i="2"/>
  <c r="G509" i="2"/>
  <c r="G366" i="2"/>
  <c r="G491" i="2"/>
  <c r="G520" i="2"/>
  <c r="G169" i="2"/>
  <c r="G381" i="2"/>
  <c r="G22" i="2"/>
  <c r="G324" i="2"/>
  <c r="G508" i="2"/>
  <c r="I505" i="2"/>
  <c r="I566" i="2"/>
  <c r="I375" i="2"/>
  <c r="I244" i="2"/>
  <c r="I40" i="2"/>
  <c r="I269" i="2"/>
  <c r="I368" i="2"/>
  <c r="I358" i="2"/>
  <c r="I463" i="2"/>
  <c r="I154" i="2"/>
  <c r="I605" i="2"/>
  <c r="I488" i="2"/>
  <c r="I222" i="2"/>
  <c r="I533" i="2"/>
  <c r="I454" i="2"/>
  <c r="I432" i="2"/>
  <c r="I334" i="2"/>
  <c r="I331" i="2"/>
  <c r="I145" i="2"/>
  <c r="I99" i="2"/>
  <c r="I75" i="2"/>
  <c r="I104" i="2"/>
  <c r="I576" i="2"/>
  <c r="I555" i="2"/>
  <c r="I475" i="2"/>
  <c r="I335" i="2"/>
  <c r="I348" i="2"/>
  <c r="I254" i="2"/>
  <c r="I292" i="2"/>
  <c r="I174" i="2"/>
  <c r="I22" i="2"/>
  <c r="I134" i="2"/>
  <c r="I529" i="2"/>
  <c r="I445" i="2"/>
  <c r="I293" i="2"/>
  <c r="I246" i="2"/>
  <c r="I107" i="2"/>
  <c r="I26" i="2"/>
  <c r="I100" i="2"/>
  <c r="I528" i="2"/>
  <c r="I424" i="2"/>
  <c r="I500" i="2"/>
  <c r="I435" i="2"/>
  <c r="I418" i="2"/>
  <c r="I376" i="2"/>
  <c r="I151" i="2"/>
  <c r="I12" i="2"/>
  <c r="I56" i="2"/>
  <c r="I474" i="2"/>
  <c r="I452" i="2"/>
  <c r="I277" i="2"/>
  <c r="I213" i="2"/>
  <c r="I65" i="2"/>
  <c r="I563" i="2"/>
  <c r="I434" i="2"/>
  <c r="I272" i="2"/>
  <c r="I158" i="2"/>
  <c r="I21" i="2"/>
  <c r="I530" i="2"/>
  <c r="I374" i="2"/>
  <c r="I238" i="2"/>
  <c r="I156" i="2"/>
  <c r="I184" i="2"/>
  <c r="I483" i="2"/>
  <c r="I350" i="2"/>
  <c r="I198" i="2"/>
  <c r="I146" i="2"/>
  <c r="I80" i="2"/>
  <c r="I343" i="2"/>
  <c r="I405" i="2"/>
  <c r="I544" i="2"/>
  <c r="I125" i="2"/>
  <c r="I303" i="2"/>
  <c r="I356" i="2"/>
  <c r="I285" i="2"/>
  <c r="I559" i="2"/>
  <c r="I354" i="2"/>
  <c r="I7" i="2"/>
  <c r="I457" i="2"/>
  <c r="I110" i="2"/>
  <c r="I460" i="2"/>
  <c r="I195" i="2"/>
  <c r="I326" i="2"/>
  <c r="I205" i="2"/>
  <c r="I142" i="2"/>
  <c r="I361" i="2"/>
  <c r="I540" i="2"/>
  <c r="I451" i="2"/>
  <c r="I554" i="2"/>
  <c r="I428" i="2"/>
  <c r="I227" i="2"/>
  <c r="I308" i="2"/>
  <c r="I324" i="2"/>
  <c r="I11" i="2"/>
  <c r="I79" i="2"/>
  <c r="I570" i="2"/>
  <c r="I466" i="2"/>
  <c r="I415" i="2"/>
  <c r="I271" i="2"/>
  <c r="I280" i="2"/>
  <c r="I190" i="2"/>
  <c r="I197" i="2"/>
  <c r="I52" i="2"/>
  <c r="I124" i="2"/>
  <c r="I92" i="2"/>
  <c r="I525" i="2"/>
  <c r="I425" i="2"/>
  <c r="I329" i="2"/>
  <c r="I346" i="2"/>
  <c r="I189" i="2"/>
  <c r="I103" i="2"/>
  <c r="I13" i="2"/>
  <c r="I507" i="2"/>
  <c r="I429" i="2"/>
  <c r="I575" i="2"/>
  <c r="I453" i="2"/>
  <c r="I310" i="2"/>
  <c r="I249" i="2"/>
  <c r="I247" i="2"/>
  <c r="I51" i="2"/>
  <c r="I33" i="2"/>
  <c r="I489" i="2"/>
  <c r="I302" i="2"/>
  <c r="I385" i="2"/>
  <c r="I119" i="2"/>
  <c r="I81" i="2"/>
  <c r="I484" i="2"/>
  <c r="I545" i="2"/>
  <c r="I314" i="2"/>
  <c r="I114" i="2"/>
  <c r="I32" i="2"/>
  <c r="I459" i="2"/>
  <c r="I471" i="2"/>
  <c r="I181" i="2"/>
  <c r="I150" i="2"/>
  <c r="I85" i="2"/>
  <c r="I494" i="2"/>
  <c r="I349" i="2"/>
  <c r="I161" i="2"/>
  <c r="I60" i="2"/>
  <c r="I234" i="2"/>
  <c r="I481" i="2"/>
  <c r="I102" i="2"/>
  <c r="I381" i="2"/>
  <c r="I9" i="2"/>
  <c r="I410" i="2"/>
  <c r="I89" i="2"/>
  <c r="I260" i="2"/>
  <c r="I509" i="2"/>
  <c r="I169" i="2"/>
  <c r="I45" i="2"/>
  <c r="I341" i="2"/>
  <c r="I44" i="2"/>
  <c r="I61" i="2"/>
  <c r="I536" i="2"/>
  <c r="I436" i="2"/>
  <c r="I543" i="2"/>
  <c r="I366" i="2"/>
  <c r="I49" i="2"/>
  <c r="I538" i="2"/>
  <c r="I467" i="2"/>
  <c r="I465" i="2"/>
  <c r="I321" i="2"/>
  <c r="I370" i="2"/>
  <c r="I175" i="2"/>
  <c r="I111" i="2"/>
  <c r="I97" i="2"/>
  <c r="I31" i="2"/>
  <c r="I524" i="2"/>
  <c r="I573" i="2"/>
  <c r="I438" i="2"/>
  <c r="I392" i="2"/>
  <c r="I211" i="2"/>
  <c r="I258" i="2"/>
  <c r="I216" i="2"/>
  <c r="I172" i="2"/>
  <c r="I53" i="2"/>
  <c r="I541" i="2"/>
  <c r="I526" i="2"/>
  <c r="I327" i="2"/>
  <c r="I347" i="2"/>
  <c r="I152" i="2"/>
  <c r="I162" i="2"/>
  <c r="I173" i="2"/>
  <c r="I588" i="2"/>
  <c r="I523" i="2"/>
  <c r="I611" i="2"/>
  <c r="I580" i="2"/>
  <c r="I408" i="2"/>
  <c r="I297" i="2"/>
  <c r="I283" i="2"/>
  <c r="I148" i="2"/>
  <c r="I78" i="2"/>
  <c r="I602" i="2"/>
  <c r="I492" i="2"/>
  <c r="I294" i="2"/>
  <c r="I223" i="2"/>
  <c r="I58" i="2"/>
  <c r="I597" i="2"/>
  <c r="I397" i="2"/>
  <c r="I291" i="2"/>
  <c r="I167" i="2"/>
  <c r="I42" i="2"/>
  <c r="I631" i="2"/>
  <c r="I542" i="2"/>
  <c r="I275" i="2"/>
  <c r="I135" i="2"/>
  <c r="I18" i="2"/>
  <c r="I552" i="2"/>
  <c r="I414" i="2"/>
  <c r="I220" i="2"/>
  <c r="I307" i="2"/>
  <c r="I178" i="2"/>
  <c r="I493" i="2"/>
  <c r="I209" i="2"/>
  <c r="I180" i="2"/>
  <c r="I360" i="2"/>
  <c r="I477" i="2"/>
  <c r="I193" i="2"/>
  <c r="I23" i="2"/>
  <c r="I34" i="2"/>
  <c r="I295" i="2"/>
  <c r="I166" i="2"/>
  <c r="I490" i="2"/>
  <c r="I298" i="2"/>
  <c r="I84" i="2"/>
  <c r="I237" i="2"/>
  <c r="I257" i="2"/>
  <c r="I116" i="2"/>
  <c r="I118" i="2"/>
  <c r="I478" i="2"/>
  <c r="I67" i="2"/>
  <c r="I266" i="2"/>
  <c r="I469" i="2"/>
  <c r="I551" i="2"/>
  <c r="I288" i="2"/>
  <c r="I323" i="2"/>
  <c r="I304" i="2"/>
  <c r="I25" i="2"/>
  <c r="I510" i="2"/>
  <c r="I404" i="2"/>
  <c r="I278" i="2"/>
  <c r="I159" i="2"/>
  <c r="I50" i="2"/>
  <c r="I622" i="2"/>
  <c r="I470" i="2"/>
  <c r="I252" i="2"/>
  <c r="I186" i="2"/>
  <c r="I37" i="2"/>
  <c r="I520" i="2"/>
  <c r="I565" i="2"/>
  <c r="I417" i="2"/>
  <c r="I268" i="2"/>
  <c r="I105" i="2"/>
  <c r="I253" i="2"/>
  <c r="I411" i="2"/>
  <c r="I199" i="2"/>
  <c r="I330" i="2"/>
  <c r="I380" i="2"/>
  <c r="I412" i="2"/>
  <c r="I127" i="2"/>
  <c r="I480" i="2"/>
  <c r="I201" i="2"/>
  <c r="I62" i="2"/>
  <c r="I513" i="2"/>
  <c r="I290" i="2"/>
  <c r="I82" i="2"/>
  <c r="I441" i="2"/>
  <c r="I149" i="2"/>
  <c r="I617" i="2"/>
  <c r="I284" i="2"/>
  <c r="I157" i="2"/>
  <c r="I251" i="2"/>
  <c r="I456" i="2"/>
  <c r="I74" i="2"/>
  <c r="I379" i="2"/>
  <c r="I620" i="2"/>
  <c r="I625" i="2"/>
  <c r="I614" i="2"/>
  <c r="I312" i="2"/>
  <c r="I24" i="2"/>
  <c r="I214" i="2"/>
  <c r="I396" i="2"/>
  <c r="I482" i="2"/>
  <c r="I416" i="2"/>
  <c r="I228" i="2"/>
  <c r="I339" i="2"/>
  <c r="I66" i="2"/>
  <c r="I8" i="2"/>
  <c r="I531" i="2"/>
  <c r="I455" i="2"/>
  <c r="I299" i="2"/>
  <c r="I147" i="2"/>
  <c r="I133" i="2"/>
  <c r="I599" i="2"/>
  <c r="I487" i="2"/>
  <c r="I398" i="2"/>
  <c r="I120" i="2"/>
  <c r="I55" i="2"/>
  <c r="I446" i="2"/>
  <c r="I581" i="2"/>
  <c r="I421" i="2"/>
  <c r="I322" i="2"/>
  <c r="I183" i="2"/>
  <c r="I63" i="2"/>
  <c r="I367" i="2"/>
  <c r="I231" i="2"/>
  <c r="I73" i="2"/>
  <c r="I399" i="2"/>
  <c r="I168" i="2"/>
  <c r="I270" i="2"/>
  <c r="I394" i="2"/>
  <c r="I340" i="2"/>
  <c r="I122" i="2"/>
  <c r="I423" i="2"/>
  <c r="I306" i="2"/>
  <c r="I30" i="2"/>
  <c r="I289" i="2"/>
  <c r="I589" i="2"/>
  <c r="I553" i="2"/>
  <c r="I191" i="2"/>
  <c r="I16" i="2"/>
  <c r="I259" i="2"/>
  <c r="I407" i="2"/>
  <c r="I229" i="2"/>
  <c r="I207" i="2"/>
  <c r="I296" i="2"/>
  <c r="I628" i="2"/>
  <c r="I618" i="2"/>
  <c r="I592" i="2"/>
  <c r="I568" i="2"/>
  <c r="I521" i="2"/>
  <c r="I572" i="2"/>
  <c r="I473" i="2"/>
  <c r="I409" i="2"/>
  <c r="I267" i="2"/>
  <c r="I282" i="2"/>
  <c r="I126" i="2"/>
  <c r="I586" i="2"/>
  <c r="I442" i="2"/>
  <c r="I317" i="2"/>
  <c r="I210" i="2"/>
  <c r="I170" i="2"/>
  <c r="I64" i="2"/>
  <c r="I495" i="2"/>
  <c r="I447" i="2"/>
  <c r="I153" i="2"/>
  <c r="I90" i="2"/>
  <c r="I630" i="2"/>
  <c r="I458" i="2"/>
  <c r="I578" i="2"/>
  <c r="I357" i="2"/>
  <c r="I224" i="2"/>
  <c r="I10" i="2"/>
  <c r="I503" i="2"/>
  <c r="I196" i="2"/>
  <c r="I36" i="2"/>
  <c r="I549" i="2"/>
  <c r="I313" i="2"/>
  <c r="I164" i="2"/>
  <c r="I567" i="2"/>
  <c r="I476" i="2"/>
  <c r="I91" i="2"/>
  <c r="I601" i="2"/>
  <c r="I279" i="2"/>
  <c r="I155" i="2"/>
  <c r="I71" i="2"/>
  <c r="I160" i="2"/>
  <c r="I301" i="2"/>
  <c r="I386" i="2"/>
  <c r="I57" i="2"/>
  <c r="I439" i="2"/>
  <c r="I106" i="2"/>
  <c r="I235" i="2"/>
  <c r="I384" i="2"/>
  <c r="I610" i="2"/>
  <c r="I629" i="2"/>
  <c r="I600" i="2"/>
  <c r="I596" i="2"/>
  <c r="I390" i="2"/>
  <c r="I608" i="2"/>
  <c r="I561" i="2"/>
  <c r="I497" i="2"/>
  <c r="I333" i="2"/>
  <c r="I206" i="2"/>
  <c r="I98" i="2"/>
  <c r="I88" i="2"/>
  <c r="I547" i="2"/>
  <c r="I389" i="2"/>
  <c r="I369" i="2"/>
  <c r="I129" i="2"/>
  <c r="I245" i="2"/>
  <c r="I264" i="2"/>
  <c r="I462" i="2"/>
  <c r="I342" i="2"/>
  <c r="I256" i="2"/>
  <c r="I132" i="2"/>
  <c r="I591" i="2"/>
  <c r="I420" i="2"/>
  <c r="I515" i="2"/>
  <c r="I403" i="2"/>
  <c r="I355" i="2"/>
  <c r="I130" i="2"/>
  <c r="I546" i="2"/>
  <c r="I219" i="2"/>
  <c r="I43" i="2"/>
  <c r="I496" i="2"/>
  <c r="I387" i="2"/>
  <c r="I20" i="2"/>
  <c r="I594" i="2"/>
  <c r="I281" i="2"/>
  <c r="I352" i="2"/>
  <c r="I532" i="2"/>
  <c r="I353" i="2"/>
  <c r="I192" i="2"/>
  <c r="I569" i="2"/>
  <c r="I200" i="2"/>
  <c r="I372" i="2"/>
  <c r="I273" i="2"/>
  <c r="I468" i="2"/>
  <c r="I522" i="2"/>
  <c r="I46" i="2"/>
  <c r="I137" i="2"/>
  <c r="I138" i="2"/>
  <c r="I450" i="2"/>
  <c r="I345" i="2"/>
  <c r="I351" i="2"/>
  <c r="I203" i="2"/>
  <c r="I619" i="2"/>
  <c r="I378" i="2"/>
  <c r="I83" i="2"/>
  <c r="I516" i="2"/>
  <c r="I276" i="2"/>
  <c r="I47" i="2"/>
  <c r="I501" i="2"/>
  <c r="I230" i="2"/>
  <c r="I556" i="2"/>
  <c r="I131" i="2"/>
  <c r="I359" i="2"/>
  <c r="I41" i="2"/>
  <c r="I144" i="2"/>
  <c r="I486" i="2"/>
  <c r="I77" i="2"/>
  <c r="I539" i="2"/>
  <c r="I250" i="2"/>
  <c r="I179" i="2"/>
  <c r="I218" i="2"/>
  <c r="I185" i="2"/>
  <c r="I616" i="2"/>
  <c r="I579" i="2"/>
  <c r="I182" i="2"/>
  <c r="I400" i="2"/>
  <c r="I535" i="2"/>
  <c r="I232" i="2"/>
  <c r="I188" i="2"/>
  <c r="I504" i="2"/>
  <c r="I419" i="2"/>
  <c r="I377" i="2"/>
  <c r="I187" i="2"/>
  <c r="I479" i="2"/>
  <c r="I393" i="2"/>
  <c r="I593" i="2"/>
  <c r="I287" i="2"/>
  <c r="I163" i="2"/>
  <c r="I560" i="2"/>
  <c r="I318" i="2"/>
  <c r="I221" i="2"/>
  <c r="I590" i="2"/>
  <c r="I401" i="2"/>
  <c r="I627" i="2"/>
  <c r="I502" i="2"/>
  <c r="I121" i="2"/>
  <c r="I571" i="2"/>
  <c r="I248" i="2"/>
  <c r="I309" i="2"/>
  <c r="I603" i="2"/>
  <c r="I194" i="2"/>
  <c r="I395" i="2"/>
  <c r="I402" i="2"/>
  <c r="I391" i="2"/>
  <c r="I54" i="2"/>
  <c r="I76" i="2"/>
  <c r="I371" i="2"/>
  <c r="I583" i="2"/>
  <c r="I615" i="2"/>
  <c r="I558" i="2"/>
  <c r="I109" i="2"/>
  <c r="I305" i="2"/>
  <c r="I534" i="2"/>
  <c r="I508" i="2"/>
  <c r="I171" i="2"/>
  <c r="I112" i="2"/>
  <c r="I485" i="2"/>
  <c r="I364" i="2"/>
  <c r="I115" i="2"/>
  <c r="I584" i="2"/>
  <c r="I564" i="2"/>
  <c r="I511" i="2"/>
  <c r="I72" i="2"/>
  <c r="I262" i="2"/>
  <c r="I557" i="2"/>
  <c r="I512" i="2"/>
  <c r="I68" i="2"/>
  <c r="I506" i="2"/>
  <c r="I212" i="2"/>
  <c r="I59" i="2"/>
  <c r="I472" i="2"/>
  <c r="I286" i="2"/>
  <c r="I585" i="2"/>
  <c r="I413" i="2"/>
  <c r="I336" i="2"/>
  <c r="I388" i="2"/>
  <c r="I128" i="2"/>
  <c r="I217" i="2"/>
  <c r="I444" i="2"/>
  <c r="I19" i="2"/>
  <c r="I243" i="2"/>
  <c r="I498" i="2"/>
  <c r="I261" i="2"/>
  <c r="I143" i="2"/>
  <c r="I621" i="2"/>
  <c r="I141" i="2"/>
  <c r="I604" i="2"/>
  <c r="I595" i="2"/>
  <c r="I427" i="2"/>
  <c r="I240" i="2"/>
  <c r="I550" i="2"/>
  <c r="I328" i="2"/>
  <c r="I362" i="2"/>
  <c r="I437" i="2"/>
  <c r="I225" i="2"/>
  <c r="I87" i="2"/>
  <c r="I430" i="2"/>
  <c r="I136" i="2"/>
  <c r="I518" i="2"/>
  <c r="I440" i="2"/>
  <c r="I108" i="2"/>
  <c r="I325" i="2"/>
  <c r="I29" i="2"/>
  <c r="I215" i="2"/>
  <c r="I383" i="2"/>
  <c r="I93" i="2"/>
  <c r="I208" i="2"/>
  <c r="I363" i="2"/>
  <c r="I443" i="2"/>
  <c r="I609" i="2"/>
  <c r="I433" i="2"/>
  <c r="I527" i="2"/>
  <c r="I587" i="2"/>
  <c r="I624" i="2"/>
  <c r="I241" i="2"/>
  <c r="I491" i="2"/>
  <c r="I373" i="2"/>
  <c r="I311" i="2"/>
  <c r="I113" i="2"/>
  <c r="I315" i="2"/>
  <c r="I226" i="2"/>
  <c r="I265" i="2"/>
  <c r="I623" i="2"/>
  <c r="I202" i="2"/>
  <c r="I28" i="2"/>
  <c r="I537" i="2"/>
  <c r="I70" i="2"/>
  <c r="I382" i="2"/>
  <c r="I94" i="2"/>
  <c r="I598" i="2"/>
  <c r="I514" i="2"/>
  <c r="I319" i="2"/>
  <c r="I626" i="2"/>
  <c r="I204" i="2"/>
  <c r="I242" i="2"/>
  <c r="I338" i="2"/>
  <c r="I332" i="2"/>
  <c r="I300" i="2"/>
  <c r="I562" i="2"/>
  <c r="I344" i="2"/>
  <c r="I27" i="2"/>
  <c r="I316" i="2"/>
  <c r="I582" i="2"/>
  <c r="I176" i="2"/>
  <c r="I236" i="2"/>
  <c r="I86" i="2"/>
  <c r="I239" i="2"/>
  <c r="I606" i="2"/>
  <c r="I431" i="2"/>
  <c r="I337" i="2"/>
  <c r="I548" i="2"/>
  <c r="I406" i="2"/>
  <c r="I607" i="2"/>
  <c r="I96" i="2"/>
  <c r="I320" i="2"/>
  <c r="I38" i="2"/>
  <c r="I274" i="2"/>
  <c r="I14" i="2"/>
  <c r="I101" i="2"/>
  <c r="I517" i="2"/>
  <c r="I519" i="2"/>
  <c r="I448" i="2"/>
  <c r="I139" i="2"/>
  <c r="I577" i="2"/>
  <c r="I140" i="2"/>
  <c r="I15" i="2"/>
  <c r="I69" i="2"/>
  <c r="I117" i="2"/>
  <c r="I95" i="2"/>
  <c r="I123" i="2"/>
  <c r="I499" i="2"/>
  <c r="I263" i="2"/>
  <c r="I612" i="2"/>
  <c r="I461" i="2"/>
  <c r="I17" i="2"/>
  <c r="I48" i="2"/>
  <c r="I464" i="2"/>
  <c r="I39" i="2"/>
  <c r="I35" i="2"/>
  <c r="I255" i="2"/>
  <c r="I177" i="2"/>
  <c r="I574" i="2"/>
  <c r="I449" i="2"/>
  <c r="I426" i="2"/>
  <c r="I165" i="2"/>
  <c r="I422" i="2"/>
  <c r="I233" i="2"/>
  <c r="I365" i="2"/>
  <c r="I613" i="2"/>
  <c r="H625" i="2"/>
  <c r="H117" i="2"/>
  <c r="H247" i="2"/>
  <c r="H93" i="2"/>
  <c r="H574" i="2"/>
  <c r="H21" i="2"/>
  <c r="H526" i="2"/>
  <c r="H56" i="2"/>
  <c r="H234" i="2"/>
  <c r="H129" i="2"/>
  <c r="H223" i="2"/>
  <c r="H163" i="2"/>
  <c r="H578" i="2"/>
  <c r="H121" i="2"/>
  <c r="H352" i="2"/>
  <c r="H75" i="2"/>
  <c r="H484" i="2"/>
  <c r="H165" i="2"/>
  <c r="H217" i="2"/>
  <c r="H383" i="2"/>
  <c r="H392" i="2"/>
  <c r="H604" i="2"/>
  <c r="H196" i="2"/>
  <c r="H31" i="2"/>
  <c r="H413" i="2"/>
  <c r="H353" i="2"/>
  <c r="H385" i="2"/>
  <c r="H109" i="2"/>
  <c r="H11" i="2"/>
  <c r="H459" i="2"/>
  <c r="H45" i="2"/>
  <c r="H558" i="2"/>
  <c r="H372" i="2"/>
  <c r="H235" i="2"/>
  <c r="H266" i="2"/>
  <c r="H626" i="2"/>
  <c r="H530" i="2"/>
  <c r="H130" i="2"/>
  <c r="H279" i="2"/>
  <c r="H81" i="2"/>
  <c r="H586" i="2"/>
  <c r="H107" i="2"/>
  <c r="H101" i="2"/>
  <c r="H601" i="2"/>
  <c r="H140" i="2"/>
  <c r="H49" i="2"/>
  <c r="H349" i="2"/>
  <c r="H61" i="2"/>
  <c r="H485" i="2"/>
  <c r="H590" i="2"/>
  <c r="H191" i="2"/>
  <c r="H488" i="2"/>
  <c r="H291" i="2"/>
  <c r="H89" i="2"/>
  <c r="H395" i="2"/>
  <c r="H42" i="2"/>
  <c r="H515" i="2"/>
  <c r="H309" i="2"/>
  <c r="H115" i="2"/>
  <c r="H194" i="2"/>
  <c r="H120" i="2"/>
  <c r="H232" i="2"/>
  <c r="H432" i="2"/>
  <c r="H72" i="2"/>
  <c r="H69" i="2"/>
  <c r="H298" i="2"/>
  <c r="H577" i="2"/>
  <c r="H531" i="2"/>
  <c r="H323" i="2"/>
  <c r="H126" i="2"/>
  <c r="H347" i="2"/>
  <c r="H613" i="2"/>
  <c r="H416" i="2"/>
  <c r="H250" i="2"/>
  <c r="H143" i="2"/>
  <c r="H55" i="2"/>
  <c r="H25" i="2"/>
  <c r="H428" i="2"/>
  <c r="H361" i="2"/>
  <c r="H277" i="2"/>
  <c r="H86" i="2"/>
  <c r="H10" i="2"/>
  <c r="H202" i="2"/>
  <c r="H359" i="2"/>
  <c r="H460" i="2"/>
  <c r="H587" i="2"/>
  <c r="H208" i="2"/>
  <c r="H300" i="2"/>
  <c r="H410" i="2"/>
  <c r="H535" i="2"/>
  <c r="H119" i="2"/>
  <c r="H53" i="2"/>
  <c r="H269" i="2"/>
  <c r="H364" i="2"/>
  <c r="H481" i="2"/>
  <c r="H478" i="2"/>
  <c r="H216" i="2"/>
  <c r="H231" i="2"/>
  <c r="H261" i="2"/>
  <c r="H272" i="2"/>
  <c r="H440" i="2"/>
  <c r="H524" i="2"/>
  <c r="H611" i="2"/>
  <c r="H254" i="2"/>
  <c r="H154" i="2"/>
  <c r="H244" i="2"/>
  <c r="H409" i="2"/>
  <c r="H487" i="2"/>
  <c r="H473" i="2"/>
  <c r="H557" i="2"/>
  <c r="H155" i="2"/>
  <c r="H224" i="2"/>
  <c r="H379" i="2"/>
  <c r="H290" i="2"/>
  <c r="H377" i="2"/>
  <c r="H537" i="2"/>
  <c r="H496" i="2"/>
  <c r="H608" i="2"/>
  <c r="H131" i="2"/>
  <c r="H78" i="2"/>
  <c r="H46" i="2"/>
  <c r="H360" i="2"/>
  <c r="H260" i="2"/>
  <c r="H18" i="2"/>
  <c r="H580" i="2"/>
  <c r="H111" i="2"/>
  <c r="H553" i="2"/>
  <c r="H144" i="2"/>
  <c r="H142" i="2"/>
  <c r="H221" i="2"/>
  <c r="H63" i="2"/>
  <c r="H161" i="2"/>
  <c r="H469" i="2"/>
  <c r="H30" i="2"/>
  <c r="H230" i="2"/>
  <c r="H434" i="2"/>
  <c r="H605" i="2"/>
  <c r="H403" i="2"/>
  <c r="H268" i="2"/>
  <c r="H99" i="2"/>
  <c r="H112" i="2"/>
  <c r="H588" i="2"/>
  <c r="H397" i="2"/>
  <c r="H284" i="2"/>
  <c r="H315" i="2"/>
  <c r="H171" i="2"/>
  <c r="H609" i="2"/>
  <c r="H390" i="2"/>
  <c r="H339" i="2"/>
  <c r="H174" i="2"/>
  <c r="H7" i="2"/>
  <c r="H85" i="2"/>
  <c r="H345" i="2"/>
  <c r="H328" i="2"/>
  <c r="H495" i="2"/>
  <c r="H585" i="2"/>
  <c r="H169" i="2"/>
  <c r="H270" i="2"/>
  <c r="H381" i="2"/>
  <c r="H614" i="2"/>
  <c r="H15" i="2"/>
  <c r="H125" i="2"/>
  <c r="H190" i="2"/>
  <c r="H317" i="2"/>
  <c r="H406" i="2"/>
  <c r="H520" i="2"/>
  <c r="H263" i="2"/>
  <c r="H152" i="2"/>
  <c r="H295" i="2"/>
  <c r="H411" i="2"/>
  <c r="H336" i="2"/>
  <c r="H454" i="2"/>
  <c r="H523" i="2"/>
  <c r="H592" i="2"/>
  <c r="H100" i="2"/>
  <c r="H243" i="2"/>
  <c r="H316" i="2"/>
  <c r="H311" i="2"/>
  <c r="H412" i="2"/>
  <c r="H554" i="2"/>
  <c r="H600" i="2"/>
  <c r="H104" i="2"/>
  <c r="H388" i="2"/>
  <c r="H226" i="2"/>
  <c r="H354" i="2"/>
  <c r="H384" i="2"/>
  <c r="H438" i="2"/>
  <c r="H563" i="2"/>
  <c r="H624" i="2"/>
  <c r="H497" i="2"/>
  <c r="H22" i="2"/>
  <c r="H139" i="2"/>
  <c r="H622" i="2"/>
  <c r="H40" i="2"/>
  <c r="H414" i="2"/>
  <c r="H218" i="2"/>
  <c r="H39" i="2"/>
  <c r="H44" i="2"/>
  <c r="H58" i="2"/>
  <c r="H351" i="2"/>
  <c r="H192" i="2"/>
  <c r="H422" i="2"/>
  <c r="H12" i="2"/>
  <c r="H271" i="2"/>
  <c r="H541" i="2"/>
  <c r="H103" i="2"/>
  <c r="H92" i="2"/>
  <c r="H398" i="2"/>
  <c r="H552" i="2"/>
  <c r="H462" i="2"/>
  <c r="H176" i="2"/>
  <c r="H68" i="2"/>
  <c r="H133" i="2"/>
  <c r="H566" i="2"/>
  <c r="H442" i="2"/>
  <c r="H177" i="2"/>
  <c r="H13" i="2"/>
  <c r="H188" i="2"/>
  <c r="H549" i="2"/>
  <c r="H344" i="2"/>
  <c r="H257" i="2"/>
  <c r="H37" i="2"/>
  <c r="H70" i="2"/>
  <c r="H308" i="2"/>
  <c r="H213" i="2"/>
  <c r="H439" i="2"/>
  <c r="H518" i="2"/>
  <c r="H227" i="2"/>
  <c r="H401" i="2"/>
  <c r="H443" i="2"/>
  <c r="H555" i="2"/>
  <c r="H421" i="2"/>
  <c r="H206" i="2"/>
  <c r="H278" i="2"/>
  <c r="H286" i="2"/>
  <c r="H508" i="2"/>
  <c r="H630" i="2"/>
  <c r="H127" i="2"/>
  <c r="H153" i="2"/>
  <c r="H242" i="2"/>
  <c r="H370" i="2"/>
  <c r="H400" i="2"/>
  <c r="H446" i="2"/>
  <c r="H548" i="2"/>
  <c r="H594" i="2"/>
  <c r="H173" i="2"/>
  <c r="H356" i="2"/>
  <c r="H259" i="2"/>
  <c r="H333" i="2"/>
  <c r="H304" i="2"/>
  <c r="H420" i="2"/>
  <c r="H486" i="2"/>
  <c r="H569" i="2"/>
  <c r="H233" i="2"/>
  <c r="H357" i="2"/>
  <c r="H433" i="2"/>
  <c r="H358" i="2"/>
  <c r="H547" i="2"/>
  <c r="H617" i="2"/>
  <c r="H542" i="2"/>
  <c r="H453" i="2"/>
  <c r="H253" i="2"/>
  <c r="H322" i="2"/>
  <c r="H203" i="2"/>
  <c r="H57" i="2"/>
  <c r="H615" i="2"/>
  <c r="H90" i="2"/>
  <c r="H570" i="2"/>
  <c r="H41" i="2"/>
  <c r="H276" i="2"/>
  <c r="H621" i="2"/>
  <c r="H159" i="2"/>
  <c r="H396" i="2"/>
  <c r="H468" i="2"/>
  <c r="H241" i="2"/>
  <c r="H158" i="2"/>
  <c r="H504" i="2"/>
  <c r="H275" i="2"/>
  <c r="H201" i="2"/>
  <c r="H589" i="2"/>
  <c r="H258" i="2"/>
  <c r="H76" i="2"/>
  <c r="H17" i="2"/>
  <c r="H318" i="2"/>
  <c r="H536" i="2"/>
  <c r="H303" i="2"/>
  <c r="H581" i="2"/>
  <c r="H106" i="2"/>
  <c r="H184" i="2"/>
  <c r="H228" i="2"/>
  <c r="H503" i="2"/>
  <c r="H132" i="2"/>
  <c r="H212" i="2"/>
  <c r="H407" i="2"/>
  <c r="H522" i="2"/>
  <c r="H612" i="2"/>
  <c r="H66" i="2"/>
  <c r="H87" i="2"/>
  <c r="H498" i="2"/>
  <c r="H74" i="2"/>
  <c r="H251" i="2"/>
  <c r="H214" i="2"/>
  <c r="H305" i="2"/>
  <c r="H584" i="2"/>
  <c r="H425" i="2"/>
  <c r="H346" i="2"/>
  <c r="H378" i="2"/>
  <c r="H97" i="2"/>
  <c r="H307" i="2"/>
  <c r="H20" i="2"/>
  <c r="H265" i="2"/>
  <c r="H33" i="2"/>
  <c r="H237" i="2"/>
  <c r="H60" i="2"/>
  <c r="H527" i="2"/>
  <c r="H465" i="2"/>
  <c r="H399" i="2"/>
  <c r="H62" i="2"/>
  <c r="H532" i="2"/>
  <c r="H160" i="2"/>
  <c r="H166" i="2"/>
  <c r="H470" i="2"/>
  <c r="H363" i="2"/>
  <c r="H67" i="2"/>
  <c r="H162" i="2"/>
  <c r="H427" i="2"/>
  <c r="H567" i="2"/>
  <c r="H239" i="2"/>
  <c r="H376" i="2"/>
  <c r="H579" i="2"/>
  <c r="H79" i="2"/>
  <c r="H124" i="2"/>
  <c r="H380" i="2"/>
  <c r="H157" i="2"/>
  <c r="H95" i="2"/>
  <c r="H51" i="2"/>
  <c r="H517" i="2"/>
  <c r="H319" i="2"/>
  <c r="H48" i="2"/>
  <c r="H28" i="2"/>
  <c r="H248" i="2"/>
  <c r="H123" i="2"/>
  <c r="H419" i="2"/>
  <c r="H82" i="2"/>
  <c r="H178" i="2"/>
  <c r="H534" i="2"/>
  <c r="H9" i="2"/>
  <c r="H195" i="2"/>
  <c r="H571" i="2"/>
  <c r="H150" i="2"/>
  <c r="H628" i="2"/>
  <c r="H313" i="2"/>
  <c r="H105" i="2"/>
  <c r="H393" i="2"/>
  <c r="H52" i="2"/>
  <c r="H521" i="2"/>
  <c r="H458" i="2"/>
  <c r="H91" i="2"/>
  <c r="H330" i="2"/>
  <c r="H572" i="2"/>
  <c r="H538" i="2"/>
  <c r="H529" i="2"/>
  <c r="H43" i="2"/>
  <c r="H255" i="2"/>
  <c r="H429" i="2"/>
  <c r="H180" i="2"/>
  <c r="H374" i="2"/>
  <c r="H452" i="2"/>
  <c r="H631" i="2"/>
  <c r="H181" i="2"/>
  <c r="H274" i="2"/>
  <c r="H490" i="2"/>
  <c r="H544" i="2"/>
  <c r="H170" i="2"/>
  <c r="H365" i="2"/>
  <c r="H464" i="2"/>
  <c r="H509" i="2"/>
  <c r="H108" i="2"/>
  <c r="H539" i="2"/>
  <c r="H84" i="2"/>
  <c r="H493" i="2"/>
  <c r="H394" i="2"/>
  <c r="H146" i="2"/>
  <c r="H576" i="2"/>
  <c r="H448" i="2"/>
  <c r="H73" i="2"/>
  <c r="H148" i="2"/>
  <c r="H34" i="2"/>
  <c r="H240" i="2"/>
  <c r="H238" i="2"/>
  <c r="H292" i="2"/>
  <c r="H475" i="2"/>
  <c r="H264" i="2"/>
  <c r="H565" i="2"/>
  <c r="H36" i="2"/>
  <c r="H314" i="2"/>
  <c r="H562" i="2"/>
  <c r="H122" i="2"/>
  <c r="H457" i="2"/>
  <c r="H560" i="2"/>
  <c r="H149" i="2"/>
  <c r="H283" i="2"/>
  <c r="H445" i="2"/>
  <c r="H597" i="2"/>
  <c r="H249" i="2"/>
  <c r="H289" i="2"/>
  <c r="H431" i="2"/>
  <c r="H545" i="2"/>
  <c r="H467" i="2"/>
  <c r="H50" i="2"/>
  <c r="H480" i="2"/>
  <c r="H386" i="2"/>
  <c r="H519" i="2"/>
  <c r="H267" i="2"/>
  <c r="H568" i="2"/>
  <c r="H222" i="2"/>
  <c r="H98" i="2"/>
  <c r="H189" i="2"/>
  <c r="H252" i="2"/>
  <c r="H533" i="2"/>
  <c r="H282" i="2"/>
  <c r="H603" i="2"/>
  <c r="H167" i="2"/>
  <c r="H335" i="2"/>
  <c r="H607" i="2"/>
  <c r="H331" i="2"/>
  <c r="H343" i="2"/>
  <c r="H512" i="2"/>
  <c r="H164" i="2"/>
  <c r="H404" i="2"/>
  <c r="H476" i="2"/>
  <c r="H591" i="2"/>
  <c r="H321" i="2"/>
  <c r="H293" i="2"/>
  <c r="H320" i="2"/>
  <c r="H514" i="2"/>
  <c r="H618" i="2"/>
  <c r="H430" i="2"/>
  <c r="H325" i="2"/>
  <c r="H246" i="2"/>
  <c r="H64" i="2"/>
  <c r="H528" i="2"/>
  <c r="H402" i="2"/>
  <c r="H59" i="2"/>
  <c r="H450" i="2"/>
  <c r="H35" i="2"/>
  <c r="H471" i="2"/>
  <c r="H219" i="2"/>
  <c r="H492" i="2"/>
  <c r="H405" i="2"/>
  <c r="H324" i="2"/>
  <c r="H472" i="2"/>
  <c r="H281" i="2"/>
  <c r="H285" i="2"/>
  <c r="H382" i="2"/>
  <c r="H595" i="2"/>
  <c r="H299" i="2"/>
  <c r="H466" i="2"/>
  <c r="H461" i="2"/>
  <c r="H598" i="2"/>
  <c r="H136" i="2"/>
  <c r="H245" i="2"/>
  <c r="H424" i="2"/>
  <c r="H606" i="2"/>
  <c r="H474" i="2"/>
  <c r="H77" i="2"/>
  <c r="H367" i="2"/>
  <c r="H482" i="2"/>
  <c r="H455" i="2"/>
  <c r="H134" i="2"/>
  <c r="H168" i="2"/>
  <c r="H312" i="2"/>
  <c r="H141" i="2"/>
  <c r="H110" i="2"/>
  <c r="H337" i="2"/>
  <c r="H506" i="2"/>
  <c r="H366" i="2"/>
  <c r="H94" i="2"/>
  <c r="H417" i="2"/>
  <c r="H426" i="2"/>
  <c r="H415" i="2"/>
  <c r="H340" i="2"/>
  <c r="H368" i="2"/>
  <c r="H599" i="2"/>
  <c r="H116" i="2"/>
  <c r="H423" i="2"/>
  <c r="H573" i="2"/>
  <c r="H444" i="2"/>
  <c r="H19" i="2"/>
  <c r="H236" i="2"/>
  <c r="H502" i="2"/>
  <c r="H483" i="2"/>
  <c r="H54" i="2"/>
  <c r="H102" i="2"/>
  <c r="H449" i="2"/>
  <c r="H280" i="2"/>
  <c r="H198" i="2"/>
  <c r="H463" i="2"/>
  <c r="H256" i="2"/>
  <c r="H389" i="2"/>
  <c r="H199" i="2"/>
  <c r="H408" i="2"/>
  <c r="H619" i="2"/>
  <c r="H185" i="2"/>
  <c r="H327" i="2"/>
  <c r="H616" i="2"/>
  <c r="H334" i="2"/>
  <c r="H207" i="2"/>
  <c r="H561" i="2"/>
  <c r="H172" i="2"/>
  <c r="H362" i="2"/>
  <c r="H540" i="2"/>
  <c r="H113" i="2"/>
  <c r="H620" i="2"/>
  <c r="H479" i="2"/>
  <c r="H373" i="2"/>
  <c r="H501" i="2"/>
  <c r="H435" i="2"/>
  <c r="H546" i="2"/>
  <c r="H210" i="2"/>
  <c r="H489" i="2"/>
  <c r="H273" i="2"/>
  <c r="H511" i="2"/>
  <c r="H596" i="2"/>
  <c r="H47" i="2"/>
  <c r="H27" i="2"/>
  <c r="H14" i="2"/>
  <c r="H220" i="2"/>
  <c r="H211" i="2"/>
  <c r="H543" i="2"/>
  <c r="H65" i="2"/>
  <c r="H507" i="2"/>
  <c r="H38" i="2"/>
  <c r="H627" i="2"/>
  <c r="H209" i="2"/>
  <c r="H559" i="2"/>
  <c r="H229" i="2"/>
  <c r="H583" i="2"/>
  <c r="H262" i="2"/>
  <c r="H582" i="2"/>
  <c r="H26" i="2"/>
  <c r="H602" i="2"/>
  <c r="H186" i="2"/>
  <c r="H437" i="2"/>
  <c r="H302" i="2"/>
  <c r="H135" i="2"/>
  <c r="H329" i="2"/>
  <c r="H564" i="2"/>
  <c r="H338" i="2"/>
  <c r="H629" i="2"/>
  <c r="H348" i="2"/>
  <c r="H288" i="2"/>
  <c r="H156" i="2"/>
  <c r="H297" i="2"/>
  <c r="H151" i="2"/>
  <c r="H8" i="2"/>
  <c r="H183" i="2"/>
  <c r="H510" i="2"/>
  <c r="H287" i="2"/>
  <c r="H310" i="2"/>
  <c r="H369" i="2"/>
  <c r="H505" i="2"/>
  <c r="H436" i="2"/>
  <c r="H147" i="2"/>
  <c r="H556" i="2"/>
  <c r="H494" i="2"/>
  <c r="H83" i="2"/>
  <c r="H301" i="2"/>
  <c r="H225" i="2"/>
  <c r="H491" i="2"/>
  <c r="H387" i="2"/>
  <c r="H187" i="2"/>
  <c r="H391" i="2"/>
  <c r="H138" i="2"/>
  <c r="H200" i="2"/>
  <c r="H128" i="2"/>
  <c r="H593" i="2"/>
  <c r="H575" i="2"/>
  <c r="H118" i="2"/>
  <c r="H441" i="2"/>
  <c r="H451" i="2"/>
  <c r="H114" i="2"/>
  <c r="H551" i="2"/>
  <c r="H306" i="2"/>
  <c r="H355" i="2"/>
  <c r="H175" i="2"/>
  <c r="H32" i="2"/>
  <c r="H623" i="2"/>
  <c r="H179" i="2"/>
  <c r="H215" i="2"/>
  <c r="H24" i="2"/>
  <c r="H332" i="2"/>
  <c r="H418" i="2"/>
  <c r="H182" i="2"/>
  <c r="H294" i="2"/>
  <c r="H16" i="2"/>
  <c r="H371" i="2"/>
  <c r="H341" i="2"/>
  <c r="H375" i="2"/>
  <c r="H513" i="2"/>
  <c r="H23" i="2"/>
  <c r="H88" i="2"/>
  <c r="H610" i="2"/>
  <c r="H342" i="2"/>
  <c r="H204" i="2"/>
  <c r="H516" i="2"/>
  <c r="H499" i="2"/>
  <c r="H197" i="2"/>
  <c r="H193" i="2"/>
  <c r="H96" i="2"/>
  <c r="H456" i="2"/>
  <c r="H205" i="2"/>
  <c r="H350" i="2"/>
  <c r="H137" i="2"/>
  <c r="H145" i="2"/>
  <c r="H550" i="2"/>
  <c r="H447" i="2"/>
  <c r="H326" i="2"/>
  <c r="H29" i="2"/>
  <c r="H71" i="2"/>
  <c r="H296" i="2"/>
  <c r="H477" i="2"/>
  <c r="H500" i="2"/>
  <c r="H80" i="2"/>
  <c r="H525" i="2"/>
  <c r="V602" i="2"/>
  <c r="V226" i="2"/>
  <c r="V552" i="2"/>
  <c r="V206" i="2"/>
  <c r="V106" i="2"/>
  <c r="V531" i="2"/>
  <c r="V387" i="2"/>
  <c r="V338" i="2"/>
  <c r="V83" i="2"/>
  <c r="V117" i="2"/>
  <c r="V176" i="2"/>
  <c r="V23" i="2"/>
  <c r="V575" i="2"/>
  <c r="V53" i="2"/>
  <c r="V331" i="2"/>
  <c r="V28" i="2"/>
  <c r="V136" i="2"/>
  <c r="V571" i="2"/>
  <c r="V400" i="2"/>
  <c r="V592" i="2"/>
  <c r="V153" i="2"/>
  <c r="V329" i="2"/>
  <c r="V615" i="2"/>
  <c r="V31" i="2"/>
  <c r="V143" i="2"/>
  <c r="V510" i="2"/>
  <c r="V416" i="2"/>
  <c r="V218" i="2"/>
  <c r="V45" i="2"/>
  <c r="V67" i="2"/>
  <c r="V267" i="2"/>
  <c r="V426" i="2"/>
  <c r="V577" i="2"/>
  <c r="V273" i="2"/>
  <c r="V185" i="2"/>
  <c r="V475" i="2"/>
  <c r="V477" i="2"/>
  <c r="V261" i="2"/>
  <c r="V438" i="2"/>
  <c r="V71" i="2"/>
  <c r="V126" i="2"/>
  <c r="V573" i="2"/>
  <c r="V409" i="2"/>
  <c r="V146" i="2"/>
  <c r="V398" i="2"/>
  <c r="V256" i="2"/>
  <c r="V274" i="2"/>
  <c r="V371" i="2"/>
  <c r="V337" i="2"/>
  <c r="V90" i="2"/>
  <c r="V221" i="2"/>
  <c r="V157" i="2"/>
  <c r="V276" i="2"/>
  <c r="V522" i="2"/>
  <c r="V572" i="2"/>
  <c r="V216" i="2"/>
  <c r="V320" i="2"/>
  <c r="V35" i="2"/>
  <c r="V332" i="2"/>
  <c r="V72" i="2"/>
  <c r="V408" i="2"/>
  <c r="V264" i="2"/>
  <c r="V141" i="2"/>
  <c r="V50" i="2"/>
  <c r="V175" i="2"/>
  <c r="V317" i="2"/>
  <c r="Z101" i="2"/>
  <c r="V394" i="2"/>
  <c r="V41" i="2"/>
  <c r="V196" i="2"/>
  <c r="Z583" i="2"/>
  <c r="V233" i="2"/>
  <c r="V48" i="2"/>
  <c r="V349" i="2"/>
  <c r="V322" i="2"/>
  <c r="V376" i="2"/>
  <c r="V523" i="2"/>
  <c r="V624" i="2"/>
  <c r="V36" i="2"/>
  <c r="V122" i="2"/>
  <c r="Z76" i="2"/>
  <c r="V576" i="2"/>
  <c r="V525" i="2"/>
  <c r="V405" i="2"/>
  <c r="V230" i="2"/>
  <c r="V326" i="2"/>
  <c r="V152" i="2"/>
  <c r="V160" i="2"/>
  <c r="V66" i="2"/>
  <c r="V569" i="2"/>
  <c r="V529" i="2"/>
  <c r="V362" i="2"/>
  <c r="V223" i="2"/>
  <c r="V375" i="2"/>
  <c r="V393" i="2"/>
  <c r="V107" i="2"/>
  <c r="V58" i="2"/>
  <c r="V589" i="2"/>
  <c r="V482" i="2"/>
  <c r="V378" i="2"/>
  <c r="V283" i="2"/>
  <c r="V164" i="2"/>
  <c r="V251" i="2"/>
  <c r="V145" i="2"/>
  <c r="V628" i="2"/>
  <c r="V505" i="2"/>
  <c r="V392" i="2"/>
  <c r="V372" i="2"/>
  <c r="V275" i="2"/>
  <c r="V203" i="2"/>
  <c r="V7" i="2"/>
  <c r="V99" i="2"/>
  <c r="V607" i="2"/>
  <c r="V415" i="2"/>
  <c r="V217" i="2"/>
  <c r="V127" i="2"/>
  <c r="V16" i="2"/>
  <c r="V439" i="2"/>
  <c r="V259" i="2"/>
  <c r="V237" i="2"/>
  <c r="V359" i="2"/>
  <c r="V497" i="2"/>
  <c r="V433" i="2"/>
  <c r="V102" i="2"/>
  <c r="V26" i="2"/>
  <c r="V549" i="2"/>
  <c r="V305" i="2"/>
  <c r="V178" i="2"/>
  <c r="V65" i="2"/>
  <c r="V181" i="2"/>
  <c r="V457" i="2"/>
  <c r="Z240" i="2"/>
  <c r="V291" i="2"/>
  <c r="V247" i="2"/>
  <c r="V532" i="2"/>
  <c r="V582" i="2"/>
  <c r="V62" i="2"/>
  <c r="Z150" i="2"/>
  <c r="V546" i="2"/>
  <c r="V521" i="2"/>
  <c r="V406" i="2"/>
  <c r="V293" i="2"/>
  <c r="V170" i="2"/>
  <c r="V355" i="2"/>
  <c r="V57" i="2"/>
  <c r="V18" i="2"/>
  <c r="V556" i="2"/>
  <c r="V489" i="2"/>
  <c r="V282" i="2"/>
  <c r="V318" i="2"/>
  <c r="V202" i="2"/>
  <c r="V108" i="2"/>
  <c r="V490" i="2"/>
  <c r="V59" i="2"/>
  <c r="V585" i="2"/>
  <c r="V474" i="2"/>
  <c r="V346" i="2"/>
  <c r="V199" i="2"/>
  <c r="V311" i="2"/>
  <c r="V177" i="2"/>
  <c r="V61" i="2"/>
  <c r="V587" i="2"/>
  <c r="V528" i="2"/>
  <c r="V383" i="2"/>
  <c r="V292" i="2"/>
  <c r="V201" i="2"/>
  <c r="V134" i="2"/>
  <c r="V120" i="2"/>
  <c r="V42" i="2"/>
  <c r="V584" i="2"/>
  <c r="V600" i="2"/>
  <c r="V156" i="2"/>
  <c r="V131" i="2"/>
  <c r="Z189" i="2"/>
  <c r="V451" i="2"/>
  <c r="V220" i="2"/>
  <c r="V92" i="2"/>
  <c r="V11" i="2"/>
  <c r="V484" i="2"/>
  <c r="V215" i="2"/>
  <c r="V365" i="2"/>
  <c r="V19" i="2"/>
  <c r="V495" i="2"/>
  <c r="V364" i="2"/>
  <c r="V197" i="2"/>
  <c r="V91" i="2"/>
  <c r="V309" i="2"/>
  <c r="V518" i="2"/>
  <c r="V580" i="2"/>
  <c r="V14" i="2"/>
  <c r="V137" i="2"/>
  <c r="V171" i="2"/>
  <c r="V389" i="2"/>
  <c r="V625" i="2"/>
  <c r="V562" i="2"/>
  <c r="V428" i="2"/>
  <c r="V268" i="2"/>
  <c r="V460" i="2"/>
  <c r="V118" i="2"/>
  <c r="V111" i="2"/>
  <c r="V10" i="2"/>
  <c r="V622" i="2"/>
  <c r="V480" i="2"/>
  <c r="V402" i="2"/>
  <c r="V304" i="2"/>
  <c r="V357" i="2"/>
  <c r="V262" i="2"/>
  <c r="V55" i="2"/>
  <c r="V198" i="2"/>
  <c r="Z404" i="2"/>
  <c r="V506" i="2"/>
  <c r="V465" i="2"/>
  <c r="V368" i="2"/>
  <c r="V236" i="2"/>
  <c r="V138" i="2"/>
  <c r="V144" i="2"/>
  <c r="V33" i="2"/>
  <c r="V565" i="2"/>
  <c r="V508" i="2"/>
  <c r="V314" i="2"/>
  <c r="V466" i="2"/>
  <c r="V227" i="2"/>
  <c r="V139" i="2"/>
  <c r="V37" i="2"/>
  <c r="V169" i="2"/>
  <c r="V564" i="2"/>
  <c r="V308" i="2"/>
  <c r="V158" i="2"/>
  <c r="V64" i="2"/>
  <c r="V511" i="2"/>
  <c r="V437" i="2"/>
  <c r="V458" i="2"/>
  <c r="V192" i="2"/>
  <c r="V594" i="2"/>
  <c r="V411" i="2"/>
  <c r="V412" i="2"/>
  <c r="V93" i="2"/>
  <c r="Z292" i="2"/>
  <c r="V550" i="2"/>
  <c r="V299" i="2"/>
  <c r="V105" i="2"/>
  <c r="V12" i="2"/>
  <c r="V481" i="2"/>
  <c r="V119" i="2"/>
  <c r="V82" i="2"/>
  <c r="V425" i="2"/>
  <c r="V242" i="2"/>
  <c r="V566" i="2"/>
  <c r="V448" i="2"/>
  <c r="V350" i="2"/>
  <c r="V208" i="2"/>
  <c r="V224" i="2"/>
  <c r="V610" i="2"/>
  <c r="V513" i="2"/>
  <c r="V294" i="2"/>
  <c r="V182" i="2"/>
  <c r="V133" i="2"/>
  <c r="V609" i="2"/>
  <c r="V473" i="2"/>
  <c r="V417" i="2"/>
  <c r="V234" i="2"/>
  <c r="V301" i="2"/>
  <c r="V591" i="2"/>
  <c r="V471" i="2"/>
  <c r="V212" i="2"/>
  <c r="V232" i="2"/>
  <c r="V68" i="2"/>
  <c r="V442" i="2"/>
  <c r="V130" i="2"/>
  <c r="V27" i="2"/>
  <c r="V344" i="2"/>
  <c r="V121" i="2"/>
  <c r="V558" i="2"/>
  <c r="V341" i="2"/>
  <c r="V195" i="2"/>
  <c r="V453" i="2"/>
  <c r="V240" i="2"/>
  <c r="Z303" i="2"/>
  <c r="Z409" i="2"/>
  <c r="Z331" i="2"/>
  <c r="Z483" i="2"/>
  <c r="Z341" i="2"/>
  <c r="Z218" i="2"/>
  <c r="Z102" i="2"/>
  <c r="Z59" i="2"/>
  <c r="Z430" i="2"/>
  <c r="Z243" i="2"/>
  <c r="Z629" i="2"/>
  <c r="Z619" i="2"/>
  <c r="Z460" i="2"/>
  <c r="Z334" i="2"/>
  <c r="Z211" i="2"/>
  <c r="Z95" i="2"/>
  <c r="Z54" i="2"/>
  <c r="Z396" i="2"/>
  <c r="Z235" i="2"/>
  <c r="Z573" i="2"/>
  <c r="Z572" i="2"/>
  <c r="Z420" i="2"/>
  <c r="Z312" i="2"/>
  <c r="Z179" i="2"/>
  <c r="Z63" i="2"/>
  <c r="Z20" i="2"/>
  <c r="Z143" i="2"/>
  <c r="Z183" i="2"/>
  <c r="Z433" i="2"/>
  <c r="Z347" i="2"/>
  <c r="Z500" i="2"/>
  <c r="Z366" i="2"/>
  <c r="Z238" i="2"/>
  <c r="Z127" i="2"/>
  <c r="Z78" i="2"/>
  <c r="Z544" i="2"/>
  <c r="Z311" i="2"/>
  <c r="Z618" i="2"/>
  <c r="Z244" i="2"/>
  <c r="Z374" i="2"/>
  <c r="Z364" i="2"/>
  <c r="Z487" i="2"/>
  <c r="Z562" i="2"/>
  <c r="Z128" i="2"/>
  <c r="Z199" i="2"/>
  <c r="Z283" i="2"/>
  <c r="Z429" i="2"/>
  <c r="Z268" i="2"/>
  <c r="Z475" i="2"/>
  <c r="Z515" i="2"/>
  <c r="Z21" i="2"/>
  <c r="Z260" i="2"/>
  <c r="Z129" i="2"/>
  <c r="Z48" i="2"/>
  <c r="Z36" i="2"/>
  <c r="Z111" i="2"/>
  <c r="Z496" i="2"/>
  <c r="Z563" i="2"/>
  <c r="Z105" i="2"/>
  <c r="Z361" i="2"/>
  <c r="Z360" i="2"/>
  <c r="Z451" i="2"/>
  <c r="Z164" i="2"/>
  <c r="Z509" i="2"/>
  <c r="Z394" i="2"/>
  <c r="V574" i="2"/>
  <c r="V540" i="2"/>
  <c r="V410" i="2"/>
  <c r="V396" i="2"/>
  <c r="V231" i="2"/>
  <c r="Z494" i="2"/>
  <c r="Z207" i="2"/>
  <c r="Z11" i="2"/>
  <c r="V619" i="2"/>
  <c r="V500" i="2"/>
  <c r="V422" i="2"/>
  <c r="V306" i="2"/>
  <c r="V319" i="2"/>
  <c r="V263" i="2"/>
  <c r="V342" i="2"/>
  <c r="V98" i="2"/>
  <c r="V179" i="2"/>
  <c r="Z407" i="2"/>
  <c r="Z585" i="2"/>
  <c r="Z600" i="2"/>
  <c r="Z465" i="2"/>
  <c r="Z421" i="2"/>
  <c r="V243" i="2"/>
  <c r="V444" i="2"/>
  <c r="V487" i="2"/>
  <c r="V88" i="2"/>
  <c r="V302" i="2"/>
  <c r="V86" i="2"/>
  <c r="V544" i="2"/>
  <c r="V419" i="2"/>
  <c r="V188" i="2"/>
  <c r="V385" i="2"/>
  <c r="V84" i="2"/>
  <c r="V599" i="2"/>
  <c r="V432" i="2"/>
  <c r="V222" i="2"/>
  <c r="V110" i="2"/>
  <c r="V49" i="2"/>
  <c r="V590" i="2"/>
  <c r="V427" i="2"/>
  <c r="V281" i="2"/>
  <c r="V166" i="2"/>
  <c r="V97" i="2"/>
  <c r="V541" i="2"/>
  <c r="V421" i="2"/>
  <c r="V229" i="2"/>
  <c r="V112" i="2"/>
  <c r="V34" i="2"/>
  <c r="V461" i="2"/>
  <c r="V187" i="2"/>
  <c r="V595" i="2"/>
  <c r="V300" i="2"/>
  <c r="V235" i="2"/>
  <c r="V472" i="2"/>
  <c r="V343" i="2"/>
  <c r="V76" i="2"/>
  <c r="V424" i="2"/>
  <c r="V123" i="2"/>
  <c r="Z590" i="2"/>
  <c r="Z525" i="2"/>
  <c r="Z538" i="2"/>
  <c r="Z357" i="2"/>
  <c r="Z280" i="2"/>
  <c r="Z627" i="2"/>
  <c r="Z579" i="2"/>
  <c r="Z8" i="2"/>
  <c r="Z114" i="2"/>
  <c r="Z117" i="2"/>
  <c r="Z517" i="2"/>
  <c r="Z508" i="2"/>
  <c r="Z350" i="2"/>
  <c r="Z272" i="2"/>
  <c r="Z616" i="2"/>
  <c r="Z476" i="2"/>
  <c r="Z187" i="2"/>
  <c r="Z81" i="2"/>
  <c r="Z103" i="2"/>
  <c r="Z493" i="2"/>
  <c r="Z479" i="2"/>
  <c r="Z316" i="2"/>
  <c r="Z248" i="2"/>
  <c r="Z611" i="2"/>
  <c r="Z376" i="2"/>
  <c r="Z50" i="2"/>
  <c r="Z57" i="2"/>
  <c r="Z79" i="2"/>
  <c r="Z557" i="2"/>
  <c r="Z555" i="2"/>
  <c r="Z382" i="2"/>
  <c r="Z296" i="2"/>
  <c r="Z154" i="2"/>
  <c r="Z15" i="2"/>
  <c r="Z14" i="2"/>
  <c r="Z133" i="2"/>
  <c r="Z157" i="2"/>
  <c r="Z377" i="2"/>
  <c r="Z116" i="2"/>
  <c r="Z173" i="2"/>
  <c r="Z221" i="2"/>
  <c r="Z69" i="2"/>
  <c r="Z351" i="2"/>
  <c r="Z552" i="2"/>
  <c r="Z402" i="2"/>
  <c r="Z381" i="2"/>
  <c r="Z414" i="2"/>
  <c r="Z140" i="2"/>
  <c r="Z205" i="2"/>
  <c r="Z468" i="2"/>
  <c r="Z121" i="2"/>
  <c r="Z52" i="2"/>
  <c r="Z135" i="2"/>
  <c r="Z441" i="2"/>
  <c r="Z264" i="2"/>
  <c r="Z293" i="2"/>
  <c r="Z424" i="2"/>
  <c r="Z186" i="2"/>
  <c r="Z35" i="2"/>
  <c r="Z339" i="2"/>
  <c r="Z578" i="2"/>
  <c r="Z297" i="2"/>
  <c r="Z192" i="2"/>
  <c r="Z355" i="2"/>
  <c r="Z428" i="2"/>
  <c r="V559" i="2"/>
  <c r="V441" i="2"/>
  <c r="V384" i="2"/>
  <c r="V313" i="2"/>
  <c r="V390" i="2"/>
  <c r="Z530" i="2"/>
  <c r="Z446" i="2"/>
  <c r="Z49" i="2"/>
  <c r="V597" i="2"/>
  <c r="V548" i="2"/>
  <c r="V456" i="2"/>
  <c r="V467" i="2"/>
  <c r="V265" i="2"/>
  <c r="V193" i="2"/>
  <c r="V200" i="2"/>
  <c r="V79" i="2"/>
  <c r="V73" i="2"/>
  <c r="Z30" i="2"/>
  <c r="Z575" i="2"/>
  <c r="Z385" i="2"/>
  <c r="Z553" i="2"/>
  <c r="Z371" i="2"/>
  <c r="Z485" i="2"/>
  <c r="V238" i="2"/>
  <c r="V165" i="2"/>
  <c r="V54" i="2"/>
  <c r="V464" i="2"/>
  <c r="V374" i="2"/>
  <c r="V129" i="2"/>
  <c r="Z488" i="2"/>
  <c r="V557" i="2"/>
  <c r="V312" i="2"/>
  <c r="V116" i="2"/>
  <c r="V161" i="2"/>
  <c r="V100" i="2"/>
  <c r="V485" i="2"/>
  <c r="V369" i="2"/>
  <c r="V450" i="2"/>
  <c r="V287" i="2"/>
  <c r="V8" i="2"/>
  <c r="V605" i="2"/>
  <c r="V533" i="2"/>
  <c r="V225" i="2"/>
  <c r="V186" i="2"/>
  <c r="Z162" i="2"/>
  <c r="V431" i="2"/>
  <c r="V335" i="2"/>
  <c r="V210" i="2"/>
  <c r="V180" i="2"/>
  <c r="Z448" i="2"/>
  <c r="V278" i="2"/>
  <c r="V307" i="2"/>
  <c r="V547" i="2"/>
  <c r="V140" i="2"/>
  <c r="V51" i="2"/>
  <c r="V354" i="2"/>
  <c r="V103" i="2"/>
  <c r="V608" i="2"/>
  <c r="V366" i="2"/>
  <c r="V29" i="2"/>
  <c r="Z38" i="2"/>
  <c r="Z537" i="2"/>
  <c r="Z439" i="2"/>
  <c r="Z484" i="2"/>
  <c r="Z156" i="2"/>
  <c r="Z88" i="2"/>
  <c r="Z227" i="2"/>
  <c r="Z122" i="2"/>
  <c r="Z45" i="2"/>
  <c r="Z222" i="2"/>
  <c r="Z131" i="2"/>
  <c r="Z432" i="2"/>
  <c r="Z467" i="2"/>
  <c r="Z148" i="2"/>
  <c r="Z80" i="2"/>
  <c r="Z223" i="2"/>
  <c r="Z115" i="2"/>
  <c r="Z31" i="2"/>
  <c r="Z203" i="2"/>
  <c r="Z126" i="2"/>
  <c r="Z401" i="2"/>
  <c r="Z416" i="2"/>
  <c r="Z124" i="2"/>
  <c r="Z56" i="2"/>
  <c r="Z191" i="2"/>
  <c r="Z83" i="2"/>
  <c r="Z370" i="2"/>
  <c r="Z165" i="2"/>
  <c r="Z74" i="2"/>
  <c r="Z478" i="2"/>
  <c r="Z514" i="2"/>
  <c r="Z172" i="2"/>
  <c r="Z104" i="2"/>
  <c r="Z261" i="2"/>
  <c r="Z175" i="2"/>
  <c r="Z26" i="2"/>
  <c r="Z237" i="2"/>
  <c r="Z169" i="2"/>
  <c r="Z624" i="2"/>
  <c r="Z176" i="2"/>
  <c r="Z273" i="2"/>
  <c r="Z13" i="2"/>
  <c r="Z507" i="2"/>
  <c r="Z196" i="2"/>
  <c r="Z291" i="2"/>
  <c r="Z139" i="2"/>
  <c r="Z201" i="2"/>
  <c r="Z415" i="2"/>
  <c r="Z200" i="2"/>
  <c r="Z419" i="2"/>
  <c r="Z22" i="2"/>
  <c r="Z570" i="2"/>
  <c r="Z289" i="2"/>
  <c r="Z119" i="2"/>
  <c r="Z504" i="2"/>
  <c r="Z340" i="2"/>
  <c r="Z178" i="2"/>
  <c r="Z426" i="2"/>
  <c r="Z492" i="2"/>
  <c r="Z182" i="2"/>
  <c r="Z308" i="2"/>
  <c r="Z213" i="2"/>
  <c r="Z40" i="2"/>
  <c r="Z342" i="2"/>
  <c r="Z160" i="2"/>
  <c r="V604" i="2"/>
  <c r="V538" i="2"/>
  <c r="V494" i="2"/>
  <c r="V414" i="2"/>
  <c r="V348" i="2"/>
  <c r="V279" i="2"/>
  <c r="Z620" i="2"/>
  <c r="Z412" i="2"/>
  <c r="V623" i="2"/>
  <c r="V601" i="2"/>
  <c r="V539" i="2"/>
  <c r="V516" i="2"/>
  <c r="V328" i="2"/>
  <c r="V246" i="2"/>
  <c r="V272" i="2"/>
  <c r="V219" i="2"/>
  <c r="V70" i="2"/>
  <c r="Z612" i="2"/>
  <c r="Z112" i="2"/>
  <c r="Z577" i="2"/>
  <c r="Z413" i="2"/>
  <c r="Z604" i="2"/>
  <c r="Z473" i="2"/>
  <c r="V191" i="2"/>
  <c r="V543" i="2"/>
  <c r="V172" i="2"/>
  <c r="V504" i="2"/>
  <c r="V499" i="2"/>
  <c r="V297" i="2"/>
  <c r="V63" i="2"/>
  <c r="V596" i="2"/>
  <c r="V380" i="2"/>
  <c r="V327" i="2"/>
  <c r="Z319" i="2"/>
  <c r="V397" i="2"/>
  <c r="V277" i="2"/>
  <c r="V563" i="2"/>
  <c r="V321" i="2"/>
  <c r="V257" i="2"/>
  <c r="V60" i="2"/>
  <c r="V147" i="2"/>
  <c r="V446" i="2"/>
  <c r="V17" i="2"/>
  <c r="V296" i="2"/>
  <c r="V620" i="2"/>
  <c r="V211" i="2"/>
  <c r="Z353" i="2"/>
  <c r="Z284" i="2"/>
  <c r="Z435" i="2"/>
  <c r="Z239" i="2"/>
  <c r="Z91" i="2"/>
  <c r="Z33" i="2"/>
  <c r="Z422" i="2"/>
  <c r="Z564" i="2"/>
  <c r="Z325" i="2"/>
  <c r="Z145" i="2"/>
  <c r="Z85" i="2"/>
  <c r="Z622" i="2"/>
  <c r="Z274" i="2"/>
  <c r="Z120" i="2"/>
  <c r="Z158" i="2"/>
  <c r="Z362" i="2"/>
  <c r="Z592" i="2"/>
  <c r="Z540" i="2"/>
  <c r="Z236" i="2"/>
  <c r="Z332" i="2"/>
  <c r="Z58" i="2"/>
  <c r="Z42" i="2"/>
  <c r="Z593" i="2"/>
  <c r="Z304" i="2"/>
  <c r="Z17" i="2"/>
  <c r="Z587" i="2"/>
  <c r="Z285" i="2"/>
  <c r="Z39" i="2"/>
  <c r="Z606" i="2"/>
  <c r="Z193" i="2"/>
  <c r="Z197" i="2"/>
  <c r="Z288" i="2"/>
  <c r="Z344" i="2"/>
  <c r="Z251" i="2"/>
  <c r="Z581" i="2"/>
  <c r="Z418" i="2"/>
  <c r="Z576" i="2"/>
  <c r="Z29" i="2"/>
  <c r="Z177" i="2"/>
  <c r="Z309" i="2"/>
  <c r="V509" i="2"/>
  <c r="V399" i="2"/>
  <c r="V367" i="2"/>
  <c r="Z295" i="2"/>
  <c r="Z313" i="2"/>
  <c r="V611" i="2"/>
  <c r="V429" i="2"/>
  <c r="V324" i="2"/>
  <c r="V148" i="2"/>
  <c r="V114" i="2"/>
  <c r="Z444" i="2"/>
  <c r="Z567" i="2"/>
  <c r="Z541" i="2"/>
  <c r="Z510" i="2"/>
  <c r="Z599" i="2"/>
  <c r="Z613" i="2"/>
  <c r="V570" i="2"/>
  <c r="V468" i="2"/>
  <c r="V493" i="2"/>
  <c r="V239" i="2"/>
  <c r="V30" i="2"/>
  <c r="V561" i="2"/>
  <c r="V340" i="2"/>
  <c r="V109" i="2"/>
  <c r="V598" i="2"/>
  <c r="V345" i="2"/>
  <c r="V94" i="2"/>
  <c r="V583" i="2"/>
  <c r="V336" i="2"/>
  <c r="V151" i="2"/>
  <c r="V527" i="2"/>
  <c r="V323" i="2"/>
  <c r="V391" i="2"/>
  <c r="V56" i="2"/>
  <c r="V214" i="2"/>
  <c r="V551" i="2"/>
  <c r="V168" i="2"/>
  <c r="Z267" i="2"/>
  <c r="Z270" i="2"/>
  <c r="Z523" i="2"/>
  <c r="Z220" i="2"/>
  <c r="Z315" i="2"/>
  <c r="Z522" i="2"/>
  <c r="Z28" i="2"/>
  <c r="Z535" i="2"/>
  <c r="Z582" i="2"/>
  <c r="Z423" i="2"/>
  <c r="Z560" i="2"/>
  <c r="Z614" i="2"/>
  <c r="Z171" i="2"/>
  <c r="Z503" i="2"/>
  <c r="Z547" i="2"/>
  <c r="Z518" i="2"/>
  <c r="Z279" i="2"/>
  <c r="Z155" i="2"/>
  <c r="Z195" i="2"/>
  <c r="Z456" i="2"/>
  <c r="Z108" i="2"/>
  <c r="Z566" i="2"/>
  <c r="Z317" i="2"/>
  <c r="Z10" i="2"/>
  <c r="Z565" i="2"/>
  <c r="Z586" i="2"/>
  <c r="Z149" i="2"/>
  <c r="Z387" i="2"/>
  <c r="Z539" i="2"/>
  <c r="Z62" i="2"/>
  <c r="Z450" i="2"/>
  <c r="Z281" i="2"/>
  <c r="Z99" i="2"/>
  <c r="Z96" i="2"/>
  <c r="Z18" i="2"/>
  <c r="Z348" i="2"/>
  <c r="Z447" i="2"/>
  <c r="Z43" i="2"/>
  <c r="Z282" i="2"/>
  <c r="Z12" i="2"/>
  <c r="Z66" i="2"/>
  <c r="Z98" i="2"/>
  <c r="V537" i="2"/>
  <c r="V404" i="2"/>
  <c r="V285" i="2"/>
  <c r="Z73" i="2"/>
  <c r="Z327" i="2"/>
  <c r="V514" i="2"/>
  <c r="V443" i="2"/>
  <c r="V260" i="2"/>
  <c r="V163" i="2"/>
  <c r="V15" i="2"/>
  <c r="Z343" i="2"/>
  <c r="Z589" i="2"/>
  <c r="Z605" i="2"/>
  <c r="Z393" i="2"/>
  <c r="Z457" i="2"/>
  <c r="V358" i="2"/>
  <c r="V173" i="2"/>
  <c r="V44" i="2"/>
  <c r="V501" i="2"/>
  <c r="V190" i="2"/>
  <c r="V21" i="2"/>
  <c r="V534" i="2"/>
  <c r="V269" i="2"/>
  <c r="V96" i="2"/>
  <c r="V542" i="2"/>
  <c r="V316" i="2"/>
  <c r="V39" i="2"/>
  <c r="V449" i="2"/>
  <c r="V254" i="2"/>
  <c r="V46" i="2"/>
  <c r="V462" i="2"/>
  <c r="V25" i="2"/>
  <c r="V258" i="2"/>
  <c r="V614" i="2"/>
  <c r="V250" i="2"/>
  <c r="V502" i="2"/>
  <c r="V95" i="2"/>
  <c r="Z337" i="2"/>
  <c r="Z425" i="2"/>
  <c r="Z602" i="2"/>
  <c r="Z631" i="2"/>
  <c r="Z440" i="2"/>
  <c r="Z598" i="2"/>
  <c r="Z329" i="2"/>
  <c r="Z151" i="2"/>
  <c r="Z118" i="2"/>
  <c r="Z437" i="2"/>
  <c r="Z298" i="2"/>
  <c r="Z144" i="2"/>
  <c r="Z210" i="2"/>
  <c r="Z546" i="2"/>
  <c r="Z24" i="2"/>
  <c r="Z470" i="2"/>
  <c r="Z188" i="2"/>
  <c r="Z255" i="2"/>
  <c r="Z352" i="2"/>
  <c r="Z16" i="2"/>
  <c r="Z607" i="2"/>
  <c r="Z610" i="2"/>
  <c r="Z480" i="2"/>
  <c r="Z166" i="2"/>
  <c r="Z61" i="2"/>
  <c r="Z259" i="2"/>
  <c r="Z568" i="2"/>
  <c r="Z161" i="2"/>
  <c r="Z153" i="2"/>
  <c r="Z608" i="2"/>
  <c r="Z163" i="2"/>
  <c r="Z93" i="2"/>
  <c r="Z443" i="2"/>
  <c r="Z97" i="2"/>
  <c r="Z505" i="2"/>
  <c r="Z378" i="2"/>
  <c r="Z536" i="2"/>
  <c r="Z90" i="2"/>
  <c r="Z180" i="2"/>
  <c r="Z71" i="2"/>
  <c r="Z359" i="2"/>
  <c r="Z51" i="2"/>
  <c r="Z141" i="2"/>
  <c r="V579" i="2"/>
  <c r="V454" i="2"/>
  <c r="V330" i="2"/>
  <c r="V568" i="2"/>
  <c r="Z123" i="2"/>
  <c r="V621" i="2"/>
  <c r="V491" i="2"/>
  <c r="V386" i="2"/>
  <c r="V334" i="2"/>
  <c r="V162" i="2"/>
  <c r="V159" i="2"/>
  <c r="Z70" i="2"/>
  <c r="Z431" i="2"/>
  <c r="Z591" i="2"/>
  <c r="Z558" i="2"/>
  <c r="Z601" i="2"/>
  <c r="Z609" i="2"/>
  <c r="V445" i="2"/>
  <c r="V418" i="2"/>
  <c r="V113" i="2"/>
  <c r="V483" i="2"/>
  <c r="V149" i="2"/>
  <c r="V447" i="2"/>
  <c r="V128" i="2"/>
  <c r="V435" i="2"/>
  <c r="V81" i="2"/>
  <c r="V115" i="2"/>
  <c r="V150" i="2"/>
  <c r="V47" i="2"/>
  <c r="V213" i="2"/>
  <c r="Z383" i="2"/>
  <c r="Z534" i="2"/>
  <c r="Z580" i="2"/>
  <c r="Z524" i="2"/>
  <c r="Z84" i="2"/>
  <c r="Z233" i="2"/>
  <c r="Z367" i="2"/>
  <c r="Z548" i="2"/>
  <c r="Z380" i="2"/>
  <c r="Z106" i="2"/>
  <c r="Z461" i="2"/>
  <c r="Z44" i="2"/>
  <c r="Z532" i="2"/>
  <c r="Z466" i="2"/>
  <c r="Z491" i="2"/>
  <c r="Z170" i="2"/>
  <c r="Z436" i="2"/>
  <c r="Z597" i="2"/>
  <c r="Z286" i="2"/>
  <c r="Z226" i="2"/>
  <c r="Z526" i="2"/>
  <c r="Z358" i="2"/>
  <c r="Z625" i="2"/>
  <c r="Z533" i="2"/>
  <c r="Z134" i="2"/>
  <c r="V581" i="2"/>
  <c r="V266" i="2"/>
  <c r="Z498" i="2"/>
  <c r="V496" i="2"/>
  <c r="V413" i="2"/>
  <c r="V339" i="2"/>
  <c r="Z245" i="2"/>
  <c r="Z489" i="2"/>
  <c r="Z554" i="2"/>
  <c r="Z549" i="2"/>
  <c r="Z481" i="2"/>
  <c r="V252" i="2"/>
  <c r="V382" i="2"/>
  <c r="V135" i="2"/>
  <c r="V423" i="2"/>
  <c r="V22" i="2"/>
  <c r="V420" i="2"/>
  <c r="V78" i="2"/>
  <c r="V255" i="2"/>
  <c r="V455" i="2"/>
  <c r="V40" i="2"/>
  <c r="V167" i="2"/>
  <c r="V69" i="2"/>
  <c r="V38" i="2"/>
  <c r="Z373" i="2"/>
  <c r="Z306" i="2"/>
  <c r="Z626" i="2"/>
  <c r="Z254" i="2"/>
  <c r="Z345" i="2"/>
  <c r="Z208" i="2"/>
  <c r="Z459" i="2"/>
  <c r="Z249" i="2"/>
  <c r="Z333" i="2"/>
  <c r="Z278" i="2"/>
  <c r="Z32" i="2"/>
  <c r="Z588" i="2"/>
  <c r="Z232" i="2"/>
  <c r="Z262" i="2"/>
  <c r="Z37" i="2"/>
  <c r="Z338" i="2"/>
  <c r="Z497" i="2"/>
  <c r="Z384" i="2"/>
  <c r="Z495" i="2"/>
  <c r="Z47" i="2"/>
  <c r="Z411" i="2"/>
  <c r="Z228" i="2"/>
  <c r="Z474" i="2"/>
  <c r="Z469" i="2"/>
  <c r="Z395" i="2"/>
  <c r="V606" i="2"/>
  <c r="V440" i="2"/>
  <c r="V204" i="2"/>
  <c r="Z231" i="2"/>
  <c r="V459" i="2"/>
  <c r="V207" i="2"/>
  <c r="V253" i="2"/>
  <c r="Z482" i="2"/>
  <c r="Z477" i="2"/>
  <c r="Z621" i="2"/>
  <c r="Z545" i="2"/>
  <c r="V627" i="2"/>
  <c r="V630" i="2"/>
  <c r="V249" i="2"/>
  <c r="Z320" i="2"/>
  <c r="V241" i="2"/>
  <c r="V43" i="2"/>
  <c r="V325" i="2"/>
  <c r="V503" i="2"/>
  <c r="V377" i="2"/>
  <c r="V512" i="2"/>
  <c r="V567" i="2"/>
  <c r="V478" i="2"/>
  <c r="V603" i="2"/>
  <c r="Z556" i="2"/>
  <c r="Z445" i="2"/>
  <c r="Z434" i="2"/>
  <c r="Z458" i="2"/>
  <c r="Z392" i="2"/>
  <c r="Z365" i="2"/>
  <c r="Z302" i="2"/>
  <c r="Z246" i="2"/>
  <c r="Z449" i="2"/>
  <c r="Z516" i="2"/>
  <c r="Z194" i="2"/>
  <c r="Z34" i="2"/>
  <c r="Z397" i="2"/>
  <c r="Z462" i="2"/>
  <c r="Z94" i="2"/>
  <c r="Z463" i="2"/>
  <c r="Z65" i="2"/>
  <c r="Z324" i="2"/>
  <c r="Z452" i="2"/>
  <c r="Z328" i="2"/>
  <c r="Z214" i="2"/>
  <c r="Z307" i="2"/>
  <c r="Z269" i="2"/>
  <c r="Z230" i="2"/>
  <c r="Z159" i="2"/>
  <c r="Z19" i="2"/>
  <c r="V519" i="2"/>
  <c r="V560" i="2"/>
  <c r="Z499" i="2"/>
  <c r="V617" i="2"/>
  <c r="V381" i="2"/>
  <c r="V373" i="2"/>
  <c r="V77" i="2"/>
  <c r="Z529" i="2"/>
  <c r="V87" i="2"/>
  <c r="V205" i="2"/>
  <c r="V407" i="2"/>
  <c r="V586" i="2"/>
  <c r="Z390" i="2"/>
  <c r="V183" i="2"/>
  <c r="V526" i="2"/>
  <c r="V104" i="2"/>
  <c r="Z225" i="2"/>
  <c r="Z92" i="2"/>
  <c r="Z206" i="2"/>
  <c r="Z234" i="2"/>
  <c r="Z294" i="2"/>
  <c r="Z379" i="2"/>
  <c r="Z253" i="2"/>
  <c r="Z569" i="2"/>
  <c r="Z368" i="2"/>
  <c r="Z354" i="2"/>
  <c r="Z138" i="2"/>
  <c r="Z82" i="2"/>
  <c r="Z77" i="2"/>
  <c r="Z229" i="2"/>
  <c r="Z224" i="2"/>
  <c r="Z271" i="2"/>
  <c r="V616" i="2"/>
  <c r="V284" i="2"/>
  <c r="V593" i="2"/>
  <c r="V347" i="2"/>
  <c r="V9" i="2"/>
  <c r="Z471" i="2"/>
  <c r="V436" i="2"/>
  <c r="V174" i="2"/>
  <c r="V310" i="2"/>
  <c r="V524" i="2"/>
  <c r="V486" i="2"/>
  <c r="V545" i="2"/>
  <c r="V248" i="2"/>
  <c r="V209" i="2"/>
  <c r="V74" i="2"/>
  <c r="Z198" i="2"/>
  <c r="Z528" i="2"/>
  <c r="Z216" i="2"/>
  <c r="Z336" i="2"/>
  <c r="Z276" i="2"/>
  <c r="Z174" i="2"/>
  <c r="Z630" i="2"/>
  <c r="Z263" i="2"/>
  <c r="Z369" i="2"/>
  <c r="Z356" i="2"/>
  <c r="Z55" i="2"/>
  <c r="Z9" i="2"/>
  <c r="Z335" i="2"/>
  <c r="Z217" i="2"/>
  <c r="Z584" i="2"/>
  <c r="Z265" i="2"/>
  <c r="Z41" i="2"/>
  <c r="V554" i="2"/>
  <c r="Z520" i="2"/>
  <c r="V536" i="2"/>
  <c r="V244" i="2"/>
  <c r="Z363" i="2"/>
  <c r="Z561" i="2"/>
  <c r="V613" i="2"/>
  <c r="V618" i="2"/>
  <c r="V89" i="2"/>
  <c r="V154" i="2"/>
  <c r="V388" i="2"/>
  <c r="V315" i="2"/>
  <c r="V271" i="2"/>
  <c r="V555" i="2"/>
  <c r="V270" i="2"/>
  <c r="Z571" i="2"/>
  <c r="Z321" i="2"/>
  <c r="Z257" i="2"/>
  <c r="Z400" i="2"/>
  <c r="Z305" i="2"/>
  <c r="Z391" i="2"/>
  <c r="Z275" i="2"/>
  <c r="Z258" i="2"/>
  <c r="Z323" i="2"/>
  <c r="Z389" i="2"/>
  <c r="Z68" i="2"/>
  <c r="Z290" i="2"/>
  <c r="Z542" i="2"/>
  <c r="Z399" i="2"/>
  <c r="V631" i="2"/>
  <c r="Z314" i="2"/>
  <c r="V470" i="2"/>
  <c r="Z408" i="2"/>
  <c r="V517" i="2"/>
  <c r="V142" i="2"/>
  <c r="Z107" i="2"/>
  <c r="Z511" i="2"/>
  <c r="Z615" i="2"/>
  <c r="V124" i="2"/>
  <c r="V612" i="2"/>
  <c r="V492" i="2"/>
  <c r="V155" i="2"/>
  <c r="V498" i="2"/>
  <c r="V361" i="2"/>
  <c r="Z113" i="2"/>
  <c r="Z628" i="2"/>
  <c r="Z403" i="2"/>
  <c r="Z46" i="2"/>
  <c r="Z125" i="2"/>
  <c r="Z168" i="2"/>
  <c r="Z266" i="2"/>
  <c r="Z130" i="2"/>
  <c r="Z490" i="2"/>
  <c r="Z87" i="2"/>
  <c r="Z594" i="2"/>
  <c r="Z167" i="2"/>
  <c r="V395" i="2"/>
  <c r="V379" i="2"/>
  <c r="V507" i="2"/>
  <c r="V184" i="2"/>
  <c r="V333" i="2"/>
  <c r="V360" i="2"/>
  <c r="V286" i="2"/>
  <c r="Z215" i="2"/>
  <c r="Z212" i="2"/>
  <c r="Z617" i="2"/>
  <c r="Z388" i="2"/>
  <c r="Z531" i="2"/>
  <c r="Z247" i="2"/>
  <c r="Z142" i="2"/>
  <c r="Z7" i="2"/>
  <c r="Z202" i="2"/>
  <c r="V578" i="2"/>
  <c r="Z375" i="2"/>
  <c r="V245" i="2"/>
  <c r="V351" i="2"/>
  <c r="V194" i="2"/>
  <c r="V32" i="2"/>
  <c r="V434" i="2"/>
  <c r="V588" i="2"/>
  <c r="V52" i="2"/>
  <c r="Z406" i="2"/>
  <c r="Z190" i="2"/>
  <c r="Z287" i="2"/>
  <c r="Z60" i="2"/>
  <c r="Z75" i="2"/>
  <c r="Z277" i="2"/>
  <c r="Z501" i="2"/>
  <c r="Z72" i="2"/>
  <c r="Z64" i="2"/>
  <c r="Z109" i="2"/>
  <c r="V403" i="2"/>
  <c r="V488" i="2"/>
  <c r="V125" i="2"/>
  <c r="Z551" i="2"/>
  <c r="V535" i="2"/>
  <c r="V228" i="2"/>
  <c r="Z603" i="2"/>
  <c r="Z521" i="2"/>
  <c r="Z502" i="2"/>
  <c r="Z184" i="2"/>
  <c r="Z241" i="2"/>
  <c r="Z398" i="2"/>
  <c r="Z427" i="2"/>
  <c r="Z132" i="2"/>
  <c r="V452" i="2"/>
  <c r="Z506" i="2"/>
  <c r="V401" i="2"/>
  <c r="Z242" i="2"/>
  <c r="Z386" i="2"/>
  <c r="Z527" i="2"/>
  <c r="V479" i="2"/>
  <c r="Z438" i="2"/>
  <c r="Z417" i="2"/>
  <c r="V290" i="2"/>
  <c r="V515" i="2"/>
  <c r="V20" i="2"/>
  <c r="Z596" i="2"/>
  <c r="Z595" i="2"/>
  <c r="Z349" i="2"/>
  <c r="Z181" i="2"/>
  <c r="Z256" i="2"/>
  <c r="Z67" i="2"/>
  <c r="V469" i="2"/>
  <c r="V370" i="2"/>
  <c r="Z464" i="2"/>
  <c r="V356" i="2"/>
  <c r="V476" i="2"/>
  <c r="Z512" i="2"/>
  <c r="Z110" i="2"/>
  <c r="Z318" i="2"/>
  <c r="V353" i="2"/>
  <c r="V553" i="2"/>
  <c r="Z53" i="2"/>
  <c r="V430" i="2"/>
  <c r="V520" i="2"/>
  <c r="Z301" i="2"/>
  <c r="Z86" i="2"/>
  <c r="Z326" i="2"/>
  <c r="Z410" i="2"/>
  <c r="Z372" i="2"/>
  <c r="Z100" i="2"/>
  <c r="V288" i="2"/>
  <c r="V101" i="2"/>
  <c r="Z453" i="2"/>
  <c r="V363" i="2"/>
  <c r="V530" i="2"/>
  <c r="V132" i="2"/>
  <c r="V298" i="2"/>
  <c r="Z89" i="2"/>
  <c r="Z25" i="2"/>
  <c r="Z454" i="2"/>
  <c r="Z23" i="2"/>
  <c r="Z299" i="2"/>
  <c r="Z136" i="2"/>
  <c r="Z472" i="2"/>
  <c r="V13" i="2"/>
  <c r="V24" i="2"/>
  <c r="V75" i="2"/>
  <c r="Z252" i="2"/>
  <c r="Z405" i="2"/>
  <c r="V289" i="2"/>
  <c r="V80" i="2"/>
  <c r="Z322" i="2"/>
  <c r="Z250" i="2"/>
  <c r="V295" i="2"/>
  <c r="Z346" i="2"/>
  <c r="Z455" i="2"/>
  <c r="Z543" i="2"/>
  <c r="Z310" i="2"/>
  <c r="V189" i="2"/>
  <c r="Z152" i="2"/>
  <c r="Z300" i="2"/>
  <c r="Z330" i="2"/>
  <c r="V463" i="2"/>
  <c r="Z27" i="2"/>
  <c r="Z137" i="2"/>
  <c r="Z147" i="2"/>
  <c r="Z623" i="2"/>
  <c r="V85" i="2"/>
  <c r="Z204" i="2"/>
  <c r="Z513" i="2"/>
  <c r="Z219" i="2"/>
  <c r="V352" i="2"/>
  <c r="Z519" i="2"/>
  <c r="Z559" i="2"/>
  <c r="Z442" i="2"/>
  <c r="Z486" i="2"/>
  <c r="Z574" i="2"/>
  <c r="Z209" i="2"/>
  <c r="V629" i="2"/>
  <c r="V303" i="2"/>
  <c r="Z550" i="2"/>
  <c r="V280" i="2"/>
  <c r="Z185" i="2"/>
  <c r="Z146" i="2"/>
  <c r="V626" i="2"/>
  <c r="C234" i="2"/>
  <c r="C132" i="2"/>
  <c r="C103" i="2"/>
  <c r="C183" i="2"/>
  <c r="C112" i="2"/>
  <c r="C46" i="2"/>
  <c r="C168" i="2"/>
  <c r="C17" i="2"/>
  <c r="C241" i="2"/>
  <c r="C89" i="2"/>
  <c r="C97" i="2"/>
  <c r="C288" i="2"/>
  <c r="C120" i="2"/>
  <c r="C36" i="2"/>
  <c r="C127" i="2"/>
  <c r="C210" i="2"/>
  <c r="C134" i="2"/>
  <c r="C152" i="2"/>
  <c r="C29" i="2"/>
  <c r="C177" i="2"/>
  <c r="C251" i="2"/>
  <c r="C256" i="2"/>
  <c r="C108" i="2"/>
  <c r="C66" i="2"/>
  <c r="C312" i="2"/>
  <c r="C11" i="2"/>
  <c r="C139" i="2"/>
  <c r="C261" i="2"/>
  <c r="C57" i="2"/>
  <c r="C116" i="2"/>
  <c r="C39" i="2"/>
  <c r="C126" i="2"/>
  <c r="C144" i="2"/>
  <c r="C74" i="2"/>
  <c r="C223" i="2"/>
  <c r="C115" i="2"/>
  <c r="C59" i="2"/>
  <c r="C305" i="2"/>
  <c r="C170" i="2"/>
  <c r="C297" i="2"/>
  <c r="C40" i="2"/>
  <c r="C154" i="2"/>
  <c r="C276" i="2"/>
  <c r="C161" i="2"/>
  <c r="C91" i="2"/>
  <c r="C26" i="2"/>
  <c r="C182" i="2"/>
  <c r="C70" i="2"/>
  <c r="C30" i="2"/>
  <c r="C275" i="2"/>
  <c r="C264" i="2"/>
  <c r="C12" i="2"/>
  <c r="C106" i="2"/>
  <c r="C141" i="2"/>
  <c r="C217" i="2"/>
  <c r="C255" i="2"/>
  <c r="C243" i="2"/>
  <c r="C56" i="2"/>
  <c r="C218" i="2"/>
  <c r="C135" i="2"/>
  <c r="C123" i="2"/>
  <c r="C296" i="2"/>
  <c r="C18" i="2"/>
  <c r="C254" i="2"/>
  <c r="C236" i="2"/>
  <c r="C260" i="2"/>
  <c r="C184" i="2"/>
  <c r="C61" i="2"/>
  <c r="C199" i="2"/>
  <c r="C302" i="2"/>
  <c r="C230" i="2"/>
  <c r="C239" i="2"/>
  <c r="C301" i="2"/>
  <c r="C92" i="2"/>
  <c r="C197" i="2"/>
  <c r="C258" i="2"/>
  <c r="C175" i="2"/>
  <c r="C147" i="2"/>
  <c r="C180" i="2"/>
  <c r="C138" i="2"/>
  <c r="C55" i="2"/>
  <c r="C27" i="2"/>
  <c r="C284" i="2"/>
  <c r="C265" i="2"/>
  <c r="C174" i="2"/>
  <c r="C232" i="2"/>
  <c r="C45" i="2"/>
  <c r="C229" i="2"/>
  <c r="C159" i="2"/>
  <c r="C172" i="2"/>
  <c r="C211" i="2"/>
  <c r="C200" i="2"/>
  <c r="C310" i="2"/>
  <c r="C280" i="2"/>
  <c r="C166" i="2"/>
  <c r="C100" i="2"/>
  <c r="C309" i="2"/>
  <c r="C219" i="2"/>
  <c r="C238" i="2"/>
  <c r="C149" i="2"/>
  <c r="C216" i="2"/>
  <c r="C209" i="2"/>
  <c r="C118" i="2"/>
  <c r="C84" i="2"/>
  <c r="C245" i="2"/>
  <c r="C287" i="2"/>
  <c r="C259" i="2"/>
  <c r="C164" i="2"/>
  <c r="C157" i="2"/>
  <c r="C131" i="2"/>
  <c r="C281" i="2"/>
  <c r="C237" i="2"/>
  <c r="C315" i="2"/>
  <c r="C146" i="2"/>
  <c r="C130" i="2"/>
  <c r="C60" i="2"/>
  <c r="C47" i="2"/>
  <c r="C225" i="2"/>
  <c r="C262" i="2"/>
  <c r="C41" i="2"/>
  <c r="C189" i="2"/>
  <c r="C42" i="2"/>
  <c r="C283" i="2"/>
  <c r="C109" i="2"/>
  <c r="C31" i="2"/>
  <c r="C285" i="2"/>
  <c r="C267" i="2"/>
  <c r="C304" i="2"/>
  <c r="C201" i="2"/>
  <c r="C222" i="2"/>
  <c r="C253" i="2"/>
  <c r="C247" i="2"/>
  <c r="C316" i="2"/>
  <c r="C119" i="2"/>
  <c r="C95" i="2"/>
  <c r="C293" i="2"/>
  <c r="C289" i="2"/>
  <c r="C203" i="2"/>
  <c r="C274" i="2"/>
  <c r="C94" i="2"/>
  <c r="C224" i="2"/>
  <c r="C54" i="2"/>
  <c r="C32" i="2"/>
  <c r="C10" i="2"/>
  <c r="C148" i="2"/>
  <c r="C202" i="2"/>
  <c r="C13" i="2"/>
  <c r="C212" i="2"/>
  <c r="C266" i="2"/>
  <c r="C244" i="2"/>
  <c r="C162" i="2"/>
  <c r="C62" i="2"/>
  <c r="C133" i="2"/>
  <c r="C231" i="2"/>
  <c r="C188" i="2"/>
  <c r="C169" i="2"/>
  <c r="C83" i="2"/>
  <c r="C156" i="2"/>
  <c r="C145" i="2"/>
  <c r="C187" i="2"/>
  <c r="C68" i="2"/>
  <c r="C71" i="2"/>
  <c r="C303" i="2"/>
  <c r="C153" i="2"/>
  <c r="C77" i="2"/>
  <c r="C300" i="2"/>
  <c r="C191" i="2"/>
  <c r="C308" i="2"/>
  <c r="C295" i="2"/>
  <c r="C16" i="2"/>
  <c r="C167" i="2"/>
  <c r="C263" i="2"/>
  <c r="C318" i="2"/>
  <c r="C221" i="2"/>
  <c r="C85" i="2"/>
  <c r="C111" i="2"/>
  <c r="C90" i="2"/>
  <c r="C51" i="2"/>
  <c r="C277" i="2"/>
  <c r="C34" i="2"/>
  <c r="C128" i="2"/>
  <c r="C67" i="2"/>
  <c r="C311" i="2"/>
  <c r="C28" i="2"/>
  <c r="C113" i="2"/>
  <c r="C63" i="2"/>
  <c r="C8" i="2"/>
  <c r="C65" i="2"/>
  <c r="C292" i="2"/>
  <c r="C124" i="2"/>
  <c r="C282" i="2"/>
  <c r="C76" i="2"/>
  <c r="C228" i="2"/>
  <c r="C99" i="2"/>
  <c r="C270" i="2"/>
  <c r="C185" i="2"/>
  <c r="C196" i="2"/>
  <c r="C272" i="2"/>
  <c r="C235" i="2"/>
  <c r="C87" i="2"/>
  <c r="C96" i="2"/>
  <c r="C93" i="2"/>
  <c r="C269" i="2"/>
  <c r="C37" i="2"/>
  <c r="C160" i="2"/>
  <c r="C176" i="2"/>
  <c r="C205" i="2"/>
  <c r="C80" i="2"/>
  <c r="C163" i="2"/>
  <c r="C15" i="2"/>
  <c r="C249" i="2"/>
  <c r="C69" i="2"/>
  <c r="C125" i="2"/>
  <c r="C299" i="2"/>
  <c r="C151" i="2"/>
  <c r="C58" i="2"/>
  <c r="C195" i="2"/>
  <c r="C194" i="2"/>
  <c r="C290" i="2"/>
  <c r="C82" i="2"/>
  <c r="C105" i="2"/>
  <c r="C73" i="2"/>
  <c r="C64" i="2"/>
  <c r="C220" i="2"/>
  <c r="C21" i="2"/>
  <c r="C14" i="2"/>
  <c r="C207" i="2"/>
  <c r="C114" i="2"/>
  <c r="C136" i="2"/>
  <c r="C49" i="2"/>
  <c r="C150" i="2"/>
  <c r="C25" i="2"/>
  <c r="C250" i="2"/>
  <c r="C75" i="2"/>
  <c r="C19" i="2"/>
  <c r="C233" i="2"/>
  <c r="C294" i="2"/>
  <c r="C317" i="2"/>
  <c r="C81" i="2"/>
  <c r="C181" i="2"/>
  <c r="C273" i="2"/>
  <c r="C104" i="2"/>
  <c r="C206" i="2"/>
  <c r="C178" i="2"/>
  <c r="C140" i="2"/>
  <c r="C213" i="2"/>
  <c r="C23" i="2"/>
  <c r="C314" i="2"/>
  <c r="C307" i="2"/>
  <c r="C298" i="2"/>
  <c r="C192" i="2"/>
  <c r="C79" i="2"/>
  <c r="C242" i="2"/>
  <c r="C24" i="2"/>
  <c r="C43" i="2"/>
  <c r="C215" i="2"/>
  <c r="C102" i="2"/>
  <c r="C198" i="2"/>
  <c r="C286" i="2"/>
  <c r="C38" i="2"/>
  <c r="C110" i="2"/>
  <c r="C48" i="2"/>
  <c r="C35" i="2"/>
  <c r="C271" i="2"/>
  <c r="C117" i="2"/>
  <c r="C171" i="2"/>
  <c r="C129" i="2"/>
  <c r="C98" i="2"/>
  <c r="C88" i="2"/>
  <c r="C246" i="2"/>
  <c r="C53" i="2"/>
  <c r="C227" i="2"/>
  <c r="C268" i="2"/>
  <c r="C22" i="2"/>
  <c r="C193" i="2"/>
  <c r="C137" i="2"/>
  <c r="C165" i="2"/>
  <c r="C179" i="2"/>
  <c r="C190" i="2"/>
  <c r="C20" i="2"/>
  <c r="C252" i="2"/>
  <c r="C50" i="2"/>
  <c r="C52" i="2"/>
  <c r="C278" i="2"/>
  <c r="C257" i="2"/>
  <c r="C158" i="2"/>
  <c r="C313" i="2"/>
  <c r="C214" i="2"/>
  <c r="C33" i="2"/>
  <c r="C306" i="2"/>
  <c r="C240" i="2"/>
  <c r="C279" i="2"/>
  <c r="C291" i="2"/>
  <c r="C248" i="2"/>
  <c r="C121" i="2"/>
  <c r="C86" i="2"/>
  <c r="C204" i="2"/>
  <c r="C78" i="2"/>
  <c r="C101" i="2"/>
  <c r="C122" i="2"/>
  <c r="C208" i="2"/>
  <c r="C226" i="2"/>
  <c r="C142" i="2"/>
  <c r="C44" i="2"/>
  <c r="C186" i="2"/>
  <c r="C155" i="2"/>
  <c r="C173" i="2"/>
  <c r="C143" i="2"/>
  <c r="C107" i="2"/>
  <c r="C72" i="2"/>
  <c r="P160" i="2"/>
  <c r="P155" i="2"/>
  <c r="P394" i="2"/>
  <c r="P397" i="2"/>
  <c r="P75" i="2"/>
  <c r="P13" i="2"/>
  <c r="P250" i="2"/>
  <c r="P588" i="2"/>
  <c r="P487" i="2"/>
  <c r="P240" i="2"/>
  <c r="P304" i="2"/>
  <c r="P50" i="2"/>
  <c r="P135" i="2"/>
  <c r="P207" i="2"/>
  <c r="P525" i="2"/>
  <c r="P245" i="2"/>
  <c r="P54" i="2"/>
  <c r="P68" i="2"/>
  <c r="P396" i="2"/>
  <c r="P521" i="2"/>
  <c r="P375" i="2"/>
  <c r="P153" i="2"/>
  <c r="P65" i="2"/>
  <c r="P178" i="2"/>
  <c r="P243" i="2"/>
  <c r="P476" i="2"/>
  <c r="P152" i="2"/>
  <c r="P117" i="2"/>
  <c r="P253" i="2"/>
  <c r="P20" i="2"/>
  <c r="P490" i="2"/>
  <c r="P172" i="2"/>
  <c r="P593" i="2"/>
  <c r="P194" i="2"/>
  <c r="P78" i="2"/>
  <c r="P391" i="2"/>
  <c r="P445" i="2"/>
  <c r="P201" i="2"/>
  <c r="P299" i="2"/>
  <c r="P435" i="2"/>
  <c r="P214" i="2"/>
  <c r="P620" i="2"/>
  <c r="P212" i="2"/>
  <c r="P85" i="2"/>
  <c r="P421" i="2"/>
  <c r="P157" i="2"/>
  <c r="P515" i="2"/>
  <c r="P170" i="2"/>
  <c r="P42" i="2"/>
  <c r="P128" i="2"/>
  <c r="P582" i="2"/>
  <c r="P446" i="2"/>
  <c r="P258" i="2"/>
  <c r="P44" i="2"/>
  <c r="P524" i="2"/>
  <c r="P348" i="2"/>
  <c r="P22" i="2"/>
  <c r="P221" i="2"/>
  <c r="P204" i="2"/>
  <c r="P402" i="2"/>
  <c r="P142" i="2"/>
  <c r="P462" i="2"/>
  <c r="P631" i="2"/>
  <c r="P63" i="2"/>
  <c r="P259" i="2"/>
  <c r="P355" i="2"/>
  <c r="P448" i="2"/>
  <c r="P549" i="2"/>
  <c r="P87" i="2"/>
  <c r="P385" i="2"/>
  <c r="P615" i="2"/>
  <c r="P279" i="2"/>
  <c r="P322" i="2"/>
  <c r="P478" i="2"/>
  <c r="P342" i="2"/>
  <c r="P346" i="2"/>
  <c r="P272" i="2"/>
  <c r="P562" i="2"/>
  <c r="P617" i="2"/>
  <c r="P566" i="2"/>
  <c r="P630" i="2"/>
  <c r="P602" i="2"/>
  <c r="P491" i="2"/>
  <c r="P514" i="2"/>
  <c r="P502" i="2"/>
  <c r="P308" i="2"/>
  <c r="P219" i="2"/>
  <c r="P612" i="2"/>
  <c r="P530" i="2"/>
  <c r="P457" i="2"/>
  <c r="P335" i="2"/>
  <c r="P378" i="2"/>
  <c r="P323" i="2"/>
  <c r="P164" i="2"/>
  <c r="P545" i="2"/>
  <c r="P503" i="2"/>
  <c r="P205" i="2"/>
  <c r="P138" i="2"/>
  <c r="P539" i="2"/>
  <c r="P60" i="2"/>
  <c r="P56" i="2"/>
  <c r="P590" i="2"/>
  <c r="P519" i="2"/>
  <c r="P303" i="2"/>
  <c r="P321" i="2"/>
  <c r="P187" i="2"/>
  <c r="P110" i="2"/>
  <c r="P19" i="2"/>
  <c r="P38" i="2"/>
  <c r="P528" i="2"/>
  <c r="P461" i="2"/>
  <c r="P370" i="2"/>
  <c r="P247" i="2"/>
  <c r="P116" i="2"/>
  <c r="P94" i="2"/>
  <c r="P174" i="2"/>
  <c r="P125" i="2"/>
  <c r="P537" i="2"/>
  <c r="P392" i="2"/>
  <c r="P229" i="2"/>
  <c r="P162" i="2"/>
  <c r="P173" i="2"/>
  <c r="P76" i="2"/>
  <c r="P101" i="2"/>
  <c r="P597" i="2"/>
  <c r="P326" i="2"/>
  <c r="P184" i="2"/>
  <c r="P47" i="2"/>
  <c r="P511" i="2"/>
  <c r="P373" i="2"/>
  <c r="P365" i="2"/>
  <c r="P91" i="2"/>
  <c r="P444" i="2"/>
  <c r="P295" i="2"/>
  <c r="P171" i="2"/>
  <c r="P82" i="2"/>
  <c r="P211" i="2"/>
  <c r="P543" i="2"/>
  <c r="P131" i="2"/>
  <c r="P231" i="2"/>
  <c r="P555" i="2"/>
  <c r="P37" i="2"/>
  <c r="P277" i="2"/>
  <c r="P449" i="2"/>
  <c r="P180" i="2"/>
  <c r="P226" i="2"/>
  <c r="P473" i="2"/>
  <c r="P574" i="2"/>
  <c r="P600" i="2"/>
  <c r="P512" i="2"/>
  <c r="P561" i="2"/>
  <c r="P614" i="2"/>
  <c r="P575" i="2"/>
  <c r="P390" i="2"/>
  <c r="P374" i="2"/>
  <c r="P244" i="2"/>
  <c r="P146" i="2"/>
  <c r="P577" i="2"/>
  <c r="P467" i="2"/>
  <c r="P456" i="2"/>
  <c r="P454" i="2"/>
  <c r="P289" i="2"/>
  <c r="P179" i="2"/>
  <c r="P618" i="2"/>
  <c r="P460" i="2"/>
  <c r="P344" i="2"/>
  <c r="P340" i="2"/>
  <c r="P291" i="2"/>
  <c r="P241" i="2"/>
  <c r="P182" i="2"/>
  <c r="P74" i="2"/>
  <c r="P578" i="2"/>
  <c r="P428" i="2"/>
  <c r="P358" i="2"/>
  <c r="P210" i="2"/>
  <c r="P256" i="2"/>
  <c r="P167" i="2"/>
  <c r="P71" i="2"/>
  <c r="P230" i="2"/>
  <c r="P470" i="2"/>
  <c r="P412" i="2"/>
  <c r="P282" i="2"/>
  <c r="P427" i="2"/>
  <c r="P313" i="2"/>
  <c r="P29" i="2"/>
  <c r="P139" i="2"/>
  <c r="P627" i="2"/>
  <c r="P493" i="2"/>
  <c r="P368" i="2"/>
  <c r="P372" i="2"/>
  <c r="P349" i="2"/>
  <c r="P254" i="2"/>
  <c r="P12" i="2"/>
  <c r="P73" i="2"/>
  <c r="P571" i="2"/>
  <c r="P266" i="2"/>
  <c r="P246" i="2"/>
  <c r="P121" i="2"/>
  <c r="P488" i="2"/>
  <c r="P356" i="2"/>
  <c r="P345" i="2"/>
  <c r="P8" i="2"/>
  <c r="P499" i="2"/>
  <c r="P305" i="2"/>
  <c r="P106" i="2"/>
  <c r="P190" i="2"/>
  <c r="P384" i="2"/>
  <c r="P252" i="2"/>
  <c r="P560" i="2"/>
  <c r="P96" i="2"/>
  <c r="P318" i="2"/>
  <c r="P64" i="2"/>
  <c r="P166" i="2"/>
  <c r="P150" i="2"/>
  <c r="P40" i="2"/>
  <c r="P93" i="2"/>
  <c r="P163" i="2"/>
  <c r="P594" i="2"/>
  <c r="P567" i="2"/>
  <c r="P607" i="2"/>
  <c r="P626" i="2"/>
  <c r="P548" i="2"/>
  <c r="P541" i="2"/>
  <c r="P438" i="2"/>
  <c r="P442" i="2"/>
  <c r="P298" i="2"/>
  <c r="P202" i="2"/>
  <c r="P332" i="2"/>
  <c r="P622" i="2"/>
  <c r="P513" i="2"/>
  <c r="P400" i="2"/>
  <c r="P338" i="2"/>
  <c r="P242" i="2"/>
  <c r="P169" i="2"/>
  <c r="P552" i="2"/>
  <c r="P436" i="2"/>
  <c r="P366" i="2"/>
  <c r="P218" i="2"/>
  <c r="P283" i="2"/>
  <c r="P195" i="2"/>
  <c r="P79" i="2"/>
  <c r="P339" i="2"/>
  <c r="P497" i="2"/>
  <c r="P395" i="2"/>
  <c r="P325" i="2"/>
  <c r="P235" i="2"/>
  <c r="P278" i="2"/>
  <c r="P141" i="2"/>
  <c r="P66" i="2"/>
  <c r="P601" i="2"/>
  <c r="P556" i="2"/>
  <c r="P312" i="2"/>
  <c r="P292" i="2"/>
  <c r="P233" i="2"/>
  <c r="P143" i="2"/>
  <c r="P227" i="2"/>
  <c r="P57" i="2"/>
  <c r="P572" i="2"/>
  <c r="P451" i="2"/>
  <c r="P401" i="2"/>
  <c r="P234" i="2"/>
  <c r="P136" i="2"/>
  <c r="P222" i="2"/>
  <c r="P98" i="2"/>
  <c r="P34" i="2"/>
  <c r="P523" i="2"/>
  <c r="P363" i="2"/>
  <c r="P133" i="2"/>
  <c r="P127" i="2"/>
  <c r="P526" i="2"/>
  <c r="P262" i="2"/>
  <c r="P158" i="2"/>
  <c r="P616" i="2"/>
  <c r="P320" i="2"/>
  <c r="P249" i="2"/>
  <c r="P333" i="2"/>
  <c r="P354" i="2"/>
  <c r="P239" i="2"/>
  <c r="P403" i="2"/>
  <c r="P522" i="2"/>
  <c r="P84" i="2"/>
  <c r="P398" i="2"/>
  <c r="P18" i="2"/>
  <c r="P623" i="2"/>
  <c r="P570" i="2"/>
  <c r="P580" i="2"/>
  <c r="P587" i="2"/>
  <c r="P535" i="2"/>
  <c r="P357" i="2"/>
  <c r="P399" i="2"/>
  <c r="P544" i="2"/>
  <c r="P414" i="2"/>
  <c r="P213" i="2"/>
  <c r="P265" i="2"/>
  <c r="P471" i="2"/>
  <c r="P314" i="2"/>
  <c r="P200" i="2"/>
  <c r="P151" i="2"/>
  <c r="P17" i="2"/>
  <c r="P408" i="2"/>
  <c r="P324" i="2"/>
  <c r="P482" i="2"/>
  <c r="P89" i="2"/>
  <c r="P606" i="2"/>
  <c r="P464" i="2"/>
  <c r="P285" i="2"/>
  <c r="P371" i="2"/>
  <c r="P55" i="2"/>
  <c r="P540" i="2"/>
  <c r="P280" i="2"/>
  <c r="P215" i="2"/>
  <c r="P147" i="2"/>
  <c r="P99" i="2"/>
  <c r="P405" i="2"/>
  <c r="P361" i="2"/>
  <c r="P603" i="2"/>
  <c r="P315" i="2"/>
  <c r="P23" i="2"/>
  <c r="P484" i="2"/>
  <c r="P105" i="2"/>
  <c r="P100" i="2"/>
  <c r="P114" i="2"/>
  <c r="P257" i="2"/>
  <c r="P177" i="2"/>
  <c r="P88" i="2"/>
  <c r="P225" i="2"/>
  <c r="P504" i="2"/>
  <c r="P579" i="2"/>
  <c r="P591" i="2"/>
  <c r="P624" i="2"/>
  <c r="P583" i="2"/>
  <c r="P389" i="2"/>
  <c r="P237" i="2"/>
  <c r="P217" i="2"/>
  <c r="P495" i="2"/>
  <c r="P388" i="2"/>
  <c r="P220" i="2"/>
  <c r="P181" i="2"/>
  <c r="P527" i="2"/>
  <c r="P341" i="2"/>
  <c r="P140" i="2"/>
  <c r="P134" i="2"/>
  <c r="P610" i="2"/>
  <c r="P434" i="2"/>
  <c r="P228" i="2"/>
  <c r="P418" i="2"/>
  <c r="P7" i="2"/>
  <c r="P553" i="2"/>
  <c r="P413" i="2"/>
  <c r="P469" i="2"/>
  <c r="P423" i="2"/>
  <c r="P32" i="2"/>
  <c r="P531" i="2"/>
  <c r="P327" i="2"/>
  <c r="P270" i="2"/>
  <c r="P123" i="2"/>
  <c r="P10" i="2"/>
  <c r="P379" i="2"/>
  <c r="P329" i="2"/>
  <c r="P598" i="2"/>
  <c r="P317" i="2"/>
  <c r="P102" i="2"/>
  <c r="P393" i="2"/>
  <c r="P104" i="2"/>
  <c r="P113" i="2"/>
  <c r="P16" i="2"/>
  <c r="P81" i="2"/>
  <c r="P188" i="2"/>
  <c r="P625" i="2"/>
  <c r="P108" i="2"/>
  <c r="P542" i="2"/>
  <c r="P534" i="2"/>
  <c r="P533" i="2"/>
  <c r="P611" i="2"/>
  <c r="P352" i="2"/>
  <c r="P440" i="2"/>
  <c r="P144" i="2"/>
  <c r="P466" i="2"/>
  <c r="P474" i="2"/>
  <c r="P380" i="2"/>
  <c r="P605" i="2"/>
  <c r="P382" i="2"/>
  <c r="P337" i="2"/>
  <c r="P301" i="2"/>
  <c r="P15" i="2"/>
  <c r="P558" i="2"/>
  <c r="P336" i="2"/>
  <c r="P183" i="2"/>
  <c r="P103" i="2"/>
  <c r="P46" i="2"/>
  <c r="P475" i="2"/>
  <c r="P459" i="2"/>
  <c r="P518" i="2"/>
  <c r="P165" i="2"/>
  <c r="P9" i="2"/>
  <c r="P481" i="2"/>
  <c r="P330" i="2"/>
  <c r="P216" i="2"/>
  <c r="P198" i="2"/>
  <c r="P49" i="2"/>
  <c r="P406" i="2"/>
  <c r="P28" i="2"/>
  <c r="P424" i="2"/>
  <c r="P148" i="2"/>
  <c r="P564" i="2"/>
  <c r="P255" i="2"/>
  <c r="P185" i="2"/>
  <c r="P290" i="2"/>
  <c r="P608" i="2"/>
  <c r="P39" i="2"/>
  <c r="P26" i="2"/>
  <c r="P269" i="2"/>
  <c r="P592" i="2"/>
  <c r="P613" i="2"/>
  <c r="P447" i="2"/>
  <c r="P362" i="2"/>
  <c r="P569" i="2"/>
  <c r="P328" i="2"/>
  <c r="P122" i="2"/>
  <c r="P407" i="2"/>
  <c r="P145" i="2"/>
  <c r="P80" i="2"/>
  <c r="P468" i="2"/>
  <c r="P364" i="2"/>
  <c r="P126" i="2"/>
  <c r="P538" i="2"/>
  <c r="P168" i="2"/>
  <c r="P14" i="2"/>
  <c r="P404" i="2"/>
  <c r="P156" i="2"/>
  <c r="P86" i="2"/>
  <c r="P417" i="2"/>
  <c r="P429" i="2"/>
  <c r="P431" i="2"/>
  <c r="P189" i="2"/>
  <c r="P347" i="2"/>
  <c r="P411" i="2"/>
  <c r="P546" i="2"/>
  <c r="P568" i="2"/>
  <c r="P30" i="2"/>
  <c r="P501" i="2"/>
  <c r="P585" i="2"/>
  <c r="P554" i="2"/>
  <c r="P430" i="2"/>
  <c r="P573" i="2"/>
  <c r="P350" i="2"/>
  <c r="P297" i="2"/>
  <c r="P386" i="2"/>
  <c r="P550" i="2"/>
  <c r="P112" i="2"/>
  <c r="P377" i="2"/>
  <c r="P132" i="2"/>
  <c r="P72" i="2"/>
  <c r="P367" i="2"/>
  <c r="P224" i="2"/>
  <c r="P111" i="2"/>
  <c r="P381" i="2"/>
  <c r="P92" i="2"/>
  <c r="P24" i="2"/>
  <c r="P439" i="2"/>
  <c r="P360" i="2"/>
  <c r="P35" i="2"/>
  <c r="P176" i="2"/>
  <c r="P419" i="2"/>
  <c r="P58" i="2"/>
  <c r="P232" i="2"/>
  <c r="P409" i="2"/>
  <c r="P596" i="2"/>
  <c r="P559" i="2"/>
  <c r="P425" i="2"/>
  <c r="P223" i="2"/>
  <c r="P458" i="2"/>
  <c r="P309" i="2"/>
  <c r="P565" i="2"/>
  <c r="P236" i="2"/>
  <c r="P192" i="2"/>
  <c r="P486" i="2"/>
  <c r="P197" i="2"/>
  <c r="P45" i="2"/>
  <c r="P517" i="2"/>
  <c r="P433" i="2"/>
  <c r="P97" i="2"/>
  <c r="P581" i="2"/>
  <c r="P261" i="2"/>
  <c r="P69" i="2"/>
  <c r="P463" i="2"/>
  <c r="P59" i="2"/>
  <c r="P369" i="2"/>
  <c r="P483" i="2"/>
  <c r="P11" i="2"/>
  <c r="P119" i="2"/>
  <c r="P343" i="2"/>
  <c r="P485" i="2"/>
  <c r="P551" i="2"/>
  <c r="P310" i="2"/>
  <c r="P500" i="2"/>
  <c r="P316" i="2"/>
  <c r="P191" i="2"/>
  <c r="P584" i="2"/>
  <c r="P264" i="2"/>
  <c r="P465" i="2"/>
  <c r="P268" i="2"/>
  <c r="P437" i="2"/>
  <c r="P129" i="2"/>
  <c r="P450" i="2"/>
  <c r="P206" i="2"/>
  <c r="P124" i="2"/>
  <c r="P238" i="2"/>
  <c r="P51" i="2"/>
  <c r="P604" i="2"/>
  <c r="P621" i="2"/>
  <c r="P275" i="2"/>
  <c r="P441" i="2"/>
  <c r="P563" i="2"/>
  <c r="P251" i="2"/>
  <c r="P532" i="2"/>
  <c r="P196" i="2"/>
  <c r="P507" i="2"/>
  <c r="P307" i="2"/>
  <c r="P432" i="2"/>
  <c r="P175" i="2"/>
  <c r="P248" i="2"/>
  <c r="P120" i="2"/>
  <c r="P273" i="2"/>
  <c r="P496" i="2"/>
  <c r="P529" i="2"/>
  <c r="P61" i="2"/>
  <c r="P557" i="2"/>
  <c r="P609" i="2"/>
  <c r="P203" i="2"/>
  <c r="P274" i="2"/>
  <c r="P416" i="2"/>
  <c r="P53" i="2"/>
  <c r="P479" i="2"/>
  <c r="P149" i="2"/>
  <c r="P260" i="2"/>
  <c r="P209" i="2"/>
  <c r="P410" i="2"/>
  <c r="P628" i="2"/>
  <c r="P107" i="2"/>
  <c r="P536" i="2"/>
  <c r="P77" i="2"/>
  <c r="P95" i="2"/>
  <c r="P599" i="2"/>
  <c r="P293" i="2"/>
  <c r="P276" i="2"/>
  <c r="P115" i="2"/>
  <c r="P130" i="2"/>
  <c r="P472" i="2"/>
  <c r="P302" i="2"/>
  <c r="P453" i="2"/>
  <c r="P33" i="2"/>
  <c r="P296" i="2"/>
  <c r="P505" i="2"/>
  <c r="P422" i="2"/>
  <c r="P199" i="2"/>
  <c r="P27" i="2"/>
  <c r="P137" i="2"/>
  <c r="P186" i="2"/>
  <c r="P383" i="2"/>
  <c r="P351" i="2"/>
  <c r="P508" i="2"/>
  <c r="P267" i="2"/>
  <c r="P547" i="2"/>
  <c r="P492" i="2"/>
  <c r="P311" i="2"/>
  <c r="P452" i="2"/>
  <c r="P193" i="2"/>
  <c r="P67" i="2"/>
  <c r="P477" i="2"/>
  <c r="P619" i="2"/>
  <c r="P48" i="2"/>
  <c r="P415" i="2"/>
  <c r="P589" i="2"/>
  <c r="P286" i="2"/>
  <c r="P90" i="2"/>
  <c r="P334" i="2"/>
  <c r="P43" i="2"/>
  <c r="P387" i="2"/>
  <c r="P263" i="2"/>
  <c r="P480" i="2"/>
  <c r="P306" i="2"/>
  <c r="P576" i="2"/>
  <c r="P376" i="2"/>
  <c r="P586" i="2"/>
  <c r="P353" i="2"/>
  <c r="P443" i="2"/>
  <c r="P271" i="2"/>
  <c r="P31" i="2"/>
  <c r="P284" i="2"/>
  <c r="P494" i="2"/>
  <c r="P36" i="2"/>
  <c r="P83" i="2"/>
  <c r="P154" i="2"/>
  <c r="P359" i="2"/>
  <c r="P489" i="2"/>
  <c r="P52" i="2"/>
  <c r="P595" i="2"/>
  <c r="P41" i="2"/>
  <c r="P455" i="2"/>
  <c r="P208" i="2"/>
  <c r="P287" i="2"/>
  <c r="P62" i="2"/>
  <c r="P516" i="2"/>
  <c r="P319" i="2"/>
  <c r="P25" i="2"/>
  <c r="P70" i="2"/>
  <c r="P294" i="2"/>
  <c r="P510" i="2"/>
  <c r="P420" i="2"/>
  <c r="P520" i="2"/>
  <c r="P281" i="2"/>
  <c r="P118" i="2"/>
  <c r="P300" i="2"/>
  <c r="P629" i="2"/>
  <c r="P288" i="2"/>
  <c r="P498" i="2"/>
  <c r="P509" i="2"/>
  <c r="P159" i="2"/>
  <c r="P426" i="2"/>
  <c r="P331" i="2"/>
  <c r="P161" i="2"/>
  <c r="P21" i="2"/>
  <c r="P506" i="2"/>
  <c r="P109" i="2"/>
  <c r="S467" i="2"/>
  <c r="S581" i="2"/>
  <c r="S392" i="2"/>
  <c r="S298" i="2"/>
  <c r="S106" i="2"/>
  <c r="S78" i="2"/>
  <c r="S592" i="2"/>
  <c r="S433" i="2"/>
  <c r="S264" i="2"/>
  <c r="S50" i="2"/>
  <c r="S47" i="2"/>
  <c r="S59" i="2"/>
  <c r="S319" i="2"/>
  <c r="S465" i="2"/>
  <c r="S440" i="2"/>
  <c r="S192" i="2"/>
  <c r="S171" i="2"/>
  <c r="S273" i="2"/>
  <c r="S197" i="2"/>
  <c r="S607" i="2"/>
  <c r="S158" i="2"/>
  <c r="S32" i="2"/>
  <c r="S578" i="2"/>
  <c r="S383" i="2"/>
  <c r="S38" i="2"/>
  <c r="S236" i="2"/>
  <c r="S613" i="2"/>
  <c r="S533" i="2"/>
  <c r="S511" i="2"/>
  <c r="S450" i="2"/>
  <c r="S390" i="2"/>
  <c r="S223" i="2"/>
  <c r="S245" i="2"/>
  <c r="S122" i="2"/>
  <c r="S624" i="2"/>
  <c r="S522" i="2"/>
  <c r="S516" i="2"/>
  <c r="S415" i="2"/>
  <c r="S307" i="2"/>
  <c r="S334" i="2"/>
  <c r="S214" i="2"/>
  <c r="S320" i="2"/>
  <c r="S9" i="2"/>
  <c r="S11" i="2"/>
  <c r="S546" i="2"/>
  <c r="S458" i="2"/>
  <c r="S353" i="2"/>
  <c r="S563" i="2"/>
  <c r="S580" i="2"/>
  <c r="S402" i="2"/>
  <c r="S327" i="2"/>
  <c r="S228" i="2"/>
  <c r="S177" i="2"/>
  <c r="S26" i="2"/>
  <c r="S622" i="2"/>
  <c r="S526" i="2"/>
  <c r="S513" i="2"/>
  <c r="S418" i="2"/>
  <c r="S376" i="2"/>
  <c r="S361" i="2"/>
  <c r="S96" i="2"/>
  <c r="S36" i="2"/>
  <c r="S603" i="2"/>
  <c r="S468" i="2"/>
  <c r="S453" i="2"/>
  <c r="S311" i="2"/>
  <c r="S232" i="2"/>
  <c r="S251" i="2"/>
  <c r="S64" i="2"/>
  <c r="S31" i="2"/>
  <c r="S530" i="2"/>
  <c r="S484" i="2"/>
  <c r="S348" i="2"/>
  <c r="S350" i="2"/>
  <c r="S133" i="2"/>
  <c r="S18" i="2"/>
  <c r="S61" i="2"/>
  <c r="S627" i="2"/>
  <c r="S543" i="2"/>
  <c r="S400" i="2"/>
  <c r="S287" i="2"/>
  <c r="S200" i="2"/>
  <c r="S198" i="2"/>
  <c r="S40" i="2"/>
  <c r="S139" i="2"/>
  <c r="S549" i="2"/>
  <c r="S496" i="2"/>
  <c r="S399" i="2"/>
  <c r="S436" i="2"/>
  <c r="S165" i="2"/>
  <c r="S58" i="2"/>
  <c r="S67" i="2"/>
  <c r="S605" i="2"/>
  <c r="S482" i="2"/>
  <c r="S151" i="2"/>
  <c r="S254" i="2"/>
  <c r="S517" i="2"/>
  <c r="S398" i="2"/>
  <c r="S189" i="2"/>
  <c r="S54" i="2"/>
  <c r="S520" i="2"/>
  <c r="S359" i="2"/>
  <c r="S170" i="2"/>
  <c r="S51" i="2"/>
  <c r="S569" i="2"/>
  <c r="S234" i="2"/>
  <c r="S235" i="2"/>
  <c r="S55" i="2"/>
  <c r="S318" i="2"/>
  <c r="S422" i="2"/>
  <c r="S185" i="2"/>
  <c r="S220" i="2"/>
  <c r="S271" i="2"/>
  <c r="S478" i="2"/>
  <c r="S621" i="2"/>
  <c r="S499" i="2"/>
  <c r="S535" i="2"/>
  <c r="S263" i="2"/>
  <c r="S336" i="2"/>
  <c r="S113" i="2"/>
  <c r="S163" i="2"/>
  <c r="S576" i="2"/>
  <c r="S598" i="2"/>
  <c r="S477" i="2"/>
  <c r="S343" i="2"/>
  <c r="S244" i="2"/>
  <c r="S221" i="2"/>
  <c r="S42" i="2"/>
  <c r="S104" i="2"/>
  <c r="S600" i="2"/>
  <c r="S469" i="2"/>
  <c r="S455" i="2"/>
  <c r="S338" i="2"/>
  <c r="S143" i="2"/>
  <c r="S131" i="2"/>
  <c r="S147" i="2"/>
  <c r="S30" i="2"/>
  <c r="S525" i="2"/>
  <c r="S448" i="2"/>
  <c r="S404" i="2"/>
  <c r="S215" i="2"/>
  <c r="S237" i="2"/>
  <c r="S90" i="2"/>
  <c r="S27" i="2"/>
  <c r="S571" i="2"/>
  <c r="S441" i="2"/>
  <c r="S416" i="2"/>
  <c r="S250" i="2"/>
  <c r="S119" i="2"/>
  <c r="S410" i="2"/>
  <c r="S257" i="2"/>
  <c r="S136" i="2"/>
  <c r="S564" i="2"/>
  <c r="S492" i="2"/>
  <c r="S300" i="2"/>
  <c r="S255" i="2"/>
  <c r="S274" i="2"/>
  <c r="S201" i="2"/>
  <c r="S92" i="2"/>
  <c r="S562" i="2"/>
  <c r="S317" i="2"/>
  <c r="S380" i="2"/>
  <c r="S12" i="2"/>
  <c r="S488" i="2"/>
  <c r="S375" i="2"/>
  <c r="S259" i="2"/>
  <c r="S53" i="2"/>
  <c r="S586" i="2"/>
  <c r="S242" i="2"/>
  <c r="S374" i="2"/>
  <c r="S21" i="2"/>
  <c r="S461" i="2"/>
  <c r="S521" i="2"/>
  <c r="S66" i="2"/>
  <c r="S152" i="2"/>
  <c r="S295" i="2"/>
  <c r="S107" i="2"/>
  <c r="S299" i="2"/>
  <c r="S149" i="2"/>
  <c r="S349" i="2"/>
  <c r="S387" i="2"/>
  <c r="S456" i="2"/>
  <c r="S608" i="2"/>
  <c r="S611" i="2"/>
  <c r="S591" i="2"/>
  <c r="S429" i="2"/>
  <c r="S356" i="2"/>
  <c r="S305" i="2"/>
  <c r="S362" i="2"/>
  <c r="S208" i="2"/>
  <c r="S614" i="2"/>
  <c r="S551" i="2"/>
  <c r="S454" i="2"/>
  <c r="S293" i="2"/>
  <c r="S210" i="2"/>
  <c r="S175" i="2"/>
  <c r="S186" i="2"/>
  <c r="S116" i="2"/>
  <c r="S176" i="2"/>
  <c r="S538" i="2"/>
  <c r="S489" i="2"/>
  <c r="S364" i="2"/>
  <c r="S366" i="2"/>
  <c r="S141" i="2"/>
  <c r="S34" i="2"/>
  <c r="S85" i="2"/>
  <c r="S585" i="2"/>
  <c r="S452" i="2"/>
  <c r="S420" i="2"/>
  <c r="S303" i="2"/>
  <c r="S206" i="2"/>
  <c r="S532" i="2"/>
  <c r="S56" i="2"/>
  <c r="S15" i="2"/>
  <c r="S550" i="2"/>
  <c r="S459" i="2"/>
  <c r="S332" i="2"/>
  <c r="S276" i="2"/>
  <c r="S393" i="2"/>
  <c r="S314" i="2"/>
  <c r="S13" i="2"/>
  <c r="S620" i="2"/>
  <c r="S565" i="2"/>
  <c r="S463" i="2"/>
  <c r="S335" i="2"/>
  <c r="S288" i="2"/>
  <c r="S262" i="2"/>
  <c r="S84" i="2"/>
  <c r="S87" i="2"/>
  <c r="S474" i="2"/>
  <c r="S354" i="2"/>
  <c r="S140" i="2"/>
  <c r="S46" i="2"/>
  <c r="S437" i="2"/>
  <c r="S207" i="2"/>
  <c r="S83" i="2"/>
  <c r="S582" i="2"/>
  <c r="S486" i="2"/>
  <c r="S297" i="2"/>
  <c r="S102" i="2"/>
  <c r="S575" i="2"/>
  <c r="S397" i="2"/>
  <c r="S330" i="2"/>
  <c r="S155" i="2"/>
  <c r="S10" i="2"/>
  <c r="S464" i="2"/>
  <c r="S101" i="2"/>
  <c r="S507" i="2"/>
  <c r="S128" i="2"/>
  <c r="S508" i="2"/>
  <c r="S187" i="2"/>
  <c r="S527" i="2"/>
  <c r="S615" i="2"/>
  <c r="S379" i="2"/>
  <c r="S528" i="2"/>
  <c r="S481" i="2"/>
  <c r="S209" i="2"/>
  <c r="S286" i="2"/>
  <c r="S612" i="2"/>
  <c r="S434" i="2"/>
  <c r="S371" i="2"/>
  <c r="S111" i="2"/>
  <c r="S211" i="2"/>
  <c r="S601" i="2"/>
  <c r="S561" i="2"/>
  <c r="S411" i="2"/>
  <c r="S253" i="2"/>
  <c r="S76" i="2"/>
  <c r="S572" i="2"/>
  <c r="S394" i="2"/>
  <c r="S249" i="2"/>
  <c r="S110" i="2"/>
  <c r="S222" i="2"/>
  <c r="S483" i="2"/>
  <c r="S269" i="2"/>
  <c r="S304" i="2"/>
  <c r="S81" i="2"/>
  <c r="S617" i="2"/>
  <c r="S536" i="2"/>
  <c r="S428" i="2"/>
  <c r="S142" i="2"/>
  <c r="S16" i="2"/>
  <c r="S557" i="2"/>
  <c r="S247" i="2"/>
  <c r="S310" i="2"/>
  <c r="S285" i="2"/>
  <c r="S114" i="2"/>
  <c r="S485" i="2"/>
  <c r="S190" i="2"/>
  <c r="S574" i="2"/>
  <c r="S351" i="2"/>
  <c r="S75" i="2"/>
  <c r="S243" i="2"/>
  <c r="S373" i="2"/>
  <c r="S23" i="2"/>
  <c r="S432" i="2"/>
  <c r="S284" i="2"/>
  <c r="S566" i="2"/>
  <c r="S369" i="2"/>
  <c r="S150" i="2"/>
  <c r="S80" i="2"/>
  <c r="S480" i="2"/>
  <c r="S341" i="2"/>
  <c r="S302" i="2"/>
  <c r="S154" i="2"/>
  <c r="S589" i="2"/>
  <c r="S443" i="2"/>
  <c r="S279" i="2"/>
  <c r="S345" i="2"/>
  <c r="S73" i="2"/>
  <c r="S629" i="2"/>
  <c r="S466" i="2"/>
  <c r="S202" i="2"/>
  <c r="S121" i="2"/>
  <c r="S326" i="2"/>
  <c r="S555" i="2"/>
  <c r="S445" i="2"/>
  <c r="S267" i="2"/>
  <c r="S108" i="2"/>
  <c r="S79" i="2"/>
  <c r="S472" i="2"/>
  <c r="S382" i="2"/>
  <c r="S166" i="2"/>
  <c r="S126" i="2"/>
  <c r="S599" i="2"/>
  <c r="S451" i="2"/>
  <c r="S370" i="2"/>
  <c r="S145" i="2"/>
  <c r="S100" i="2"/>
  <c r="S540" i="2"/>
  <c r="S204" i="2"/>
  <c r="S594" i="2"/>
  <c r="S275" i="2"/>
  <c r="S282" i="2"/>
  <c r="S413" i="2"/>
  <c r="S161" i="2"/>
  <c r="S553" i="2"/>
  <c r="S391" i="2"/>
  <c r="S63" i="2"/>
  <c r="S505" i="2"/>
  <c r="S406" i="2"/>
  <c r="S88" i="2"/>
  <c r="S447" i="2"/>
  <c r="S181" i="2"/>
  <c r="S125" i="2"/>
  <c r="S256" i="2"/>
  <c r="S358" i="2"/>
  <c r="S573" i="2"/>
  <c r="S495" i="2"/>
  <c r="S355" i="2"/>
  <c r="S159" i="2"/>
  <c r="S146" i="2"/>
  <c r="S475" i="2"/>
  <c r="S389" i="2"/>
  <c r="S225" i="2"/>
  <c r="S292" i="2"/>
  <c r="S148" i="2"/>
  <c r="S541" i="2"/>
  <c r="S401" i="2"/>
  <c r="S312" i="2"/>
  <c r="S109" i="2"/>
  <c r="S93" i="2"/>
  <c r="S457" i="2"/>
  <c r="S315" i="2"/>
  <c r="S230" i="2"/>
  <c r="S115" i="2"/>
  <c r="S590" i="2"/>
  <c r="S421" i="2"/>
  <c r="S408" i="2"/>
  <c r="S89" i="2"/>
  <c r="S160" i="2"/>
  <c r="S567" i="2"/>
  <c r="S487" i="2"/>
  <c r="S360" i="2"/>
  <c r="S178" i="2"/>
  <c r="S22" i="2"/>
  <c r="S414" i="2"/>
  <c r="S132" i="2"/>
  <c r="S449" i="2"/>
  <c r="S127" i="2"/>
  <c r="S618" i="2"/>
  <c r="S363" i="2"/>
  <c r="S162" i="2"/>
  <c r="S405" i="2"/>
  <c r="S153" i="2"/>
  <c r="S409" i="2"/>
  <c r="S272" i="2"/>
  <c r="S616" i="2"/>
  <c r="S266" i="2"/>
  <c r="S609" i="2"/>
  <c r="S94" i="2"/>
  <c r="S316" i="2"/>
  <c r="S224" i="2"/>
  <c r="S329" i="2"/>
  <c r="S479" i="2"/>
  <c r="S194" i="2"/>
  <c r="S57" i="2"/>
  <c r="S442" i="2"/>
  <c r="S180" i="2"/>
  <c r="S8" i="2"/>
  <c r="S583" i="2"/>
  <c r="S196" i="2"/>
  <c r="S43" i="2"/>
  <c r="S500" i="2"/>
  <c r="S135" i="2"/>
  <c r="S179" i="2"/>
  <c r="S395" i="2"/>
  <c r="S193" i="2"/>
  <c r="S86" i="2"/>
  <c r="S493" i="2"/>
  <c r="S281" i="2"/>
  <c r="S71" i="2"/>
  <c r="S260" i="2"/>
  <c r="S386" i="2"/>
  <c r="S278" i="2"/>
  <c r="S426" i="2"/>
  <c r="S476" i="2"/>
  <c r="S35" i="2"/>
  <c r="S48" i="2"/>
  <c r="S558" i="2"/>
  <c r="S33" i="2"/>
  <c r="S24" i="2"/>
  <c r="S494" i="2"/>
  <c r="S610" i="2"/>
  <c r="S216" i="2"/>
  <c r="S357" i="2"/>
  <c r="S283" i="2"/>
  <c r="S313" i="2"/>
  <c r="S385" i="2"/>
  <c r="S623" i="2"/>
  <c r="S238" i="2"/>
  <c r="S325" i="2"/>
  <c r="S630" i="2"/>
  <c r="S241" i="2"/>
  <c r="S65" i="2"/>
  <c r="S328" i="2"/>
  <c r="S258" i="2"/>
  <c r="S44" i="2"/>
  <c r="S333" i="2"/>
  <c r="S425" i="2"/>
  <c r="S344" i="2"/>
  <c r="S626" i="2"/>
  <c r="S503" i="2"/>
  <c r="S248" i="2"/>
  <c r="S29" i="2"/>
  <c r="S430" i="2"/>
  <c r="S246" i="2"/>
  <c r="S7" i="2"/>
  <c r="S419" i="2"/>
  <c r="S229" i="2"/>
  <c r="S14" i="2"/>
  <c r="S378" i="2"/>
  <c r="S169" i="2"/>
  <c r="S69" i="2"/>
  <c r="S381" i="2"/>
  <c r="S289" i="2"/>
  <c r="S19" i="2"/>
  <c r="S227" i="2"/>
  <c r="S438" i="2"/>
  <c r="S568" i="2"/>
  <c r="S74" i="2"/>
  <c r="S403" i="2"/>
  <c r="S203" i="2"/>
  <c r="S137" i="2"/>
  <c r="S240" i="2"/>
  <c r="S388" i="2"/>
  <c r="S545" i="2"/>
  <c r="S424" i="2"/>
  <c r="S628" i="2"/>
  <c r="S173" i="2"/>
  <c r="S407" i="2"/>
  <c r="S593" i="2"/>
  <c r="S105" i="2"/>
  <c r="S365" i="2"/>
  <c r="S619" i="2"/>
  <c r="S144" i="2"/>
  <c r="S156" i="2"/>
  <c r="S531" i="2"/>
  <c r="S347" i="2"/>
  <c r="S340" i="2"/>
  <c r="S602" i="2"/>
  <c r="S28" i="2"/>
  <c r="S579" i="2"/>
  <c r="S277" i="2"/>
  <c r="S157" i="2"/>
  <c r="S552" i="2"/>
  <c r="S308" i="2"/>
  <c r="S134" i="2"/>
  <c r="S597" i="2"/>
  <c r="S439" i="2"/>
  <c r="S123" i="2"/>
  <c r="S595" i="2"/>
  <c r="S377" i="2"/>
  <c r="S103" i="2"/>
  <c r="S547" i="2"/>
  <c r="S367" i="2"/>
  <c r="S82" i="2"/>
  <c r="S544" i="2"/>
  <c r="S226" i="2"/>
  <c r="S41" i="2"/>
  <c r="S471" i="2"/>
  <c r="S62" i="2"/>
  <c r="S213" i="2"/>
  <c r="S412" i="2"/>
  <c r="S77" i="2"/>
  <c r="S183" i="2"/>
  <c r="S514" i="2"/>
  <c r="S97" i="2"/>
  <c r="S331" i="2"/>
  <c r="S384" i="2"/>
  <c r="S587" i="2"/>
  <c r="S596" i="2"/>
  <c r="S588" i="2"/>
  <c r="S296" i="2"/>
  <c r="S519" i="2"/>
  <c r="S306" i="2"/>
  <c r="S184" i="2"/>
  <c r="S554" i="2"/>
  <c r="S323" i="2"/>
  <c r="S99" i="2"/>
  <c r="S497" i="2"/>
  <c r="S322" i="2"/>
  <c r="S17" i="2"/>
  <c r="S509" i="2"/>
  <c r="S233" i="2"/>
  <c r="S112" i="2"/>
  <c r="S560" i="2"/>
  <c r="S321" i="2"/>
  <c r="S120" i="2"/>
  <c r="S512" i="2"/>
  <c r="S584" i="2"/>
  <c r="S98" i="2"/>
  <c r="S502" i="2"/>
  <c r="S625" i="2"/>
  <c r="S138" i="2"/>
  <c r="S577" i="2"/>
  <c r="S182" i="2"/>
  <c r="S523" i="2"/>
  <c r="S417" i="2"/>
  <c r="S431" i="2"/>
  <c r="S506" i="2"/>
  <c r="S539" i="2"/>
  <c r="S72" i="2"/>
  <c r="S25" i="2"/>
  <c r="S346" i="2"/>
  <c r="S252" i="2"/>
  <c r="S212" i="2"/>
  <c r="S118" i="2"/>
  <c r="S191" i="2"/>
  <c r="S444" i="2"/>
  <c r="S537" i="2"/>
  <c r="S324" i="2"/>
  <c r="S435" i="2"/>
  <c r="S604" i="2"/>
  <c r="S52" i="2"/>
  <c r="S498" i="2"/>
  <c r="S261" i="2"/>
  <c r="S265" i="2"/>
  <c r="S460" i="2"/>
  <c r="S473" i="2"/>
  <c r="S70" i="2"/>
  <c r="S117" i="2"/>
  <c r="S290" i="2"/>
  <c r="S352" i="2"/>
  <c r="S167" i="2"/>
  <c r="S548" i="2"/>
  <c r="S95" i="2"/>
  <c r="S60" i="2"/>
  <c r="S124" i="2"/>
  <c r="S462" i="2"/>
  <c r="S518" i="2"/>
  <c r="S68" i="2"/>
  <c r="S168" i="2"/>
  <c r="S556" i="2"/>
  <c r="S291" i="2"/>
  <c r="S372" i="2"/>
  <c r="S529" i="2"/>
  <c r="S524" i="2"/>
  <c r="S606" i="2"/>
  <c r="S37" i="2"/>
  <c r="S20" i="2"/>
  <c r="S368" i="2"/>
  <c r="S515" i="2"/>
  <c r="S491" i="2"/>
  <c r="S270" i="2"/>
  <c r="S337" i="2"/>
  <c r="S309" i="2"/>
  <c r="S534" i="2"/>
  <c r="S470" i="2"/>
  <c r="S570" i="2"/>
  <c r="S39" i="2"/>
  <c r="S195" i="2"/>
  <c r="S294" i="2"/>
  <c r="S174" i="2"/>
  <c r="S239" i="2"/>
  <c r="S268" i="2"/>
  <c r="S301" i="2"/>
  <c r="S490" i="2"/>
  <c r="S510" i="2"/>
  <c r="S446" i="2"/>
  <c r="S172" i="2"/>
  <c r="S49" i="2"/>
  <c r="S218" i="2"/>
  <c r="S130" i="2"/>
  <c r="S504" i="2"/>
  <c r="S91" i="2"/>
  <c r="S559" i="2"/>
  <c r="S542" i="2"/>
  <c r="S217" i="2"/>
  <c r="S219" i="2"/>
  <c r="S199" i="2"/>
  <c r="S129" i="2"/>
  <c r="S631" i="2"/>
  <c r="S342" i="2"/>
  <c r="S339" i="2"/>
  <c r="S45" i="2"/>
  <c r="S231" i="2"/>
  <c r="S423" i="2"/>
  <c r="S164" i="2"/>
  <c r="S205" i="2"/>
  <c r="S280" i="2"/>
  <c r="S396" i="2"/>
  <c r="S427" i="2"/>
  <c r="S501" i="2"/>
  <c r="S188" i="2"/>
  <c r="D526" i="2"/>
  <c r="D587" i="2"/>
  <c r="D631" i="2"/>
  <c r="D14" i="2"/>
  <c r="D124" i="2"/>
  <c r="D460" i="2"/>
  <c r="D349" i="2"/>
  <c r="D417" i="2"/>
  <c r="D354" i="2"/>
  <c r="D128" i="2"/>
  <c r="D567" i="2"/>
  <c r="D292" i="2"/>
  <c r="D55" i="2"/>
  <c r="D181" i="2"/>
  <c r="D185" i="2"/>
  <c r="D64" i="2"/>
  <c r="D496" i="2"/>
  <c r="D533" i="2"/>
  <c r="D571" i="2"/>
  <c r="D13" i="2"/>
  <c r="D80" i="2"/>
  <c r="D231" i="2"/>
  <c r="D129" i="2"/>
  <c r="D202" i="2"/>
  <c r="D399" i="2"/>
  <c r="D18" i="2"/>
  <c r="D473" i="2"/>
  <c r="D323" i="2"/>
  <c r="D154" i="2"/>
  <c r="D554" i="2"/>
  <c r="D305" i="2"/>
  <c r="D503" i="2"/>
  <c r="D142" i="2"/>
  <c r="D424" i="2"/>
  <c r="D530" i="2"/>
  <c r="D572" i="2"/>
  <c r="D54" i="2"/>
  <c r="D50" i="2"/>
  <c r="D116" i="2"/>
  <c r="D406" i="2"/>
  <c r="D575" i="2"/>
  <c r="D371" i="2"/>
  <c r="D235" i="2"/>
  <c r="D482" i="2"/>
  <c r="D372" i="2"/>
  <c r="D619" i="2"/>
  <c r="D102" i="2"/>
  <c r="D565" i="2"/>
  <c r="D24" i="2"/>
  <c r="D329" i="2"/>
  <c r="D143" i="2"/>
  <c r="D269" i="2"/>
  <c r="D294" i="2"/>
  <c r="D301" i="2"/>
  <c r="D412" i="2"/>
  <c r="D519" i="2"/>
  <c r="D563" i="2"/>
  <c r="D210" i="2"/>
  <c r="D489" i="2"/>
  <c r="D299" i="2"/>
  <c r="D544" i="2"/>
  <c r="D440" i="2"/>
  <c r="D606" i="2"/>
  <c r="D374" i="2"/>
  <c r="D381" i="2"/>
  <c r="D492" i="2"/>
  <c r="D599" i="2"/>
  <c r="D87" i="2"/>
  <c r="D510" i="2"/>
  <c r="D245" i="2"/>
  <c r="D188" i="2"/>
  <c r="D119" i="2"/>
  <c r="D162" i="2"/>
  <c r="D297" i="2"/>
  <c r="D296" i="2"/>
  <c r="D472" i="2"/>
  <c r="D580" i="2"/>
  <c r="D51" i="2"/>
  <c r="D110" i="2"/>
  <c r="D390" i="2"/>
  <c r="D149" i="2"/>
  <c r="D84" i="2"/>
  <c r="D611" i="2"/>
  <c r="D27" i="2"/>
  <c r="D137" i="2"/>
  <c r="D9" i="2"/>
  <c r="D320" i="2"/>
  <c r="D37" i="2"/>
  <c r="D258" i="2"/>
  <c r="D57" i="2"/>
  <c r="D174" i="2"/>
  <c r="D588" i="2"/>
  <c r="D527" i="2"/>
  <c r="D243" i="2"/>
  <c r="D337" i="2"/>
  <c r="D336" i="2"/>
  <c r="D23" i="2"/>
  <c r="D394" i="2"/>
  <c r="D625" i="2"/>
  <c r="D201" i="2"/>
  <c r="D331" i="2"/>
  <c r="D514" i="2"/>
  <c r="D388" i="2"/>
  <c r="D480" i="2"/>
  <c r="D363" i="2"/>
  <c r="D195" i="2"/>
  <c r="D117" i="2"/>
  <c r="D616" i="2"/>
  <c r="D322" i="2"/>
  <c r="D276" i="2"/>
  <c r="D622" i="2"/>
  <c r="D308" i="2"/>
  <c r="D458" i="2"/>
  <c r="D247" i="2"/>
  <c r="D256" i="2"/>
  <c r="D176" i="2"/>
  <c r="D131" i="2"/>
  <c r="D532" i="2"/>
  <c r="D505" i="2"/>
  <c r="D522" i="2"/>
  <c r="D40" i="2"/>
  <c r="D254" i="2"/>
  <c r="D539" i="2"/>
  <c r="D16" i="2"/>
  <c r="D311" i="2"/>
  <c r="D437" i="2"/>
  <c r="D230" i="2"/>
  <c r="D237" i="2"/>
  <c r="D348" i="2"/>
  <c r="D455" i="2"/>
  <c r="D435" i="2"/>
  <c r="D89" i="2"/>
  <c r="D361" i="2"/>
  <c r="D58" i="2"/>
  <c r="D48" i="2"/>
  <c r="D542" i="2"/>
  <c r="D478" i="2"/>
  <c r="D310" i="2"/>
  <c r="D317" i="2"/>
  <c r="D428" i="2"/>
  <c r="D535" i="2"/>
  <c r="D595" i="2"/>
  <c r="D398" i="2"/>
  <c r="D157" i="2"/>
  <c r="D100" i="2"/>
  <c r="D627" i="2"/>
  <c r="D39" i="2"/>
  <c r="D153" i="2"/>
  <c r="D31" i="2"/>
  <c r="D576" i="2"/>
  <c r="D404" i="2"/>
  <c r="D402" i="2"/>
  <c r="D168" i="2"/>
  <c r="D278" i="2"/>
  <c r="D69" i="2"/>
  <c r="D623" i="2"/>
  <c r="D419" i="2"/>
  <c r="D513" i="2"/>
  <c r="D22" i="2"/>
  <c r="D314" i="2"/>
  <c r="D376" i="2"/>
  <c r="D500" i="2"/>
  <c r="D465" i="2"/>
  <c r="D219" i="2"/>
  <c r="D589" i="2"/>
  <c r="D508" i="2"/>
  <c r="D439" i="2"/>
  <c r="D78" i="2"/>
  <c r="D193" i="2"/>
  <c r="D59" i="2"/>
  <c r="D107" i="2"/>
  <c r="D574" i="2"/>
  <c r="D393" i="2"/>
  <c r="D433" i="2"/>
  <c r="D504" i="2"/>
  <c r="D240" i="2"/>
  <c r="D163" i="2"/>
  <c r="D564" i="2"/>
  <c r="D568" i="2"/>
  <c r="D377" i="2"/>
  <c r="D335" i="2"/>
  <c r="D342" i="2"/>
  <c r="D82" i="2"/>
  <c r="D169" i="2"/>
  <c r="D47" i="2"/>
  <c r="D165" i="2"/>
  <c r="D528" i="2"/>
  <c r="D15" i="2"/>
  <c r="D373" i="2"/>
  <c r="D475" i="2"/>
  <c r="D601" i="2"/>
  <c r="D303" i="2"/>
  <c r="D421" i="2"/>
  <c r="D415" i="2"/>
  <c r="D83" i="2"/>
  <c r="D140" i="2"/>
  <c r="D360" i="2"/>
  <c r="D194" i="2"/>
  <c r="D204" i="2"/>
  <c r="D550" i="2"/>
  <c r="D557" i="2"/>
  <c r="D45" i="2"/>
  <c r="D156" i="2"/>
  <c r="D263" i="2"/>
  <c r="D65" i="2"/>
  <c r="D353" i="2"/>
  <c r="D10" i="2"/>
  <c r="D602" i="2"/>
  <c r="D216" i="2"/>
  <c r="D222" i="2"/>
  <c r="D630" i="2"/>
  <c r="D118" i="2"/>
  <c r="D125" i="2"/>
  <c r="D236" i="2"/>
  <c r="D343" i="2"/>
  <c r="D211" i="2"/>
  <c r="D605" i="2"/>
  <c r="D524" i="2"/>
  <c r="D463" i="2"/>
  <c r="D115" i="2"/>
  <c r="D241" i="2"/>
  <c r="D112" i="2"/>
  <c r="D234" i="2"/>
  <c r="D66" i="2"/>
  <c r="D431" i="2"/>
  <c r="D49" i="2"/>
  <c r="D586" i="2"/>
  <c r="D501" i="2"/>
  <c r="D436" i="2"/>
  <c r="D367" i="2"/>
  <c r="D578" i="2"/>
  <c r="D74" i="2"/>
  <c r="D459" i="2"/>
  <c r="D288" i="2"/>
  <c r="D366" i="2"/>
  <c r="D511" i="2"/>
  <c r="D94" i="2"/>
  <c r="D582" i="2"/>
  <c r="D309" i="2"/>
  <c r="D252" i="2"/>
  <c r="D183" i="2"/>
  <c r="D274" i="2"/>
  <c r="D409" i="2"/>
  <c r="D520" i="2"/>
  <c r="D315" i="2"/>
  <c r="D213" i="2"/>
  <c r="D187" i="2"/>
  <c r="D132" i="2"/>
  <c r="D603" i="2"/>
  <c r="D26" i="2"/>
  <c r="D319" i="2"/>
  <c r="D453" i="2"/>
  <c r="D98" i="2"/>
  <c r="D167" i="2"/>
  <c r="D122" i="2"/>
  <c r="D223" i="2"/>
  <c r="D105" i="2"/>
  <c r="D42" i="2"/>
  <c r="D20" i="2"/>
  <c r="D541" i="2"/>
  <c r="D423" i="2"/>
  <c r="D152" i="2"/>
  <c r="D498" i="2"/>
  <c r="D126" i="2"/>
  <c r="D614" i="2"/>
  <c r="D365" i="2"/>
  <c r="D92" i="2"/>
  <c r="D307" i="2"/>
  <c r="D99" i="2"/>
  <c r="D200" i="2"/>
  <c r="D280" i="2"/>
  <c r="D566" i="2"/>
  <c r="D253" i="2"/>
  <c r="D108" i="2"/>
  <c r="D339" i="2"/>
  <c r="D333" i="2"/>
  <c r="D375" i="2"/>
  <c r="D529" i="2"/>
  <c r="D203" i="2"/>
  <c r="D248" i="2"/>
  <c r="D387" i="2"/>
  <c r="D120" i="2"/>
  <c r="D596" i="2"/>
  <c r="D191" i="2"/>
  <c r="D209" i="2"/>
  <c r="D264" i="2"/>
  <c r="D150" i="2"/>
  <c r="D177" i="2"/>
  <c r="D382" i="2"/>
  <c r="D332" i="2"/>
  <c r="D403" i="2"/>
  <c r="D265" i="2"/>
  <c r="D224" i="2"/>
  <c r="D351" i="2"/>
  <c r="D239" i="2"/>
  <c r="D392" i="2"/>
  <c r="D495" i="2"/>
  <c r="D430" i="2"/>
  <c r="D506" i="2"/>
  <c r="D60" i="2"/>
  <c r="D523" i="2"/>
  <c r="D383" i="2"/>
  <c r="D145" i="2"/>
  <c r="D11" i="2"/>
  <c r="D313" i="2"/>
  <c r="D196" i="2"/>
  <c r="D316" i="2"/>
  <c r="D426" i="2"/>
  <c r="D147" i="2"/>
  <c r="D326" i="2"/>
  <c r="D486" i="2"/>
  <c r="D173" i="2"/>
  <c r="D28" i="2"/>
  <c r="D179" i="2"/>
  <c r="D617" i="2"/>
  <c r="D346" i="2"/>
  <c r="D414" i="2"/>
  <c r="D502" i="2"/>
  <c r="D189" i="2"/>
  <c r="D44" i="2"/>
  <c r="D90" i="2"/>
  <c r="D77" i="2"/>
  <c r="D295" i="2"/>
  <c r="D385" i="2"/>
  <c r="D584" i="2"/>
  <c r="D462" i="2"/>
  <c r="D114" i="2"/>
  <c r="D590" i="2"/>
  <c r="D516" i="2"/>
  <c r="D111" i="2"/>
  <c r="D569" i="2"/>
  <c r="D43" i="2"/>
  <c r="D469" i="2"/>
  <c r="D537" i="2"/>
  <c r="D270" i="2"/>
  <c r="D164" i="2"/>
  <c r="D562" i="2"/>
  <c r="D121" i="2"/>
  <c r="D283" i="2"/>
  <c r="D227" i="2"/>
  <c r="D21" i="2"/>
  <c r="D67" i="2"/>
  <c r="D52" i="2"/>
  <c r="D38" i="2"/>
  <c r="D285" i="2"/>
  <c r="D113" i="2"/>
  <c r="D628" i="2"/>
  <c r="D197" i="2"/>
  <c r="D449" i="2"/>
  <c r="D600" i="2"/>
  <c r="D178" i="2"/>
  <c r="D629" i="2"/>
  <c r="D608" i="2"/>
  <c r="D560" i="2"/>
  <c r="D454" i="2"/>
  <c r="D208" i="2"/>
  <c r="D36" i="2"/>
  <c r="D166" i="2"/>
  <c r="D540" i="2"/>
  <c r="D327" i="2"/>
  <c r="D338" i="2"/>
  <c r="D400" i="2"/>
  <c r="D155" i="2"/>
  <c r="D549" i="2"/>
  <c r="D182" i="2"/>
  <c r="D556" i="2"/>
  <c r="D279" i="2"/>
  <c r="D302" i="2"/>
  <c r="D356" i="2"/>
  <c r="D275" i="2"/>
  <c r="D441" i="2"/>
  <c r="D352" i="2"/>
  <c r="D148" i="2"/>
  <c r="D592" i="2"/>
  <c r="D597" i="2"/>
  <c r="D180" i="2"/>
  <c r="D434" i="2"/>
  <c r="D368" i="2"/>
  <c r="D379" i="2"/>
  <c r="D68" i="2"/>
  <c r="D538" i="2"/>
  <c r="D221" i="2"/>
  <c r="D359" i="2"/>
  <c r="D17" i="2"/>
  <c r="D139" i="2"/>
  <c r="D138" i="2"/>
  <c r="D46" i="2"/>
  <c r="D384" i="2"/>
  <c r="D577" i="2"/>
  <c r="D277" i="2"/>
  <c r="D593" i="2"/>
  <c r="D461" i="2"/>
  <c r="D408" i="2"/>
  <c r="D401" i="2"/>
  <c r="D341" i="2"/>
  <c r="D238" i="2"/>
  <c r="D386" i="2"/>
  <c r="D298" i="2"/>
  <c r="D483" i="2"/>
  <c r="D318" i="2"/>
  <c r="D75" i="2"/>
  <c r="D521" i="2"/>
  <c r="D56" i="2"/>
  <c r="D380" i="2"/>
  <c r="D621" i="2"/>
  <c r="D476" i="2"/>
  <c r="D199" i="2"/>
  <c r="D609" i="2"/>
  <c r="D144" i="2"/>
  <c r="D251" i="2"/>
  <c r="D485" i="2"/>
  <c r="D573" i="2"/>
  <c r="D364" i="2"/>
  <c r="D215" i="2"/>
  <c r="D198" i="2"/>
  <c r="D268" i="2"/>
  <c r="D610" i="2"/>
  <c r="D32" i="2"/>
  <c r="D411" i="2"/>
  <c r="D607" i="2"/>
  <c r="D304" i="2"/>
  <c r="D405" i="2"/>
  <c r="D543" i="2"/>
  <c r="D290" i="2"/>
  <c r="D86" i="2"/>
  <c r="D344" i="2"/>
  <c r="D175" i="2"/>
  <c r="D73" i="2"/>
  <c r="D141" i="2"/>
  <c r="D271" i="2"/>
  <c r="D497" i="2"/>
  <c r="D232" i="2"/>
  <c r="D262" i="2"/>
  <c r="D186" i="2"/>
  <c r="D72" i="2"/>
  <c r="D226" i="2"/>
  <c r="D134" i="2"/>
  <c r="D228" i="2"/>
  <c r="D464" i="2"/>
  <c r="D370" i="2"/>
  <c r="D85" i="2"/>
  <c r="D29" i="2"/>
  <c r="D499" i="2"/>
  <c r="D109" i="2"/>
  <c r="D594" i="2"/>
  <c r="D96" i="2"/>
  <c r="D438" i="2"/>
  <c r="D471" i="2"/>
  <c r="D612" i="2"/>
  <c r="D88" i="2"/>
  <c r="D389" i="2"/>
  <c r="D494" i="2"/>
  <c r="D259" i="2"/>
  <c r="D170" i="2"/>
  <c r="D35" i="2"/>
  <c r="D76" i="2"/>
  <c r="D624" i="2"/>
  <c r="D395" i="2"/>
  <c r="D345" i="2"/>
  <c r="D25" i="2"/>
  <c r="D8" i="2"/>
  <c r="D518" i="2"/>
  <c r="D355" i="2"/>
  <c r="D548" i="2"/>
  <c r="D284" i="2"/>
  <c r="D448" i="2"/>
  <c r="D151" i="2"/>
  <c r="D432" i="2"/>
  <c r="D325" i="2"/>
  <c r="D33" i="2"/>
  <c r="D103" i="2"/>
  <c r="D34" i="2"/>
  <c r="D396" i="2"/>
  <c r="D457" i="2"/>
  <c r="D63" i="2"/>
  <c r="D19" i="2"/>
  <c r="D261" i="2"/>
  <c r="D312" i="2"/>
  <c r="D205" i="2"/>
  <c r="D487" i="2"/>
  <c r="D604" i="2"/>
  <c r="D466" i="2"/>
  <c r="D362" i="2"/>
  <c r="D246" i="2"/>
  <c r="D407" i="2"/>
  <c r="D444" i="2"/>
  <c r="D585" i="2"/>
  <c r="D133" i="2"/>
  <c r="D190" i="2"/>
  <c r="D104" i="2"/>
  <c r="D347" i="2"/>
  <c r="D488" i="2"/>
  <c r="D615" i="2"/>
  <c r="D427" i="2"/>
  <c r="D250" i="2"/>
  <c r="D289" i="2"/>
  <c r="D558" i="2"/>
  <c r="D410" i="2"/>
  <c r="D481" i="2"/>
  <c r="D509" i="2"/>
  <c r="D12" i="2"/>
  <c r="D255" i="2"/>
  <c r="D146" i="2"/>
  <c r="D184" i="2"/>
  <c r="D570" i="2"/>
  <c r="D515" i="2"/>
  <c r="D214" i="2"/>
  <c r="D123" i="2"/>
  <c r="D291" i="2"/>
  <c r="D328" i="2"/>
  <c r="D468" i="2"/>
  <c r="D266" i="2"/>
  <c r="D93" i="2"/>
  <c r="D7" i="2"/>
  <c r="D220" i="2"/>
  <c r="D225" i="2"/>
  <c r="D512" i="2"/>
  <c r="D445" i="2"/>
  <c r="D467" i="2"/>
  <c r="D551" i="2"/>
  <c r="D491" i="2"/>
  <c r="D95" i="2"/>
  <c r="D229" i="2"/>
  <c r="D369" i="2"/>
  <c r="D41" i="2"/>
  <c r="D470" i="2"/>
  <c r="D579" i="2"/>
  <c r="D282" i="2"/>
  <c r="D30" i="2"/>
  <c r="D159" i="2"/>
  <c r="D272" i="2"/>
  <c r="D559" i="2"/>
  <c r="D136" i="2"/>
  <c r="D257" i="2"/>
  <c r="D97" i="2"/>
  <c r="D442" i="2"/>
  <c r="D422" i="2"/>
  <c r="D583" i="2"/>
  <c r="D233" i="2"/>
  <c r="D286" i="2"/>
  <c r="D61" i="2"/>
  <c r="D626" i="2"/>
  <c r="D207" i="2"/>
  <c r="D378" i="2"/>
  <c r="D321" i="2"/>
  <c r="D340" i="2"/>
  <c r="D425" i="2"/>
  <c r="D293" i="2"/>
  <c r="D477" i="2"/>
  <c r="D418" i="2"/>
  <c r="D91" i="2"/>
  <c r="D357" i="2"/>
  <c r="D212" i="2"/>
  <c r="D81" i="2"/>
  <c r="D206" i="2"/>
  <c r="D127" i="2"/>
  <c r="D273" i="2"/>
  <c r="D391" i="2"/>
  <c r="D613" i="2"/>
  <c r="D450" i="2"/>
  <c r="D260" i="2"/>
  <c r="D546" i="2"/>
  <c r="D581" i="2"/>
  <c r="D300" i="2"/>
  <c r="D287" i="2"/>
  <c r="D446" i="2"/>
  <c r="D452" i="2"/>
  <c r="D79" i="2"/>
  <c r="D413" i="2"/>
  <c r="D553" i="2"/>
  <c r="D531" i="2"/>
  <c r="D525" i="2"/>
  <c r="D267" i="2"/>
  <c r="D451" i="2"/>
  <c r="D192" i="2"/>
  <c r="D479" i="2"/>
  <c r="D561" i="2"/>
  <c r="D135" i="2"/>
  <c r="D620" i="2"/>
  <c r="D306" i="2"/>
  <c r="D447" i="2"/>
  <c r="D397" i="2"/>
  <c r="D324" i="2"/>
  <c r="D71" i="2"/>
  <c r="D70" i="2"/>
  <c r="D53" i="2"/>
  <c r="D158" i="2"/>
  <c r="D244" i="2"/>
  <c r="D429" i="2"/>
  <c r="D160" i="2"/>
  <c r="D534" i="2"/>
  <c r="D330" i="2"/>
  <c r="D106" i="2"/>
  <c r="D172" i="2"/>
  <c r="D443" i="2"/>
  <c r="D281" i="2"/>
  <c r="D420" i="2"/>
  <c r="D490" i="2"/>
  <c r="D507" i="2"/>
  <c r="D217" i="2"/>
  <c r="D218" i="2"/>
  <c r="D555" i="2"/>
  <c r="D598" i="2"/>
  <c r="D536" i="2"/>
  <c r="D171" i="2"/>
  <c r="D130" i="2"/>
  <c r="D474" i="2"/>
  <c r="D416" i="2"/>
  <c r="D591" i="2"/>
  <c r="D161" i="2"/>
  <c r="D358" i="2"/>
  <c r="D456" i="2"/>
  <c r="D517" i="2"/>
  <c r="D249" i="2"/>
  <c r="D552" i="2"/>
  <c r="D62" i="2"/>
  <c r="D101" i="2"/>
  <c r="D242" i="2"/>
  <c r="D484" i="2"/>
  <c r="D493" i="2"/>
  <c r="D618" i="2"/>
  <c r="D334" i="2"/>
  <c r="D545" i="2"/>
  <c r="D350" i="2"/>
  <c r="D547" i="2"/>
  <c r="K364" i="2"/>
  <c r="K401" i="2"/>
  <c r="K377" i="2"/>
  <c r="K477" i="2"/>
  <c r="K216" i="2"/>
  <c r="K225" i="2"/>
  <c r="K168" i="2"/>
  <c r="K72" i="2"/>
  <c r="K47" i="2"/>
  <c r="K438" i="2"/>
  <c r="K119" i="2"/>
  <c r="K114" i="2"/>
  <c r="K100" i="2"/>
  <c r="K27" i="2"/>
  <c r="K200" i="2"/>
  <c r="K366" i="2"/>
  <c r="K328" i="2"/>
  <c r="K78" i="2"/>
  <c r="K582" i="2"/>
  <c r="K9" i="2"/>
  <c r="K456" i="2"/>
  <c r="K23" i="2"/>
  <c r="K244" i="2"/>
  <c r="K130" i="2"/>
  <c r="K434" i="2"/>
  <c r="K25" i="2"/>
  <c r="K172" i="2"/>
  <c r="K312" i="2"/>
  <c r="K117" i="2"/>
  <c r="K230" i="2"/>
  <c r="K136" i="2"/>
  <c r="K562" i="2"/>
  <c r="K45" i="2"/>
  <c r="K202" i="2"/>
  <c r="K245" i="2"/>
  <c r="K106" i="2"/>
  <c r="K171" i="2"/>
  <c r="K52" i="2"/>
  <c r="K284" i="2"/>
  <c r="K329" i="2"/>
  <c r="K458" i="2"/>
  <c r="K188" i="2"/>
  <c r="K147" i="2"/>
  <c r="K133" i="2"/>
  <c r="K211" i="2"/>
  <c r="K503" i="2"/>
  <c r="K154" i="2"/>
  <c r="K215" i="2"/>
  <c r="K81" i="2"/>
  <c r="K367" i="2"/>
  <c r="K475" i="2"/>
  <c r="K198" i="2"/>
  <c r="K173" i="2"/>
  <c r="K285" i="2"/>
  <c r="K223" i="2"/>
  <c r="K468" i="2"/>
  <c r="K121" i="2"/>
  <c r="K437" i="2"/>
  <c r="K36" i="2"/>
  <c r="K92" i="2"/>
  <c r="K33" i="2"/>
  <c r="K406" i="2"/>
  <c r="K74" i="2"/>
  <c r="K391" i="2"/>
  <c r="K580" i="2"/>
  <c r="K399" i="2"/>
  <c r="K124" i="2"/>
  <c r="K181" i="2"/>
  <c r="K94" i="2"/>
  <c r="K95" i="2"/>
  <c r="K146" i="2"/>
  <c r="K386" i="2"/>
  <c r="K123" i="2"/>
  <c r="K275" i="2"/>
  <c r="K626" i="2"/>
  <c r="K91" i="2"/>
  <c r="K264" i="2"/>
  <c r="K30" i="2"/>
  <c r="K17" i="2"/>
  <c r="K192" i="2"/>
  <c r="K291" i="2"/>
  <c r="K602" i="2"/>
  <c r="K125" i="2"/>
  <c r="K246" i="2"/>
  <c r="K233" i="2"/>
  <c r="K553" i="2"/>
  <c r="K53" i="2"/>
  <c r="K155" i="2"/>
  <c r="K180" i="2"/>
  <c r="K384" i="2"/>
  <c r="K101" i="2"/>
  <c r="K261" i="2"/>
  <c r="K250" i="2"/>
  <c r="K495" i="2"/>
  <c r="K104" i="2"/>
  <c r="K183" i="2"/>
  <c r="K494" i="2"/>
  <c r="K540" i="2"/>
  <c r="K445" i="2"/>
  <c r="K577" i="2"/>
  <c r="K331" i="2"/>
  <c r="K446" i="2"/>
  <c r="K612" i="2"/>
  <c r="K368" i="2"/>
  <c r="K355" i="2"/>
  <c r="K474" i="2"/>
  <c r="K426" i="2"/>
  <c r="K288" i="2"/>
  <c r="K109" i="2"/>
  <c r="K68" i="2"/>
  <c r="K88" i="2"/>
  <c r="K145" i="2"/>
  <c r="K515" i="2"/>
  <c r="K48" i="2"/>
  <c r="K209" i="2"/>
  <c r="K96" i="2"/>
  <c r="K319" i="2"/>
  <c r="K11" i="2"/>
  <c r="K132" i="2"/>
  <c r="K238" i="2"/>
  <c r="K340" i="2"/>
  <c r="K13" i="2"/>
  <c r="K8" i="2"/>
  <c r="K129" i="2"/>
  <c r="K273" i="2"/>
  <c r="K596" i="2"/>
  <c r="K297" i="2"/>
  <c r="K102" i="2"/>
  <c r="K320" i="2"/>
  <c r="K499" i="2"/>
  <c r="K140" i="2"/>
  <c r="K260" i="2"/>
  <c r="K287" i="2"/>
  <c r="K516" i="2"/>
  <c r="K232" i="2"/>
  <c r="K111" i="2"/>
  <c r="K351" i="2"/>
  <c r="K444" i="2"/>
  <c r="K417" i="2"/>
  <c r="K601" i="2"/>
  <c r="K324" i="2"/>
  <c r="K447" i="2"/>
  <c r="K305" i="2"/>
  <c r="K239" i="2"/>
  <c r="K348" i="2"/>
  <c r="K459" i="2"/>
  <c r="K212" i="2"/>
  <c r="K388" i="2"/>
  <c r="K563" i="2"/>
  <c r="K350" i="2"/>
  <c r="K400" i="2"/>
  <c r="K335" i="2"/>
  <c r="K390" i="2"/>
  <c r="K234" i="2"/>
  <c r="K122" i="2"/>
  <c r="K252" i="2"/>
  <c r="K38" i="2"/>
  <c r="K162" i="2"/>
  <c r="K393" i="2"/>
  <c r="K186" i="2"/>
  <c r="K272" i="2"/>
  <c r="K421" i="2"/>
  <c r="K12" i="2"/>
  <c r="K466" i="2"/>
  <c r="K416" i="2"/>
  <c r="K440" i="2"/>
  <c r="K142" i="2"/>
  <c r="K334" i="2"/>
  <c r="K484" i="2"/>
  <c r="K269" i="2"/>
  <c r="K22" i="2"/>
  <c r="K40" i="2"/>
  <c r="K161" i="2"/>
  <c r="K314" i="2"/>
  <c r="K561" i="2"/>
  <c r="K214" i="2"/>
  <c r="K262" i="2"/>
  <c r="K471" i="2"/>
  <c r="K619" i="2"/>
  <c r="K219" i="2"/>
  <c r="K354" i="2"/>
  <c r="K352" i="2"/>
  <c r="K325" i="2"/>
  <c r="K620" i="2"/>
  <c r="K409" i="2"/>
  <c r="K500" i="2"/>
  <c r="K194" i="2"/>
  <c r="K381" i="2"/>
  <c r="K498" i="2"/>
  <c r="K338" i="2"/>
  <c r="K210" i="2"/>
  <c r="K419" i="2"/>
  <c r="K501" i="2"/>
  <c r="K218" i="2"/>
  <c r="K46" i="2"/>
  <c r="K526" i="2"/>
  <c r="K221" i="2"/>
  <c r="K70" i="2"/>
  <c r="K339" i="2"/>
  <c r="K85" i="2"/>
  <c r="K476" i="2"/>
  <c r="K58" i="2"/>
  <c r="K361" i="2"/>
  <c r="K15" i="2"/>
  <c r="K152" i="2"/>
  <c r="K397" i="2"/>
  <c r="K76" i="2"/>
  <c r="K166" i="2"/>
  <c r="K523" i="2"/>
  <c r="K141" i="2"/>
  <c r="K431" i="2"/>
  <c r="K369" i="2"/>
  <c r="K356" i="2"/>
  <c r="K576" i="2"/>
  <c r="K507" i="2"/>
  <c r="K554" i="2"/>
  <c r="K276" i="2"/>
  <c r="K427" i="2"/>
  <c r="K567" i="2"/>
  <c r="K429" i="2"/>
  <c r="K411" i="2"/>
  <c r="K385" i="2"/>
  <c r="K224" i="2"/>
  <c r="K105" i="2"/>
  <c r="K34" i="2"/>
  <c r="K44" i="2"/>
  <c r="K63" i="2"/>
  <c r="K472" i="2"/>
  <c r="K428" i="2"/>
  <c r="K448" i="2"/>
  <c r="K255" i="2"/>
  <c r="K158" i="2"/>
  <c r="K138" i="2"/>
  <c r="K156" i="2"/>
  <c r="K19" i="2"/>
  <c r="K518" i="2"/>
  <c r="K600" i="2"/>
  <c r="K425" i="2"/>
  <c r="K509" i="2"/>
  <c r="K599" i="2"/>
  <c r="K529" i="2"/>
  <c r="K549" i="2"/>
  <c r="K488" i="2"/>
  <c r="K559" i="2"/>
  <c r="K21" i="2"/>
  <c r="K69" i="2"/>
  <c r="K151" i="2"/>
  <c r="K108" i="2"/>
  <c r="K465" i="2"/>
  <c r="K99" i="2"/>
  <c r="K579" i="2"/>
  <c r="K131" i="2"/>
  <c r="K271" i="2"/>
  <c r="K197" i="2"/>
  <c r="K490" i="2"/>
  <c r="K420" i="2"/>
  <c r="K139" i="2"/>
  <c r="K135" i="2"/>
  <c r="K566" i="2"/>
  <c r="K167" i="2"/>
  <c r="K410" i="2"/>
  <c r="K32" i="2"/>
  <c r="K195" i="2"/>
  <c r="K424" i="2"/>
  <c r="K571" i="2"/>
  <c r="K341" i="2"/>
  <c r="K572" i="2"/>
  <c r="K346" i="2"/>
  <c r="K457" i="2"/>
  <c r="K522" i="2"/>
  <c r="K414" i="2"/>
  <c r="K332" i="2"/>
  <c r="K257" i="2"/>
  <c r="K143" i="2"/>
  <c r="K292" i="2"/>
  <c r="K179" i="2"/>
  <c r="K75" i="2"/>
  <c r="K610" i="2"/>
  <c r="K560" i="2"/>
  <c r="K463" i="2"/>
  <c r="K359" i="2"/>
  <c r="K191" i="2"/>
  <c r="K201" i="2"/>
  <c r="K144" i="2"/>
  <c r="K64" i="2"/>
  <c r="K43" i="2"/>
  <c r="K505" i="2"/>
  <c r="K611" i="2"/>
  <c r="K493" i="2"/>
  <c r="K545" i="2"/>
  <c r="K609" i="2"/>
  <c r="K496" i="2"/>
  <c r="K575" i="2"/>
  <c r="K587" i="2"/>
  <c r="K592" i="2"/>
  <c r="K259" i="2"/>
  <c r="K113" i="2"/>
  <c r="K61" i="2"/>
  <c r="K315" i="2"/>
  <c r="K318" i="2"/>
  <c r="K629" i="2"/>
  <c r="K222" i="2"/>
  <c r="K35" i="2"/>
  <c r="K302" i="2"/>
  <c r="K423" i="2"/>
  <c r="K60" i="2"/>
  <c r="K258" i="2"/>
  <c r="K568" i="2"/>
  <c r="K84" i="2"/>
  <c r="K313" i="2"/>
  <c r="K26" i="2"/>
  <c r="K199" i="2"/>
  <c r="K548" i="2"/>
  <c r="K267" i="2"/>
  <c r="K204" i="2"/>
  <c r="K455" i="2"/>
  <c r="K453" i="2"/>
  <c r="K326" i="2"/>
  <c r="K378" i="2"/>
  <c r="K353" i="2"/>
  <c r="K430" i="2"/>
  <c r="K550" i="2"/>
  <c r="K527" i="2"/>
  <c r="K461" i="2"/>
  <c r="K299" i="2"/>
  <c r="K266" i="2"/>
  <c r="K174" i="2"/>
  <c r="K189" i="2"/>
  <c r="K170" i="2"/>
  <c r="K51" i="2"/>
  <c r="K608" i="2"/>
  <c r="K435" i="2"/>
  <c r="K357" i="2"/>
  <c r="K330" i="2"/>
  <c r="K220" i="2"/>
  <c r="K282" i="2"/>
  <c r="K185" i="2"/>
  <c r="K128" i="2"/>
  <c r="K203" i="2"/>
  <c r="K573" i="2"/>
  <c r="K555" i="2"/>
  <c r="K631" i="2"/>
  <c r="K521" i="2"/>
  <c r="K539" i="2"/>
  <c r="K405" i="2"/>
  <c r="K480" i="2"/>
  <c r="K627" i="2"/>
  <c r="K473" i="2"/>
  <c r="K537" i="2"/>
  <c r="K622" i="2"/>
  <c r="K150" i="2"/>
  <c r="K134" i="2"/>
  <c r="K333" i="2"/>
  <c r="K263" i="2"/>
  <c r="K552" i="2"/>
  <c r="K383" i="2"/>
  <c r="K547" i="2"/>
  <c r="K270" i="2"/>
  <c r="K14" i="2"/>
  <c r="K300" i="2"/>
  <c r="K251" i="2"/>
  <c r="K470" i="2"/>
  <c r="K268" i="2"/>
  <c r="K541" i="2"/>
  <c r="K487" i="2"/>
  <c r="K524" i="2"/>
  <c r="K327" i="2"/>
  <c r="K535" i="2"/>
  <c r="K363" i="2"/>
  <c r="K236" i="2"/>
  <c r="K243" i="2"/>
  <c r="K120" i="2"/>
  <c r="K531" i="2"/>
  <c r="K508" i="2"/>
  <c r="K241" i="2"/>
  <c r="K153" i="2"/>
  <c r="K49" i="2"/>
  <c r="K479" i="2"/>
  <c r="K569" i="2"/>
  <c r="K482" i="2"/>
  <c r="K585" i="2"/>
  <c r="K533" i="2"/>
  <c r="K462" i="2"/>
  <c r="K530" i="2"/>
  <c r="K280" i="2"/>
  <c r="K307" i="2"/>
  <c r="K206" i="2"/>
  <c r="K10" i="2"/>
  <c r="K551" i="2"/>
  <c r="K441" i="2"/>
  <c r="K308" i="2"/>
  <c r="K229" i="2"/>
  <c r="K93" i="2"/>
  <c r="K231" i="2"/>
  <c r="K163" i="2"/>
  <c r="K317" i="2"/>
  <c r="K97" i="2"/>
  <c r="K538" i="2"/>
  <c r="K137" i="2"/>
  <c r="K591" i="2"/>
  <c r="K605" i="2"/>
  <c r="K486" i="2"/>
  <c r="K277" i="2"/>
  <c r="K464" i="2"/>
  <c r="K375" i="2"/>
  <c r="K404" i="2"/>
  <c r="K193" i="2"/>
  <c r="K55" i="2"/>
  <c r="K604" i="2"/>
  <c r="K293" i="2"/>
  <c r="K358" i="2"/>
  <c r="K89" i="2"/>
  <c r="K322" i="2"/>
  <c r="K454" i="2"/>
  <c r="K589" i="2"/>
  <c r="K460" i="2"/>
  <c r="K407" i="2"/>
  <c r="K578" i="2"/>
  <c r="K510" i="2"/>
  <c r="K595" i="2"/>
  <c r="K178" i="2"/>
  <c r="K623" i="2"/>
  <c r="K422" i="2"/>
  <c r="K24" i="2"/>
  <c r="K41" i="2"/>
  <c r="K20" i="2"/>
  <c r="K87" i="2"/>
  <c r="K342" i="2"/>
  <c r="K73" i="2"/>
  <c r="K534" i="2"/>
  <c r="K298" i="2"/>
  <c r="K310" i="2"/>
  <c r="K217" i="2"/>
  <c r="K301" i="2"/>
  <c r="K303" i="2"/>
  <c r="K159" i="2"/>
  <c r="K408" i="2"/>
  <c r="K614" i="2"/>
  <c r="K392" i="2"/>
  <c r="K242" i="2"/>
  <c r="K165" i="2"/>
  <c r="K65" i="2"/>
  <c r="K86" i="2"/>
  <c r="K502" i="2"/>
  <c r="K347" i="2"/>
  <c r="K205" i="2"/>
  <c r="K148" i="2"/>
  <c r="K59" i="2"/>
  <c r="K557" i="2"/>
  <c r="K387" i="2"/>
  <c r="K546" i="2"/>
  <c r="K543" i="2"/>
  <c r="K574" i="2"/>
  <c r="K583" i="2"/>
  <c r="K613" i="2"/>
  <c r="K235" i="2"/>
  <c r="K294" i="2"/>
  <c r="K208" i="2"/>
  <c r="K177" i="2"/>
  <c r="K485" i="2"/>
  <c r="K512" i="2"/>
  <c r="K371" i="2"/>
  <c r="K382" i="2"/>
  <c r="K624" i="2"/>
  <c r="K323" i="2"/>
  <c r="K283" i="2"/>
  <c r="K374" i="2"/>
  <c r="K452" i="2"/>
  <c r="K396" i="2"/>
  <c r="K112" i="2"/>
  <c r="K621" i="2"/>
  <c r="K316" i="2"/>
  <c r="K149" i="2"/>
  <c r="K37" i="2"/>
  <c r="K513" i="2"/>
  <c r="K451" i="2"/>
  <c r="K492" i="2"/>
  <c r="K517" i="2"/>
  <c r="K253" i="2"/>
  <c r="K79" i="2"/>
  <c r="K588" i="2"/>
  <c r="K442" i="2"/>
  <c r="K598" i="2"/>
  <c r="K398" i="2"/>
  <c r="K365" i="2"/>
  <c r="K433" i="2"/>
  <c r="K207" i="2"/>
  <c r="K90" i="2"/>
  <c r="K597" i="2"/>
  <c r="K295" i="2"/>
  <c r="K286" i="2"/>
  <c r="K110" i="2"/>
  <c r="K544" i="2"/>
  <c r="K478" i="2"/>
  <c r="K511" i="2"/>
  <c r="K586" i="2"/>
  <c r="K432" i="2"/>
  <c r="K176" i="2"/>
  <c r="K360" i="2"/>
  <c r="K56" i="2"/>
  <c r="K107" i="2"/>
  <c r="K42" i="2"/>
  <c r="K376" i="2"/>
  <c r="K118" i="2"/>
  <c r="K436" i="2"/>
  <c r="K514" i="2"/>
  <c r="K570" i="2"/>
  <c r="K593" i="2"/>
  <c r="K373" i="2"/>
  <c r="K237" i="2"/>
  <c r="K164" i="2"/>
  <c r="K413" i="2"/>
  <c r="K304" i="2"/>
  <c r="K18" i="2"/>
  <c r="K565" i="2"/>
  <c r="K564" i="2"/>
  <c r="K556" i="2"/>
  <c r="K519" i="2"/>
  <c r="K50" i="2"/>
  <c r="K256" i="2"/>
  <c r="K227" i="2"/>
  <c r="K290" i="2"/>
  <c r="K296" i="2"/>
  <c r="K311" i="2"/>
  <c r="K16" i="2"/>
  <c r="K380" i="2"/>
  <c r="K160" i="2"/>
  <c r="K504" i="2"/>
  <c r="K603" i="2"/>
  <c r="K584" i="2"/>
  <c r="K83" i="2"/>
  <c r="K278" i="2"/>
  <c r="K116" i="2"/>
  <c r="K321" i="2"/>
  <c r="K443" i="2"/>
  <c r="K228" i="2"/>
  <c r="K362" i="2"/>
  <c r="K29" i="2"/>
  <c r="K226" i="2"/>
  <c r="K115" i="2"/>
  <c r="K506" i="2"/>
  <c r="K469" i="2"/>
  <c r="K628" i="2"/>
  <c r="K62" i="2"/>
  <c r="K103" i="2"/>
  <c r="K175" i="2"/>
  <c r="K77" i="2"/>
  <c r="K57" i="2"/>
  <c r="K532" i="2"/>
  <c r="K528" i="2"/>
  <c r="K558" i="2"/>
  <c r="K370" i="2"/>
  <c r="K7" i="2"/>
  <c r="K344" i="2"/>
  <c r="K54" i="2"/>
  <c r="K618" i="2"/>
  <c r="K491" i="2"/>
  <c r="K196" i="2"/>
  <c r="K274" i="2"/>
  <c r="K247" i="2"/>
  <c r="K606" i="2"/>
  <c r="K309" i="2"/>
  <c r="K520" i="2"/>
  <c r="K28" i="2"/>
  <c r="K467" i="2"/>
  <c r="K248" i="2"/>
  <c r="K349" i="2"/>
  <c r="K402" i="2"/>
  <c r="K336" i="2"/>
  <c r="K379" i="2"/>
  <c r="K581" i="2"/>
  <c r="K616" i="2"/>
  <c r="K39" i="2"/>
  <c r="K343" i="2"/>
  <c r="K213" i="2"/>
  <c r="K403" i="2"/>
  <c r="K607" i="2"/>
  <c r="K489" i="2"/>
  <c r="K127" i="2"/>
  <c r="K615" i="2"/>
  <c r="K497" i="2"/>
  <c r="K254" i="2"/>
  <c r="K289" i="2"/>
  <c r="K395" i="2"/>
  <c r="K389" i="2"/>
  <c r="K306" i="2"/>
  <c r="K481" i="2"/>
  <c r="K542" i="2"/>
  <c r="K190" i="2"/>
  <c r="K184" i="2"/>
  <c r="K337" i="2"/>
  <c r="K265" i="2"/>
  <c r="K630" i="2"/>
  <c r="K279" i="2"/>
  <c r="K71" i="2"/>
  <c r="K66" i="2"/>
  <c r="K31" i="2"/>
  <c r="K483" i="2"/>
  <c r="K617" i="2"/>
  <c r="K439" i="2"/>
  <c r="K536" i="2"/>
  <c r="K625" i="2"/>
  <c r="K182" i="2"/>
  <c r="K249" i="2"/>
  <c r="K394" i="2"/>
  <c r="K98" i="2"/>
  <c r="K525" i="2"/>
  <c r="K372" i="2"/>
  <c r="K187" i="2"/>
  <c r="K169" i="2"/>
  <c r="K67" i="2"/>
  <c r="K449" i="2"/>
  <c r="K126" i="2"/>
  <c r="K412" i="2"/>
  <c r="K80" i="2"/>
  <c r="K240" i="2"/>
  <c r="K345" i="2"/>
  <c r="K157" i="2"/>
  <c r="K590" i="2"/>
  <c r="K450" i="2"/>
  <c r="K82" i="2"/>
  <c r="K281" i="2"/>
  <c r="K415" i="2"/>
  <c r="K594" i="2"/>
  <c r="K418" i="2"/>
  <c r="U534" i="2"/>
  <c r="U319" i="2"/>
  <c r="U503" i="2"/>
  <c r="U93" i="2"/>
  <c r="U121" i="2"/>
  <c r="U317" i="2"/>
  <c r="U202" i="2"/>
  <c r="U27" i="2"/>
  <c r="U182" i="2"/>
  <c r="U38" i="2"/>
  <c r="U29" i="2"/>
  <c r="U12" i="2"/>
  <c r="U331" i="2"/>
  <c r="U156" i="2"/>
  <c r="U91" i="2"/>
  <c r="U347" i="2"/>
  <c r="U532" i="2"/>
  <c r="U88" i="2"/>
  <c r="U23" i="2"/>
  <c r="U76" i="2"/>
  <c r="U346" i="2"/>
  <c r="U62" i="2"/>
  <c r="U148" i="2"/>
  <c r="U313" i="2"/>
  <c r="U278" i="2"/>
  <c r="U356" i="2"/>
  <c r="U344" i="2"/>
  <c r="U285" i="2"/>
  <c r="U358" i="2"/>
  <c r="U297" i="2"/>
  <c r="U493" i="2"/>
  <c r="U538" i="2"/>
  <c r="U155" i="2"/>
  <c r="U294" i="2"/>
  <c r="U436" i="2"/>
  <c r="U528" i="2"/>
  <c r="U595" i="2"/>
  <c r="U161" i="2"/>
  <c r="U462" i="2"/>
  <c r="U41" i="2"/>
  <c r="U580" i="2"/>
  <c r="U442" i="2"/>
  <c r="U296" i="2"/>
  <c r="U138" i="2"/>
  <c r="U69" i="2"/>
  <c r="U118" i="2"/>
  <c r="U186" i="2"/>
  <c r="U149" i="2"/>
  <c r="U131" i="2"/>
  <c r="U468" i="2"/>
  <c r="U589" i="2"/>
  <c r="U160" i="2"/>
  <c r="U582" i="2"/>
  <c r="U527" i="2"/>
  <c r="U601" i="2"/>
  <c r="U576" i="2"/>
  <c r="U520" i="2"/>
  <c r="U620" i="2"/>
  <c r="U463" i="2"/>
  <c r="U390" i="2"/>
  <c r="U373" i="2"/>
  <c r="U300" i="2"/>
  <c r="U228" i="2"/>
  <c r="U162" i="2"/>
  <c r="U108" i="2"/>
  <c r="U19" i="2"/>
  <c r="U594" i="2"/>
  <c r="U519" i="2"/>
  <c r="U371" i="2"/>
  <c r="U320" i="2"/>
  <c r="U218" i="2"/>
  <c r="U159" i="2"/>
  <c r="U204" i="2"/>
  <c r="U77" i="2"/>
  <c r="U573" i="2"/>
  <c r="U444" i="2"/>
  <c r="U283" i="2"/>
  <c r="U224" i="2"/>
  <c r="U276" i="2"/>
  <c r="U324" i="2"/>
  <c r="U113" i="2"/>
  <c r="U49" i="2"/>
  <c r="U559" i="2"/>
  <c r="U495" i="2"/>
  <c r="U267" i="2"/>
  <c r="U208" i="2"/>
  <c r="U266" i="2"/>
  <c r="U376" i="2"/>
  <c r="U110" i="2"/>
  <c r="U209" i="2"/>
  <c r="U579" i="2"/>
  <c r="U474" i="2"/>
  <c r="U397" i="2"/>
  <c r="U510" i="2"/>
  <c r="U183" i="2"/>
  <c r="U152" i="2"/>
  <c r="U85" i="2"/>
  <c r="U105" i="2"/>
  <c r="U561" i="2"/>
  <c r="U618" i="2"/>
  <c r="U521" i="2"/>
  <c r="U585" i="2"/>
  <c r="U622" i="2"/>
  <c r="U624" i="2"/>
  <c r="U526" i="2"/>
  <c r="U435" i="2"/>
  <c r="U369" i="2"/>
  <c r="U485" i="2"/>
  <c r="U172" i="2"/>
  <c r="U166" i="2"/>
  <c r="U78" i="2"/>
  <c r="U13" i="2"/>
  <c r="U486" i="2"/>
  <c r="U392" i="2"/>
  <c r="U261" i="2"/>
  <c r="U281" i="2"/>
  <c r="U284" i="2"/>
  <c r="U279" i="2"/>
  <c r="U270" i="2"/>
  <c r="U458" i="2"/>
  <c r="U395" i="2"/>
  <c r="U288" i="2"/>
  <c r="U157" i="2"/>
  <c r="U318" i="2"/>
  <c r="U70" i="2"/>
  <c r="U615" i="2"/>
  <c r="U571" i="2"/>
  <c r="U425" i="2"/>
  <c r="U268" i="2"/>
  <c r="U141" i="2"/>
  <c r="U222" i="2"/>
  <c r="U54" i="2"/>
  <c r="U630" i="2"/>
  <c r="U570" i="2"/>
  <c r="U383" i="2"/>
  <c r="U256" i="2"/>
  <c r="U109" i="2"/>
  <c r="U203" i="2"/>
  <c r="U30" i="2"/>
  <c r="U609" i="2"/>
  <c r="U307" i="2"/>
  <c r="U302" i="2"/>
  <c r="U115" i="2"/>
  <c r="U551" i="2"/>
  <c r="U197" i="2"/>
  <c r="U523" i="2"/>
  <c r="U421" i="2"/>
  <c r="U328" i="2"/>
  <c r="U142" i="2"/>
  <c r="U378" i="2"/>
  <c r="U607" i="2"/>
  <c r="U505" i="2"/>
  <c r="U221" i="2"/>
  <c r="U129" i="2"/>
  <c r="U599" i="2"/>
  <c r="U409" i="2"/>
  <c r="U213" i="2"/>
  <c r="U104" i="2"/>
  <c r="U440" i="2"/>
  <c r="U98" i="2"/>
  <c r="U329" i="2"/>
  <c r="U127" i="2"/>
  <c r="U628" i="2"/>
  <c r="U68" i="2"/>
  <c r="U330" i="2"/>
  <c r="U593" i="2"/>
  <c r="U513" i="2"/>
  <c r="U566" i="2"/>
  <c r="U588" i="2"/>
  <c r="U613" i="2"/>
  <c r="U517" i="2"/>
  <c r="U483" i="2"/>
  <c r="U305" i="2"/>
  <c r="U237" i="2"/>
  <c r="U343" i="2"/>
  <c r="U180" i="2"/>
  <c r="U14" i="2"/>
  <c r="U35" i="2"/>
  <c r="U466" i="2"/>
  <c r="U406" i="2"/>
  <c r="U232" i="2"/>
  <c r="U165" i="2"/>
  <c r="U100" i="2"/>
  <c r="U86" i="2"/>
  <c r="U597" i="2"/>
  <c r="U477" i="2"/>
  <c r="U363" i="2"/>
  <c r="U335" i="2"/>
  <c r="U360" i="2"/>
  <c r="U179" i="2"/>
  <c r="U252" i="2"/>
  <c r="U627" i="2"/>
  <c r="U467" i="2"/>
  <c r="U339" i="2"/>
  <c r="U303" i="2"/>
  <c r="U244" i="2"/>
  <c r="U126" i="2"/>
  <c r="U89" i="2"/>
  <c r="U626" i="2"/>
  <c r="U549" i="2"/>
  <c r="U315" i="2"/>
  <c r="U258" i="2"/>
  <c r="U196" i="2"/>
  <c r="U372" i="2"/>
  <c r="U66" i="2"/>
  <c r="U556" i="2"/>
  <c r="U487" i="2"/>
  <c r="U407" i="2"/>
  <c r="U7" i="2"/>
  <c r="U530" i="2"/>
  <c r="U173" i="2"/>
  <c r="U470" i="2"/>
  <c r="U412" i="2"/>
  <c r="U311" i="2"/>
  <c r="U233" i="2"/>
  <c r="U353" i="2"/>
  <c r="U590" i="2"/>
  <c r="U420" i="2"/>
  <c r="U262" i="2"/>
  <c r="U32" i="2"/>
  <c r="U574" i="2"/>
  <c r="U399" i="2"/>
  <c r="U250" i="2"/>
  <c r="U24" i="2"/>
  <c r="U332" i="2"/>
  <c r="U10" i="2"/>
  <c r="U382" i="2"/>
  <c r="U117" i="2"/>
  <c r="U50" i="2"/>
  <c r="U488" i="2"/>
  <c r="U529" i="2"/>
  <c r="U567" i="2"/>
  <c r="U575" i="2"/>
  <c r="U608" i="2"/>
  <c r="U619" i="2"/>
  <c r="U498" i="2"/>
  <c r="U355" i="2"/>
  <c r="U304" i="2"/>
  <c r="U226" i="2"/>
  <c r="U175" i="2"/>
  <c r="U16" i="2"/>
  <c r="U65" i="2"/>
  <c r="U611" i="2"/>
  <c r="U459" i="2"/>
  <c r="U437" i="2"/>
  <c r="U364" i="2"/>
  <c r="U391" i="2"/>
  <c r="U220" i="2"/>
  <c r="U146" i="2"/>
  <c r="U536" i="2"/>
  <c r="U423" i="2"/>
  <c r="U337" i="2"/>
  <c r="U253" i="2"/>
  <c r="U163" i="2"/>
  <c r="U56" i="2"/>
  <c r="U43" i="2"/>
  <c r="U504" i="2"/>
  <c r="U558" i="2"/>
  <c r="U321" i="2"/>
  <c r="U229" i="2"/>
  <c r="U147" i="2"/>
  <c r="U40" i="2"/>
  <c r="U11" i="2"/>
  <c r="U586" i="2"/>
  <c r="U441" i="2"/>
  <c r="U289" i="2"/>
  <c r="U205" i="2"/>
  <c r="U453" i="2"/>
  <c r="U8" i="2"/>
  <c r="U25" i="2"/>
  <c r="U454" i="2"/>
  <c r="U248" i="2"/>
  <c r="U95" i="2"/>
  <c r="U9" i="2"/>
  <c r="U400" i="2"/>
  <c r="U445" i="2"/>
  <c r="U415" i="2"/>
  <c r="U231" i="2"/>
  <c r="U308" i="2"/>
  <c r="U140" i="2"/>
  <c r="U234" i="2"/>
  <c r="U568" i="2"/>
  <c r="U365" i="2"/>
  <c r="U272" i="2"/>
  <c r="U82" i="2"/>
  <c r="U506" i="2"/>
  <c r="U357" i="2"/>
  <c r="U243" i="2"/>
  <c r="U74" i="2"/>
  <c r="U46" i="2"/>
  <c r="U403" i="2"/>
  <c r="U119" i="2"/>
  <c r="U602" i="2"/>
  <c r="U206" i="2"/>
  <c r="U322" i="2"/>
  <c r="U143" i="2"/>
  <c r="U512" i="2"/>
  <c r="U610" i="2"/>
  <c r="U547" i="2"/>
  <c r="U540" i="2"/>
  <c r="U306" i="2"/>
  <c r="U334" i="2"/>
  <c r="U280" i="2"/>
  <c r="U21" i="2"/>
  <c r="U449" i="2"/>
  <c r="U333" i="2"/>
  <c r="U185" i="2"/>
  <c r="U259" i="2"/>
  <c r="U481" i="2"/>
  <c r="U426" i="2"/>
  <c r="U210" i="2"/>
  <c r="U144" i="2"/>
  <c r="U603" i="2"/>
  <c r="U385" i="2"/>
  <c r="U316" i="2"/>
  <c r="U174" i="2"/>
  <c r="U176" i="2"/>
  <c r="U469" i="2"/>
  <c r="U277" i="2"/>
  <c r="U227" i="2"/>
  <c r="U96" i="2"/>
  <c r="U452" i="2"/>
  <c r="U448" i="2"/>
  <c r="U94" i="2"/>
  <c r="U350" i="2"/>
  <c r="U275" i="2"/>
  <c r="U169" i="2"/>
  <c r="U336" i="2"/>
  <c r="U484" i="2"/>
  <c r="U212" i="2"/>
  <c r="U75" i="2"/>
  <c r="U368" i="2"/>
  <c r="U92" i="2"/>
  <c r="U28" i="2"/>
  <c r="U584" i="2"/>
  <c r="U99" i="2"/>
  <c r="U496" i="2"/>
  <c r="U79" i="2"/>
  <c r="U563" i="2"/>
  <c r="U562" i="2"/>
  <c r="U533" i="2"/>
  <c r="U433" i="2"/>
  <c r="U309" i="2"/>
  <c r="U214" i="2"/>
  <c r="U80" i="2"/>
  <c r="U60" i="2"/>
  <c r="U431" i="2"/>
  <c r="U351" i="2"/>
  <c r="U327" i="2"/>
  <c r="U42" i="2"/>
  <c r="U478" i="2"/>
  <c r="U460" i="2"/>
  <c r="U188" i="2"/>
  <c r="U63" i="2"/>
  <c r="U596" i="2"/>
  <c r="U398" i="2"/>
  <c r="U377" i="2"/>
  <c r="U136" i="2"/>
  <c r="U106" i="2"/>
  <c r="U457" i="2"/>
  <c r="U352" i="2"/>
  <c r="U181" i="2"/>
  <c r="U177" i="2"/>
  <c r="U417" i="2"/>
  <c r="U443" i="2"/>
  <c r="U604" i="2"/>
  <c r="U631" i="2"/>
  <c r="U456" i="2"/>
  <c r="U48" i="2"/>
  <c r="U386" i="2"/>
  <c r="U491" i="2"/>
  <c r="U191" i="2"/>
  <c r="U545" i="2"/>
  <c r="U192" i="2"/>
  <c r="U101" i="2"/>
  <c r="U67" i="2"/>
  <c r="U184" i="2"/>
  <c r="U600" i="2"/>
  <c r="U434" i="2"/>
  <c r="U614" i="2"/>
  <c r="U541" i="2"/>
  <c r="U489" i="2"/>
  <c r="U537" i="2"/>
  <c r="U429" i="2"/>
  <c r="U410" i="2"/>
  <c r="U359" i="2"/>
  <c r="U154" i="2"/>
  <c r="U544" i="2"/>
  <c r="U299" i="2"/>
  <c r="U189" i="2"/>
  <c r="U249" i="2"/>
  <c r="U20" i="2"/>
  <c r="U411" i="2"/>
  <c r="U239" i="2"/>
  <c r="U151" i="2"/>
  <c r="U90" i="2"/>
  <c r="U518" i="2"/>
  <c r="U388" i="2"/>
  <c r="U164" i="2"/>
  <c r="U39" i="2"/>
  <c r="U557" i="2"/>
  <c r="U430" i="2"/>
  <c r="U342" i="2"/>
  <c r="U97" i="2"/>
  <c r="U45" i="2"/>
  <c r="U269" i="2"/>
  <c r="U72" i="2"/>
  <c r="U381" i="2"/>
  <c r="U472" i="2"/>
  <c r="U292" i="2"/>
  <c r="U33" i="2"/>
  <c r="U201" i="2"/>
  <c r="U394" i="2"/>
  <c r="U102" i="2"/>
  <c r="U479" i="2"/>
  <c r="U199" i="2"/>
  <c r="U61" i="2"/>
  <c r="U139" i="2"/>
  <c r="U490" i="2"/>
  <c r="U158" i="2"/>
  <c r="U273" i="2"/>
  <c r="U612" i="2"/>
  <c r="U623" i="2"/>
  <c r="U625" i="2"/>
  <c r="U535" i="2"/>
  <c r="U379" i="2"/>
  <c r="U265" i="2"/>
  <c r="U111" i="2"/>
  <c r="U58" i="2"/>
  <c r="U555" i="2"/>
  <c r="U362" i="2"/>
  <c r="U310" i="2"/>
  <c r="U64" i="2"/>
  <c r="U591" i="2"/>
  <c r="U401" i="2"/>
  <c r="U348" i="2"/>
  <c r="U238" i="2"/>
  <c r="U37" i="2"/>
  <c r="U497" i="2"/>
  <c r="U301" i="2"/>
  <c r="U282" i="2"/>
  <c r="U130" i="2"/>
  <c r="U542" i="2"/>
  <c r="U314" i="2"/>
  <c r="U242" i="2"/>
  <c r="U84" i="2"/>
  <c r="U59" i="2"/>
  <c r="U255" i="2"/>
  <c r="U22" i="2"/>
  <c r="U341" i="2"/>
  <c r="U514" i="2"/>
  <c r="U271" i="2"/>
  <c r="U629" i="2"/>
  <c r="U553" i="2"/>
  <c r="U200" i="2"/>
  <c r="U128" i="2"/>
  <c r="U446" i="2"/>
  <c r="U187" i="2"/>
  <c r="U293" i="2"/>
  <c r="U473" i="2"/>
  <c r="U389" i="2"/>
  <c r="U500" i="2"/>
  <c r="U507" i="2"/>
  <c r="U572" i="2"/>
  <c r="U461" i="2"/>
  <c r="U122" i="2"/>
  <c r="U419" i="2"/>
  <c r="U87" i="2"/>
  <c r="U511" i="2"/>
  <c r="U375" i="2"/>
  <c r="U515" i="2"/>
  <c r="U286" i="2"/>
  <c r="U44" i="2"/>
  <c r="U414" i="2"/>
  <c r="U475" i="2"/>
  <c r="U107" i="2"/>
  <c r="U583" i="2"/>
  <c r="U112" i="2"/>
  <c r="U525" i="2"/>
  <c r="U569" i="2"/>
  <c r="U57" i="2"/>
  <c r="U123" i="2"/>
  <c r="U133" i="2"/>
  <c r="U621" i="2"/>
  <c r="U428" i="2"/>
  <c r="U345" i="2"/>
  <c r="U384" i="2"/>
  <c r="U502" i="2"/>
  <c r="U522" i="2"/>
  <c r="U581" i="2"/>
  <c r="U393" i="2"/>
  <c r="U215" i="2"/>
  <c r="U617" i="2"/>
  <c r="U450" i="2"/>
  <c r="U598" i="2"/>
  <c r="U240" i="2"/>
  <c r="U47" i="2"/>
  <c r="U408" i="2"/>
  <c r="U195" i="2"/>
  <c r="U508" i="2"/>
  <c r="U251" i="2"/>
  <c r="U465" i="2"/>
  <c r="U194" i="2"/>
  <c r="U564" i="2"/>
  <c r="U287" i="2"/>
  <c r="U52" i="2"/>
  <c r="U254" i="2"/>
  <c r="U552" i="2"/>
  <c r="U83" i="2"/>
  <c r="U405" i="2"/>
  <c r="U447" i="2"/>
  <c r="U132" i="2"/>
  <c r="U137" i="2"/>
  <c r="U290" i="2"/>
  <c r="U531" i="2"/>
  <c r="U241" i="2"/>
  <c r="U114" i="2"/>
  <c r="U170" i="2"/>
  <c r="U219" i="2"/>
  <c r="U366" i="2"/>
  <c r="U153" i="2"/>
  <c r="U471" i="2"/>
  <c r="U404" i="2"/>
  <c r="U323" i="2"/>
  <c r="U592" i="2"/>
  <c r="U501" i="2"/>
  <c r="U298" i="2"/>
  <c r="U17" i="2"/>
  <c r="U482" i="2"/>
  <c r="U71" i="2"/>
  <c r="U354" i="2"/>
  <c r="U198" i="2"/>
  <c r="U565" i="2"/>
  <c r="U135" i="2"/>
  <c r="U476" i="2"/>
  <c r="U554" i="2"/>
  <c r="U494" i="2"/>
  <c r="U36" i="2"/>
  <c r="U387" i="2"/>
  <c r="U427" i="2"/>
  <c r="U246" i="2"/>
  <c r="U396" i="2"/>
  <c r="U546" i="2"/>
  <c r="U31" i="2"/>
  <c r="U543" i="2"/>
  <c r="U432" i="2"/>
  <c r="U125" i="2"/>
  <c r="U605" i="2"/>
  <c r="U247" i="2"/>
  <c r="U51" i="2"/>
  <c r="U325" i="2"/>
  <c r="U178" i="2"/>
  <c r="U338" i="2"/>
  <c r="U134" i="2"/>
  <c r="U422" i="2"/>
  <c r="U103" i="2"/>
  <c r="U413" i="2"/>
  <c r="U524" i="2"/>
  <c r="U216" i="2"/>
  <c r="U193" i="2"/>
  <c r="U312" i="2"/>
  <c r="U424" i="2"/>
  <c r="U374" i="2"/>
  <c r="U26" i="2"/>
  <c r="U616" i="2"/>
  <c r="U548" i="2"/>
  <c r="U439" i="2"/>
  <c r="U171" i="2"/>
  <c r="U606" i="2"/>
  <c r="U260" i="2"/>
  <c r="U53" i="2"/>
  <c r="U480" i="2"/>
  <c r="U34" i="2"/>
  <c r="U416" i="2"/>
  <c r="U124" i="2"/>
  <c r="U578" i="2"/>
  <c r="U516" i="2"/>
  <c r="U340" i="2"/>
  <c r="U349" i="2"/>
  <c r="U367" i="2"/>
  <c r="U217" i="2"/>
  <c r="U380" i="2"/>
  <c r="U116" i="2"/>
  <c r="U150" i="2"/>
  <c r="U55" i="2"/>
  <c r="U402" i="2"/>
  <c r="U361" i="2"/>
  <c r="U560" i="2"/>
  <c r="U509" i="2"/>
  <c r="U145" i="2"/>
  <c r="U120" i="2"/>
  <c r="U211" i="2"/>
  <c r="U73" i="2"/>
  <c r="U587" i="2"/>
  <c r="U451" i="2"/>
  <c r="U245" i="2"/>
  <c r="U257" i="2"/>
  <c r="U499" i="2"/>
  <c r="U263" i="2"/>
  <c r="U464" i="2"/>
  <c r="U550" i="2"/>
  <c r="U190" i="2"/>
  <c r="U223" i="2"/>
  <c r="U15" i="2"/>
  <c r="U235" i="2"/>
  <c r="U230" i="2"/>
  <c r="U264" i="2"/>
  <c r="U291" i="2"/>
  <c r="U577" i="2"/>
  <c r="U18" i="2"/>
  <c r="U492" i="2"/>
  <c r="U225" i="2"/>
  <c r="U168" i="2"/>
  <c r="U418" i="2"/>
  <c r="U370" i="2"/>
  <c r="U539" i="2"/>
  <c r="U81" i="2"/>
  <c r="U274" i="2"/>
  <c r="U167" i="2"/>
  <c r="U207" i="2"/>
  <c r="U236" i="2"/>
  <c r="U438" i="2"/>
  <c r="U326" i="2"/>
  <c r="U295" i="2"/>
  <c r="U455" i="2"/>
  <c r="L182" i="2"/>
  <c r="L189" i="2"/>
  <c r="Y266" i="2"/>
  <c r="Y418" i="2"/>
  <c r="Y152" i="2"/>
  <c r="L264" i="2"/>
  <c r="L42" i="2"/>
  <c r="L526" i="2"/>
  <c r="L500" i="2"/>
  <c r="Y488" i="2"/>
  <c r="Y350" i="2"/>
  <c r="Y386" i="2"/>
  <c r="Y331" i="2"/>
  <c r="Y172" i="2"/>
  <c r="Y50" i="2"/>
  <c r="Y23" i="2"/>
  <c r="Y77" i="2"/>
  <c r="Y208" i="2"/>
  <c r="Y444" i="2"/>
  <c r="Y583" i="2"/>
  <c r="Y301" i="2"/>
  <c r="Y31" i="2"/>
  <c r="Y541" i="2"/>
  <c r="Y341" i="2"/>
  <c r="Y249" i="2"/>
  <c r="Y52" i="2"/>
  <c r="Y114" i="2"/>
  <c r="Y30" i="2"/>
  <c r="Y568" i="2"/>
  <c r="Y442" i="2"/>
  <c r="Y595" i="2"/>
  <c r="Y446" i="2"/>
  <c r="Y294" i="2"/>
  <c r="Y142" i="2"/>
  <c r="Y102" i="2"/>
  <c r="Y232" i="2"/>
  <c r="Y593" i="2"/>
  <c r="Y594" i="2"/>
  <c r="Y553" i="2"/>
  <c r="Y207" i="2"/>
  <c r="Y230" i="2"/>
  <c r="Y94" i="2"/>
  <c r="Y373" i="2"/>
  <c r="Y27" i="2"/>
  <c r="L553" i="2"/>
  <c r="L443" i="2"/>
  <c r="L485" i="2"/>
  <c r="Y492" i="2"/>
  <c r="Y521" i="2"/>
  <c r="Y523" i="2"/>
  <c r="Y335" i="2"/>
  <c r="Y68" i="2"/>
  <c r="Y290" i="2"/>
  <c r="L630" i="2"/>
  <c r="L572" i="2"/>
  <c r="L527" i="2"/>
  <c r="L383" i="2"/>
  <c r="Y597" i="2"/>
  <c r="Y167" i="2"/>
  <c r="Y240" i="2"/>
  <c r="Y66" i="2"/>
  <c r="Y11" i="2"/>
  <c r="Y546" i="2"/>
  <c r="Y419" i="2"/>
  <c r="Y99" i="2"/>
  <c r="Y332" i="2"/>
  <c r="Y19" i="2"/>
  <c r="L565" i="2"/>
  <c r="L579" i="2"/>
  <c r="L396" i="2"/>
  <c r="L345" i="2"/>
  <c r="L382" i="2"/>
  <c r="Y578" i="2"/>
  <c r="Y368" i="2"/>
  <c r="Y138" i="2"/>
  <c r="Y109" i="2"/>
  <c r="L538" i="2"/>
  <c r="L416" i="2"/>
  <c r="L458" i="2"/>
  <c r="L260" i="2"/>
  <c r="L275" i="2"/>
  <c r="L159" i="2"/>
  <c r="L63" i="2"/>
  <c r="Y535" i="2"/>
  <c r="Y621" i="2"/>
  <c r="Y46" i="2"/>
  <c r="L597" i="2"/>
  <c r="L523" i="2"/>
  <c r="L315" i="2"/>
  <c r="L240" i="2"/>
  <c r="L321" i="2"/>
  <c r="L231" i="2"/>
  <c r="L16" i="2"/>
  <c r="Y342" i="2"/>
  <c r="Y281" i="2"/>
  <c r="Y387" i="2"/>
  <c r="L584" i="2"/>
  <c r="L464" i="2"/>
  <c r="L390" i="2"/>
  <c r="L293" i="2"/>
  <c r="L150" i="2"/>
  <c r="L177" i="2"/>
  <c r="L72" i="2"/>
  <c r="Y435" i="2"/>
  <c r="Y161" i="2"/>
  <c r="Y369" i="2"/>
  <c r="Y437" i="2"/>
  <c r="Y616" i="2"/>
  <c r="Y417" i="2"/>
  <c r="Y303" i="2"/>
  <c r="Y203" i="2"/>
  <c r="Y321" i="2"/>
  <c r="Y101" i="2"/>
  <c r="Y80" i="2"/>
  <c r="Y501" i="2"/>
  <c r="Y508" i="2"/>
  <c r="Y481" i="2"/>
  <c r="Y466" i="2"/>
  <c r="Y315" i="2"/>
  <c r="Y498" i="2"/>
  <c r="Y391" i="2"/>
  <c r="Y130" i="2"/>
  <c r="Y347" i="2"/>
  <c r="Y13" i="2"/>
  <c r="Y440" i="2"/>
  <c r="Y490" i="2"/>
  <c r="Y191" i="2"/>
  <c r="Y91" i="2"/>
  <c r="Y582" i="2"/>
  <c r="Y213" i="2"/>
  <c r="Y96" i="2"/>
  <c r="Y89" i="2"/>
  <c r="Y420" i="2"/>
  <c r="Y394" i="2"/>
  <c r="Y171" i="2"/>
  <c r="Y459" i="2"/>
  <c r="Y144" i="2"/>
  <c r="L617" i="2"/>
  <c r="L513" i="2"/>
  <c r="L517" i="2"/>
  <c r="L356" i="2"/>
  <c r="Y356" i="2"/>
  <c r="Y183" i="2"/>
  <c r="Y470" i="2"/>
  <c r="Y485" i="2"/>
  <c r="Y258" i="2"/>
  <c r="L578" i="2"/>
  <c r="L479" i="2"/>
  <c r="L439" i="2"/>
  <c r="Y428" i="2"/>
  <c r="Y327" i="2"/>
  <c r="Y154" i="2"/>
  <c r="Y306" i="2"/>
  <c r="L611" i="2"/>
  <c r="Y563" i="2"/>
  <c r="Y625" i="2"/>
  <c r="Y623" i="2"/>
  <c r="Y32" i="2"/>
  <c r="L577" i="2"/>
  <c r="L522" i="2"/>
  <c r="L323" i="2"/>
  <c r="L256" i="2"/>
  <c r="L110" i="2"/>
  <c r="Y458" i="2"/>
  <c r="Y257" i="2"/>
  <c r="Y136" i="2"/>
  <c r="L499" i="2"/>
  <c r="L391" i="2"/>
  <c r="L446" i="2"/>
  <c r="L166" i="2"/>
  <c r="L429" i="2"/>
  <c r="L146" i="2"/>
  <c r="Y285" i="2"/>
  <c r="Y113" i="2"/>
  <c r="Y122" i="2"/>
  <c r="L490" i="2"/>
  <c r="L496" i="2"/>
  <c r="L441" i="2"/>
  <c r="L158" i="2"/>
  <c r="L107" i="2"/>
  <c r="L55" i="2"/>
  <c r="Y336" i="2"/>
  <c r="Y399" i="2"/>
  <c r="Y242" i="2"/>
  <c r="L471" i="2"/>
  <c r="L364" i="2"/>
  <c r="L232" i="2"/>
  <c r="L149" i="2"/>
  <c r="L135" i="2"/>
  <c r="L151" i="2"/>
  <c r="Y531" i="2"/>
  <c r="L631" i="2"/>
  <c r="L428" i="2"/>
  <c r="L271" i="2"/>
  <c r="L168" i="2"/>
  <c r="L105" i="2"/>
  <c r="L61" i="2"/>
  <c r="Y405" i="2"/>
  <c r="Y28" i="2"/>
  <c r="L544" i="2"/>
  <c r="L347" i="2"/>
  <c r="L251" i="2"/>
  <c r="L273" i="2"/>
  <c r="L51" i="2"/>
  <c r="L115" i="2"/>
  <c r="Y163" i="2"/>
  <c r="Y381" i="2"/>
  <c r="L493" i="2"/>
  <c r="L257" i="2"/>
  <c r="L336" i="2"/>
  <c r="L106" i="2"/>
  <c r="L138" i="2"/>
  <c r="Y416" i="2"/>
  <c r="Y310" i="2"/>
  <c r="L600" i="2"/>
  <c r="L461" i="2"/>
  <c r="L287" i="2"/>
  <c r="L244" i="2"/>
  <c r="L245" i="2"/>
  <c r="L178" i="2"/>
  <c r="Y429" i="2"/>
  <c r="L590" i="2"/>
  <c r="L188" i="2"/>
  <c r="L169" i="2"/>
  <c r="Y606" i="2"/>
  <c r="L447" i="2"/>
  <c r="L220" i="2"/>
  <c r="L60" i="2"/>
  <c r="Y166" i="2"/>
  <c r="L393" i="2"/>
  <c r="L88" i="2"/>
  <c r="L13" i="2"/>
  <c r="Y292" i="2"/>
  <c r="L318" i="2"/>
  <c r="L143" i="2"/>
  <c r="Y456" i="2"/>
  <c r="L267" i="2"/>
  <c r="Y215" i="2"/>
  <c r="L221" i="2"/>
  <c r="Y206" i="2"/>
  <c r="L145" i="2"/>
  <c r="Y40" i="2"/>
  <c r="L176" i="2"/>
  <c r="L625" i="2"/>
  <c r="L609" i="2"/>
  <c r="L566" i="2"/>
  <c r="Y288" i="2"/>
  <c r="L508" i="2"/>
  <c r="L258" i="2"/>
  <c r="L20" i="2"/>
  <c r="L19" i="2"/>
  <c r="Y552" i="2"/>
  <c r="Y551" i="2"/>
  <c r="Y239" i="2"/>
  <c r="Y139" i="2"/>
  <c r="Y216" i="2"/>
  <c r="Y324" i="2"/>
  <c r="Y339" i="2"/>
  <c r="Y495" i="2"/>
  <c r="Y600" i="2"/>
  <c r="Y398" i="2"/>
  <c r="Y361" i="2"/>
  <c r="Y251" i="2"/>
  <c r="Y430" i="2"/>
  <c r="Y180" i="2"/>
  <c r="Y427" i="2"/>
  <c r="Y297" i="2"/>
  <c r="Y602" i="2"/>
  <c r="Y601" i="2"/>
  <c r="Y590" i="2"/>
  <c r="Y127" i="2"/>
  <c r="Y510" i="2"/>
  <c r="Y220" i="2"/>
  <c r="Y43" i="2"/>
  <c r="Y385" i="2"/>
  <c r="Y12" i="2"/>
  <c r="Y528" i="2"/>
  <c r="Y277" i="2"/>
  <c r="Y67" i="2"/>
  <c r="Y360" i="2"/>
  <c r="Y173" i="2"/>
  <c r="L623" i="2"/>
  <c r="L559" i="2"/>
  <c r="L506" i="2"/>
  <c r="L292" i="2"/>
  <c r="Y499" i="2"/>
  <c r="Y79" i="2"/>
  <c r="Y177" i="2"/>
  <c r="Y168" i="2"/>
  <c r="Y41" i="2"/>
  <c r="L613" i="2"/>
  <c r="L560" i="2"/>
  <c r="L475" i="2"/>
  <c r="Y496" i="2"/>
  <c r="Y39" i="2"/>
  <c r="Y10" i="2"/>
  <c r="Y49" i="2"/>
  <c r="L574" i="2"/>
  <c r="Y364" i="2"/>
  <c r="Y370" i="2"/>
  <c r="Y353" i="2"/>
  <c r="Y189" i="2"/>
  <c r="L607" i="2"/>
  <c r="L477" i="2"/>
  <c r="L354" i="2"/>
  <c r="L422" i="2"/>
  <c r="L192" i="2"/>
  <c r="Y293" i="2"/>
  <c r="Y555" i="2"/>
  <c r="Y272" i="2"/>
  <c r="L515" i="2"/>
  <c r="L392" i="2"/>
  <c r="L312" i="2"/>
  <c r="L353" i="2"/>
  <c r="L113" i="2"/>
  <c r="L272" i="2"/>
  <c r="Y354" i="2"/>
  <c r="Y431" i="2"/>
  <c r="Y265" i="2"/>
  <c r="L487" i="2"/>
  <c r="L372" i="2"/>
  <c r="L296" i="2"/>
  <c r="L157" i="2"/>
  <c r="L141" i="2"/>
  <c r="Y514" i="2"/>
  <c r="Y135" i="2"/>
  <c r="Y241" i="2"/>
  <c r="Y527" i="2"/>
  <c r="L459" i="2"/>
  <c r="L307" i="2"/>
  <c r="L357" i="2"/>
  <c r="L236" i="2"/>
  <c r="L205" i="2"/>
  <c r="Y610" i="2"/>
  <c r="Y357" i="2"/>
  <c r="L596" i="2"/>
  <c r="L478" i="2"/>
  <c r="L341" i="2"/>
  <c r="L407" i="2"/>
  <c r="L15" i="2"/>
  <c r="L44" i="2"/>
  <c r="Y271" i="2"/>
  <c r="Y289" i="2"/>
  <c r="L547" i="2"/>
  <c r="L314" i="2"/>
  <c r="L255" i="2"/>
  <c r="L333" i="2"/>
  <c r="L282" i="2"/>
  <c r="Y580" i="2"/>
  <c r="Y222" i="2"/>
  <c r="Y98" i="2"/>
  <c r="L450" i="2"/>
  <c r="L360" i="2"/>
  <c r="L132" i="2"/>
  <c r="L175" i="2"/>
  <c r="L12" i="2"/>
  <c r="Y519" i="2"/>
  <c r="Y185" i="2"/>
  <c r="L618" i="2"/>
  <c r="L431" i="2"/>
  <c r="L427" i="2"/>
  <c r="L96" i="2"/>
  <c r="L31" i="2"/>
  <c r="L62" i="2"/>
  <c r="Y140" i="2"/>
  <c r="L483" i="2"/>
  <c r="L304" i="2"/>
  <c r="L116" i="2"/>
  <c r="Y577" i="2"/>
  <c r="L438" i="2"/>
  <c r="L104" i="2"/>
  <c r="L76" i="2"/>
  <c r="Y22" i="2"/>
  <c r="L363" i="2"/>
  <c r="L123" i="2"/>
  <c r="L37" i="2"/>
  <c r="Y526" i="2"/>
  <c r="L376" i="2"/>
  <c r="L32" i="2"/>
  <c r="Y231" i="2"/>
  <c r="L237" i="2"/>
  <c r="Y333" i="2"/>
  <c r="L295" i="2"/>
  <c r="Y413" i="2"/>
  <c r="L41" i="2"/>
  <c r="Y15" i="2"/>
  <c r="L114" i="2"/>
  <c r="L432" i="2"/>
  <c r="L489" i="2"/>
  <c r="L324" i="2"/>
  <c r="L531" i="2"/>
  <c r="Y131" i="2"/>
  <c r="L124" i="2"/>
  <c r="L78" i="2"/>
  <c r="Y522" i="2"/>
  <c r="Y457" i="2"/>
  <c r="Y401" i="2"/>
  <c r="Y47" i="2"/>
  <c r="Y389" i="2"/>
  <c r="Y120" i="2"/>
  <c r="Y61" i="2"/>
  <c r="Y238" i="2"/>
  <c r="Y318" i="2"/>
  <c r="Y408" i="2"/>
  <c r="Y451" i="2"/>
  <c r="Y159" i="2"/>
  <c r="Y59" i="2"/>
  <c r="Y182" i="2"/>
  <c r="Y33" i="2"/>
  <c r="Y58" i="2"/>
  <c r="Y48" i="2"/>
  <c r="Y540" i="2"/>
  <c r="Y340" i="2"/>
  <c r="Y269" i="2"/>
  <c r="Y345" i="2"/>
  <c r="Y561" i="2"/>
  <c r="Y511" i="2"/>
  <c r="Y181" i="2"/>
  <c r="Y7" i="2"/>
  <c r="Y60" i="2"/>
  <c r="Y380" i="2"/>
  <c r="Y103" i="2"/>
  <c r="Y363" i="2"/>
  <c r="Y153" i="2"/>
  <c r="Y273" i="2"/>
  <c r="L588" i="2"/>
  <c r="L510" i="2"/>
  <c r="L404" i="2"/>
  <c r="Y608" i="2"/>
  <c r="Y362" i="2"/>
  <c r="Y147" i="2"/>
  <c r="Y599" i="2"/>
  <c r="Y129" i="2"/>
  <c r="Y21" i="2"/>
  <c r="L530" i="2"/>
  <c r="L488" i="2"/>
  <c r="L340" i="2"/>
  <c r="Y615" i="2"/>
  <c r="Y107" i="2"/>
  <c r="Y116" i="2"/>
  <c r="Y9" i="2"/>
  <c r="L551" i="2"/>
  <c r="Y325" i="2"/>
  <c r="Y165" i="2"/>
  <c r="Y125" i="2"/>
  <c r="Y57" i="2"/>
  <c r="L519" i="2"/>
  <c r="L480" i="2"/>
  <c r="L302" i="2"/>
  <c r="L288" i="2"/>
  <c r="Y560" i="2"/>
  <c r="Y299" i="2"/>
  <c r="Y278" i="2"/>
  <c r="L619" i="2"/>
  <c r="L525" i="2"/>
  <c r="L346" i="2"/>
  <c r="L190" i="2"/>
  <c r="L228" i="2"/>
  <c r="L84" i="2"/>
  <c r="Y544" i="2"/>
  <c r="Y291" i="2"/>
  <c r="Y225" i="2"/>
  <c r="L594" i="2"/>
  <c r="L467" i="2"/>
  <c r="L453" i="2"/>
  <c r="L476" i="2"/>
  <c r="L212" i="2"/>
  <c r="L81" i="2"/>
  <c r="Y489" i="2"/>
  <c r="Y575" i="2"/>
  <c r="Y29" i="2"/>
  <c r="L557" i="2"/>
  <c r="L503" i="2"/>
  <c r="L326" i="2"/>
  <c r="L291" i="2"/>
  <c r="L120" i="2"/>
  <c r="L9" i="2"/>
  <c r="Y439" i="2"/>
  <c r="Y320" i="2"/>
  <c r="L626" i="2"/>
  <c r="L322" i="2"/>
  <c r="L359" i="2"/>
  <c r="L103" i="2"/>
  <c r="L337" i="2"/>
  <c r="Y628" i="2"/>
  <c r="Y355" i="2"/>
  <c r="Y379" i="2"/>
  <c r="L452" i="2"/>
  <c r="L377" i="2"/>
  <c r="L172" i="2"/>
  <c r="L40" i="2"/>
  <c r="L45" i="2"/>
  <c r="Y547" i="2"/>
  <c r="Y233" i="2"/>
  <c r="L556" i="2"/>
  <c r="L316" i="2"/>
  <c r="L367" i="2"/>
  <c r="L167" i="2"/>
  <c r="L102" i="2"/>
  <c r="L200" i="2"/>
  <c r="Y119" i="2"/>
  <c r="Y82" i="2"/>
  <c r="L509" i="2"/>
  <c r="L370" i="2"/>
  <c r="L179" i="2"/>
  <c r="L119" i="2"/>
  <c r="L11" i="2"/>
  <c r="L26" i="2"/>
  <c r="Y609" i="2"/>
  <c r="L463" i="2"/>
  <c r="L191" i="2"/>
  <c r="Y532" i="2"/>
  <c r="Y51" i="2"/>
  <c r="L209" i="2"/>
  <c r="L92" i="2"/>
  <c r="Y449" i="2"/>
  <c r="L610" i="2"/>
  <c r="L417" i="2"/>
  <c r="L23" i="2"/>
  <c r="Y263" i="2"/>
  <c r="L539" i="2"/>
  <c r="L449" i="2"/>
  <c r="L74" i="2"/>
  <c r="L587" i="2"/>
  <c r="L379" i="2"/>
  <c r="L507" i="2"/>
  <c r="L111" i="2"/>
  <c r="L418" i="2"/>
  <c r="L68" i="2"/>
  <c r="L436" i="2"/>
  <c r="L171" i="2"/>
  <c r="L343" i="2"/>
  <c r="L266" i="2"/>
  <c r="L108" i="2"/>
  <c r="L199" i="2"/>
  <c r="L605" i="2"/>
  <c r="L30" i="2"/>
  <c r="Y588" i="2"/>
  <c r="Y388" i="2"/>
  <c r="Y317" i="2"/>
  <c r="Y557" i="2"/>
  <c r="Y268" i="2"/>
  <c r="Y445" i="2"/>
  <c r="Y286" i="2"/>
  <c r="Y110" i="2"/>
  <c r="Y570" i="2"/>
  <c r="Y550" i="2"/>
  <c r="Y479" i="2"/>
  <c r="Y95" i="2"/>
  <c r="Y367" i="2"/>
  <c r="Y106" i="2"/>
  <c r="Y8" i="2"/>
  <c r="Y322" i="2"/>
  <c r="Y441" i="2"/>
  <c r="Y476" i="2"/>
  <c r="Y549" i="2"/>
  <c r="Y400" i="2"/>
  <c r="Y283" i="2"/>
  <c r="Y545" i="2"/>
  <c r="Y302" i="2"/>
  <c r="Y14" i="2"/>
  <c r="Y252" i="2"/>
  <c r="Y20" i="2"/>
  <c r="Y390" i="2"/>
  <c r="Y605" i="2"/>
  <c r="Y209" i="2"/>
  <c r="Y212" i="2"/>
  <c r="Y84" i="2"/>
  <c r="L580" i="2"/>
  <c r="L511" i="2"/>
  <c r="L401" i="2"/>
  <c r="Y512" i="2"/>
  <c r="Y245" i="2"/>
  <c r="Y565" i="2"/>
  <c r="Y228" i="2"/>
  <c r="Y314" i="2"/>
  <c r="L624" i="2"/>
  <c r="L540" i="2"/>
  <c r="L472" i="2"/>
  <c r="L276" i="2"/>
  <c r="Y433" i="2"/>
  <c r="Y509" i="2"/>
  <c r="Y16" i="2"/>
  <c r="Y176" i="2"/>
  <c r="Y548" i="2"/>
  <c r="Y574" i="2"/>
  <c r="Y438" i="2"/>
  <c r="Y38" i="2"/>
  <c r="L608" i="2"/>
  <c r="L534" i="2"/>
  <c r="L473" i="2"/>
  <c r="L225" i="2"/>
  <c r="L211" i="2"/>
  <c r="Y614" i="2"/>
  <c r="Y115" i="2"/>
  <c r="L389" i="2"/>
  <c r="L368" i="2"/>
  <c r="Y424" i="2"/>
  <c r="Y175" i="2"/>
  <c r="Y478" i="2"/>
  <c r="Y205" i="2"/>
  <c r="Y536" i="2"/>
  <c r="Y287" i="2"/>
  <c r="Y304" i="2"/>
  <c r="Y300" i="2"/>
  <c r="Y538" i="2"/>
  <c r="Y422" i="2"/>
  <c r="Y453" i="2"/>
  <c r="Y178" i="2"/>
  <c r="Y343" i="2"/>
  <c r="Y455" i="2"/>
  <c r="Y226" i="2"/>
  <c r="L620" i="2"/>
  <c r="L455" i="2"/>
  <c r="Y374" i="2"/>
  <c r="Y196" i="2"/>
  <c r="Y326" i="2"/>
  <c r="L542" i="2"/>
  <c r="Y396" i="2"/>
  <c r="Y383" i="2"/>
  <c r="L582" i="2"/>
  <c r="Y227" i="2"/>
  <c r="Y525" i="2"/>
  <c r="L424" i="2"/>
  <c r="L289" i="2"/>
  <c r="Y199" i="2"/>
  <c r="Y160" i="2"/>
  <c r="L612" i="2"/>
  <c r="L248" i="2"/>
  <c r="L317" i="2"/>
  <c r="Y484" i="2"/>
  <c r="Y170" i="2"/>
  <c r="L569" i="2"/>
  <c r="L268" i="2"/>
  <c r="L219" i="2"/>
  <c r="L127" i="2"/>
  <c r="Y261" i="2"/>
  <c r="Y86" i="2"/>
  <c r="L518" i="2"/>
  <c r="L233" i="2"/>
  <c r="L181" i="2"/>
  <c r="L47" i="2"/>
  <c r="Y329" i="2"/>
  <c r="L410" i="2"/>
  <c r="L497" i="2"/>
  <c r="L59" i="2"/>
  <c r="Y410" i="2"/>
  <c r="L621" i="2"/>
  <c r="L350" i="2"/>
  <c r="L454" i="2"/>
  <c r="L36" i="2"/>
  <c r="Y463" i="2"/>
  <c r="L516" i="2"/>
  <c r="L224" i="2"/>
  <c r="L197" i="2"/>
  <c r="L147" i="2"/>
  <c r="Y573" i="2"/>
  <c r="L533" i="2"/>
  <c r="L230" i="2"/>
  <c r="L49" i="2"/>
  <c r="L53" i="2"/>
  <c r="L550" i="2"/>
  <c r="L98" i="2"/>
  <c r="Y78" i="2"/>
  <c r="L335" i="2"/>
  <c r="Y436" i="2"/>
  <c r="L434" i="2"/>
  <c r="L67" i="2"/>
  <c r="L629" i="2"/>
  <c r="L414" i="2"/>
  <c r="Y262" i="2"/>
  <c r="Y448" i="2"/>
  <c r="L117" i="2"/>
  <c r="L130" i="2"/>
  <c r="L281" i="2"/>
  <c r="L352" i="2"/>
  <c r="Y217" i="2"/>
  <c r="L213" i="2"/>
  <c r="L86" i="2"/>
  <c r="Y406" i="2"/>
  <c r="Y371" i="2"/>
  <c r="Y503" i="2"/>
  <c r="Y198" i="2"/>
  <c r="Y319" i="2"/>
  <c r="Y132" i="2"/>
  <c r="Y377" i="2"/>
  <c r="L602" i="2"/>
  <c r="Y409" i="2"/>
  <c r="L595" i="2"/>
  <c r="Y344" i="2"/>
  <c r="Y624" i="2"/>
  <c r="L598" i="2"/>
  <c r="L274" i="2"/>
  <c r="L615" i="2"/>
  <c r="L303" i="2"/>
  <c r="Y613" i="2"/>
  <c r="L548" i="2"/>
  <c r="L252" i="2"/>
  <c r="Y259" i="2"/>
  <c r="L408" i="2"/>
  <c r="L186" i="2"/>
  <c r="Y423" i="2"/>
  <c r="L430" i="2"/>
  <c r="Y195" i="2"/>
  <c r="L265" i="2"/>
  <c r="L349" i="2"/>
  <c r="L555" i="2"/>
  <c r="L79" i="2"/>
  <c r="Y54" i="2"/>
  <c r="L142" i="2"/>
  <c r="Y348" i="2"/>
  <c r="L99" i="2"/>
  <c r="L154" i="2"/>
  <c r="L193" i="2"/>
  <c r="L433" i="2"/>
  <c r="L406" i="2"/>
  <c r="L419" i="2"/>
  <c r="Y26" i="2"/>
  <c r="Y567" i="2"/>
  <c r="Y111" i="2"/>
  <c r="Y201" i="2"/>
  <c r="Y349" i="2"/>
  <c r="Y472" i="2"/>
  <c r="Y223" i="2"/>
  <c r="Y202" i="2"/>
  <c r="Y174" i="2"/>
  <c r="Y604" i="2"/>
  <c r="Y337" i="2"/>
  <c r="Y197" i="2"/>
  <c r="Y351" i="2"/>
  <c r="Y214" i="2"/>
  <c r="Y311" i="2"/>
  <c r="Y92" i="2"/>
  <c r="L627" i="2"/>
  <c r="L494" i="2"/>
  <c r="Y569" i="2"/>
  <c r="Y74" i="2"/>
  <c r="Y112" i="2"/>
  <c r="L465" i="2"/>
  <c r="Y474" i="2"/>
  <c r="Y487" i="2"/>
  <c r="L561" i="2"/>
  <c r="Y395" i="2"/>
  <c r="Y141" i="2"/>
  <c r="L420" i="2"/>
  <c r="L222" i="2"/>
  <c r="Y571" i="2"/>
  <c r="Y24" i="2"/>
  <c r="L460" i="2"/>
  <c r="L378" i="2"/>
  <c r="L229" i="2"/>
  <c r="Y537" i="2"/>
  <c r="Y256" i="2"/>
  <c r="L537" i="2"/>
  <c r="L338" i="2"/>
  <c r="L269" i="2"/>
  <c r="L17" i="2"/>
  <c r="Y469" i="2"/>
  <c r="Y137" i="2"/>
  <c r="L462" i="2"/>
  <c r="L400" i="2"/>
  <c r="L218" i="2"/>
  <c r="Y592" i="2"/>
  <c r="Y128" i="2"/>
  <c r="L355" i="2"/>
  <c r="L185" i="2"/>
  <c r="L83" i="2"/>
  <c r="Y55" i="2"/>
  <c r="L583" i="2"/>
  <c r="L313" i="2"/>
  <c r="L311" i="2"/>
  <c r="L46" i="2"/>
  <c r="Y270" i="2"/>
  <c r="L520" i="2"/>
  <c r="L279" i="2"/>
  <c r="L91" i="2"/>
  <c r="L28" i="2"/>
  <c r="Y121" i="2"/>
  <c r="L448" i="2"/>
  <c r="L319" i="2"/>
  <c r="L64" i="2"/>
  <c r="Y564" i="2"/>
  <c r="L603" i="2"/>
  <c r="L71" i="2"/>
  <c r="Y313" i="2"/>
  <c r="L183" i="2"/>
  <c r="Y415" i="2"/>
  <c r="L374" i="2"/>
  <c r="L90" i="2"/>
  <c r="L524" i="2"/>
  <c r="L215" i="2"/>
  <c r="L543" i="2"/>
  <c r="Y224" i="2"/>
  <c r="Y627" i="2"/>
  <c r="L70" i="2"/>
  <c r="L486" i="2"/>
  <c r="L234" i="2"/>
  <c r="L421" i="2"/>
  <c r="L27" i="2"/>
  <c r="Y617" i="2"/>
  <c r="Y407" i="2"/>
  <c r="Y443" i="2"/>
  <c r="Y18" i="2"/>
  <c r="Y412" i="2"/>
  <c r="Y346" i="2"/>
  <c r="Y620" i="2"/>
  <c r="Y447" i="2"/>
  <c r="L399" i="2"/>
  <c r="Y62" i="2"/>
  <c r="L445" i="2"/>
  <c r="Y145" i="2"/>
  <c r="Y184" i="2"/>
  <c r="L348" i="2"/>
  <c r="Y328" i="2"/>
  <c r="L425" i="2"/>
  <c r="L247" i="2"/>
  <c r="Y36" i="2"/>
  <c r="L334" i="2"/>
  <c r="L80" i="2"/>
  <c r="Y65" i="2"/>
  <c r="L246" i="2"/>
  <c r="Y450" i="2"/>
  <c r="L358" i="2"/>
  <c r="L52" i="2"/>
  <c r="L568" i="2"/>
  <c r="L365" i="2"/>
  <c r="Y558" i="2"/>
  <c r="L235" i="2"/>
  <c r="Y626" i="2"/>
  <c r="L442" i="2"/>
  <c r="L196" i="2"/>
  <c r="L308" i="2"/>
  <c r="L573" i="2"/>
  <c r="Y307" i="2"/>
  <c r="L34" i="2"/>
  <c r="L194" i="2"/>
  <c r="Y515" i="2"/>
  <c r="Y267" i="2"/>
  <c r="Y218" i="2"/>
  <c r="Y148" i="2"/>
  <c r="Y372" i="2"/>
  <c r="Y384" i="2"/>
  <c r="Y392" i="2"/>
  <c r="Y100" i="2"/>
  <c r="Y504" i="2"/>
  <c r="Y255" i="2"/>
  <c r="Y244" i="2"/>
  <c r="Y414" i="2"/>
  <c r="Y516" i="2"/>
  <c r="Y275" i="2"/>
  <c r="Y434" i="2"/>
  <c r="L546" i="2"/>
  <c r="L380" i="2"/>
  <c r="Y279" i="2"/>
  <c r="Y188" i="2"/>
  <c r="L599" i="2"/>
  <c r="L484" i="2"/>
  <c r="Y622" i="2"/>
  <c r="Y186" i="2"/>
  <c r="Y480" i="2"/>
  <c r="Y150" i="2"/>
  <c r="L604" i="2"/>
  <c r="L481" i="2"/>
  <c r="L174" i="2"/>
  <c r="Y507" i="2"/>
  <c r="L628" i="2"/>
  <c r="L284" i="2"/>
  <c r="L227" i="2"/>
  <c r="L139" i="2"/>
  <c r="Y358" i="2"/>
  <c r="Y505" i="2"/>
  <c r="L469" i="2"/>
  <c r="L262" i="2"/>
  <c r="L156" i="2"/>
  <c r="L137" i="2"/>
  <c r="Y589" i="2"/>
  <c r="L614" i="2"/>
  <c r="L402" i="2"/>
  <c r="L426" i="2"/>
  <c r="L100" i="2"/>
  <c r="Y393" i="2"/>
  <c r="L570" i="2"/>
  <c r="L329" i="2"/>
  <c r="L283" i="2"/>
  <c r="L18" i="2"/>
  <c r="Y308" i="2"/>
  <c r="L451" i="2"/>
  <c r="L325" i="2"/>
  <c r="L444" i="2"/>
  <c r="L38" i="2"/>
  <c r="Y375" i="2"/>
  <c r="L386" i="2"/>
  <c r="L223" i="2"/>
  <c r="L398" i="2"/>
  <c r="Y452" i="2"/>
  <c r="Y260" i="2"/>
  <c r="L495" i="2"/>
  <c r="L184" i="2"/>
  <c r="L75" i="2"/>
  <c r="Y229" i="2"/>
  <c r="L217" i="2"/>
  <c r="L95" i="2"/>
  <c r="L521" i="2"/>
  <c r="L163" i="2"/>
  <c r="Y397" i="2"/>
  <c r="L285" i="2"/>
  <c r="Y576" i="2"/>
  <c r="L435" i="2"/>
  <c r="L43" i="2"/>
  <c r="L294" i="2"/>
  <c r="L388" i="2"/>
  <c r="L576" i="2"/>
  <c r="Y462" i="2"/>
  <c r="L395" i="2"/>
  <c r="Y156" i="2"/>
  <c r="L22" i="2"/>
  <c r="L187" i="2"/>
  <c r="Y465" i="2"/>
  <c r="Y75" i="2"/>
  <c r="Y194" i="2"/>
  <c r="Y70" i="2"/>
  <c r="Y334" i="2"/>
  <c r="Y187" i="2"/>
  <c r="Y76" i="2"/>
  <c r="Y296" i="2"/>
  <c r="Y482" i="2"/>
  <c r="Y63" i="2"/>
  <c r="Y56" i="2"/>
  <c r="Y254" i="2"/>
  <c r="Y432" i="2"/>
  <c r="Y471" i="2"/>
  <c r="Y359" i="2"/>
  <c r="L535" i="2"/>
  <c r="Y562" i="2"/>
  <c r="Y352" i="2"/>
  <c r="Y305" i="2"/>
  <c r="L586" i="2"/>
  <c r="L385" i="2"/>
  <c r="Y402" i="2"/>
  <c r="Y104" i="2"/>
  <c r="Y467" i="2"/>
  <c r="Y97" i="2"/>
  <c r="L545" i="2"/>
  <c r="L290" i="2"/>
  <c r="L384" i="2"/>
  <c r="Y69" i="2"/>
  <c r="L571" i="2"/>
  <c r="L331" i="2"/>
  <c r="L327" i="2"/>
  <c r="L25" i="2"/>
  <c r="Y143" i="2"/>
  <c r="Y105" i="2"/>
  <c r="L470" i="2"/>
  <c r="L241" i="2"/>
  <c r="L128" i="2"/>
  <c r="Y468" i="2"/>
  <c r="Y539" i="2"/>
  <c r="L567" i="2"/>
  <c r="L413" i="2"/>
  <c r="L203" i="2"/>
  <c r="L122" i="2"/>
  <c r="Y71" i="2"/>
  <c r="L554" i="2"/>
  <c r="L501" i="2"/>
  <c r="L375" i="2"/>
  <c r="L54" i="2"/>
  <c r="Y53" i="2"/>
  <c r="L528" i="2"/>
  <c r="L198" i="2"/>
  <c r="L93" i="2"/>
  <c r="Y464" i="2"/>
  <c r="Y284" i="2"/>
  <c r="L411" i="2"/>
  <c r="L253" i="2"/>
  <c r="L35" i="2"/>
  <c r="Y483" i="2"/>
  <c r="Y34" i="2"/>
  <c r="L371" i="2"/>
  <c r="L207" i="2"/>
  <c r="L101" i="2"/>
  <c r="Y421" i="2"/>
  <c r="L216" i="2"/>
  <c r="L87" i="2"/>
  <c r="L575" i="2"/>
  <c r="L39" i="2"/>
  <c r="Y210" i="2"/>
  <c r="L134" i="2"/>
  <c r="Y598" i="2"/>
  <c r="L339" i="2"/>
  <c r="L29" i="2"/>
  <c r="L305" i="2"/>
  <c r="L286" i="2"/>
  <c r="L440" i="2"/>
  <c r="Y607" i="2"/>
  <c r="L10" i="2"/>
  <c r="L328" i="2"/>
  <c r="Y612" i="2"/>
  <c r="Y253" i="2"/>
  <c r="Y559" i="2"/>
  <c r="Y158" i="2"/>
  <c r="Y366" i="2"/>
  <c r="Y149" i="2"/>
  <c r="Y88" i="2"/>
  <c r="Y631" i="2"/>
  <c r="L593" i="2"/>
  <c r="Y502" i="2"/>
  <c r="Y134" i="2"/>
  <c r="Y500" i="2"/>
  <c r="L502" i="2"/>
  <c r="L24" i="2"/>
  <c r="L512" i="2"/>
  <c r="L242" i="2"/>
  <c r="L532" i="2"/>
  <c r="L73" i="2"/>
  <c r="L457" i="2"/>
  <c r="Y584" i="2"/>
  <c r="L118" i="2"/>
  <c r="Y247" i="2"/>
  <c r="L369" i="2"/>
  <c r="Y44" i="2"/>
  <c r="L162" i="2"/>
  <c r="L112" i="2"/>
  <c r="L89" i="2"/>
  <c r="L56" i="2"/>
  <c r="L77" i="2"/>
  <c r="L263" i="2"/>
  <c r="L362" i="2"/>
  <c r="Y619" i="2"/>
  <c r="Y572" i="2"/>
  <c r="Y591" i="2"/>
  <c r="Y403" i="2"/>
  <c r="L549" i="2"/>
  <c r="L536" i="2"/>
  <c r="L270" i="2"/>
  <c r="L409" i="2"/>
  <c r="L330" i="2"/>
  <c r="L280" i="2"/>
  <c r="L160" i="2"/>
  <c r="L202" i="2"/>
  <c r="L50" i="2"/>
  <c r="L69" i="2"/>
  <c r="L65" i="2"/>
  <c r="Y517" i="2"/>
  <c r="Y460" i="2"/>
  <c r="Y117" i="2"/>
  <c r="Y124" i="2"/>
  <c r="L437" i="2"/>
  <c r="Y25" i="2"/>
  <c r="L261" i="2"/>
  <c r="L468" i="2"/>
  <c r="Y323" i="2"/>
  <c r="L397" i="2"/>
  <c r="L238" i="2"/>
  <c r="Y542" i="2"/>
  <c r="Y404" i="2"/>
  <c r="Y596" i="2"/>
  <c r="Y45" i="2"/>
  <c r="L85" i="2"/>
  <c r="L529" i="2"/>
  <c r="L21" i="2"/>
  <c r="L144" i="2"/>
  <c r="L351" i="2"/>
  <c r="L277" i="2"/>
  <c r="L226" i="2"/>
  <c r="Y543" i="2"/>
  <c r="L152" i="2"/>
  <c r="Y513" i="2"/>
  <c r="Y506" i="2"/>
  <c r="Y169" i="2"/>
  <c r="Y585" i="2"/>
  <c r="Y35" i="2"/>
  <c r="Y90" i="2"/>
  <c r="Y475" i="2"/>
  <c r="L514" i="2"/>
  <c r="Y221" i="2"/>
  <c r="Y276" i="2"/>
  <c r="Y630" i="2"/>
  <c r="L342" i="2"/>
  <c r="Y530" i="2"/>
  <c r="L415" i="2"/>
  <c r="Y520" i="2"/>
  <c r="L482" i="2"/>
  <c r="L8" i="2"/>
  <c r="L206" i="2"/>
  <c r="Y425" i="2"/>
  <c r="L403" i="2"/>
  <c r="Y192" i="2"/>
  <c r="L210" i="2"/>
  <c r="L591" i="2"/>
  <c r="L94" i="2"/>
  <c r="L155" i="2"/>
  <c r="L131" i="2"/>
  <c r="Y179" i="2"/>
  <c r="Y461" i="2"/>
  <c r="Y87" i="2"/>
  <c r="L170" i="2"/>
  <c r="L301" i="2"/>
  <c r="L394" i="2"/>
  <c r="Y454" i="2"/>
  <c r="Y587" i="2"/>
  <c r="Y250" i="2"/>
  <c r="Y243" i="2"/>
  <c r="L616" i="2"/>
  <c r="Y382" i="2"/>
  <c r="Y486" i="2"/>
  <c r="Y579" i="2"/>
  <c r="L133" i="2"/>
  <c r="Y133" i="2"/>
  <c r="L589" i="2"/>
  <c r="L505" i="2"/>
  <c r="Y566" i="2"/>
  <c r="Y274" i="2"/>
  <c r="L361" i="2"/>
  <c r="Y264" i="2"/>
  <c r="Y123" i="2"/>
  <c r="Y529" i="2"/>
  <c r="Y235" i="2"/>
  <c r="L562" i="2"/>
  <c r="L250" i="2"/>
  <c r="L504" i="2"/>
  <c r="Y411" i="2"/>
  <c r="L161" i="2"/>
  <c r="L204" i="2"/>
  <c r="L320" i="2"/>
  <c r="Y603" i="2"/>
  <c r="Y365" i="2"/>
  <c r="Y312" i="2"/>
  <c r="L299" i="2"/>
  <c r="L622" i="2"/>
  <c r="L148" i="2"/>
  <c r="L332" i="2"/>
  <c r="Y491" i="2"/>
  <c r="L208" i="2"/>
  <c r="L474" i="2"/>
  <c r="Y518" i="2"/>
  <c r="Y534" i="2"/>
  <c r="Y248" i="2"/>
  <c r="Y219" i="2"/>
  <c r="Y533" i="2"/>
  <c r="Y157" i="2"/>
  <c r="Y378" i="2"/>
  <c r="L423" i="2"/>
  <c r="L606" i="2"/>
  <c r="L541" i="2"/>
  <c r="Y73" i="2"/>
  <c r="L249" i="2"/>
  <c r="Y83" i="2"/>
  <c r="L373" i="2"/>
  <c r="Y473" i="2"/>
  <c r="L405" i="2"/>
  <c r="Y211" i="2"/>
  <c r="L126" i="2"/>
  <c r="Y246" i="2"/>
  <c r="L7" i="2"/>
  <c r="L601" i="2"/>
  <c r="L66" i="2"/>
  <c r="L381" i="2"/>
  <c r="L109" i="2"/>
  <c r="Y629" i="2"/>
  <c r="Y37" i="2"/>
  <c r="Y108" i="2"/>
  <c r="L58" i="2"/>
  <c r="L214" i="2"/>
  <c r="Y200" i="2"/>
  <c r="L306" i="2"/>
  <c r="Y586" i="2"/>
  <c r="Y493" i="2"/>
  <c r="Y376" i="2"/>
  <c r="Y164" i="2"/>
  <c r="Y155" i="2"/>
  <c r="Y581" i="2"/>
  <c r="L466" i="2"/>
  <c r="Y204" i="2"/>
  <c r="Y554" i="2"/>
  <c r="Y611" i="2"/>
  <c r="L456" i="2"/>
  <c r="Y118" i="2"/>
  <c r="L165" i="2"/>
  <c r="Y298" i="2"/>
  <c r="L254" i="2"/>
  <c r="Y81" i="2"/>
  <c r="L387" i="2"/>
  <c r="Y146" i="2"/>
  <c r="L33" i="2"/>
  <c r="Y85" i="2"/>
  <c r="L121" i="2"/>
  <c r="L498" i="2"/>
  <c r="L14" i="2"/>
  <c r="L278" i="2"/>
  <c r="Y316" i="2"/>
  <c r="Y338" i="2"/>
  <c r="L564" i="2"/>
  <c r="L309" i="2"/>
  <c r="L125" i="2"/>
  <c r="L173" i="2"/>
  <c r="L344" i="2"/>
  <c r="L239" i="2"/>
  <c r="Y524" i="2"/>
  <c r="Y64" i="2"/>
  <c r="Y237" i="2"/>
  <c r="Y280" i="2"/>
  <c r="Y494" i="2"/>
  <c r="Y426" i="2"/>
  <c r="L492" i="2"/>
  <c r="Y330" i="2"/>
  <c r="Y556" i="2"/>
  <c r="Y295" i="2"/>
  <c r="L366" i="2"/>
  <c r="Y72" i="2"/>
  <c r="L164" i="2"/>
  <c r="Y282" i="2"/>
  <c r="L297" i="2"/>
  <c r="Y17" i="2"/>
  <c r="L259" i="2"/>
  <c r="Y42" i="2"/>
  <c r="L48" i="2"/>
  <c r="L412" i="2"/>
  <c r="L82" i="2"/>
  <c r="L298" i="2"/>
  <c r="Y477" i="2"/>
  <c r="L201" i="2"/>
  <c r="Y93" i="2"/>
  <c r="L300" i="2"/>
  <c r="L585" i="2"/>
  <c r="L243" i="2"/>
  <c r="L558" i="2"/>
  <c r="Y618" i="2"/>
  <c r="Y497" i="2"/>
  <c r="L195" i="2"/>
  <c r="Y162" i="2"/>
  <c r="Y126" i="2"/>
  <c r="L552" i="2"/>
  <c r="Y151" i="2"/>
  <c r="L136" i="2"/>
  <c r="Y193" i="2"/>
  <c r="L129" i="2"/>
  <c r="L310" i="2"/>
  <c r="L581" i="2"/>
  <c r="L140" i="2"/>
  <c r="L592" i="2"/>
  <c r="Y234" i="2"/>
  <c r="Y236" i="2"/>
  <c r="Y190" i="2"/>
  <c r="L491" i="2"/>
  <c r="L180" i="2"/>
  <c r="L563" i="2"/>
  <c r="Y309" i="2"/>
  <c r="L153" i="2"/>
  <c r="L97" i="2"/>
  <c r="L57" i="2"/>
  <c r="M433" i="2"/>
  <c r="M105" i="2"/>
  <c r="M287" i="2"/>
  <c r="M83" i="2"/>
  <c r="M565" i="2"/>
  <c r="M389" i="2"/>
  <c r="M626" i="2"/>
  <c r="M51" i="2"/>
  <c r="M101" i="2"/>
  <c r="M573" i="2"/>
  <c r="M327" i="2"/>
  <c r="M623" i="2"/>
  <c r="M554" i="2"/>
  <c r="M447" i="2"/>
  <c r="M601" i="2"/>
  <c r="M524" i="2"/>
  <c r="M460" i="2"/>
  <c r="M428" i="2"/>
  <c r="M261" i="2"/>
  <c r="M453" i="2"/>
  <c r="M319" i="2"/>
  <c r="M146" i="2"/>
  <c r="M138" i="2"/>
  <c r="M104" i="2"/>
  <c r="M569" i="2"/>
  <c r="M521" i="2"/>
  <c r="M425" i="2"/>
  <c r="M491" i="2"/>
  <c r="M232" i="2"/>
  <c r="M218" i="2"/>
  <c r="M227" i="2"/>
  <c r="M132" i="2"/>
  <c r="M162" i="2"/>
  <c r="M112" i="2"/>
  <c r="M552" i="2"/>
  <c r="M548" i="2"/>
  <c r="M497" i="2"/>
  <c r="M306" i="2"/>
  <c r="M359" i="2"/>
  <c r="M279" i="2"/>
  <c r="M143" i="2"/>
  <c r="M24" i="2"/>
  <c r="M166" i="2"/>
  <c r="M612" i="2"/>
  <c r="M432" i="2"/>
  <c r="M329" i="2"/>
  <c r="M268" i="2"/>
  <c r="M246" i="2"/>
  <c r="M81" i="2"/>
  <c r="M595" i="2"/>
  <c r="M508" i="2"/>
  <c r="M377" i="2"/>
  <c r="M141" i="2"/>
  <c r="M187" i="2"/>
  <c r="M126" i="2"/>
  <c r="M502" i="2"/>
  <c r="M469" i="2"/>
  <c r="M375" i="2"/>
  <c r="M270" i="2"/>
  <c r="M47" i="2"/>
  <c r="M43" i="2"/>
  <c r="M480" i="2"/>
  <c r="M519" i="2"/>
  <c r="M253" i="2"/>
  <c r="M135" i="2"/>
  <c r="M152" i="2"/>
  <c r="M593" i="2"/>
  <c r="M317" i="2"/>
  <c r="M188" i="2"/>
  <c r="M547" i="2"/>
  <c r="M216" i="2"/>
  <c r="M228" i="2"/>
  <c r="M458" i="2"/>
  <c r="M324" i="2"/>
  <c r="M14" i="2"/>
  <c r="M395" i="2"/>
  <c r="M82" i="2"/>
  <c r="M192" i="2"/>
  <c r="M624" i="2"/>
  <c r="M273" i="2"/>
  <c r="M604" i="2"/>
  <c r="M235" i="2"/>
  <c r="M362" i="2"/>
  <c r="M202" i="2"/>
  <c r="M80" i="2"/>
  <c r="M190" i="2"/>
  <c r="M111" i="2"/>
  <c r="M259" i="2"/>
  <c r="M236" i="2"/>
  <c r="M621" i="2"/>
  <c r="M584" i="2"/>
  <c r="M505" i="2"/>
  <c r="M585" i="2"/>
  <c r="M546" i="2"/>
  <c r="M449" i="2"/>
  <c r="M331" i="2"/>
  <c r="M290" i="2"/>
  <c r="M318" i="2"/>
  <c r="M171" i="2"/>
  <c r="M177" i="2"/>
  <c r="M74" i="2"/>
  <c r="M122" i="2"/>
  <c r="M568" i="2"/>
  <c r="M450" i="2"/>
  <c r="M514" i="2"/>
  <c r="M330" i="2"/>
  <c r="M451" i="2"/>
  <c r="M342" i="2"/>
  <c r="M167" i="2"/>
  <c r="M48" i="2"/>
  <c r="M73" i="2"/>
  <c r="M616" i="2"/>
  <c r="M610" i="2"/>
  <c r="M463" i="2"/>
  <c r="M392" i="2"/>
  <c r="M337" i="2"/>
  <c r="M247" i="2"/>
  <c r="M157" i="2"/>
  <c r="M332" i="2"/>
  <c r="M79" i="2"/>
  <c r="M61" i="2"/>
  <c r="M587" i="2"/>
  <c r="M419" i="2"/>
  <c r="M365" i="2"/>
  <c r="M374" i="2"/>
  <c r="M174" i="2"/>
  <c r="M49" i="2"/>
  <c r="M589" i="2"/>
  <c r="M530" i="2"/>
  <c r="M258" i="2"/>
  <c r="M204" i="2"/>
  <c r="M40" i="2"/>
  <c r="M102" i="2"/>
  <c r="M526" i="2"/>
  <c r="M371" i="2"/>
  <c r="M215" i="2"/>
  <c r="M335" i="2"/>
  <c r="M62" i="2"/>
  <c r="M620" i="2"/>
  <c r="M462" i="2"/>
  <c r="M424" i="2"/>
  <c r="M397" i="2"/>
  <c r="M181" i="2"/>
  <c r="M209" i="2"/>
  <c r="M553" i="2"/>
  <c r="M224" i="2"/>
  <c r="M8" i="2"/>
  <c r="M484" i="2"/>
  <c r="M340" i="2"/>
  <c r="M22" i="2"/>
  <c r="M487" i="2"/>
  <c r="M302" i="2"/>
  <c r="M96" i="2"/>
  <c r="M522" i="2"/>
  <c r="M29" i="2"/>
  <c r="M213" i="2"/>
  <c r="M627" i="2"/>
  <c r="M304" i="2"/>
  <c r="M442" i="2"/>
  <c r="M87" i="2"/>
  <c r="M255" i="2"/>
  <c r="M95" i="2"/>
  <c r="M75" i="2"/>
  <c r="M23" i="2"/>
  <c r="M134" i="2"/>
  <c r="M475" i="2"/>
  <c r="M407" i="2"/>
  <c r="M590" i="2"/>
  <c r="M550" i="2"/>
  <c r="M454" i="2"/>
  <c r="M561" i="2"/>
  <c r="M533" i="2"/>
  <c r="M441" i="2"/>
  <c r="M388" i="2"/>
  <c r="M311" i="2"/>
  <c r="M238" i="2"/>
  <c r="M119" i="2"/>
  <c r="M364" i="2"/>
  <c r="M35" i="2"/>
  <c r="M597" i="2"/>
  <c r="M535" i="2"/>
  <c r="M467" i="2"/>
  <c r="M390" i="2"/>
  <c r="M373" i="2"/>
  <c r="M295" i="2"/>
  <c r="M220" i="2"/>
  <c r="M300" i="2"/>
  <c r="M100" i="2"/>
  <c r="M13" i="2"/>
  <c r="M591" i="2"/>
  <c r="M579" i="2"/>
  <c r="M476" i="2"/>
  <c r="M387" i="2"/>
  <c r="M285" i="2"/>
  <c r="M205" i="2"/>
  <c r="M517" i="2"/>
  <c r="M230" i="2"/>
  <c r="M386" i="2"/>
  <c r="M120" i="2"/>
  <c r="M499" i="2"/>
  <c r="M382" i="2"/>
  <c r="M456" i="2"/>
  <c r="M351" i="2"/>
  <c r="M71" i="2"/>
  <c r="M36" i="2"/>
  <c r="M594" i="2"/>
  <c r="M283" i="2"/>
  <c r="M286" i="2"/>
  <c r="M159" i="2"/>
  <c r="M464" i="2"/>
  <c r="M575" i="2"/>
  <c r="M440" i="2"/>
  <c r="M305" i="2"/>
  <c r="M242" i="2"/>
  <c r="M169" i="2"/>
  <c r="M57" i="2"/>
  <c r="M545" i="2"/>
  <c r="M490" i="2"/>
  <c r="M344" i="2"/>
  <c r="M109" i="2"/>
  <c r="M140" i="2"/>
  <c r="M44" i="2"/>
  <c r="M420" i="2"/>
  <c r="M254" i="2"/>
  <c r="M99" i="2"/>
  <c r="M421" i="2"/>
  <c r="M156" i="2"/>
  <c r="M130" i="2"/>
  <c r="M323" i="2"/>
  <c r="M193" i="2"/>
  <c r="M609" i="2"/>
  <c r="M165" i="2"/>
  <c r="M538" i="2"/>
  <c r="M108" i="2"/>
  <c r="M410" i="2"/>
  <c r="M7" i="2"/>
  <c r="M354" i="2"/>
  <c r="M124" i="2"/>
  <c r="M19" i="2"/>
  <c r="M427" i="2"/>
  <c r="M473" i="2"/>
  <c r="M525" i="2"/>
  <c r="M307" i="2"/>
  <c r="M336" i="2"/>
  <c r="M617" i="2"/>
  <c r="M466" i="2"/>
  <c r="M531" i="2"/>
  <c r="M493" i="2"/>
  <c r="M248" i="2"/>
  <c r="M252" i="2"/>
  <c r="M64" i="2"/>
  <c r="M28" i="2"/>
  <c r="M515" i="2"/>
  <c r="M418" i="2"/>
  <c r="M376" i="2"/>
  <c r="M117" i="2"/>
  <c r="M110" i="2"/>
  <c r="M67" i="2"/>
  <c r="M504" i="2"/>
  <c r="M411" i="2"/>
  <c r="M349" i="2"/>
  <c r="M194" i="2"/>
  <c r="M203" i="2"/>
  <c r="M97" i="2"/>
  <c r="M596" i="2"/>
  <c r="M271" i="2"/>
  <c r="M264" i="2"/>
  <c r="M629" i="2"/>
  <c r="M570" i="2"/>
  <c r="M250" i="2"/>
  <c r="M78" i="2"/>
  <c r="M543" i="2"/>
  <c r="M341" i="2"/>
  <c r="M151" i="2"/>
  <c r="M77" i="2"/>
  <c r="M438" i="2"/>
  <c r="M394" i="2"/>
  <c r="M16" i="2"/>
  <c r="M542" i="2"/>
  <c r="M211" i="2"/>
  <c r="M409" i="2"/>
  <c r="M178" i="2"/>
  <c r="M353" i="2"/>
  <c r="M76" i="2"/>
  <c r="M128" i="2"/>
  <c r="M147" i="2"/>
  <c r="M274" i="2"/>
  <c r="M296" i="2"/>
  <c r="M399" i="2"/>
  <c r="M237" i="2"/>
  <c r="M631" i="2"/>
  <c r="M577" i="2"/>
  <c r="M615" i="2"/>
  <c r="M540" i="2"/>
  <c r="M404" i="2"/>
  <c r="M461" i="2"/>
  <c r="M185" i="2"/>
  <c r="M55" i="2"/>
  <c r="M11" i="2"/>
  <c r="M489" i="2"/>
  <c r="M483" i="2"/>
  <c r="M281" i="2"/>
  <c r="M164" i="2"/>
  <c r="M153" i="2"/>
  <c r="M69" i="2"/>
  <c r="M549" i="2"/>
  <c r="M402" i="2"/>
  <c r="M328" i="2"/>
  <c r="M368" i="2"/>
  <c r="M241" i="2"/>
  <c r="M118" i="2"/>
  <c r="M557" i="2"/>
  <c r="M239" i="2"/>
  <c r="M98" i="2"/>
  <c r="M583" i="2"/>
  <c r="M391" i="2"/>
  <c r="M310" i="2"/>
  <c r="M26" i="2"/>
  <c r="M498" i="2"/>
  <c r="M360" i="2"/>
  <c r="M244" i="2"/>
  <c r="M53" i="2"/>
  <c r="M434" i="2"/>
  <c r="M226" i="2"/>
  <c r="M31" i="2"/>
  <c r="M457" i="2"/>
  <c r="M176" i="2"/>
  <c r="M339" i="2"/>
  <c r="M136" i="2"/>
  <c r="M293" i="2"/>
  <c r="M114" i="2"/>
  <c r="M72" i="2"/>
  <c r="M86" i="2"/>
  <c r="M127" i="2"/>
  <c r="M298" i="2"/>
  <c r="M106" i="2"/>
  <c r="M219" i="2"/>
  <c r="M400" i="2"/>
  <c r="M470" i="2"/>
  <c r="M576" i="2"/>
  <c r="M477" i="2"/>
  <c r="M346" i="2"/>
  <c r="M245" i="2"/>
  <c r="M320" i="2"/>
  <c r="M10" i="2"/>
  <c r="M564" i="2"/>
  <c r="M510" i="2"/>
  <c r="M315" i="2"/>
  <c r="M229" i="2"/>
  <c r="M103" i="2"/>
  <c r="M358" i="2"/>
  <c r="M611" i="2"/>
  <c r="M509" i="2"/>
  <c r="M355" i="2"/>
  <c r="M356" i="2"/>
  <c r="M131" i="2"/>
  <c r="M70" i="2"/>
  <c r="M622" i="2"/>
  <c r="M436" i="2"/>
  <c r="M149" i="2"/>
  <c r="M249" i="2"/>
  <c r="M478" i="2"/>
  <c r="M357" i="2"/>
  <c r="M233" i="2"/>
  <c r="M123" i="2"/>
  <c r="M501" i="2"/>
  <c r="M405" i="2"/>
  <c r="M32" i="2"/>
  <c r="M608" i="2"/>
  <c r="M289" i="2"/>
  <c r="M262" i="2"/>
  <c r="M113" i="2"/>
  <c r="M413" i="2"/>
  <c r="M214" i="2"/>
  <c r="M334" i="2"/>
  <c r="M578" i="2"/>
  <c r="M148" i="2"/>
  <c r="M393" i="2"/>
  <c r="M446" i="2"/>
  <c r="M567" i="2"/>
  <c r="M161" i="2"/>
  <c r="M352" i="2"/>
  <c r="M312" i="2"/>
  <c r="M437" i="2"/>
  <c r="M41" i="2"/>
  <c r="M423" i="2"/>
  <c r="M588" i="2"/>
  <c r="M479" i="2"/>
  <c r="M598" i="2"/>
  <c r="M492" i="2"/>
  <c r="M313" i="2"/>
  <c r="M234" i="2"/>
  <c r="M316" i="2"/>
  <c r="M84" i="2"/>
  <c r="M566" i="2"/>
  <c r="M482" i="2"/>
  <c r="M361" i="2"/>
  <c r="M443" i="2"/>
  <c r="M212" i="2"/>
  <c r="M58" i="2"/>
  <c r="M602" i="2"/>
  <c r="M518" i="2"/>
  <c r="M291" i="2"/>
  <c r="M282" i="2"/>
  <c r="M196" i="2"/>
  <c r="M90" i="2"/>
  <c r="M560" i="2"/>
  <c r="M299" i="2"/>
  <c r="M207" i="2"/>
  <c r="M42" i="2"/>
  <c r="M506" i="2"/>
  <c r="M383" i="2"/>
  <c r="M180" i="2"/>
  <c r="M605" i="2"/>
  <c r="M488" i="2"/>
  <c r="M284" i="2"/>
  <c r="M217" i="2"/>
  <c r="M481" i="2"/>
  <c r="M333" i="2"/>
  <c r="M243" i="2"/>
  <c r="M37" i="2"/>
  <c r="M372" i="2"/>
  <c r="M600" i="2"/>
  <c r="M222" i="2"/>
  <c r="M523" i="2"/>
  <c r="M326" i="2"/>
  <c r="M276" i="2"/>
  <c r="M379" i="2"/>
  <c r="M445" i="2"/>
  <c r="M630" i="2"/>
  <c r="M89" i="2"/>
  <c r="M52" i="2"/>
  <c r="M406" i="2"/>
  <c r="M613" i="2"/>
  <c r="M422" i="2"/>
  <c r="M303" i="2"/>
  <c r="M599" i="2"/>
  <c r="M414" i="2"/>
  <c r="M280" i="2"/>
  <c r="M59" i="2"/>
  <c r="M426" i="2"/>
  <c r="M201" i="2"/>
  <c r="M21" i="2"/>
  <c r="M292" i="2"/>
  <c r="M586" i="2"/>
  <c r="M288" i="2"/>
  <c r="M472" i="2"/>
  <c r="M348" i="2"/>
  <c r="M429" i="2"/>
  <c r="M54" i="2"/>
  <c r="M38" i="2"/>
  <c r="M88" i="2"/>
  <c r="M520" i="2"/>
  <c r="M66" i="2"/>
  <c r="M186" i="2"/>
  <c r="M607" i="2"/>
  <c r="M278" i="2"/>
  <c r="M606" i="2"/>
  <c r="M396" i="2"/>
  <c r="M551" i="2"/>
  <c r="M116" i="2"/>
  <c r="M370" i="2"/>
  <c r="M512" i="2"/>
  <c r="M471" i="2"/>
  <c r="M275" i="2"/>
  <c r="M240" i="2"/>
  <c r="M628" i="2"/>
  <c r="M221" i="2"/>
  <c r="M537" i="2"/>
  <c r="M580" i="2"/>
  <c r="M267" i="2"/>
  <c r="M182" i="2"/>
  <c r="M618" i="2"/>
  <c r="M380" i="2"/>
  <c r="M155" i="2"/>
  <c r="M614" i="2"/>
  <c r="M559" i="2"/>
  <c r="M251" i="2"/>
  <c r="M20" i="2"/>
  <c r="M189" i="2"/>
  <c r="M532" i="2"/>
  <c r="M367" i="2"/>
  <c r="M527" i="2"/>
  <c r="M183" i="2"/>
  <c r="M363" i="2"/>
  <c r="M60" i="2"/>
  <c r="M150" i="2"/>
  <c r="M572" i="2"/>
  <c r="M455" i="2"/>
  <c r="M206" i="2"/>
  <c r="M92" i="2"/>
  <c r="M158" i="2"/>
  <c r="M544" i="2"/>
  <c r="M137" i="2"/>
  <c r="M297" i="2"/>
  <c r="M582" i="2"/>
  <c r="M160" i="2"/>
  <c r="M139" i="2"/>
  <c r="M145" i="2"/>
  <c r="M18" i="2"/>
  <c r="M154" i="2"/>
  <c r="M401" i="2"/>
  <c r="M412" i="2"/>
  <c r="M197" i="2"/>
  <c r="M581" i="2"/>
  <c r="M563" i="2"/>
  <c r="M325" i="2"/>
  <c r="M179" i="2"/>
  <c r="M528" i="2"/>
  <c r="M309" i="2"/>
  <c r="M129" i="2"/>
  <c r="M556" i="2"/>
  <c r="M500" i="2"/>
  <c r="M170" i="2"/>
  <c r="M494" i="2"/>
  <c r="M175" i="2"/>
  <c r="M403" i="2"/>
  <c r="M63" i="2"/>
  <c r="M314" i="2"/>
  <c r="M12" i="2"/>
  <c r="M343" i="2"/>
  <c r="M619" i="2"/>
  <c r="M534" i="2"/>
  <c r="M416" i="2"/>
  <c r="M163" i="2"/>
  <c r="M378" i="2"/>
  <c r="M468" i="2"/>
  <c r="M27" i="2"/>
  <c r="M539" i="2"/>
  <c r="M474" i="2"/>
  <c r="M223" i="2"/>
  <c r="M191" i="2"/>
  <c r="M503" i="2"/>
  <c r="M266" i="2"/>
  <c r="M39" i="2"/>
  <c r="M465" i="2"/>
  <c r="M265" i="2"/>
  <c r="M85" i="2"/>
  <c r="M555" i="2"/>
  <c r="M56" i="2"/>
  <c r="M322" i="2"/>
  <c r="M65" i="2"/>
  <c r="M256" i="2"/>
  <c r="M625" i="2"/>
  <c r="M260" i="2"/>
  <c r="M430" i="2"/>
  <c r="M369" i="2"/>
  <c r="M200" i="2"/>
  <c r="M592" i="2"/>
  <c r="M225" i="2"/>
  <c r="M495" i="2"/>
  <c r="M277" i="2"/>
  <c r="M562" i="2"/>
  <c r="M513" i="2"/>
  <c r="M17" i="2"/>
  <c r="M30" i="2"/>
  <c r="M263" i="2"/>
  <c r="M142" i="2"/>
  <c r="M272" i="2"/>
  <c r="M257" i="2"/>
  <c r="M115" i="2"/>
  <c r="M398" i="2"/>
  <c r="M68" i="2"/>
  <c r="M485" i="2"/>
  <c r="M34" i="2"/>
  <c r="M198" i="2"/>
  <c r="M507" i="2"/>
  <c r="M50" i="2"/>
  <c r="M269" i="2"/>
  <c r="M574" i="2"/>
  <c r="M366" i="2"/>
  <c r="M168" i="2"/>
  <c r="M541" i="2"/>
  <c r="M45" i="2"/>
  <c r="M9" i="2"/>
  <c r="M15" i="2"/>
  <c r="M25" i="2"/>
  <c r="M125" i="2"/>
  <c r="M347" i="2"/>
  <c r="M93" i="2"/>
  <c r="M536" i="2"/>
  <c r="M511" i="2"/>
  <c r="M121" i="2"/>
  <c r="M321" i="2"/>
  <c r="M350" i="2"/>
  <c r="M345" i="2"/>
  <c r="M144" i="2"/>
  <c r="M46" i="2"/>
  <c r="M94" i="2"/>
  <c r="M417" i="2"/>
  <c r="M385" i="2"/>
  <c r="M439" i="2"/>
  <c r="M486" i="2"/>
  <c r="M107" i="2"/>
  <c r="M231" i="2"/>
  <c r="M603" i="2"/>
  <c r="M172" i="2"/>
  <c r="M496" i="2"/>
  <c r="M210" i="2"/>
  <c r="M308" i="2"/>
  <c r="M435" i="2"/>
  <c r="M452" i="2"/>
  <c r="M384" i="2"/>
  <c r="M448" i="2"/>
  <c r="M516" i="2"/>
  <c r="M301" i="2"/>
  <c r="M459" i="2"/>
  <c r="M381" i="2"/>
  <c r="M408" i="2"/>
  <c r="M415" i="2"/>
  <c r="M338" i="2"/>
  <c r="M33" i="2"/>
  <c r="M431" i="2"/>
  <c r="M199" i="2"/>
  <c r="M91" i="2"/>
  <c r="M529" i="2"/>
  <c r="M133" i="2"/>
  <c r="M294" i="2"/>
  <c r="M208" i="2"/>
  <c r="M571" i="2"/>
  <c r="M195" i="2"/>
  <c r="M444" i="2"/>
  <c r="M184" i="2"/>
  <c r="M558" i="2"/>
  <c r="M173" i="2"/>
  <c r="X613" i="2"/>
  <c r="F613" i="2"/>
  <c r="X135" i="2"/>
  <c r="F611" i="2"/>
  <c r="F93" i="2"/>
  <c r="F180" i="2"/>
  <c r="F95" i="2"/>
  <c r="F501" i="2"/>
  <c r="F261" i="2"/>
  <c r="F307" i="2"/>
  <c r="F316" i="2"/>
  <c r="F8" i="2"/>
  <c r="F196" i="2"/>
  <c r="F280" i="2"/>
  <c r="F210" i="2"/>
  <c r="F574" i="2"/>
  <c r="F238" i="2"/>
  <c r="F212" i="2"/>
  <c r="F557" i="2"/>
  <c r="F373" i="2"/>
  <c r="F521" i="2"/>
  <c r="F186" i="2"/>
  <c r="F11" i="2"/>
  <c r="F426" i="2"/>
  <c r="F149" i="2"/>
  <c r="X267" i="2"/>
  <c r="F267" i="2"/>
  <c r="F85" i="2"/>
  <c r="F585" i="2"/>
  <c r="F243" i="2"/>
  <c r="F43" i="2"/>
  <c r="F343" i="2"/>
  <c r="F346" i="2"/>
  <c r="F161" i="2"/>
  <c r="F554" i="2"/>
  <c r="F590" i="2"/>
  <c r="F410" i="2"/>
  <c r="F315" i="2"/>
  <c r="F271" i="2"/>
  <c r="F54" i="2"/>
  <c r="F524" i="2"/>
  <c r="F384" i="2"/>
  <c r="X17" i="2"/>
  <c r="F420" i="2"/>
  <c r="F454" i="2"/>
  <c r="F250" i="2"/>
  <c r="X170" i="2"/>
  <c r="F435" i="2"/>
  <c r="F143" i="2"/>
  <c r="F594" i="2"/>
  <c r="F220" i="2"/>
  <c r="F59" i="2"/>
  <c r="F471" i="2"/>
  <c r="F281" i="2"/>
  <c r="F132" i="2"/>
  <c r="F484" i="2"/>
  <c r="F81" i="2"/>
  <c r="X254" i="2"/>
  <c r="X499" i="2"/>
  <c r="F555" i="2"/>
  <c r="F391" i="2"/>
  <c r="F357" i="2"/>
  <c r="F422" i="2"/>
  <c r="X286" i="2"/>
  <c r="F70" i="2"/>
  <c r="F441" i="2"/>
  <c r="X320" i="2"/>
  <c r="F397" i="2"/>
  <c r="F266" i="2"/>
  <c r="X18" i="2"/>
  <c r="F428" i="2"/>
  <c r="F37" i="2"/>
  <c r="F572" i="2"/>
  <c r="F226" i="2"/>
  <c r="X563" i="2"/>
  <c r="F417" i="2"/>
  <c r="F379" i="2"/>
  <c r="F306" i="2"/>
  <c r="F65" i="2"/>
  <c r="X584" i="2"/>
  <c r="F94" i="2"/>
  <c r="X94" i="2"/>
  <c r="F553" i="2"/>
  <c r="F298" i="2"/>
  <c r="F124" i="2"/>
  <c r="F112" i="2"/>
  <c r="F28" i="2"/>
  <c r="F629" i="2"/>
  <c r="F468" i="2"/>
  <c r="F350" i="2"/>
  <c r="F195" i="2"/>
  <c r="F317" i="2"/>
  <c r="X153" i="2"/>
  <c r="F512" i="2"/>
  <c r="F352" i="2"/>
  <c r="F242" i="2"/>
  <c r="F87" i="2"/>
  <c r="X543" i="2"/>
  <c r="F599" i="2"/>
  <c r="F404" i="2"/>
  <c r="F388" i="2"/>
  <c r="F181" i="2"/>
  <c r="F101" i="2"/>
  <c r="F320" i="2"/>
  <c r="F40" i="2"/>
  <c r="F27" i="2"/>
  <c r="X629" i="2"/>
  <c r="F399" i="2"/>
  <c r="F601" i="2"/>
  <c r="F39" i="2"/>
  <c r="F528" i="2"/>
  <c r="F19" i="2"/>
  <c r="F197" i="2"/>
  <c r="F627" i="2"/>
  <c r="F63" i="2"/>
  <c r="F431" i="2"/>
  <c r="F89" i="2"/>
  <c r="X32" i="2"/>
  <c r="F540" i="2"/>
  <c r="F138" i="2"/>
  <c r="F29" i="2"/>
  <c r="X324" i="2"/>
  <c r="F550" i="2"/>
  <c r="F372" i="2"/>
  <c r="F142" i="2"/>
  <c r="F42" i="2"/>
  <c r="X227" i="2"/>
  <c r="F438" i="2"/>
  <c r="F228" i="2"/>
  <c r="F105" i="2"/>
  <c r="F48" i="2"/>
  <c r="F605" i="2"/>
  <c r="F442" i="2"/>
  <c r="F140" i="2"/>
  <c r="F7" i="2"/>
  <c r="X486" i="2"/>
  <c r="X203" i="2"/>
  <c r="F536" i="2"/>
  <c r="F446" i="2"/>
  <c r="F389" i="2"/>
  <c r="F284" i="2"/>
  <c r="F201" i="2"/>
  <c r="F234" i="2"/>
  <c r="F182" i="2"/>
  <c r="F69" i="2"/>
  <c r="X391" i="2"/>
  <c r="X315" i="2"/>
  <c r="F559" i="2"/>
  <c r="F531" i="2"/>
  <c r="F586" i="2"/>
  <c r="F336" i="2"/>
  <c r="F55" i="2"/>
  <c r="F578" i="2"/>
  <c r="F544" i="2"/>
  <c r="F77" i="2"/>
  <c r="F305" i="2"/>
  <c r="F66" i="2"/>
  <c r="F102" i="2"/>
  <c r="F580" i="2"/>
  <c r="F99" i="2"/>
  <c r="F566" i="2"/>
  <c r="F122" i="2"/>
  <c r="X252" i="2"/>
  <c r="F409" i="2"/>
  <c r="F158" i="2"/>
  <c r="F17" i="2"/>
  <c r="X268" i="2"/>
  <c r="F545" i="2"/>
  <c r="F351" i="2"/>
  <c r="F119" i="2"/>
  <c r="F52" i="2"/>
  <c r="F604" i="2"/>
  <c r="F403" i="2"/>
  <c r="F249" i="2"/>
  <c r="F176" i="2"/>
  <c r="F68" i="2"/>
  <c r="F543" i="2"/>
  <c r="F314" i="2"/>
  <c r="F155" i="2"/>
  <c r="F22" i="2"/>
  <c r="X560" i="2"/>
  <c r="X129" i="2"/>
  <c r="F503" i="2"/>
  <c r="F490" i="2"/>
  <c r="F492" i="2"/>
  <c r="F335" i="2"/>
  <c r="F213" i="2"/>
  <c r="F134" i="2"/>
  <c r="F100" i="2"/>
  <c r="F177" i="2"/>
  <c r="X526" i="2"/>
  <c r="X538" i="2"/>
  <c r="F602" i="2"/>
  <c r="F592" i="2"/>
  <c r="X592" i="2"/>
  <c r="F75" i="2"/>
  <c r="F74" i="2"/>
  <c r="F300" i="2"/>
  <c r="X389" i="2"/>
  <c r="F147" i="2"/>
  <c r="F567" i="2"/>
  <c r="F78" i="2"/>
  <c r="F324" i="2"/>
  <c r="F44" i="2"/>
  <c r="F231" i="2"/>
  <c r="F255" i="2"/>
  <c r="F527" i="2"/>
  <c r="F423" i="2"/>
  <c r="F168" i="2"/>
  <c r="F76" i="2"/>
  <c r="F609" i="2"/>
  <c r="F508" i="2"/>
  <c r="F229" i="2"/>
  <c r="F109" i="2"/>
  <c r="X609" i="2"/>
  <c r="F542" i="2"/>
  <c r="F396" i="2"/>
  <c r="F326" i="2"/>
  <c r="F92" i="2"/>
  <c r="X371" i="2"/>
  <c r="F457" i="2"/>
  <c r="F260" i="2"/>
  <c r="F224" i="2"/>
  <c r="F98" i="2"/>
  <c r="X598" i="2"/>
  <c r="F579" i="2"/>
  <c r="F516" i="2"/>
  <c r="F486" i="2"/>
  <c r="F345" i="2"/>
  <c r="F214" i="2"/>
  <c r="F179" i="2"/>
  <c r="F275" i="2"/>
  <c r="F31" i="2"/>
  <c r="F64" i="2"/>
  <c r="X521" i="2"/>
  <c r="F620" i="2"/>
  <c r="F488" i="2"/>
  <c r="F456" i="2"/>
  <c r="F427" i="2"/>
  <c r="F318" i="2"/>
  <c r="F287" i="2"/>
  <c r="F167" i="2"/>
  <c r="F97" i="2"/>
  <c r="F237" i="2"/>
  <c r="X473" i="2"/>
  <c r="F612" i="2"/>
  <c r="F480" i="2"/>
  <c r="F451" i="2"/>
  <c r="F407" i="2"/>
  <c r="F302" i="2"/>
  <c r="F283" i="2"/>
  <c r="F151" i="2"/>
  <c r="F79" i="2"/>
  <c r="F221" i="2"/>
  <c r="X158" i="2"/>
  <c r="F598" i="2"/>
  <c r="F541" i="2"/>
  <c r="F494" i="2"/>
  <c r="F282" i="2"/>
  <c r="F366" i="2"/>
  <c r="F116" i="2"/>
  <c r="F198" i="2"/>
  <c r="F111" i="2"/>
  <c r="F9" i="2"/>
  <c r="X568" i="2"/>
  <c r="F233" i="2"/>
  <c r="F14" i="2"/>
  <c r="F491" i="2"/>
  <c r="F535" i="2"/>
  <c r="F573" i="2"/>
  <c r="X410" i="2"/>
  <c r="X187" i="2"/>
  <c r="F139" i="2"/>
  <c r="F614" i="2"/>
  <c r="F412" i="2"/>
  <c r="F16" i="2"/>
  <c r="F495" i="2"/>
  <c r="F342" i="2"/>
  <c r="F82" i="2"/>
  <c r="F440" i="2"/>
  <c r="F110" i="2"/>
  <c r="X434" i="2"/>
  <c r="F439" i="2"/>
  <c r="F174" i="2"/>
  <c r="F91" i="2"/>
  <c r="X600" i="2"/>
  <c r="X557" i="2"/>
  <c r="F621" i="2"/>
  <c r="F539" i="2"/>
  <c r="F395" i="2"/>
  <c r="F164" i="2"/>
  <c r="F253" i="2"/>
  <c r="F263" i="2"/>
  <c r="X111" i="2"/>
  <c r="F497" i="2"/>
  <c r="F460" i="2"/>
  <c r="F276" i="2"/>
  <c r="F206" i="2"/>
  <c r="F269" i="2"/>
  <c r="F23" i="2"/>
  <c r="F10" i="2"/>
  <c r="X7" i="2"/>
  <c r="F551" i="2"/>
  <c r="F549" i="2"/>
  <c r="F405" i="2"/>
  <c r="F207" i="2"/>
  <c r="F163" i="2"/>
  <c r="F339" i="2"/>
  <c r="F30" i="2"/>
  <c r="X419" i="2"/>
  <c r="X261" i="2"/>
  <c r="F519" i="2"/>
  <c r="F523" i="2"/>
  <c r="F361" i="2"/>
  <c r="F285" i="2"/>
  <c r="F187" i="2"/>
  <c r="F137" i="2"/>
  <c r="F88" i="2"/>
  <c r="F12" i="2"/>
  <c r="F518" i="2"/>
  <c r="F413" i="2"/>
  <c r="F169" i="2"/>
  <c r="F353" i="2"/>
  <c r="F477" i="2"/>
  <c r="F392" i="2"/>
  <c r="F430" i="2"/>
  <c r="F194" i="2"/>
  <c r="F469" i="2"/>
  <c r="F235" i="2"/>
  <c r="X435" i="2"/>
  <c r="F444" i="2"/>
  <c r="F424" i="2"/>
  <c r="X234" i="2"/>
  <c r="F432" i="2"/>
  <c r="F141" i="2"/>
  <c r="X270" i="2"/>
  <c r="F434" i="2"/>
  <c r="F219" i="2"/>
  <c r="X428" i="2"/>
  <c r="X463" i="2"/>
  <c r="F593" i="2"/>
  <c r="F474" i="2"/>
  <c r="F312" i="2"/>
  <c r="F327" i="2"/>
  <c r="F130" i="2"/>
  <c r="F26" i="2"/>
  <c r="X281" i="2"/>
  <c r="F534" i="2"/>
  <c r="F452" i="2"/>
  <c r="F319" i="2"/>
  <c r="F156" i="2"/>
  <c r="F311" i="2"/>
  <c r="F127" i="2"/>
  <c r="X431" i="2"/>
  <c r="X125" i="2"/>
  <c r="F577" i="2"/>
  <c r="F443" i="2"/>
  <c r="F322" i="2"/>
  <c r="F385" i="2"/>
  <c r="F293" i="2"/>
  <c r="F190" i="2"/>
  <c r="F183" i="2"/>
  <c r="X361" i="2"/>
  <c r="X244" i="2"/>
  <c r="F546" i="2"/>
  <c r="F533" i="2"/>
  <c r="F436" i="2"/>
  <c r="F204" i="2"/>
  <c r="F429" i="2"/>
  <c r="F286" i="2"/>
  <c r="F21" i="2"/>
  <c r="F32" i="2"/>
  <c r="F466" i="2"/>
  <c r="F369" i="2"/>
  <c r="F289" i="2"/>
  <c r="F166" i="2"/>
  <c r="F291" i="2"/>
  <c r="F241" i="2"/>
  <c r="F25" i="2"/>
  <c r="F538" i="2"/>
  <c r="F560" i="2"/>
  <c r="F375" i="2"/>
  <c r="X334" i="2"/>
  <c r="F408" i="2"/>
  <c r="F216" i="2"/>
  <c r="F608" i="2"/>
  <c r="F272" i="2"/>
  <c r="F160" i="2"/>
  <c r="F630" i="2"/>
  <c r="F199" i="2"/>
  <c r="F45" i="2"/>
  <c r="X577" i="2"/>
  <c r="X313" i="2"/>
  <c r="F530" i="2"/>
  <c r="F467" i="2"/>
  <c r="F334" i="2"/>
  <c r="F419" i="2"/>
  <c r="F208" i="2"/>
  <c r="X365" i="2"/>
  <c r="F589" i="2"/>
  <c r="F463" i="2"/>
  <c r="F337" i="2"/>
  <c r="F252" i="2"/>
  <c r="F170" i="2"/>
  <c r="F125" i="2"/>
  <c r="F61" i="2"/>
  <c r="X340" i="2"/>
  <c r="F615" i="2"/>
  <c r="F493" i="2"/>
  <c r="F416" i="2"/>
  <c r="F288" i="2"/>
  <c r="F257" i="2"/>
  <c r="F184" i="2"/>
  <c r="F202" i="2"/>
  <c r="F41" i="2"/>
  <c r="X488" i="2"/>
  <c r="F582" i="2"/>
  <c r="F513" i="2"/>
  <c r="F383" i="2"/>
  <c r="F308" i="2"/>
  <c r="F245" i="2"/>
  <c r="F86" i="2"/>
  <c r="F47" i="2"/>
  <c r="F58" i="2"/>
  <c r="X16" i="2"/>
  <c r="X298" i="2"/>
  <c r="X509" i="2"/>
  <c r="X512" i="2"/>
  <c r="X430" i="2"/>
  <c r="X258" i="2"/>
  <c r="X182" i="2"/>
  <c r="X386" i="2"/>
  <c r="X376" i="2"/>
  <c r="X332" i="2"/>
  <c r="X292" i="2"/>
  <c r="X75" i="2"/>
  <c r="X415" i="2"/>
  <c r="X558" i="2"/>
  <c r="X272" i="2"/>
  <c r="X58" i="2"/>
  <c r="X618" i="2"/>
  <c r="X327" i="2"/>
  <c r="X112" i="2"/>
  <c r="X165" i="2"/>
  <c r="X382" i="2"/>
  <c r="X12" i="2"/>
  <c r="X443" i="2"/>
  <c r="X590" i="2"/>
  <c r="X372" i="2"/>
  <c r="X294" i="2"/>
  <c r="X144" i="2"/>
  <c r="X35" i="2"/>
  <c r="X24" i="2"/>
  <c r="X43" i="2"/>
  <c r="X566" i="2"/>
  <c r="X583" i="2"/>
  <c r="X454" i="2"/>
  <c r="X508" i="2"/>
  <c r="X210" i="2"/>
  <c r="X134" i="2"/>
  <c r="X283" i="2"/>
  <c r="X319" i="2"/>
  <c r="X241" i="2"/>
  <c r="X211" i="2"/>
  <c r="X366" i="2"/>
  <c r="F575" i="2"/>
  <c r="X353" i="2"/>
  <c r="X356" i="2"/>
  <c r="X67" i="2"/>
  <c r="X120" i="2"/>
  <c r="X541" i="2"/>
  <c r="X462" i="2"/>
  <c r="X206" i="2"/>
  <c r="X362" i="2"/>
  <c r="X477" i="2"/>
  <c r="X503" i="2"/>
  <c r="X355" i="2"/>
  <c r="X62" i="2"/>
  <c r="X209" i="2"/>
  <c r="X72" i="2"/>
  <c r="X555" i="2"/>
  <c r="X561" i="2"/>
  <c r="X311" i="2"/>
  <c r="X378" i="2"/>
  <c r="X100" i="2"/>
  <c r="F581" i="2"/>
  <c r="F618" i="2"/>
  <c r="F564" i="2"/>
  <c r="F290" i="2"/>
  <c r="F247" i="2"/>
  <c r="F301" i="2"/>
  <c r="X126" i="2"/>
  <c r="X575" i="2"/>
  <c r="X168" i="2"/>
  <c r="X414" i="2"/>
  <c r="X589" i="2"/>
  <c r="F209" i="2"/>
  <c r="X90" i="2"/>
  <c r="F135" i="2"/>
  <c r="F191" i="2"/>
  <c r="F355" i="2"/>
  <c r="F502" i="2"/>
  <c r="F60" i="2"/>
  <c r="F273" i="2"/>
  <c r="X215" i="2"/>
  <c r="F200" i="2"/>
  <c r="X133" i="2"/>
  <c r="F154" i="2"/>
  <c r="F570" i="2"/>
  <c r="F338" i="2"/>
  <c r="F178" i="2"/>
  <c r="F57" i="2"/>
  <c r="F619" i="2"/>
  <c r="F482" i="2"/>
  <c r="F258" i="2"/>
  <c r="F248" i="2"/>
  <c r="F56" i="2"/>
  <c r="F617" i="2"/>
  <c r="F458" i="2"/>
  <c r="F268" i="2"/>
  <c r="F358" i="2"/>
  <c r="F108" i="2"/>
  <c r="X85" i="2"/>
  <c r="F537" i="2"/>
  <c r="F394" i="2"/>
  <c r="F225" i="2"/>
  <c r="F270" i="2"/>
  <c r="F24" i="2"/>
  <c r="X305" i="2"/>
  <c r="X576" i="2"/>
  <c r="X523" i="2"/>
  <c r="X624" i="2"/>
  <c r="X322" i="2"/>
  <c r="X118" i="2"/>
  <c r="X604" i="2"/>
  <c r="X119" i="2"/>
  <c r="X374" i="2"/>
  <c r="X53" i="2"/>
  <c r="X559" i="2"/>
  <c r="X343" i="2"/>
  <c r="X588" i="2"/>
  <c r="X388" i="2"/>
  <c r="X151" i="2"/>
  <c r="X514" i="2"/>
  <c r="X309" i="2"/>
  <c r="X167" i="2"/>
  <c r="X103" i="2"/>
  <c r="X580" i="2"/>
  <c r="X405" i="2"/>
  <c r="X178" i="2"/>
  <c r="X608" i="2"/>
  <c r="X316" i="2"/>
  <c r="X440" i="2"/>
  <c r="X139" i="2"/>
  <c r="X177" i="2"/>
  <c r="X439" i="2"/>
  <c r="X485" i="2"/>
  <c r="X540" i="2"/>
  <c r="X326" i="2"/>
  <c r="X480" i="2"/>
  <c r="X354" i="2"/>
  <c r="X97" i="2"/>
  <c r="X450" i="2"/>
  <c r="X25" i="2"/>
  <c r="X491" i="2"/>
  <c r="X290" i="2"/>
  <c r="X195" i="2"/>
  <c r="X31" i="2"/>
  <c r="X519" i="2"/>
  <c r="X240" i="2"/>
  <c r="X201" i="2"/>
  <c r="X416" i="2"/>
  <c r="X189" i="2"/>
  <c r="X628" i="2"/>
  <c r="X190" i="2"/>
  <c r="X52" i="2"/>
  <c r="X71" i="2"/>
  <c r="X622" i="2"/>
  <c r="X458" i="2"/>
  <c r="X29" i="2"/>
  <c r="X231" i="2"/>
  <c r="F624" i="2"/>
  <c r="F558" i="2"/>
  <c r="F400" i="2"/>
  <c r="F360" i="2"/>
  <c r="F244" i="2"/>
  <c r="X124" i="2"/>
  <c r="X436" i="2"/>
  <c r="X325" i="2"/>
  <c r="X461" i="2"/>
  <c r="F72" i="2"/>
  <c r="F382" i="2"/>
  <c r="F104" i="2"/>
  <c r="F622" i="2"/>
  <c r="F172" i="2"/>
  <c r="F415" i="2"/>
  <c r="X330" i="2"/>
  <c r="F325" i="2"/>
  <c r="X23" i="2"/>
  <c r="F278" i="2"/>
  <c r="F498" i="2"/>
  <c r="F144" i="2"/>
  <c r="F569" i="2"/>
  <c r="F478" i="2"/>
  <c r="F279" i="2"/>
  <c r="F18" i="2"/>
  <c r="F610" i="2"/>
  <c r="F330" i="2"/>
  <c r="F193" i="2"/>
  <c r="F157" i="2"/>
  <c r="X626" i="2"/>
  <c r="F584" i="2"/>
  <c r="F445" i="2"/>
  <c r="F303" i="2"/>
  <c r="F118" i="2"/>
  <c r="F53" i="2"/>
  <c r="X137" i="2"/>
  <c r="F556" i="2"/>
  <c r="F362" i="2"/>
  <c r="F189" i="2"/>
  <c r="F128" i="2"/>
  <c r="F20" i="2"/>
  <c r="X33" i="2"/>
  <c r="X457" i="2"/>
  <c r="X627" i="2"/>
  <c r="X459" i="2"/>
  <c r="X513" i="2"/>
  <c r="X194" i="2"/>
  <c r="X630" i="2"/>
  <c r="X364" i="2"/>
  <c r="X625" i="2"/>
  <c r="X180" i="2"/>
  <c r="X57" i="2"/>
  <c r="X487" i="2"/>
  <c r="X453" i="2"/>
  <c r="X506" i="2"/>
  <c r="X302" i="2"/>
  <c r="X484" i="2"/>
  <c r="X368" i="2"/>
  <c r="X200" i="2"/>
  <c r="X39" i="2"/>
  <c r="X565" i="2"/>
  <c r="X493" i="2"/>
  <c r="X445" i="2"/>
  <c r="X114" i="2"/>
  <c r="X586" i="2"/>
  <c r="X192" i="2"/>
  <c r="X93" i="2"/>
  <c r="X8" i="2"/>
  <c r="X56" i="2"/>
  <c r="X603" i="2"/>
  <c r="X401" i="2"/>
  <c r="X432" i="2"/>
  <c r="X262" i="2"/>
  <c r="X403" i="2"/>
  <c r="X223" i="2"/>
  <c r="X237" i="2"/>
  <c r="X191" i="2"/>
  <c r="F606" i="2"/>
  <c r="X546" i="2"/>
  <c r="X162" i="2"/>
  <c r="X299" i="2"/>
  <c r="X505" i="2"/>
  <c r="X611" i="2"/>
  <c r="X438" i="2"/>
  <c r="X420" i="2"/>
  <c r="X116" i="2"/>
  <c r="X109" i="2"/>
  <c r="X437" i="2"/>
  <c r="X417" i="2"/>
  <c r="X37" i="2"/>
  <c r="X108" i="2"/>
  <c r="X421" i="2"/>
  <c r="X278" i="2"/>
  <c r="X331" i="2"/>
  <c r="X504" i="2"/>
  <c r="F563" i="2"/>
  <c r="F449" i="2"/>
  <c r="F411" i="2"/>
  <c r="F296" i="2"/>
  <c r="F505" i="2"/>
  <c r="X253" i="2"/>
  <c r="X531" i="2"/>
  <c r="X287" i="2"/>
  <c r="X547" i="2"/>
  <c r="X205" i="2"/>
  <c r="F331" i="2"/>
  <c r="F175" i="2"/>
  <c r="F370" i="2"/>
  <c r="F131" i="2"/>
  <c r="F511" i="2"/>
  <c r="F107" i="2"/>
  <c r="F476" i="2"/>
  <c r="F159" i="2"/>
  <c r="F321" i="2"/>
  <c r="F35" i="2"/>
  <c r="X74" i="2"/>
  <c r="F475" i="2"/>
  <c r="F262" i="2"/>
  <c r="F121" i="2"/>
  <c r="X213" i="2"/>
  <c r="F448" i="2"/>
  <c r="F348" i="2"/>
  <c r="F390" i="2"/>
  <c r="F38" i="2"/>
  <c r="X424" i="2"/>
  <c r="F506" i="2"/>
  <c r="F447" i="2"/>
  <c r="F185" i="2"/>
  <c r="F120" i="2"/>
  <c r="F106" i="2"/>
  <c r="F626" i="2"/>
  <c r="F496" i="2"/>
  <c r="F393" i="2"/>
  <c r="F264" i="2"/>
  <c r="F62" i="2"/>
  <c r="X572" i="2"/>
  <c r="X42" i="2"/>
  <c r="X567" i="2"/>
  <c r="X351" i="2"/>
  <c r="X280" i="2"/>
  <c r="X544" i="2"/>
  <c r="X260" i="2"/>
  <c r="X41" i="2"/>
  <c r="X216" i="2"/>
  <c r="X179" i="2"/>
  <c r="X136" i="2"/>
  <c r="X451" i="2"/>
  <c r="X501" i="2"/>
  <c r="X250" i="2"/>
  <c r="X110" i="2"/>
  <c r="X518" i="2"/>
  <c r="X550" i="2"/>
  <c r="X161" i="2"/>
  <c r="X22" i="2"/>
  <c r="X479" i="2"/>
  <c r="X545" i="2"/>
  <c r="X582" i="2"/>
  <c r="X381" i="2"/>
  <c r="X466" i="2"/>
  <c r="X346" i="2"/>
  <c r="X156" i="2"/>
  <c r="X570" i="2"/>
  <c r="X9" i="2"/>
  <c r="X411" i="2"/>
  <c r="X444" i="2"/>
  <c r="X146" i="2"/>
  <c r="X482" i="2"/>
  <c r="X276" i="2"/>
  <c r="X207" i="2"/>
  <c r="X101" i="2"/>
  <c r="X289" i="2"/>
  <c r="F603" i="2"/>
  <c r="X469" i="2"/>
  <c r="X86" i="2"/>
  <c r="X80" i="2"/>
  <c r="X229" i="2"/>
  <c r="X375" i="2"/>
  <c r="X612" i="2"/>
  <c r="X60" i="2"/>
  <c r="X91" i="2"/>
  <c r="X467" i="2"/>
  <c r="X266" i="2"/>
  <c r="X163" i="2"/>
  <c r="X398" i="2"/>
  <c r="X607" i="2"/>
  <c r="X312" i="2"/>
  <c r="X552" i="2"/>
  <c r="X263" i="2"/>
  <c r="X79" i="2"/>
  <c r="F607" i="2"/>
  <c r="F453" i="2"/>
  <c r="F378" i="2"/>
  <c r="F367" i="2"/>
  <c r="X193" i="2"/>
  <c r="X202" i="2"/>
  <c r="X224" i="2"/>
  <c r="X452" i="2"/>
  <c r="X84" i="2"/>
  <c r="F152" i="2"/>
  <c r="F136" i="2"/>
  <c r="F359" i="2"/>
  <c r="F332" i="2"/>
  <c r="F595" i="2"/>
  <c r="F547" i="2"/>
  <c r="F310" i="2"/>
  <c r="X601" i="2"/>
  <c r="F376" i="2"/>
  <c r="F126" i="2"/>
  <c r="X363" i="2"/>
  <c r="F509" i="2"/>
  <c r="F203" i="2"/>
  <c r="F173" i="2"/>
  <c r="F591" i="2"/>
  <c r="F387" i="2"/>
  <c r="F129" i="2"/>
  <c r="X321" i="2"/>
  <c r="X532" i="2"/>
  <c r="X562" i="2"/>
  <c r="X130" i="2"/>
  <c r="X524" i="2"/>
  <c r="X30" i="2"/>
  <c r="X172" i="2"/>
  <c r="X593" i="2"/>
  <c r="X379" i="2"/>
  <c r="X384" i="2"/>
  <c r="X171" i="2"/>
  <c r="X284" i="2"/>
  <c r="X407" i="2"/>
  <c r="X328" i="2"/>
  <c r="X166" i="2"/>
  <c r="X433" i="2"/>
  <c r="X323" i="2"/>
  <c r="X605" i="2"/>
  <c r="X337" i="2"/>
  <c r="X585" i="2"/>
  <c r="X394" i="2"/>
  <c r="X400" i="2"/>
  <c r="X113" i="2"/>
  <c r="X383" i="2"/>
  <c r="X208" i="2"/>
  <c r="X245" i="2"/>
  <c r="X380" i="2"/>
  <c r="X251" i="2"/>
  <c r="X517" i="2"/>
  <c r="X578" i="2"/>
  <c r="X64" i="2"/>
  <c r="X468" i="2"/>
  <c r="X300" i="2"/>
  <c r="X425" i="2"/>
  <c r="F520" i="2"/>
  <c r="F507" i="2"/>
  <c r="F363" i="2"/>
  <c r="X534" i="2"/>
  <c r="X307" i="2"/>
  <c r="F381" i="2"/>
  <c r="F83" i="2"/>
  <c r="F295" i="2"/>
  <c r="F401" i="2"/>
  <c r="F215" i="2"/>
  <c r="X470" i="2"/>
  <c r="F162" i="2"/>
  <c r="F548" i="2"/>
  <c r="F251" i="2"/>
  <c r="X581" i="2"/>
  <c r="X395" i="2"/>
  <c r="X40" i="2"/>
  <c r="X422" i="2"/>
  <c r="X352" i="2"/>
  <c r="X49" i="2"/>
  <c r="X489" i="2"/>
  <c r="X157" i="2"/>
  <c r="X511" i="2"/>
  <c r="X198" i="2"/>
  <c r="X199" i="2"/>
  <c r="X387" i="2"/>
  <c r="X221" i="2"/>
  <c r="F222" i="2"/>
  <c r="X402" i="2"/>
  <c r="F153" i="2"/>
  <c r="F133" i="2"/>
  <c r="F277" i="2"/>
  <c r="F425" i="2"/>
  <c r="F461" i="2"/>
  <c r="F192" i="2"/>
  <c r="F631" i="2"/>
  <c r="F304" i="2"/>
  <c r="F349" i="2"/>
  <c r="X338" i="2"/>
  <c r="F459" i="2"/>
  <c r="F148" i="2"/>
  <c r="F371" i="2"/>
  <c r="F552" i="2"/>
  <c r="F239" i="2"/>
  <c r="F123" i="2"/>
  <c r="X104" i="2"/>
  <c r="X597" i="2"/>
  <c r="X460" i="2"/>
  <c r="X66" i="2"/>
  <c r="X249" i="2"/>
  <c r="X219" i="2"/>
  <c r="X228" i="2"/>
  <c r="X500" i="2"/>
  <c r="X314" i="2"/>
  <c r="X247" i="2"/>
  <c r="X107" i="2"/>
  <c r="X160" i="2"/>
  <c r="X571" i="2"/>
  <c r="X264" i="2"/>
  <c r="X102" i="2"/>
  <c r="X285" i="2"/>
  <c r="X269" i="2"/>
  <c r="X525" i="2"/>
  <c r="X530" i="2"/>
  <c r="X441" i="2"/>
  <c r="X131" i="2"/>
  <c r="X614" i="2"/>
  <c r="X164" i="2"/>
  <c r="X528" i="2"/>
  <c r="X448" i="2"/>
  <c r="X132" i="2"/>
  <c r="X282" i="2"/>
  <c r="X73" i="2"/>
  <c r="X595" i="2"/>
  <c r="X318" i="2"/>
  <c r="X68" i="2"/>
  <c r="X564" i="2"/>
  <c r="X413" i="2"/>
  <c r="X465" i="2"/>
  <c r="F526" i="2"/>
  <c r="F354" i="2"/>
  <c r="F309" i="2"/>
  <c r="X502" i="2"/>
  <c r="X142" i="2"/>
  <c r="F51" i="2"/>
  <c r="F323" i="2"/>
  <c r="F347" i="2"/>
  <c r="F433" i="2"/>
  <c r="F571" i="2"/>
  <c r="F205" i="2"/>
  <c r="F450" i="2"/>
  <c r="X615" i="2"/>
  <c r="F230" i="2"/>
  <c r="X87" i="2"/>
  <c r="X385" i="2"/>
  <c r="X259" i="2"/>
  <c r="X303" i="2"/>
  <c r="X186" i="2"/>
  <c r="X27" i="2"/>
  <c r="X507" i="2"/>
  <c r="X344" i="2"/>
  <c r="X155" i="2"/>
  <c r="X373" i="2"/>
  <c r="X47" i="2"/>
  <c r="X48" i="2"/>
  <c r="X370" i="2"/>
  <c r="F365" i="2"/>
  <c r="F84" i="2"/>
  <c r="X442" i="2"/>
  <c r="F576" i="2"/>
  <c r="F50" i="2"/>
  <c r="F90" i="2"/>
  <c r="F114" i="2"/>
  <c r="X21" i="2"/>
  <c r="F364" i="2"/>
  <c r="F46" i="2"/>
  <c r="F470" i="2"/>
  <c r="F483" i="2"/>
  <c r="F232" i="2"/>
  <c r="F616" i="2"/>
  <c r="F368" i="2"/>
  <c r="F259" i="2"/>
  <c r="X106" i="2"/>
  <c r="F402" i="2"/>
  <c r="F211" i="2"/>
  <c r="F73" i="2"/>
  <c r="X574" i="2"/>
  <c r="X423" i="2"/>
  <c r="X348" i="2"/>
  <c r="X246" i="2"/>
  <c r="X536" i="2"/>
  <c r="X63" i="2"/>
  <c r="X573" i="2"/>
  <c r="X594" i="2"/>
  <c r="X537" i="2"/>
  <c r="X225" i="2"/>
  <c r="X10" i="2"/>
  <c r="X61" i="2"/>
  <c r="X335" i="2"/>
  <c r="X242" i="2"/>
  <c r="X317" i="2"/>
  <c r="X28" i="2"/>
  <c r="X143" i="2"/>
  <c r="X475" i="2"/>
  <c r="X232" i="2"/>
  <c r="X426" i="2"/>
  <c r="X141" i="2"/>
  <c r="X360" i="2"/>
  <c r="F625" i="2"/>
  <c r="X449" i="2"/>
  <c r="X83" i="2"/>
  <c r="X483" i="2"/>
  <c r="X78" i="2"/>
  <c r="X115" i="2"/>
  <c r="X478" i="2"/>
  <c r="X265" i="2"/>
  <c r="X152" i="2"/>
  <c r="X226" i="2"/>
  <c r="X59" i="2"/>
  <c r="F587" i="2"/>
  <c r="F479" i="2"/>
  <c r="F356" i="2"/>
  <c r="X175" i="2"/>
  <c r="X95" i="2"/>
  <c r="X522" i="2"/>
  <c r="X599" i="2"/>
  <c r="F146" i="2"/>
  <c r="F510" i="2"/>
  <c r="F113" i="2"/>
  <c r="F529" i="2"/>
  <c r="F525" i="2"/>
  <c r="F588" i="2"/>
  <c r="F36" i="2"/>
  <c r="F33" i="2"/>
  <c r="X88" i="2"/>
  <c r="F223" i="2"/>
  <c r="F240" i="2"/>
  <c r="F481" i="2"/>
  <c r="F171" i="2"/>
  <c r="F165" i="2"/>
  <c r="F568" i="2"/>
  <c r="F340" i="2"/>
  <c r="F145" i="2"/>
  <c r="X336" i="2"/>
  <c r="F565" i="2"/>
  <c r="F374" i="2"/>
  <c r="F80" i="2"/>
  <c r="X222" i="2"/>
  <c r="X587" i="2"/>
  <c r="X602" i="2"/>
  <c r="X464" i="2"/>
  <c r="X297" i="2"/>
  <c r="X14" i="2"/>
  <c r="X631" i="2"/>
  <c r="X412" i="2"/>
  <c r="X238" i="2"/>
  <c r="X99" i="2"/>
  <c r="X350" i="2"/>
  <c r="X295" i="2"/>
  <c r="X446" i="2"/>
  <c r="X50" i="2"/>
  <c r="X220" i="2"/>
  <c r="X301" i="2"/>
  <c r="X406" i="2"/>
  <c r="X529" i="2"/>
  <c r="X333" i="2"/>
  <c r="X277" i="2"/>
  <c r="X55" i="2"/>
  <c r="X77" i="2"/>
  <c r="X549" i="2"/>
  <c r="X34" i="2"/>
  <c r="X548" i="2"/>
  <c r="X542" i="2"/>
  <c r="X481" i="2"/>
  <c r="X217" i="2"/>
  <c r="X616" i="2"/>
  <c r="X44" i="2"/>
  <c r="X621" i="2"/>
  <c r="X98" i="2"/>
  <c r="X275" i="2"/>
  <c r="F583" i="2"/>
  <c r="F489" i="2"/>
  <c r="F292" i="2"/>
  <c r="X308" i="2"/>
  <c r="X212" i="2"/>
  <c r="X591" i="2"/>
  <c r="X304" i="2"/>
  <c r="F398" i="2"/>
  <c r="F265" i="2"/>
  <c r="F299" i="2"/>
  <c r="F329" i="2"/>
  <c r="F597" i="2"/>
  <c r="F34" i="2"/>
  <c r="X496" i="2"/>
  <c r="X140" i="2"/>
  <c r="X456" i="2"/>
  <c r="X128" i="2"/>
  <c r="X494" i="2"/>
  <c r="X358" i="2"/>
  <c r="X296" i="2"/>
  <c r="X569" i="2"/>
  <c r="X214" i="2"/>
  <c r="X154" i="2"/>
  <c r="X516" i="2"/>
  <c r="X339" i="2"/>
  <c r="X173" i="2"/>
  <c r="F504" i="2"/>
  <c r="F217" i="2"/>
  <c r="X218" i="2"/>
  <c r="X76" i="2"/>
  <c r="X271" i="2"/>
  <c r="X447" i="2"/>
  <c r="F414" i="2"/>
  <c r="X409" i="2"/>
  <c r="X46" i="2"/>
  <c r="X11" i="2"/>
  <c r="X329" i="2"/>
  <c r="X81" i="2"/>
  <c r="X188" i="2"/>
  <c r="X455" i="2"/>
  <c r="F418" i="2"/>
  <c r="F532" i="2"/>
  <c r="F380" i="2"/>
  <c r="F71" i="2"/>
  <c r="F103" i="2"/>
  <c r="F218" i="2"/>
  <c r="F236" i="2"/>
  <c r="F462" i="2"/>
  <c r="X610" i="2"/>
  <c r="X147" i="2"/>
  <c r="X520" i="2"/>
  <c r="X184" i="2"/>
  <c r="X341" i="2"/>
  <c r="X54" i="2"/>
  <c r="X306" i="2"/>
  <c r="X148" i="2"/>
  <c r="X274" i="2"/>
  <c r="X20" i="2"/>
  <c r="X490" i="2"/>
  <c r="X349" i="2"/>
  <c r="X359" i="2"/>
  <c r="X185" i="2"/>
  <c r="X149" i="2"/>
  <c r="F561" i="2"/>
  <c r="X233" i="2"/>
  <c r="X554" i="2"/>
  <c r="F333" i="2"/>
  <c r="F117" i="2"/>
  <c r="F406" i="2"/>
  <c r="X397" i="2"/>
  <c r="X122" i="2"/>
  <c r="X510" i="2"/>
  <c r="X82" i="2"/>
  <c r="X257" i="2"/>
  <c r="X404" i="2"/>
  <c r="X239" i="2"/>
  <c r="X273" i="2"/>
  <c r="X145" i="2"/>
  <c r="X36" i="2"/>
  <c r="F485" i="2"/>
  <c r="X472" i="2"/>
  <c r="X498" i="2"/>
  <c r="F49" i="2"/>
  <c r="F256" i="2"/>
  <c r="F328" i="2"/>
  <c r="X256" i="2"/>
  <c r="X310" i="2"/>
  <c r="X396" i="2"/>
  <c r="X174" i="2"/>
  <c r="X196" i="2"/>
  <c r="X230" i="2"/>
  <c r="X235" i="2"/>
  <c r="X70" i="2"/>
  <c r="X123" i="2"/>
  <c r="X121" i="2"/>
  <c r="X293" i="2"/>
  <c r="X138" i="2"/>
  <c r="X427" i="2"/>
  <c r="X26" i="2"/>
  <c r="F455" i="2"/>
  <c r="X418" i="2"/>
  <c r="X471" i="2"/>
  <c r="F227" i="2"/>
  <c r="F600" i="2"/>
  <c r="F386" i="2"/>
  <c r="F473" i="2"/>
  <c r="X357" i="2"/>
  <c r="F514" i="2"/>
  <c r="X617" i="2"/>
  <c r="F115" i="2"/>
  <c r="F341" i="2"/>
  <c r="X476" i="2"/>
  <c r="X408" i="2"/>
  <c r="X15" i="2"/>
  <c r="X620" i="2"/>
  <c r="X623" i="2"/>
  <c r="X243" i="2"/>
  <c r="X89" i="2"/>
  <c r="X183" i="2"/>
  <c r="F596" i="2"/>
  <c r="X96" i="2"/>
  <c r="X69" i="2"/>
  <c r="X176" i="2"/>
  <c r="X556" i="2"/>
  <c r="F623" i="2"/>
  <c r="F377" i="2"/>
  <c r="X393" i="2"/>
  <c r="X535" i="2"/>
  <c r="F96" i="2"/>
  <c r="F274" i="2"/>
  <c r="F67" i="2"/>
  <c r="F515" i="2"/>
  <c r="F421" i="2"/>
  <c r="X45" i="2"/>
  <c r="F15" i="2"/>
  <c r="F150" i="2"/>
  <c r="X495" i="2"/>
  <c r="X169" i="2"/>
  <c r="X579" i="2"/>
  <c r="X236" i="2"/>
  <c r="X551" i="2"/>
  <c r="X497" i="2"/>
  <c r="X539" i="2"/>
  <c r="X181" i="2"/>
  <c r="X527" i="2"/>
  <c r="X197" i="2"/>
  <c r="X19" i="2"/>
  <c r="X392" i="2"/>
  <c r="X347" i="2"/>
  <c r="F628" i="2"/>
  <c r="F313" i="2"/>
  <c r="X390" i="2"/>
  <c r="F13" i="2"/>
  <c r="F499" i="2"/>
  <c r="F297" i="2"/>
  <c r="X117" i="2"/>
  <c r="X92" i="2"/>
  <c r="X492" i="2"/>
  <c r="F562" i="2"/>
  <c r="X367" i="2"/>
  <c r="F487" i="2"/>
  <c r="X533" i="2"/>
  <c r="X65" i="2"/>
  <c r="X369" i="2"/>
  <c r="F472" i="2"/>
  <c r="F188" i="2"/>
  <c r="F437" i="2"/>
  <c r="X204" i="2"/>
  <c r="X105" i="2"/>
  <c r="X345" i="2"/>
  <c r="F522" i="2"/>
  <c r="F464" i="2"/>
  <c r="X515" i="2"/>
  <c r="X159" i="2"/>
  <c r="X248" i="2"/>
  <c r="F500" i="2"/>
  <c r="X377" i="2"/>
  <c r="X596" i="2"/>
  <c r="X127" i="2"/>
  <c r="F254" i="2"/>
  <c r="F294" i="2"/>
  <c r="F517" i="2"/>
  <c r="X38" i="2"/>
  <c r="X13" i="2"/>
  <c r="X474" i="2"/>
  <c r="X255" i="2"/>
  <c r="F465" i="2"/>
  <c r="X291" i="2"/>
  <c r="X51" i="2"/>
  <c r="X342" i="2"/>
  <c r="X279" i="2"/>
  <c r="F344" i="2"/>
  <c r="X288" i="2"/>
  <c r="X606" i="2"/>
  <c r="X399" i="2"/>
  <c r="X619" i="2"/>
  <c r="X150" i="2"/>
  <c r="F246" i="2"/>
  <c r="X429" i="2"/>
  <c r="X553" i="2"/>
  <c r="Q612" i="2"/>
  <c r="Q158" i="2"/>
  <c r="Q534" i="2"/>
  <c r="Q506" i="2"/>
  <c r="Q235" i="2"/>
  <c r="Q622" i="2"/>
  <c r="Q611" i="2"/>
  <c r="Q224" i="2"/>
  <c r="Q373" i="2"/>
  <c r="Q411" i="2"/>
  <c r="Q197" i="2"/>
  <c r="Q76" i="2"/>
  <c r="Q167" i="2"/>
  <c r="Q362" i="2"/>
  <c r="Q393" i="2"/>
  <c r="Q231" i="2"/>
  <c r="Q360" i="2"/>
  <c r="Q61" i="2"/>
  <c r="Q21" i="2"/>
  <c r="Q511" i="2"/>
  <c r="Q366" i="2"/>
  <c r="Q211" i="2"/>
  <c r="Q69" i="2"/>
  <c r="Q417" i="2"/>
  <c r="Q541" i="2"/>
  <c r="Q242" i="2"/>
  <c r="Q483" i="2"/>
  <c r="Q302" i="2"/>
  <c r="Q128" i="2"/>
  <c r="Q550" i="2"/>
  <c r="Q123" i="2"/>
  <c r="Q122" i="2"/>
  <c r="Q480" i="2"/>
  <c r="Q59" i="2"/>
  <c r="Q391" i="2"/>
  <c r="Q138" i="2"/>
  <c r="Q432" i="2"/>
  <c r="Q47" i="2"/>
  <c r="Q336" i="2"/>
  <c r="Q71" i="2"/>
  <c r="Q147" i="2"/>
  <c r="Q538" i="2"/>
  <c r="Q114" i="2"/>
  <c r="Q328" i="2"/>
  <c r="Q377" i="2"/>
  <c r="Q66" i="2"/>
  <c r="Q419" i="2"/>
  <c r="Q285" i="2"/>
  <c r="Q525" i="2"/>
  <c r="Q14" i="2"/>
  <c r="Q624" i="2"/>
  <c r="Q177" i="2"/>
  <c r="Q46" i="2"/>
  <c r="Q571" i="2"/>
  <c r="Q189" i="2"/>
  <c r="Q427" i="2"/>
  <c r="Q12" i="2"/>
  <c r="Q468" i="2"/>
  <c r="Q93" i="2"/>
  <c r="Q482" i="2"/>
  <c r="Q170" i="2"/>
  <c r="Q274" i="2"/>
  <c r="Q102" i="2"/>
  <c r="Q367" i="2"/>
  <c r="Q162" i="2"/>
  <c r="Q115" i="2"/>
  <c r="Q552" i="2"/>
  <c r="Q184" i="2"/>
  <c r="Q582" i="2"/>
  <c r="Q44" i="2"/>
  <c r="Q421" i="2"/>
  <c r="Q82" i="2"/>
  <c r="Q246" i="2"/>
  <c r="Q477" i="2"/>
  <c r="Q18" i="2"/>
  <c r="Q180" i="2"/>
  <c r="Q517" i="2"/>
  <c r="Q204" i="2"/>
  <c r="Q623" i="2"/>
  <c r="Q221" i="2"/>
  <c r="Q73" i="2"/>
  <c r="Q186" i="2"/>
  <c r="Q43" i="2"/>
  <c r="Q155" i="2"/>
  <c r="Q154" i="2"/>
  <c r="Q72" i="2"/>
  <c r="Q523" i="2"/>
  <c r="Q151" i="2"/>
  <c r="Q79" i="2"/>
  <c r="Q175" i="2"/>
  <c r="Q533" i="2"/>
  <c r="Q179" i="2"/>
  <c r="Q405" i="2"/>
  <c r="Q225" i="2"/>
  <c r="Q603" i="2"/>
  <c r="Q192" i="2"/>
  <c r="Q42" i="2"/>
  <c r="Q438" i="2"/>
  <c r="Q237" i="2"/>
  <c r="Q182" i="2"/>
  <c r="Q104" i="2"/>
  <c r="Q226" i="2"/>
  <c r="Q596" i="2"/>
  <c r="Q169" i="2"/>
  <c r="Q41" i="2"/>
  <c r="Q300" i="2"/>
  <c r="Q589" i="2"/>
  <c r="Q157" i="2"/>
  <c r="Q448" i="2"/>
  <c r="Q305" i="2"/>
  <c r="Q45" i="2"/>
  <c r="Q68" i="2"/>
  <c r="Q110" i="2"/>
  <c r="Q335" i="2"/>
  <c r="Q586" i="2"/>
  <c r="Q243" i="2"/>
  <c r="Q195" i="2"/>
  <c r="Q85" i="2"/>
  <c r="Q567" i="2"/>
  <c r="Q146" i="2"/>
  <c r="Q325" i="2"/>
  <c r="Q31" i="2"/>
  <c r="Q217" i="2"/>
  <c r="Q618" i="2"/>
  <c r="Q412" i="2"/>
  <c r="Q63" i="2"/>
  <c r="Q260" i="2"/>
  <c r="Q201" i="2"/>
  <c r="Q473" i="2"/>
  <c r="Q609" i="2"/>
  <c r="Q292" i="2"/>
  <c r="Q513" i="2"/>
  <c r="Q65" i="2"/>
  <c r="Q75" i="2"/>
  <c r="Q248" i="2"/>
  <c r="Q545" i="2"/>
  <c r="Q563" i="2"/>
  <c r="Q80" i="2"/>
  <c r="Q22" i="2"/>
  <c r="Q165" i="2"/>
  <c r="Q159" i="2"/>
  <c r="Q219" i="2"/>
  <c r="Q359" i="2"/>
  <c r="Q502" i="2"/>
  <c r="Q626" i="2"/>
  <c r="Q56" i="2"/>
  <c r="Q20" i="2"/>
  <c r="Q163" i="2"/>
  <c r="Q233" i="2"/>
  <c r="Q374" i="2"/>
  <c r="Q451" i="2"/>
  <c r="Q599" i="2"/>
  <c r="Q13" i="2"/>
  <c r="Q27" i="2"/>
  <c r="Q283" i="2"/>
  <c r="Q214" i="2"/>
  <c r="Q24" i="2"/>
  <c r="Q347" i="2"/>
  <c r="Q268" i="2"/>
  <c r="Q295" i="2"/>
  <c r="Q133" i="2"/>
  <c r="Q55" i="2"/>
  <c r="Q297" i="2"/>
  <c r="Q488" i="2"/>
  <c r="Q9" i="2"/>
  <c r="Q112" i="2"/>
  <c r="Q212" i="2"/>
  <c r="Q475" i="2"/>
  <c r="Q280" i="2"/>
  <c r="Q380" i="2"/>
  <c r="Q620" i="2"/>
  <c r="Q142" i="2"/>
  <c r="Q306" i="2"/>
  <c r="Q388" i="2"/>
  <c r="Q39" i="2"/>
  <c r="Q52" i="2"/>
  <c r="Q395" i="2"/>
  <c r="Q286" i="2"/>
  <c r="Q381" i="2"/>
  <c r="Q573" i="2"/>
  <c r="Q164" i="2"/>
  <c r="Q19" i="2"/>
  <c r="Q91" i="2"/>
  <c r="Q379" i="2"/>
  <c r="Q414" i="2"/>
  <c r="Q485" i="2"/>
  <c r="Q49" i="2"/>
  <c r="Q199" i="2"/>
  <c r="Q97" i="2"/>
  <c r="Q263" i="2"/>
  <c r="Q317" i="2"/>
  <c r="Q544" i="2"/>
  <c r="Q569" i="2"/>
  <c r="Q613" i="2"/>
  <c r="Q144" i="2"/>
  <c r="Q209" i="2"/>
  <c r="Q289" i="2"/>
  <c r="Q375" i="2"/>
  <c r="Q436" i="2"/>
  <c r="Q495" i="2"/>
  <c r="Q630" i="2"/>
  <c r="Q370" i="2"/>
  <c r="Q371" i="2"/>
  <c r="Q326" i="2"/>
  <c r="Q389" i="2"/>
  <c r="Q507" i="2"/>
  <c r="Q565" i="2"/>
  <c r="Q181" i="2"/>
  <c r="Q249" i="2"/>
  <c r="Q329" i="2"/>
  <c r="Q447" i="2"/>
  <c r="Q529" i="2"/>
  <c r="Q535" i="2"/>
  <c r="Q610" i="2"/>
  <c r="Q440" i="2"/>
  <c r="Q396" i="2"/>
  <c r="Q210" i="2"/>
  <c r="Q203" i="2"/>
  <c r="Q109" i="2"/>
  <c r="Q238" i="2"/>
  <c r="Q404" i="2"/>
  <c r="Q500" i="2"/>
  <c r="Q149" i="2"/>
  <c r="Q7" i="2"/>
  <c r="Q310" i="2"/>
  <c r="Q458" i="2"/>
  <c r="Q15" i="2"/>
  <c r="Q208" i="2"/>
  <c r="Q487" i="2"/>
  <c r="Q526" i="2"/>
  <c r="Q269" i="2"/>
  <c r="Q415" i="2"/>
  <c r="Q23" i="2"/>
  <c r="Q60" i="2"/>
  <c r="Q299" i="2"/>
  <c r="Q423" i="2"/>
  <c r="Q77" i="2"/>
  <c r="Q207" i="2"/>
  <c r="Q200" i="2"/>
  <c r="Q273" i="2"/>
  <c r="Q439" i="2"/>
  <c r="Q560" i="2"/>
  <c r="Q8" i="2"/>
  <c r="Q89" i="2"/>
  <c r="Q363" i="2"/>
  <c r="Q282" i="2"/>
  <c r="Q509" i="2"/>
  <c r="Q519" i="2"/>
  <c r="Q96" i="2"/>
  <c r="Q34" i="2"/>
  <c r="Q256" i="2"/>
  <c r="Q346" i="2"/>
  <c r="Q464" i="2"/>
  <c r="Q437" i="2"/>
  <c r="Q590" i="2"/>
  <c r="Q629" i="2"/>
  <c r="Q141" i="2"/>
  <c r="Q194" i="2"/>
  <c r="Q278" i="2"/>
  <c r="Q353" i="2"/>
  <c r="Q478" i="2"/>
  <c r="Q453" i="2"/>
  <c r="Q577" i="2"/>
  <c r="Q616" i="2"/>
  <c r="Q222" i="2"/>
  <c r="Q252" i="2"/>
  <c r="Q401" i="2"/>
  <c r="Q501" i="2"/>
  <c r="Q598" i="2"/>
  <c r="Q607" i="2"/>
  <c r="Q232" i="2"/>
  <c r="Q320" i="2"/>
  <c r="Q551" i="2"/>
  <c r="Q403" i="2"/>
  <c r="Q531" i="2"/>
  <c r="Q574" i="2"/>
  <c r="Q625" i="2"/>
  <c r="Q497" i="2"/>
  <c r="Q428" i="2"/>
  <c r="Q418" i="2"/>
  <c r="Q116" i="2"/>
  <c r="Q173" i="2"/>
  <c r="Q272" i="2"/>
  <c r="Q36" i="2"/>
  <c r="Q258" i="2"/>
  <c r="Q50" i="2"/>
  <c r="Q152" i="2"/>
  <c r="Q327" i="2"/>
  <c r="Q621" i="2"/>
  <c r="Q345" i="2"/>
  <c r="Q592" i="2"/>
  <c r="Q118" i="2"/>
  <c r="Q479" i="2"/>
  <c r="Q308" i="2"/>
  <c r="Q474" i="2"/>
  <c r="Q117" i="2"/>
  <c r="Q58" i="2"/>
  <c r="Q156" i="2"/>
  <c r="Q259" i="2"/>
  <c r="Q318" i="2"/>
  <c r="Q514" i="2"/>
  <c r="Q16" i="2"/>
  <c r="Q54" i="2"/>
  <c r="Q322" i="2"/>
  <c r="Q364" i="2"/>
  <c r="Q313" i="2"/>
  <c r="Q505" i="2"/>
  <c r="Q585" i="2"/>
  <c r="Q178" i="2"/>
  <c r="Q28" i="2"/>
  <c r="Q135" i="2"/>
  <c r="Q298" i="2"/>
  <c r="Q452" i="2"/>
  <c r="Q583" i="2"/>
  <c r="Q107" i="2"/>
  <c r="Q275" i="2"/>
  <c r="Q307" i="2"/>
  <c r="Q494" i="2"/>
  <c r="Q442" i="2"/>
  <c r="Q470" i="2"/>
  <c r="Q600" i="2"/>
  <c r="Q176" i="2"/>
  <c r="Q241" i="2"/>
  <c r="Q321" i="2"/>
  <c r="Q424" i="2"/>
  <c r="Q499" i="2"/>
  <c r="Q527" i="2"/>
  <c r="Q606" i="2"/>
  <c r="Q408" i="2"/>
  <c r="Q196" i="2"/>
  <c r="Q334" i="2"/>
  <c r="Q397" i="2"/>
  <c r="Q512" i="2"/>
  <c r="Q570" i="2"/>
  <c r="Q105" i="2"/>
  <c r="Q148" i="2"/>
  <c r="Q445" i="2"/>
  <c r="Q575" i="2"/>
  <c r="Q205" i="2"/>
  <c r="Q198" i="2"/>
  <c r="Q557" i="2"/>
  <c r="Q387" i="2"/>
  <c r="Q87" i="2"/>
  <c r="Q294" i="2"/>
  <c r="Q580" i="2"/>
  <c r="Q57" i="2"/>
  <c r="Q229" i="2"/>
  <c r="Q369" i="2"/>
  <c r="Q562" i="2"/>
  <c r="Q132" i="2"/>
  <c r="Q240" i="2"/>
  <c r="Q309" i="2"/>
  <c r="Q516" i="2"/>
  <c r="Q140" i="2"/>
  <c r="Q185" i="2"/>
  <c r="Q337" i="2"/>
  <c r="Q520" i="2"/>
  <c r="Q631" i="2"/>
  <c r="Q331" i="2"/>
  <c r="Q227" i="2"/>
  <c r="Q311" i="2"/>
  <c r="Q536" i="2"/>
  <c r="Q595" i="2"/>
  <c r="Q460" i="2"/>
  <c r="Q343" i="2"/>
  <c r="Q553" i="2"/>
  <c r="Q617" i="2"/>
  <c r="Q492" i="2"/>
  <c r="Q287" i="2"/>
  <c r="Q446" i="2"/>
  <c r="Q605" i="2"/>
  <c r="Q127" i="2"/>
  <c r="Q30" i="2"/>
  <c r="Q349" i="2"/>
  <c r="Q316" i="2"/>
  <c r="Q471" i="2"/>
  <c r="Q191" i="2"/>
  <c r="Q106" i="2"/>
  <c r="Q455" i="2"/>
  <c r="Q441" i="2"/>
  <c r="Q70" i="2"/>
  <c r="Q323" i="2"/>
  <c r="Q584" i="2"/>
  <c r="Q86" i="2"/>
  <c r="Q131" i="2"/>
  <c r="Q357" i="2"/>
  <c r="Q539" i="2"/>
  <c r="Q174" i="2"/>
  <c r="Q247" i="2"/>
  <c r="Q425" i="2"/>
  <c r="Q556" i="2"/>
  <c r="Q62" i="2"/>
  <c r="Q276" i="2"/>
  <c r="Q385" i="2"/>
  <c r="Q543" i="2"/>
  <c r="Q619" i="2"/>
  <c r="Q215" i="2"/>
  <c r="Q220" i="2"/>
  <c r="Q504" i="2"/>
  <c r="Q490" i="2"/>
  <c r="Q262" i="2"/>
  <c r="Q399" i="2"/>
  <c r="Q542" i="2"/>
  <c r="Q627" i="2"/>
  <c r="Q270" i="2"/>
  <c r="Q351" i="2"/>
  <c r="Q466" i="2"/>
  <c r="Q608" i="2"/>
  <c r="Q78" i="2"/>
  <c r="Q615" i="2"/>
  <c r="Q94" i="2"/>
  <c r="Q35" i="2"/>
  <c r="Q350" i="2"/>
  <c r="Q354" i="2"/>
  <c r="Q342" i="2"/>
  <c r="Q532" i="2"/>
  <c r="Q111" i="2"/>
  <c r="Q400" i="2"/>
  <c r="Q166" i="2"/>
  <c r="Q153" i="2"/>
  <c r="Q383" i="2"/>
  <c r="Q576" i="2"/>
  <c r="Q90" i="2"/>
  <c r="Q250" i="2"/>
  <c r="Q430" i="2"/>
  <c r="Q628" i="2"/>
  <c r="Q134" i="2"/>
  <c r="Q113" i="2"/>
  <c r="Q528" i="2"/>
  <c r="Q579" i="2"/>
  <c r="Q161" i="2"/>
  <c r="Q378" i="2"/>
  <c r="Q416" i="2"/>
  <c r="Q508" i="2"/>
  <c r="Q129" i="2"/>
  <c r="Q257" i="2"/>
  <c r="Q406" i="2"/>
  <c r="Q559" i="2"/>
  <c r="Q137" i="2"/>
  <c r="Q340" i="2"/>
  <c r="Q413" i="2"/>
  <c r="Q549" i="2"/>
  <c r="Q392" i="2"/>
  <c r="Q67" i="2"/>
  <c r="Q17" i="2"/>
  <c r="Q172" i="2"/>
  <c r="Q572" i="2"/>
  <c r="Q145" i="2"/>
  <c r="Q251" i="2"/>
  <c r="Q10" i="2"/>
  <c r="Q518" i="2"/>
  <c r="Q53" i="2"/>
  <c r="Q124" i="2"/>
  <c r="Q461" i="2"/>
  <c r="Q26" i="2"/>
  <c r="Q236" i="2"/>
  <c r="Q32" i="2"/>
  <c r="Q99" i="2"/>
  <c r="Q434" i="2"/>
  <c r="Q330" i="2"/>
  <c r="Q431" i="2"/>
  <c r="Q594" i="2"/>
  <c r="Q333" i="2"/>
  <c r="Q546" i="2"/>
  <c r="Q296" i="2"/>
  <c r="Q407" i="2"/>
  <c r="Q568" i="2"/>
  <c r="Q188" i="2"/>
  <c r="Q356" i="2"/>
  <c r="Q281" i="2"/>
  <c r="Q352" i="2"/>
  <c r="Q522" i="2"/>
  <c r="Q293" i="2"/>
  <c r="Q384" i="2"/>
  <c r="Q183" i="2"/>
  <c r="Q503" i="2"/>
  <c r="Q119" i="2"/>
  <c r="Q223" i="2"/>
  <c r="Q486" i="2"/>
  <c r="Q88" i="2"/>
  <c r="Q372" i="2"/>
  <c r="Q120" i="2"/>
  <c r="Q187" i="2"/>
  <c r="Q459" i="2"/>
  <c r="Q368" i="2"/>
  <c r="Q530" i="2"/>
  <c r="Q216" i="2"/>
  <c r="Q402" i="2"/>
  <c r="Q540" i="2"/>
  <c r="Q496" i="2"/>
  <c r="Q467" i="2"/>
  <c r="Q266" i="2"/>
  <c r="Q521" i="2"/>
  <c r="Q255" i="2"/>
  <c r="Q11" i="2"/>
  <c r="Q491" i="2"/>
  <c r="Q561" i="2"/>
  <c r="Q315" i="2"/>
  <c r="Q348" i="2"/>
  <c r="Q291" i="2"/>
  <c r="Q33" i="2"/>
  <c r="Q213" i="2"/>
  <c r="Q465" i="2"/>
  <c r="Q103" i="2"/>
  <c r="Q244" i="2"/>
  <c r="Q601" i="2"/>
  <c r="Q171" i="2"/>
  <c r="Q365" i="2"/>
  <c r="Q493" i="2"/>
  <c r="Q489" i="2"/>
  <c r="Q450" i="2"/>
  <c r="Q587" i="2"/>
  <c r="Q341" i="2"/>
  <c r="Q469" i="2"/>
  <c r="Q121" i="2"/>
  <c r="Q38" i="2"/>
  <c r="Q588" i="2"/>
  <c r="Q83" i="2"/>
  <c r="Q193" i="2"/>
  <c r="Q126" i="2"/>
  <c r="Q454" i="2"/>
  <c r="Q264" i="2"/>
  <c r="Q301" i="2"/>
  <c r="Q581" i="2"/>
  <c r="Q435" i="2"/>
  <c r="Q261" i="2"/>
  <c r="Q548" i="2"/>
  <c r="Q160" i="2"/>
  <c r="Q48" i="2"/>
  <c r="Q239" i="2"/>
  <c r="Q355" i="2"/>
  <c r="Q101" i="2"/>
  <c r="Q566" i="2"/>
  <c r="Q390" i="2"/>
  <c r="Q358" i="2"/>
  <c r="Q218" i="2"/>
  <c r="Q537" i="2"/>
  <c r="Q265" i="2"/>
  <c r="Q602" i="2"/>
  <c r="Q84" i="2"/>
  <c r="Q202" i="2"/>
  <c r="Q267" i="2"/>
  <c r="Q547" i="2"/>
  <c r="Q139" i="2"/>
  <c r="Q558" i="2"/>
  <c r="Q463" i="2"/>
  <c r="Q51" i="2"/>
  <c r="Q498" i="2"/>
  <c r="Q206" i="2"/>
  <c r="Q81" i="2"/>
  <c r="Q433" i="2"/>
  <c r="Q332" i="2"/>
  <c r="Q443" i="2"/>
  <c r="Q324" i="2"/>
  <c r="Q604" i="2"/>
  <c r="Q394" i="2"/>
  <c r="Q136" i="2"/>
  <c r="Q614" i="2"/>
  <c r="Q25" i="2"/>
  <c r="Q64" i="2"/>
  <c r="Q284" i="2"/>
  <c r="Q515" i="2"/>
  <c r="Q476" i="2"/>
  <c r="Q481" i="2"/>
  <c r="Q228" i="2"/>
  <c r="Q271" i="2"/>
  <c r="Q130" i="2"/>
  <c r="Q40" i="2"/>
  <c r="Q98" i="2"/>
  <c r="Q92" i="2"/>
  <c r="Q95" i="2"/>
  <c r="Q376" i="2"/>
  <c r="Q597" i="2"/>
  <c r="Q578" i="2"/>
  <c r="Q555" i="2"/>
  <c r="Q74" i="2"/>
  <c r="Q312" i="2"/>
  <c r="Q410" i="2"/>
  <c r="Q457" i="2"/>
  <c r="Q338" i="2"/>
  <c r="Q314" i="2"/>
  <c r="Q398" i="2"/>
  <c r="Q254" i="2"/>
  <c r="Q304" i="2"/>
  <c r="Q230" i="2"/>
  <c r="Q29" i="2"/>
  <c r="Q143" i="2"/>
  <c r="Q303" i="2"/>
  <c r="Q382" i="2"/>
  <c r="Q279" i="2"/>
  <c r="Q150" i="2"/>
  <c r="Q277" i="2"/>
  <c r="Q472" i="2"/>
  <c r="Q245" i="2"/>
  <c r="Q426" i="2"/>
  <c r="Q190" i="2"/>
  <c r="Q386" i="2"/>
  <c r="Q288" i="2"/>
  <c r="Q593" i="2"/>
  <c r="Q339" i="2"/>
  <c r="Q37" i="2"/>
  <c r="Q422" i="2"/>
  <c r="Q125" i="2"/>
  <c r="Q510" i="2"/>
  <c r="Q420" i="2"/>
  <c r="Q554" i="2"/>
  <c r="Q361" i="2"/>
  <c r="Q591" i="2"/>
  <c r="Q319" i="2"/>
  <c r="Q564" i="2"/>
  <c r="Q429" i="2"/>
  <c r="Q344" i="2"/>
  <c r="Q234" i="2"/>
  <c r="Q108" i="2"/>
  <c r="Q168" i="2"/>
  <c r="Q456" i="2"/>
  <c r="Q100" i="2"/>
  <c r="Q462" i="2"/>
  <c r="Q253" i="2"/>
  <c r="Q444" i="2"/>
  <c r="Q524" i="2"/>
  <c r="Q449" i="2"/>
  <c r="Q409" i="2"/>
  <c r="Q290" i="2"/>
  <c r="Q484" i="2"/>
  <c r="J154" i="2"/>
  <c r="J12" i="2"/>
  <c r="J82" i="2"/>
  <c r="J167" i="2"/>
  <c r="J192" i="2"/>
  <c r="J321" i="2"/>
  <c r="J128" i="2"/>
  <c r="J613" i="2"/>
  <c r="J361" i="2"/>
  <c r="J228" i="2"/>
  <c r="J166" i="2"/>
  <c r="J322" i="2"/>
  <c r="J163" i="2"/>
  <c r="J447" i="2"/>
  <c r="J409" i="2"/>
  <c r="J596" i="2"/>
  <c r="J104" i="2"/>
  <c r="J419" i="2"/>
  <c r="J145" i="2"/>
  <c r="J105" i="2"/>
  <c r="J214" i="2"/>
  <c r="J259" i="2"/>
  <c r="J560" i="2"/>
  <c r="J334" i="2"/>
  <c r="J87" i="2"/>
  <c r="J111" i="2"/>
  <c r="J541" i="2"/>
  <c r="J197" i="2"/>
  <c r="J599" i="2"/>
  <c r="J465" i="2"/>
  <c r="J396" i="2"/>
  <c r="J349" i="2"/>
  <c r="J480" i="2"/>
  <c r="J257" i="2"/>
  <c r="J178" i="2"/>
  <c r="J59" i="2"/>
  <c r="J307" i="2"/>
  <c r="J7" i="2"/>
  <c r="J615" i="2"/>
  <c r="J508" i="2"/>
  <c r="J456" i="2"/>
  <c r="J324" i="2"/>
  <c r="J595" i="2"/>
  <c r="J496" i="2"/>
  <c r="J301" i="2"/>
  <c r="J375" i="2"/>
  <c r="J182" i="2"/>
  <c r="J125" i="2"/>
  <c r="J118" i="2"/>
  <c r="J40" i="2"/>
  <c r="J568" i="2"/>
  <c r="J487" i="2"/>
  <c r="J373" i="2"/>
  <c r="J242" i="2"/>
  <c r="J284" i="2"/>
  <c r="J367" i="2"/>
  <c r="J9" i="2"/>
  <c r="J15" i="2"/>
  <c r="J555" i="2"/>
  <c r="J488" i="2"/>
  <c r="J286" i="2"/>
  <c r="J362" i="2"/>
  <c r="J144" i="2"/>
  <c r="J266" i="2"/>
  <c r="J65" i="2"/>
  <c r="J156" i="2"/>
  <c r="J548" i="2"/>
  <c r="J454" i="2"/>
  <c r="J423" i="2"/>
  <c r="J314" i="2"/>
  <c r="J112" i="2"/>
  <c r="J147" i="2"/>
  <c r="J33" i="2"/>
  <c r="J97" i="2"/>
  <c r="J536" i="2"/>
  <c r="J268" i="2"/>
  <c r="J106" i="2"/>
  <c r="J47" i="2"/>
  <c r="J481" i="2"/>
  <c r="J304" i="2"/>
  <c r="J246" i="2"/>
  <c r="J76" i="2"/>
  <c r="J554" i="2"/>
  <c r="J433" i="2"/>
  <c r="J183" i="2"/>
  <c r="J21" i="2"/>
  <c r="J468" i="2"/>
  <c r="J352" i="2"/>
  <c r="J354" i="2"/>
  <c r="J157" i="2"/>
  <c r="J384" i="2"/>
  <c r="J616" i="2"/>
  <c r="J222" i="2"/>
  <c r="J564" i="2"/>
  <c r="J64" i="2"/>
  <c r="J269" i="2"/>
  <c r="J218" i="2"/>
  <c r="J176" i="2"/>
  <c r="J625" i="2"/>
  <c r="J344" i="2"/>
  <c r="J63" i="2"/>
  <c r="J381" i="2"/>
  <c r="J614" i="2"/>
  <c r="J471" i="2"/>
  <c r="J427" i="2"/>
  <c r="J491" i="2"/>
  <c r="J283" i="2"/>
  <c r="J190" i="2"/>
  <c r="J114" i="2"/>
  <c r="J148" i="2"/>
  <c r="J123" i="2"/>
  <c r="J602" i="2"/>
  <c r="J523" i="2"/>
  <c r="J514" i="2"/>
  <c r="J393" i="2"/>
  <c r="J416" i="2"/>
  <c r="J518" i="2"/>
  <c r="J524" i="2"/>
  <c r="J316" i="2"/>
  <c r="J256" i="2"/>
  <c r="J338" i="2"/>
  <c r="J116" i="2"/>
  <c r="J69" i="2"/>
  <c r="J46" i="2"/>
  <c r="J565" i="2"/>
  <c r="J490" i="2"/>
  <c r="J519" i="2"/>
  <c r="J359" i="2"/>
  <c r="J175" i="2"/>
  <c r="J115" i="2"/>
  <c r="J117" i="2"/>
  <c r="J8" i="2"/>
  <c r="J549" i="2"/>
  <c r="J452" i="2"/>
  <c r="J357" i="2"/>
  <c r="J226" i="2"/>
  <c r="J274" i="2"/>
  <c r="J244" i="2"/>
  <c r="J141" i="2"/>
  <c r="J28" i="2"/>
  <c r="J515" i="2"/>
  <c r="J426" i="2"/>
  <c r="J317" i="2"/>
  <c r="J479" i="2"/>
  <c r="J223" i="2"/>
  <c r="J185" i="2"/>
  <c r="J127" i="2"/>
  <c r="J86" i="2"/>
  <c r="J435" i="2"/>
  <c r="J273" i="2"/>
  <c r="J140" i="2"/>
  <c r="J85" i="2"/>
  <c r="J472" i="2"/>
  <c r="J235" i="2"/>
  <c r="J351" i="2"/>
  <c r="J62" i="2"/>
  <c r="J552" i="2"/>
  <c r="J272" i="2"/>
  <c r="J206" i="2"/>
  <c r="J79" i="2"/>
  <c r="J445" i="2"/>
  <c r="J331" i="2"/>
  <c r="J138" i="2"/>
  <c r="J55" i="2"/>
  <c r="J194" i="2"/>
  <c r="J415" i="2"/>
  <c r="J199" i="2"/>
  <c r="J609" i="2"/>
  <c r="J36" i="2"/>
  <c r="J315" i="2"/>
  <c r="J561" i="2"/>
  <c r="J399" i="2"/>
  <c r="J459" i="2"/>
  <c r="J195" i="2"/>
  <c r="J280" i="2"/>
  <c r="J547" i="2"/>
  <c r="J107" i="2"/>
  <c r="J533" i="2"/>
  <c r="J600" i="2"/>
  <c r="J550" i="2"/>
  <c r="J483" i="2"/>
  <c r="J412" i="2"/>
  <c r="J360" i="2"/>
  <c r="J224" i="2"/>
  <c r="J151" i="2"/>
  <c r="J371" i="2"/>
  <c r="J57" i="2"/>
  <c r="J94" i="2"/>
  <c r="J578" i="2"/>
  <c r="J511" i="2"/>
  <c r="J501" i="2"/>
  <c r="J318" i="2"/>
  <c r="J620" i="2"/>
  <c r="J513" i="2"/>
  <c r="J500" i="2"/>
  <c r="J474" i="2"/>
  <c r="J189" i="2"/>
  <c r="J170" i="2"/>
  <c r="J101" i="2"/>
  <c r="J469" i="2"/>
  <c r="J591" i="2"/>
  <c r="J489" i="2"/>
  <c r="J446" i="2"/>
  <c r="J312" i="2"/>
  <c r="J253" i="2"/>
  <c r="J267" i="2"/>
  <c r="J43" i="2"/>
  <c r="J89" i="2"/>
  <c r="J608" i="2"/>
  <c r="J476" i="2"/>
  <c r="J387" i="2"/>
  <c r="J368" i="2"/>
  <c r="J353" i="2"/>
  <c r="J386" i="2"/>
  <c r="J335" i="2"/>
  <c r="J164" i="2"/>
  <c r="J612" i="2"/>
  <c r="J522" i="2"/>
  <c r="J535" i="2"/>
  <c r="J336" i="2"/>
  <c r="J305" i="2"/>
  <c r="J298" i="2"/>
  <c r="J75" i="2"/>
  <c r="J139" i="2"/>
  <c r="J593" i="2"/>
  <c r="J499" i="2"/>
  <c r="J287" i="2"/>
  <c r="J34" i="2"/>
  <c r="J621" i="2"/>
  <c r="J437" i="2"/>
  <c r="J237" i="2"/>
  <c r="J35" i="2"/>
  <c r="J618" i="2"/>
  <c r="J579" i="2"/>
  <c r="J208" i="2"/>
  <c r="J161" i="2"/>
  <c r="J623" i="2"/>
  <c r="J379" i="2"/>
  <c r="J337" i="2"/>
  <c r="J169" i="2"/>
  <c r="J345" i="2"/>
  <c r="J395" i="2"/>
  <c r="J29" i="2"/>
  <c r="J486" i="2"/>
  <c r="J132" i="2"/>
  <c r="J438" i="2"/>
  <c r="J461" i="2"/>
  <c r="J19" i="2"/>
  <c r="J448" i="2"/>
  <c r="J605" i="2"/>
  <c r="J309" i="2"/>
  <c r="J532" i="2"/>
  <c r="J525" i="2"/>
  <c r="J421" i="2"/>
  <c r="J181" i="2"/>
  <c r="J173" i="2"/>
  <c r="J54" i="2"/>
  <c r="J588" i="2"/>
  <c r="J477" i="2"/>
  <c r="J411" i="2"/>
  <c r="J503" i="2"/>
  <c r="J383" i="2"/>
  <c r="J168" i="2"/>
  <c r="J51" i="2"/>
  <c r="J71" i="2"/>
  <c r="J493" i="2"/>
  <c r="J308" i="2"/>
  <c r="J225" i="2"/>
  <c r="J528" i="2"/>
  <c r="J319" i="2"/>
  <c r="J473" i="2"/>
  <c r="J372" i="2"/>
  <c r="J329" i="2"/>
  <c r="J217" i="2"/>
  <c r="J186" i="2"/>
  <c r="J543" i="2"/>
  <c r="J348" i="2"/>
  <c r="J290" i="2"/>
  <c r="J129" i="2"/>
  <c r="J48" i="2"/>
  <c r="J410" i="2"/>
  <c r="J121" i="2"/>
  <c r="J558" i="2"/>
  <c r="J240" i="2"/>
  <c r="J45" i="2"/>
  <c r="J402" i="2"/>
  <c r="J220" i="2"/>
  <c r="J581" i="2"/>
  <c r="J311" i="2"/>
  <c r="J109" i="2"/>
  <c r="J134" i="2"/>
  <c r="J252" i="2"/>
  <c r="J390" i="2"/>
  <c r="J485" i="2"/>
  <c r="J131" i="2"/>
  <c r="J418" i="2"/>
  <c r="J531" i="2"/>
  <c r="J430" i="2"/>
  <c r="J296" i="2"/>
  <c r="J120" i="2"/>
  <c r="J397" i="2"/>
  <c r="J52" i="2"/>
  <c r="J604" i="2"/>
  <c r="J422" i="2"/>
  <c r="J617" i="2"/>
  <c r="J444" i="2"/>
  <c r="J320" i="2"/>
  <c r="J323" i="2"/>
  <c r="J26" i="2"/>
  <c r="J627" i="2"/>
  <c r="J494" i="2"/>
  <c r="J377" i="2"/>
  <c r="J160" i="2"/>
  <c r="J83" i="2"/>
  <c r="J30" i="2"/>
  <c r="J453" i="2"/>
  <c r="J292" i="2"/>
  <c r="J202" i="2"/>
  <c r="J27" i="2"/>
  <c r="J93" i="2"/>
  <c r="J545" i="2"/>
  <c r="J404" i="2"/>
  <c r="J193" i="2"/>
  <c r="J155" i="2"/>
  <c r="J39" i="2"/>
  <c r="J340" i="2"/>
  <c r="J67" i="2"/>
  <c r="J589" i="2"/>
  <c r="J209" i="2"/>
  <c r="J14" i="2"/>
  <c r="J350" i="2"/>
  <c r="J236" i="2"/>
  <c r="J538" i="2"/>
  <c r="J299" i="2"/>
  <c r="J149" i="2"/>
  <c r="J152" i="2"/>
  <c r="J216" i="2"/>
  <c r="J584" i="2"/>
  <c r="J521" i="2"/>
  <c r="J330" i="2"/>
  <c r="J201" i="2"/>
  <c r="J133" i="2"/>
  <c r="J610" i="2"/>
  <c r="J576" i="2"/>
  <c r="J394" i="2"/>
  <c r="J509" i="2"/>
  <c r="J142" i="2"/>
  <c r="J177" i="2"/>
  <c r="J24" i="2"/>
  <c r="J562" i="2"/>
  <c r="J405" i="2"/>
  <c r="J587" i="2"/>
  <c r="J451" i="2"/>
  <c r="J250" i="2"/>
  <c r="J98" i="2"/>
  <c r="J275" i="2"/>
  <c r="J577" i="2"/>
  <c r="J440" i="2"/>
  <c r="J420" i="2"/>
  <c r="J162" i="2"/>
  <c r="J53" i="2"/>
  <c r="J580" i="2"/>
  <c r="J417" i="2"/>
  <c r="J227" i="2"/>
  <c r="J230" i="2"/>
  <c r="J110" i="2"/>
  <c r="J598" i="2"/>
  <c r="J527" i="2"/>
  <c r="J203" i="2"/>
  <c r="J187" i="2"/>
  <c r="J88" i="2"/>
  <c r="J526" i="2"/>
  <c r="J282" i="2"/>
  <c r="J102" i="2"/>
  <c r="J374" i="2"/>
  <c r="J249" i="2"/>
  <c r="J574" i="2"/>
  <c r="J210" i="2"/>
  <c r="J135" i="2"/>
  <c r="J398" i="2"/>
  <c r="J231" i="2"/>
  <c r="J505" i="2"/>
  <c r="J380" i="2"/>
  <c r="J130" i="2"/>
  <c r="J460" i="2"/>
  <c r="J119" i="2"/>
  <c r="J482" i="2"/>
  <c r="J281" i="2"/>
  <c r="J96" i="2"/>
  <c r="J575" i="2"/>
  <c r="J407" i="2"/>
  <c r="J512" i="2"/>
  <c r="J529" i="2"/>
  <c r="J84" i="2"/>
  <c r="J510" i="2"/>
  <c r="J243" i="2"/>
  <c r="J108" i="2"/>
  <c r="J569" i="2"/>
  <c r="J288" i="2"/>
  <c r="J262" i="2"/>
  <c r="J601" i="2"/>
  <c r="J342" i="2"/>
  <c r="J122" i="2"/>
  <c r="J607" i="2"/>
  <c r="J370" i="2"/>
  <c r="J429" i="2"/>
  <c r="J285" i="2"/>
  <c r="J213" i="2"/>
  <c r="J464" i="2"/>
  <c r="J66" i="2"/>
  <c r="J339" i="2"/>
  <c r="J70" i="2"/>
  <c r="J567" i="2"/>
  <c r="J124" i="2"/>
  <c r="J32" i="2"/>
  <c r="J276" i="2"/>
  <c r="J180" i="2"/>
  <c r="J583" i="2"/>
  <c r="J495" i="2"/>
  <c r="J369" i="2"/>
  <c r="J50" i="2"/>
  <c r="J630" i="2"/>
  <c r="J378" i="2"/>
  <c r="J506" i="2"/>
  <c r="J261" i="2"/>
  <c r="J17" i="2"/>
  <c r="J492" i="2"/>
  <c r="J248" i="2"/>
  <c r="J18" i="2"/>
  <c r="J556" i="2"/>
  <c r="J347" i="2"/>
  <c r="J172" i="2"/>
  <c r="J566" i="2"/>
  <c r="J264" i="2"/>
  <c r="J204" i="2"/>
  <c r="J540" i="2"/>
  <c r="J295" i="2"/>
  <c r="J365" i="2"/>
  <c r="J44" i="2"/>
  <c r="J196" i="2"/>
  <c r="J441" i="2"/>
  <c r="J49" i="2"/>
  <c r="J376" i="2"/>
  <c r="J313" i="2"/>
  <c r="J91" i="2"/>
  <c r="J221" i="2"/>
  <c r="J270" i="2"/>
  <c r="J530" i="2"/>
  <c r="J502" i="2"/>
  <c r="J462" i="2"/>
  <c r="J254" i="2"/>
  <c r="J61" i="2"/>
  <c r="J603" i="2"/>
  <c r="J597" i="2"/>
  <c r="J310" i="2"/>
  <c r="J289" i="2"/>
  <c r="J16" i="2"/>
  <c r="J498" i="2"/>
  <c r="J306" i="2"/>
  <c r="J291" i="2"/>
  <c r="J463" i="2"/>
  <c r="J229" i="2"/>
  <c r="J37" i="2"/>
  <c r="J504" i="2"/>
  <c r="J200" i="2"/>
  <c r="J153" i="2"/>
  <c r="J520" i="2"/>
  <c r="J23" i="2"/>
  <c r="J279" i="2"/>
  <c r="J450" i="2"/>
  <c r="J165" i="2"/>
  <c r="J346" i="2"/>
  <c r="J563" i="2"/>
  <c r="J358" i="2"/>
  <c r="J470" i="2"/>
  <c r="J553" i="2"/>
  <c r="J557" i="2"/>
  <c r="J22" i="2"/>
  <c r="J326" i="2"/>
  <c r="J179" i="2"/>
  <c r="J466" i="2"/>
  <c r="J455" i="2"/>
  <c r="J137" i="2"/>
  <c r="J432" i="2"/>
  <c r="J424" i="2"/>
  <c r="J431" i="2"/>
  <c r="J74" i="2"/>
  <c r="J385" i="2"/>
  <c r="J42" i="2"/>
  <c r="J355" i="2"/>
  <c r="J260" i="2"/>
  <c r="J239" i="2"/>
  <c r="J143" i="2"/>
  <c r="J586" i="2"/>
  <c r="J113" i="2"/>
  <c r="J392" i="2"/>
  <c r="J302" i="2"/>
  <c r="J366" i="2"/>
  <c r="J297" i="2"/>
  <c r="J77" i="2"/>
  <c r="J56" i="2"/>
  <c r="J233" i="2"/>
  <c r="J41" i="2"/>
  <c r="J333" i="2"/>
  <c r="J188" i="2"/>
  <c r="J332" i="2"/>
  <c r="J215" i="2"/>
  <c r="J478" i="2"/>
  <c r="J475" i="2"/>
  <c r="J103" i="2"/>
  <c r="J408" i="2"/>
  <c r="J81" i="2"/>
  <c r="J443" i="2"/>
  <c r="J191" i="2"/>
  <c r="J382" i="2"/>
  <c r="J13" i="2"/>
  <c r="J25" i="2"/>
  <c r="J303" i="2"/>
  <c r="J11" i="2"/>
  <c r="J171" i="2"/>
  <c r="J212" i="2"/>
  <c r="J544" i="2"/>
  <c r="J389" i="2"/>
  <c r="J388" i="2"/>
  <c r="J99" i="2"/>
  <c r="J247" i="2"/>
  <c r="J68" i="2"/>
  <c r="J38" i="2"/>
  <c r="J10" i="2"/>
  <c r="J78" i="2"/>
  <c r="J219" i="2"/>
  <c r="J271" i="2"/>
  <c r="J363" i="2"/>
  <c r="J449" i="2"/>
  <c r="J516" i="2"/>
  <c r="J245" i="2"/>
  <c r="J72" i="2"/>
  <c r="J341" i="2"/>
  <c r="J425" i="2"/>
  <c r="J624" i="2"/>
  <c r="J403" i="2"/>
  <c r="J611" i="2"/>
  <c r="J232" i="2"/>
  <c r="J594" i="2"/>
  <c r="J205" i="2"/>
  <c r="J517" i="2"/>
  <c r="J571" i="2"/>
  <c r="J539" i="2"/>
  <c r="J573" i="2"/>
  <c r="J294" i="2"/>
  <c r="J626" i="2"/>
  <c r="J58" i="2"/>
  <c r="J391" i="2"/>
  <c r="J551" i="2"/>
  <c r="J255" i="2"/>
  <c r="J592" i="2"/>
  <c r="J582" i="2"/>
  <c r="J241" i="2"/>
  <c r="J590" i="2"/>
  <c r="J400" i="2"/>
  <c r="J629" i="2"/>
  <c r="J159" i="2"/>
  <c r="J534" i="2"/>
  <c r="J439" i="2"/>
  <c r="J406" i="2"/>
  <c r="J457" i="2"/>
  <c r="J434" i="2"/>
  <c r="J278" i="2"/>
  <c r="J484" i="2"/>
  <c r="J293" i="2"/>
  <c r="J442" i="2"/>
  <c r="J428" i="2"/>
  <c r="J436" i="2"/>
  <c r="J238" i="2"/>
  <c r="J20" i="2"/>
  <c r="J211" i="2"/>
  <c r="J251" i="2"/>
  <c r="J150" i="2"/>
  <c r="J258" i="2"/>
  <c r="J458" i="2"/>
  <c r="J401" i="2"/>
  <c r="J570" i="2"/>
  <c r="J413" i="2"/>
  <c r="J146" i="2"/>
  <c r="J328" i="2"/>
  <c r="J100" i="2"/>
  <c r="J497" i="2"/>
  <c r="J80" i="2"/>
  <c r="J364" i="2"/>
  <c r="J343" i="2"/>
  <c r="J277" i="2"/>
  <c r="J263" i="2"/>
  <c r="J90" i="2"/>
  <c r="J537" i="2"/>
  <c r="J619" i="2"/>
  <c r="J136" i="2"/>
  <c r="J585" i="2"/>
  <c r="J622" i="2"/>
  <c r="J207" i="2"/>
  <c r="J158" i="2"/>
  <c r="J92" i="2"/>
  <c r="J414" i="2"/>
  <c r="J300" i="2"/>
  <c r="J184" i="2"/>
  <c r="J198" i="2"/>
  <c r="J572" i="2"/>
  <c r="J265" i="2"/>
  <c r="J234" i="2"/>
  <c r="J95" i="2"/>
  <c r="J174" i="2"/>
  <c r="J60" i="2"/>
  <c r="J606" i="2"/>
  <c r="J631" i="2"/>
  <c r="J126" i="2"/>
  <c r="J546" i="2"/>
  <c r="J327" i="2"/>
  <c r="J628" i="2"/>
  <c r="J325" i="2"/>
  <c r="J31" i="2"/>
  <c r="J559" i="2"/>
  <c r="J73" i="2"/>
  <c r="J507" i="2"/>
  <c r="J467" i="2"/>
  <c r="J356" i="2"/>
  <c r="J542" i="2"/>
  <c r="E599" i="2"/>
  <c r="E27" i="2"/>
  <c r="E247" i="2"/>
  <c r="E248" i="2"/>
  <c r="E144" i="2"/>
  <c r="E620" i="2"/>
  <c r="E383" i="2"/>
  <c r="E413" i="2"/>
  <c r="E331" i="2"/>
  <c r="E468" i="2"/>
  <c r="E579" i="2"/>
  <c r="E322" i="2"/>
  <c r="E470" i="2"/>
  <c r="E180" i="2"/>
  <c r="E326" i="2"/>
  <c r="E32" i="2"/>
  <c r="E337" i="2"/>
  <c r="E423" i="2"/>
  <c r="E286" i="2"/>
  <c r="E458" i="2"/>
  <c r="E623" i="2"/>
  <c r="E18" i="2"/>
  <c r="E25" i="2"/>
  <c r="E208" i="2"/>
  <c r="E43" i="2"/>
  <c r="E206" i="2"/>
  <c r="E87" i="2"/>
  <c r="E224" i="2"/>
  <c r="E125" i="2"/>
  <c r="E79" i="2"/>
  <c r="E564" i="2"/>
  <c r="E586" i="2"/>
  <c r="E154" i="2"/>
  <c r="E523" i="2"/>
  <c r="E493" i="2"/>
  <c r="E147" i="2"/>
  <c r="E490" i="2"/>
  <c r="E325" i="2"/>
  <c r="E432" i="2"/>
  <c r="E174" i="2"/>
  <c r="E262" i="2"/>
  <c r="E506" i="2"/>
  <c r="E382" i="2"/>
  <c r="E544" i="2"/>
  <c r="E320" i="2"/>
  <c r="E560" i="2"/>
  <c r="E562" i="2"/>
  <c r="E234" i="2"/>
  <c r="E557" i="2"/>
  <c r="E182" i="2"/>
  <c r="E381" i="2"/>
  <c r="E212" i="2"/>
  <c r="E47" i="2"/>
  <c r="E379" i="2"/>
  <c r="E406" i="2"/>
  <c r="E71" i="2"/>
  <c r="E142" i="2"/>
  <c r="E613" i="2"/>
  <c r="E570" i="2"/>
  <c r="E103" i="2"/>
  <c r="E550" i="2"/>
  <c r="E402" i="2"/>
  <c r="E73" i="2"/>
  <c r="E297" i="2"/>
  <c r="E282" i="2"/>
  <c r="E34" i="2"/>
  <c r="E48" i="2"/>
  <c r="E90" i="2"/>
  <c r="E567" i="2"/>
  <c r="E135" i="2"/>
  <c r="E23" i="2"/>
  <c r="E139" i="2"/>
  <c r="E178" i="2"/>
  <c r="E538" i="2"/>
  <c r="E514" i="2"/>
  <c r="E471" i="2"/>
  <c r="E166" i="2"/>
  <c r="E419" i="2"/>
  <c r="E491" i="2"/>
  <c r="E229" i="2"/>
  <c r="E136" i="2"/>
  <c r="E266" i="2"/>
  <c r="E324" i="2"/>
  <c r="E427" i="2"/>
  <c r="E614" i="2"/>
  <c r="E26" i="2"/>
  <c r="E359" i="2"/>
  <c r="E239" i="2"/>
  <c r="E585" i="2"/>
  <c r="E193" i="2"/>
  <c r="E269" i="2"/>
  <c r="E42" i="2"/>
  <c r="E268" i="2"/>
  <c r="E327" i="2"/>
  <c r="E62" i="2"/>
  <c r="E582" i="2"/>
  <c r="E480" i="2"/>
  <c r="E137" i="2"/>
  <c r="E64" i="2"/>
  <c r="E525" i="2"/>
  <c r="E68" i="2"/>
  <c r="E195" i="2"/>
  <c r="E610" i="2"/>
  <c r="E148" i="2"/>
  <c r="E473" i="2"/>
  <c r="E264" i="2"/>
  <c r="E241" i="2"/>
  <c r="E85" i="2"/>
  <c r="E279" i="2"/>
  <c r="E353" i="2"/>
  <c r="E526" i="2"/>
  <c r="E444" i="2"/>
  <c r="E527" i="2"/>
  <c r="E417" i="2"/>
  <c r="E210" i="2"/>
  <c r="E627" i="2"/>
  <c r="E185" i="2"/>
  <c r="E163" i="2"/>
  <c r="E106" i="2"/>
  <c r="E561" i="2"/>
  <c r="E183" i="2"/>
  <c r="E611" i="2"/>
  <c r="E485" i="2"/>
  <c r="E258" i="2"/>
  <c r="E488" i="2"/>
  <c r="E288" i="2"/>
  <c r="E232" i="2"/>
  <c r="E253" i="2"/>
  <c r="E112" i="2"/>
  <c r="E283" i="2"/>
  <c r="E418" i="2"/>
  <c r="E571" i="2"/>
  <c r="E431" i="2"/>
  <c r="E249" i="2"/>
  <c r="E361" i="2"/>
  <c r="E482" i="2"/>
  <c r="E13" i="2"/>
  <c r="E455" i="2"/>
  <c r="E494" i="2"/>
  <c r="E293" i="2"/>
  <c r="E388" i="2"/>
  <c r="E307" i="2"/>
  <c r="E546" i="2"/>
  <c r="E416" i="2"/>
  <c r="E186" i="2"/>
  <c r="E65" i="2"/>
  <c r="E558" i="2"/>
  <c r="E357" i="2"/>
  <c r="E452" i="2"/>
  <c r="E435" i="2"/>
  <c r="E113" i="2"/>
  <c r="E617" i="2"/>
  <c r="E328" i="2"/>
  <c r="E201" i="2"/>
  <c r="E335" i="2"/>
  <c r="E477" i="2"/>
  <c r="E508" i="2"/>
  <c r="E364" i="2"/>
  <c r="E173" i="2"/>
  <c r="E555" i="2"/>
  <c r="E22" i="2"/>
  <c r="E300" i="2"/>
  <c r="E410" i="2"/>
  <c r="E235" i="2"/>
  <c r="E207" i="2"/>
  <c r="E218" i="2"/>
  <c r="E162" i="2"/>
  <c r="E140" i="2"/>
  <c r="E254" i="2"/>
  <c r="E408" i="2"/>
  <c r="E272" i="2"/>
  <c r="E368" i="2"/>
  <c r="E520" i="2"/>
  <c r="E397" i="2"/>
  <c r="E225" i="2"/>
  <c r="E63" i="2"/>
  <c r="E72" i="2"/>
  <c r="E133" i="2"/>
  <c r="E575" i="2"/>
  <c r="E481" i="2"/>
  <c r="E111" i="2"/>
  <c r="E114" i="2"/>
  <c r="E157" i="2"/>
  <c r="E422" i="2"/>
  <c r="E221" i="2"/>
  <c r="E316" i="2"/>
  <c r="E200" i="2"/>
  <c r="E411" i="2"/>
  <c r="E230" i="2"/>
  <c r="E55" i="2"/>
  <c r="E233" i="2"/>
  <c r="E486" i="2"/>
  <c r="E285" i="2"/>
  <c r="E380" i="2"/>
  <c r="E291" i="2"/>
  <c r="E528" i="2"/>
  <c r="E392" i="2"/>
  <c r="E170" i="2"/>
  <c r="E51" i="2"/>
  <c r="E606" i="2"/>
  <c r="E405" i="2"/>
  <c r="E305" i="2"/>
  <c r="E314" i="2"/>
  <c r="E177" i="2"/>
  <c r="E329" i="2"/>
  <c r="E420" i="2"/>
  <c r="E577" i="2"/>
  <c r="E271" i="2"/>
  <c r="E127" i="2"/>
  <c r="E265" i="2"/>
  <c r="E580" i="2"/>
  <c r="E343" i="2"/>
  <c r="E122" i="2"/>
  <c r="E102" i="2"/>
  <c r="E459" i="2"/>
  <c r="E340" i="2"/>
  <c r="E454" i="2"/>
  <c r="E409" i="2"/>
  <c r="E99" i="2"/>
  <c r="E88" i="2"/>
  <c r="E76" i="2"/>
  <c r="E573" i="2"/>
  <c r="E512" i="2"/>
  <c r="E151" i="2"/>
  <c r="E120" i="2"/>
  <c r="E108" i="2"/>
  <c r="E597" i="2"/>
  <c r="E447" i="2"/>
  <c r="E589" i="2"/>
  <c r="E619" i="2"/>
  <c r="E100" i="2"/>
  <c r="E450" i="2"/>
  <c r="E110" i="2"/>
  <c r="E336" i="2"/>
  <c r="E134" i="2"/>
  <c r="E511" i="2"/>
  <c r="E270" i="2"/>
  <c r="E69" i="2"/>
  <c r="E164" i="2"/>
  <c r="E600" i="2"/>
  <c r="E184" i="2"/>
  <c r="E513" i="2"/>
  <c r="E256" i="2"/>
  <c r="E631" i="2"/>
  <c r="E390" i="2"/>
  <c r="E189" i="2"/>
  <c r="E276" i="2"/>
  <c r="E146" i="2"/>
  <c r="E347" i="2"/>
  <c r="E161" i="2"/>
  <c r="E594" i="2"/>
  <c r="E58" i="2"/>
  <c r="E518" i="2"/>
  <c r="E317" i="2"/>
  <c r="E404" i="2"/>
  <c r="E339" i="2"/>
  <c r="E592" i="2"/>
  <c r="E465" i="2"/>
  <c r="E223" i="2"/>
  <c r="E97" i="2"/>
  <c r="E430" i="2"/>
  <c r="E593" i="2"/>
  <c r="E124" i="2"/>
  <c r="E503" i="2"/>
  <c r="E150" i="2"/>
  <c r="E554" i="2"/>
  <c r="E398" i="2"/>
  <c r="E346" i="2"/>
  <c r="E40" i="2"/>
  <c r="E598" i="2"/>
  <c r="E59" i="2"/>
  <c r="E153" i="2"/>
  <c r="E578" i="2"/>
  <c r="E622" i="2"/>
  <c r="E433" i="2"/>
  <c r="E441" i="2"/>
  <c r="E396" i="2"/>
  <c r="E375" i="2"/>
  <c r="E149" i="2"/>
  <c r="E624" i="2"/>
  <c r="E194" i="2"/>
  <c r="E352" i="2"/>
  <c r="E439" i="2"/>
  <c r="E213" i="2"/>
  <c r="E12" i="2"/>
  <c r="E273" i="2"/>
  <c r="E530" i="2"/>
  <c r="E559" i="2"/>
  <c r="E333" i="2"/>
  <c r="E356" i="2"/>
  <c r="E50" i="2"/>
  <c r="E152" i="2"/>
  <c r="E246" i="2"/>
  <c r="E497" i="2"/>
  <c r="E391" i="2"/>
  <c r="E461" i="2"/>
  <c r="E484" i="2"/>
  <c r="E222" i="2"/>
  <c r="E315" i="2"/>
  <c r="E616" i="2"/>
  <c r="E169" i="2"/>
  <c r="E31" i="2"/>
  <c r="E198" i="2"/>
  <c r="E143" i="2"/>
  <c r="E29" i="2"/>
  <c r="E11" i="2"/>
  <c r="E158" i="2"/>
  <c r="E542" i="2"/>
  <c r="E426" i="2"/>
  <c r="E52" i="2"/>
  <c r="E399" i="2"/>
  <c r="E9" i="2"/>
  <c r="E505" i="2"/>
  <c r="E228" i="2"/>
  <c r="E263" i="2"/>
  <c r="E522" i="2"/>
  <c r="E548" i="2"/>
  <c r="E303" i="2"/>
  <c r="E77" i="2"/>
  <c r="E451" i="2"/>
  <c r="E24" i="2"/>
  <c r="E474" i="2"/>
  <c r="E367" i="2"/>
  <c r="E141" i="2"/>
  <c r="E601" i="2"/>
  <c r="E98" i="2"/>
  <c r="E41" i="2"/>
  <c r="E487" i="2"/>
  <c r="E261" i="2"/>
  <c r="E204" i="2"/>
  <c r="E536" i="2"/>
  <c r="E66" i="2"/>
  <c r="E107" i="2"/>
  <c r="E296" i="2"/>
  <c r="E319" i="2"/>
  <c r="E389" i="2"/>
  <c r="E332" i="2"/>
  <c r="E126" i="2"/>
  <c r="E216" i="2"/>
  <c r="E385" i="2"/>
  <c r="E39" i="2"/>
  <c r="E15" i="2"/>
  <c r="E70" i="2"/>
  <c r="E400" i="2"/>
  <c r="E205" i="2"/>
  <c r="E240" i="2"/>
  <c r="E192" i="2"/>
  <c r="E464" i="2"/>
  <c r="E292" i="2"/>
  <c r="E121" i="2"/>
  <c r="E19" i="2"/>
  <c r="E492" i="2"/>
  <c r="E215" i="2"/>
  <c r="E442" i="2"/>
  <c r="E516" i="2"/>
  <c r="E80" i="2"/>
  <c r="E569" i="2"/>
  <c r="E453" i="2"/>
  <c r="E350" i="2"/>
  <c r="E532" i="2"/>
  <c r="E8" i="2"/>
  <c r="E289" i="2"/>
  <c r="E10" i="2"/>
  <c r="E414" i="2"/>
  <c r="E596" i="2"/>
  <c r="E94" i="2"/>
  <c r="E472" i="2"/>
  <c r="E118" i="2"/>
  <c r="E534" i="2"/>
  <c r="E37" i="2"/>
  <c r="E60" i="2"/>
  <c r="E251" i="2"/>
  <c r="E393" i="2"/>
  <c r="E257" i="2"/>
  <c r="E609" i="2"/>
  <c r="E446" i="2"/>
  <c r="E165" i="2"/>
  <c r="E188" i="2"/>
  <c r="E498" i="2"/>
  <c r="E46" i="2"/>
  <c r="E74" i="2"/>
  <c r="E250" i="2"/>
  <c r="E630" i="2"/>
  <c r="E501" i="2"/>
  <c r="E587" i="2"/>
  <c r="E156" i="2"/>
  <c r="E78" i="2"/>
  <c r="E588" i="2"/>
  <c r="E61" i="2"/>
  <c r="E275" i="2"/>
  <c r="E197" i="2"/>
  <c r="E49" i="2"/>
  <c r="E370" i="2"/>
  <c r="E362" i="2"/>
  <c r="E334" i="2"/>
  <c r="E424" i="2"/>
  <c r="E252" i="2"/>
  <c r="E591" i="2"/>
  <c r="E460" i="2"/>
  <c r="E287" i="2"/>
  <c r="E217" i="2"/>
  <c r="E603" i="2"/>
  <c r="E199" i="2"/>
  <c r="E626" i="2"/>
  <c r="E549" i="2"/>
  <c r="E537" i="2"/>
  <c r="E625" i="2"/>
  <c r="E202" i="2"/>
  <c r="E366" i="2"/>
  <c r="E556" i="2"/>
  <c r="E231" i="2"/>
  <c r="E211" i="2"/>
  <c r="E57" i="2"/>
  <c r="E502" i="2"/>
  <c r="E309" i="2"/>
  <c r="E412" i="2"/>
  <c r="E371" i="2"/>
  <c r="E171" i="2"/>
  <c r="E467" i="2"/>
  <c r="E349" i="2"/>
  <c r="E179" i="2"/>
  <c r="E341" i="2"/>
  <c r="E576" i="2"/>
  <c r="E196" i="2"/>
  <c r="E259" i="2"/>
  <c r="E478" i="2"/>
  <c r="E504" i="2"/>
  <c r="E301" i="2"/>
  <c r="E519" i="2"/>
  <c r="E244" i="2"/>
  <c r="E496" i="2"/>
  <c r="E378" i="2"/>
  <c r="E524" i="2"/>
  <c r="E395" i="2"/>
  <c r="E369" i="2"/>
  <c r="E109" i="2"/>
  <c r="E387" i="2"/>
  <c r="E521" i="2"/>
  <c r="E67" i="2"/>
  <c r="E294" i="2"/>
  <c r="E260" i="2"/>
  <c r="E145" i="2"/>
  <c r="E401" i="2"/>
  <c r="E7" i="2"/>
  <c r="E438" i="2"/>
  <c r="E245" i="2"/>
  <c r="E348" i="2"/>
  <c r="E255" i="2"/>
  <c r="E377" i="2"/>
  <c r="E355" i="2"/>
  <c r="E17" i="2"/>
  <c r="E91" i="2"/>
  <c r="E227" i="2"/>
  <c r="E541" i="2"/>
  <c r="E129" i="2"/>
  <c r="E280" i="2"/>
  <c r="E299" i="2"/>
  <c r="E311" i="2"/>
  <c r="E517" i="2"/>
  <c r="E104" i="2"/>
  <c r="E176" i="2"/>
  <c r="E342" i="2"/>
  <c r="E84" i="2"/>
  <c r="E75" i="2"/>
  <c r="E407" i="2"/>
  <c r="E500" i="2"/>
  <c r="E167" i="2"/>
  <c r="E440" i="2"/>
  <c r="E615" i="2"/>
  <c r="E237" i="2"/>
  <c r="E563" i="2"/>
  <c r="E553" i="2"/>
  <c r="E321" i="2"/>
  <c r="E479" i="2"/>
  <c r="E629" i="2"/>
  <c r="E53" i="2"/>
  <c r="E92" i="2"/>
  <c r="E618" i="2"/>
  <c r="E403" i="2"/>
  <c r="E89" i="2"/>
  <c r="E551" i="2"/>
  <c r="E187" i="2"/>
  <c r="E175" i="2"/>
  <c r="E445" i="2"/>
  <c r="E95" i="2"/>
  <c r="E509" i="2"/>
  <c r="E214" i="2"/>
  <c r="E621" i="2"/>
  <c r="E81" i="2"/>
  <c r="E131" i="2"/>
  <c r="E21" i="2"/>
  <c r="E130" i="2"/>
  <c r="E608" i="2"/>
  <c r="E566" i="2"/>
  <c r="E604" i="2"/>
  <c r="E168" i="2"/>
  <c r="E584" i="2"/>
  <c r="E360" i="2"/>
  <c r="E436" i="2"/>
  <c r="E54" i="2"/>
  <c r="E372" i="2"/>
  <c r="E203" i="2"/>
  <c r="E365" i="2"/>
  <c r="E545" i="2"/>
  <c r="E429" i="2"/>
  <c r="E312" i="2"/>
  <c r="E539" i="2"/>
  <c r="E475" i="2"/>
  <c r="E138" i="2"/>
  <c r="E628" i="2"/>
  <c r="E344" i="2"/>
  <c r="E374" i="2"/>
  <c r="E540" i="2"/>
  <c r="E82" i="2"/>
  <c r="E36" i="2"/>
  <c r="E469" i="2"/>
  <c r="E16" i="2"/>
  <c r="E155" i="2"/>
  <c r="E38" i="2"/>
  <c r="E323" i="2"/>
  <c r="E20" i="2"/>
  <c r="E394" i="2"/>
  <c r="E190" i="2"/>
  <c r="E191" i="2"/>
  <c r="E132" i="2"/>
  <c r="E33" i="2"/>
  <c r="E590" i="2"/>
  <c r="E483" i="2"/>
  <c r="E86" i="2"/>
  <c r="E607" i="2"/>
  <c r="E437" i="2"/>
  <c r="E220" i="2"/>
  <c r="E159" i="2"/>
  <c r="E330" i="2"/>
  <c r="E35" i="2"/>
  <c r="E172" i="2"/>
  <c r="E581" i="2"/>
  <c r="E281" i="2"/>
  <c r="E238" i="2"/>
  <c r="E533" i="2"/>
  <c r="E128" i="2"/>
  <c r="E351" i="2"/>
  <c r="E28" i="2"/>
  <c r="E457" i="2"/>
  <c r="E243" i="2"/>
  <c r="E345" i="2"/>
  <c r="E602" i="2"/>
  <c r="E306" i="2"/>
  <c r="E308" i="2"/>
  <c r="E462" i="2"/>
  <c r="E313" i="2"/>
  <c r="E93" i="2"/>
  <c r="E529" i="2"/>
  <c r="E310" i="2"/>
  <c r="E547" i="2"/>
  <c r="E304" i="2"/>
  <c r="E552" i="2"/>
  <c r="E226" i="2"/>
  <c r="E507" i="2"/>
  <c r="E531" i="2"/>
  <c r="E123" i="2"/>
  <c r="E434" i="2"/>
  <c r="E572" i="2"/>
  <c r="E119" i="2"/>
  <c r="E44" i="2"/>
  <c r="E384" i="2"/>
  <c r="E373" i="2"/>
  <c r="E466" i="2"/>
  <c r="E101" i="2"/>
  <c r="E219" i="2"/>
  <c r="E295" i="2"/>
  <c r="E595" i="2"/>
  <c r="E116" i="2"/>
  <c r="E476" i="2"/>
  <c r="E96" i="2"/>
  <c r="E302" i="2"/>
  <c r="E358" i="2"/>
  <c r="E574" i="2"/>
  <c r="E236" i="2"/>
  <c r="E242" i="2"/>
  <c r="E30" i="2"/>
  <c r="E284" i="2"/>
  <c r="E298" i="2"/>
  <c r="E495" i="2"/>
  <c r="E277" i="2"/>
  <c r="E209" i="2"/>
  <c r="E160" i="2"/>
  <c r="E376" i="2"/>
  <c r="E267" i="2"/>
  <c r="E415" i="2"/>
  <c r="E489" i="2"/>
  <c r="E45" i="2"/>
  <c r="E105" i="2"/>
  <c r="E290" i="2"/>
  <c r="E463" i="2"/>
  <c r="E117" i="2"/>
  <c r="E510" i="2"/>
  <c r="E14" i="2"/>
  <c r="E605" i="2"/>
  <c r="E499" i="2"/>
  <c r="E612" i="2"/>
  <c r="E428" i="2"/>
  <c r="E448" i="2"/>
  <c r="E115" i="2"/>
  <c r="E56" i="2"/>
  <c r="E318" i="2"/>
  <c r="E83" i="2"/>
  <c r="E515" i="2"/>
  <c r="E386" i="2"/>
  <c r="E568" i="2"/>
  <c r="E354" i="2"/>
  <c r="E543" i="2"/>
  <c r="E456" i="2"/>
  <c r="E338" i="2"/>
  <c r="E443" i="2"/>
  <c r="E535" i="2"/>
  <c r="E278" i="2"/>
  <c r="E363" i="2"/>
  <c r="E274" i="2"/>
  <c r="E425" i="2"/>
  <c r="E421" i="2"/>
  <c r="E583" i="2"/>
  <c r="E565" i="2"/>
  <c r="E449" i="2"/>
  <c r="E181" i="2"/>
  <c r="O423" i="2"/>
  <c r="O295" i="2"/>
  <c r="O58" i="2"/>
  <c r="O135" i="2"/>
  <c r="O88" i="2"/>
  <c r="O234" i="2"/>
  <c r="O419" i="2"/>
  <c r="O20" i="2"/>
  <c r="O251" i="2"/>
  <c r="O24" i="2"/>
  <c r="O312" i="2"/>
  <c r="O47" i="2"/>
  <c r="O242" i="2"/>
  <c r="O440" i="2"/>
  <c r="O260" i="2"/>
  <c r="O417" i="2"/>
  <c r="O619" i="2"/>
  <c r="O385" i="2"/>
  <c r="O561" i="2"/>
  <c r="O469" i="2"/>
  <c r="O133" i="2"/>
  <c r="O43" i="2"/>
  <c r="O276" i="2"/>
  <c r="O384" i="2"/>
  <c r="O160" i="2"/>
  <c r="O165" i="2"/>
  <c r="O324" i="2"/>
  <c r="O401" i="2"/>
  <c r="O508" i="2"/>
  <c r="O219" i="2"/>
  <c r="O415" i="2"/>
  <c r="O612" i="2"/>
  <c r="O238" i="2"/>
  <c r="O388" i="2"/>
  <c r="O218" i="2"/>
  <c r="O91" i="2"/>
  <c r="O341" i="2"/>
  <c r="O29" i="2"/>
  <c r="O486" i="2"/>
  <c r="O301" i="2"/>
  <c r="O73" i="2"/>
  <c r="O208" i="2"/>
  <c r="O56" i="2"/>
  <c r="O369" i="2"/>
  <c r="O292" i="2"/>
  <c r="O81" i="2"/>
  <c r="O532" i="2"/>
  <c r="O103" i="2"/>
  <c r="O560" i="2"/>
  <c r="O344" i="2"/>
  <c r="O77" i="2"/>
  <c r="O184" i="2"/>
  <c r="O105" i="2"/>
  <c r="O248" i="2"/>
  <c r="O504" i="2"/>
  <c r="O395" i="2"/>
  <c r="O254" i="2"/>
  <c r="O425" i="2"/>
  <c r="O621" i="2"/>
  <c r="O273" i="2"/>
  <c r="O456" i="2"/>
  <c r="O229" i="2"/>
  <c r="O353" i="2"/>
  <c r="O169" i="2"/>
  <c r="O119" i="2"/>
  <c r="O300" i="2"/>
  <c r="O12" i="2"/>
  <c r="O404" i="2"/>
  <c r="O231" i="2"/>
  <c r="O580" i="2"/>
  <c r="O115" i="2"/>
  <c r="O65" i="2"/>
  <c r="O303" i="2"/>
  <c r="O150" i="2"/>
  <c r="O48" i="2"/>
  <c r="O76" i="2"/>
  <c r="O90" i="2"/>
  <c r="O458" i="2"/>
  <c r="O226" i="2"/>
  <c r="O67" i="2"/>
  <c r="O138" i="2"/>
  <c r="O629" i="2"/>
  <c r="O289" i="2"/>
  <c r="O548" i="2"/>
  <c r="O274" i="2"/>
  <c r="O576" i="2"/>
  <c r="O468" i="2"/>
  <c r="O373" i="2"/>
  <c r="O86" i="2"/>
  <c r="O553" i="2"/>
  <c r="O333" i="2"/>
  <c r="O182" i="2"/>
  <c r="O245" i="2"/>
  <c r="O21" i="2"/>
  <c r="O406" i="2"/>
  <c r="O193" i="2"/>
  <c r="O608" i="2"/>
  <c r="O340" i="2"/>
  <c r="O143" i="2"/>
  <c r="O233" i="2"/>
  <c r="O334" i="2"/>
  <c r="O255" i="2"/>
  <c r="O381" i="2"/>
  <c r="O554" i="2"/>
  <c r="O590" i="2"/>
  <c r="O490" i="2"/>
  <c r="O550" i="2"/>
  <c r="O496" i="2"/>
  <c r="O441" i="2"/>
  <c r="O360" i="2"/>
  <c r="O198" i="2"/>
  <c r="O207" i="2"/>
  <c r="O141" i="2"/>
  <c r="O78" i="2"/>
  <c r="O108" i="2"/>
  <c r="O613" i="2"/>
  <c r="O522" i="2"/>
  <c r="O620" i="2"/>
  <c r="O479" i="2"/>
  <c r="O480" i="2"/>
  <c r="O304" i="2"/>
  <c r="O213" i="2"/>
  <c r="O178" i="2"/>
  <c r="O126" i="2"/>
  <c r="O275" i="2"/>
  <c r="O416" i="2"/>
  <c r="O516" i="2"/>
  <c r="O485" i="2"/>
  <c r="O418" i="2"/>
  <c r="O13" i="2"/>
  <c r="O204" i="2"/>
  <c r="O583" i="2"/>
  <c r="O172" i="2"/>
  <c r="O322" i="2"/>
  <c r="O569" i="2"/>
  <c r="O94" i="2"/>
  <c r="O374" i="2"/>
  <c r="O151" i="2"/>
  <c r="O215" i="2"/>
  <c r="O478" i="2"/>
  <c r="O592" i="2"/>
  <c r="O472" i="2"/>
  <c r="O597" i="2"/>
  <c r="O545" i="2"/>
  <c r="O443" i="2"/>
  <c r="O377" i="2"/>
  <c r="O400" i="2"/>
  <c r="O378" i="2"/>
  <c r="O362" i="2"/>
  <c r="O45" i="2"/>
  <c r="O7" i="2"/>
  <c r="O563" i="2"/>
  <c r="O450" i="2"/>
  <c r="O579" i="2"/>
  <c r="O452" i="2"/>
  <c r="O343" i="2"/>
  <c r="O187" i="2"/>
  <c r="O278" i="2"/>
  <c r="O22" i="2"/>
  <c r="O32" i="2"/>
  <c r="O136" i="2"/>
  <c r="O366" i="2"/>
  <c r="O246" i="2"/>
  <c r="O393" i="2"/>
  <c r="O477" i="2"/>
  <c r="O628" i="2"/>
  <c r="O41" i="2"/>
  <c r="O72" i="2"/>
  <c r="O330" i="2"/>
  <c r="O131" i="2"/>
  <c r="O326" i="2"/>
  <c r="O454" i="2"/>
  <c r="O539" i="2"/>
  <c r="O622" i="2"/>
  <c r="O18" i="2"/>
  <c r="O80" i="2"/>
  <c r="O239" i="2"/>
  <c r="O155" i="2"/>
  <c r="O342" i="2"/>
  <c r="O489" i="2"/>
  <c r="O625" i="2"/>
  <c r="O630" i="2"/>
  <c r="O426" i="2"/>
  <c r="O449" i="2"/>
  <c r="O411" i="2"/>
  <c r="O387" i="2"/>
  <c r="O328" i="2"/>
  <c r="O244" i="2"/>
  <c r="O179" i="2"/>
  <c r="O500" i="2"/>
  <c r="O247" i="2"/>
  <c r="O317" i="2"/>
  <c r="O483" i="2"/>
  <c r="O60" i="2"/>
  <c r="O512" i="2"/>
  <c r="O149" i="2"/>
  <c r="O268" i="2"/>
  <c r="O586" i="2"/>
  <c r="O584" i="2"/>
  <c r="O495" i="2"/>
  <c r="O618" i="2"/>
  <c r="O574" i="2"/>
  <c r="O463" i="2"/>
  <c r="O345" i="2"/>
  <c r="O269" i="2"/>
  <c r="O139" i="2"/>
  <c r="O202" i="2"/>
  <c r="O144" i="2"/>
  <c r="O89" i="2"/>
  <c r="O571" i="2"/>
  <c r="O507" i="2"/>
  <c r="O505" i="2"/>
  <c r="O403" i="2"/>
  <c r="O427" i="2"/>
  <c r="O265" i="2"/>
  <c r="O157" i="2"/>
  <c r="O37" i="2"/>
  <c r="O75" i="2"/>
  <c r="O318" i="2"/>
  <c r="O158" i="2"/>
  <c r="O185" i="2"/>
  <c r="O402" i="2"/>
  <c r="O587" i="2"/>
  <c r="O538" i="2"/>
  <c r="O35" i="2"/>
  <c r="O28" i="2"/>
  <c r="O196" i="2"/>
  <c r="O252" i="2"/>
  <c r="O283" i="2"/>
  <c r="O424" i="2"/>
  <c r="O533" i="2"/>
  <c r="O51" i="2"/>
  <c r="O36" i="2"/>
  <c r="O205" i="2"/>
  <c r="O261" i="2"/>
  <c r="O291" i="2"/>
  <c r="O457" i="2"/>
  <c r="O544" i="2"/>
  <c r="O566" i="2"/>
  <c r="O279" i="2"/>
  <c r="O253" i="2"/>
  <c r="O570" i="2"/>
  <c r="O258" i="2"/>
  <c r="O529" i="2"/>
  <c r="O107" i="2"/>
  <c r="O271" i="2"/>
  <c r="O492" i="2"/>
  <c r="O62" i="2"/>
  <c r="O195" i="2"/>
  <c r="O9" i="2"/>
  <c r="O531" i="2"/>
  <c r="O585" i="2"/>
  <c r="O106" i="2"/>
  <c r="O627" i="2"/>
  <c r="O521" i="2"/>
  <c r="O511" i="2"/>
  <c r="O602" i="2"/>
  <c r="O519" i="2"/>
  <c r="O399" i="2"/>
  <c r="O351" i="2"/>
  <c r="O280" i="2"/>
  <c r="O349" i="2"/>
  <c r="O176" i="2"/>
  <c r="O40" i="2"/>
  <c r="O59" i="2"/>
  <c r="O528" i="2"/>
  <c r="O591" i="2"/>
  <c r="O559" i="2"/>
  <c r="O420" i="2"/>
  <c r="O310" i="2"/>
  <c r="O147" i="2"/>
  <c r="O293" i="2"/>
  <c r="O25" i="2"/>
  <c r="O87" i="2"/>
  <c r="O257" i="2"/>
  <c r="O407" i="2"/>
  <c r="O359" i="2"/>
  <c r="O499" i="2"/>
  <c r="O557" i="2"/>
  <c r="O128" i="2"/>
  <c r="O38" i="2"/>
  <c r="O365" i="2"/>
  <c r="O227" i="2"/>
  <c r="O432" i="2"/>
  <c r="O433" i="2"/>
  <c r="O604" i="2"/>
  <c r="O15" i="2"/>
  <c r="O46" i="2"/>
  <c r="O397" i="2"/>
  <c r="O235" i="2"/>
  <c r="O444" i="2"/>
  <c r="O442" i="2"/>
  <c r="O615" i="2"/>
  <c r="O31" i="2"/>
  <c r="O54" i="2"/>
  <c r="O137" i="2"/>
  <c r="O243" i="2"/>
  <c r="O474" i="2"/>
  <c r="O488" i="2"/>
  <c r="O558" i="2"/>
  <c r="O523" i="2"/>
  <c r="O142" i="2"/>
  <c r="O386" i="2"/>
  <c r="O542" i="2"/>
  <c r="O306" i="2"/>
  <c r="O408" i="2"/>
  <c r="O171" i="2"/>
  <c r="O225" i="2"/>
  <c r="O177" i="2"/>
  <c r="O220" i="2"/>
  <c r="O552" i="2"/>
  <c r="O447" i="2"/>
  <c r="O501" i="2"/>
  <c r="O459" i="2"/>
  <c r="O211" i="2"/>
  <c r="O356" i="2"/>
  <c r="O121" i="2"/>
  <c r="O537" i="2"/>
  <c r="O535" i="2"/>
  <c r="O389" i="2"/>
  <c r="O200" i="2"/>
  <c r="O130" i="2"/>
  <c r="O68" i="2"/>
  <c r="O264" i="2"/>
  <c r="O422" i="2"/>
  <c r="O445" i="2"/>
  <c r="O42" i="2"/>
  <c r="O152" i="2"/>
  <c r="O316" i="2"/>
  <c r="O412" i="2"/>
  <c r="O626" i="2"/>
  <c r="O159" i="2"/>
  <c r="O188" i="2"/>
  <c r="O222" i="2"/>
  <c r="O475" i="2"/>
  <c r="O55" i="2"/>
  <c r="O114" i="2"/>
  <c r="O163" i="2"/>
  <c r="O307" i="2"/>
  <c r="O383" i="2"/>
  <c r="O534" i="2"/>
  <c r="O605" i="2"/>
  <c r="O64" i="2"/>
  <c r="O355" i="2"/>
  <c r="O438" i="2"/>
  <c r="O201" i="2"/>
  <c r="O266" i="2"/>
  <c r="O146" i="2"/>
  <c r="O175" i="2"/>
  <c r="O117" i="2"/>
  <c r="O361" i="2"/>
  <c r="O541" i="2"/>
  <c r="O428" i="2"/>
  <c r="O549" i="2"/>
  <c r="O281" i="2"/>
  <c r="O332" i="2"/>
  <c r="O156" i="2"/>
  <c r="O10" i="2"/>
  <c r="O514" i="2"/>
  <c r="O484" i="2"/>
  <c r="O305" i="2"/>
  <c r="O236" i="2"/>
  <c r="O148" i="2"/>
  <c r="O223" i="2"/>
  <c r="O189" i="2"/>
  <c r="O320" i="2"/>
  <c r="O487" i="2"/>
  <c r="O110" i="2"/>
  <c r="O314" i="2"/>
  <c r="O354" i="2"/>
  <c r="O435" i="2"/>
  <c r="O600" i="2"/>
  <c r="O8" i="2"/>
  <c r="O197" i="2"/>
  <c r="O380" i="2"/>
  <c r="O466" i="2"/>
  <c r="O16" i="2"/>
  <c r="O346" i="2"/>
  <c r="O308" i="2"/>
  <c r="O394" i="2"/>
  <c r="O451" i="2"/>
  <c r="O594" i="2"/>
  <c r="O482" i="2"/>
  <c r="O166" i="2"/>
  <c r="O503" i="2"/>
  <c r="O562" i="2"/>
  <c r="O79" i="2"/>
  <c r="O120" i="2"/>
  <c r="O112" i="2"/>
  <c r="O19" i="2"/>
  <c r="O30" i="2"/>
  <c r="O203" i="2"/>
  <c r="O614" i="2"/>
  <c r="O476" i="2"/>
  <c r="O573" i="2"/>
  <c r="O493" i="2"/>
  <c r="O363" i="2"/>
  <c r="O186" i="2"/>
  <c r="O14" i="2"/>
  <c r="O617" i="2"/>
  <c r="O515" i="2"/>
  <c r="O491" i="2"/>
  <c r="O267" i="2"/>
  <c r="O161" i="2"/>
  <c r="O27" i="2"/>
  <c r="O134" i="2"/>
  <c r="O270" i="2"/>
  <c r="O382" i="2"/>
  <c r="O575" i="2"/>
  <c r="O167" i="2"/>
  <c r="O194" i="2"/>
  <c r="O371" i="2"/>
  <c r="O460" i="2"/>
  <c r="O228" i="2"/>
  <c r="O224" i="2"/>
  <c r="O313" i="2"/>
  <c r="O518" i="2"/>
  <c r="O74" i="2"/>
  <c r="O168" i="2"/>
  <c r="O209" i="2"/>
  <c r="O392" i="2"/>
  <c r="O321" i="2"/>
  <c r="O448" i="2"/>
  <c r="O33" i="2"/>
  <c r="O375" i="2"/>
  <c r="O174" i="2"/>
  <c r="O498" i="2"/>
  <c r="O83" i="2"/>
  <c r="O50" i="2"/>
  <c r="O338" i="2"/>
  <c r="O598" i="2"/>
  <c r="O610" i="2"/>
  <c r="O398" i="2"/>
  <c r="O294" i="2"/>
  <c r="O98" i="2"/>
  <c r="O578" i="2"/>
  <c r="O376" i="2"/>
  <c r="O199" i="2"/>
  <c r="O125" i="2"/>
  <c r="O337" i="2"/>
  <c r="O97" i="2"/>
  <c r="O272" i="2"/>
  <c r="O582" i="2"/>
  <c r="O101" i="2"/>
  <c r="O434" i="2"/>
  <c r="O34" i="2"/>
  <c r="O290" i="2"/>
  <c r="O325" i="2"/>
  <c r="O430" i="2"/>
  <c r="O624" i="2"/>
  <c r="O190" i="2"/>
  <c r="O145" i="2"/>
  <c r="O572" i="2"/>
  <c r="O405" i="2"/>
  <c r="O577" i="2"/>
  <c r="O66" i="2"/>
  <c r="O547" i="2"/>
  <c r="O212" i="2"/>
  <c r="O595" i="2"/>
  <c r="O285" i="2"/>
  <c r="O23" i="2"/>
  <c r="O358" i="2"/>
  <c r="O568" i="2"/>
  <c r="O347" i="2"/>
  <c r="O140" i="2"/>
  <c r="O331" i="2"/>
  <c r="O431" i="2"/>
  <c r="O367" i="2"/>
  <c r="O26" i="2"/>
  <c r="O589" i="2"/>
  <c r="O623" i="2"/>
  <c r="O413" i="2"/>
  <c r="O191" i="2"/>
  <c r="O96" i="2"/>
  <c r="O593" i="2"/>
  <c r="O339" i="2"/>
  <c r="O127" i="2"/>
  <c r="O122" i="2"/>
  <c r="O153" i="2"/>
  <c r="O410" i="2"/>
  <c r="O53" i="2"/>
  <c r="O206" i="2"/>
  <c r="O502" i="2"/>
  <c r="O57" i="2"/>
  <c r="O162" i="2"/>
  <c r="O517" i="2"/>
  <c r="O82" i="2"/>
  <c r="O210" i="2"/>
  <c r="O230" i="2"/>
  <c r="O540" i="2"/>
  <c r="O606" i="2"/>
  <c r="O132" i="2"/>
  <c r="O588" i="2"/>
  <c r="O525" i="2"/>
  <c r="O111" i="2"/>
  <c r="O214" i="2"/>
  <c r="O372" i="2"/>
  <c r="O311" i="2"/>
  <c r="O118" i="2"/>
  <c r="O446" i="2"/>
  <c r="O109" i="2"/>
  <c r="O524" i="2"/>
  <c r="O180" i="2"/>
  <c r="O564" i="2"/>
  <c r="O315" i="2"/>
  <c r="O329" i="2"/>
  <c r="O437" i="2"/>
  <c r="O99" i="2"/>
  <c r="O551" i="2"/>
  <c r="O471" i="2"/>
  <c r="O299" i="2"/>
  <c r="O164" i="2"/>
  <c r="O609" i="2"/>
  <c r="O530" i="2"/>
  <c r="O262" i="2"/>
  <c r="O71" i="2"/>
  <c r="O237" i="2"/>
  <c r="O556" i="2"/>
  <c r="O173" i="2"/>
  <c r="O297" i="2"/>
  <c r="O104" i="2"/>
  <c r="O370" i="2"/>
  <c r="O497" i="2"/>
  <c r="O92" i="2"/>
  <c r="O170" i="2"/>
  <c r="O379" i="2"/>
  <c r="O513" i="2"/>
  <c r="O555" i="2"/>
  <c r="O461" i="2"/>
  <c r="O181" i="2"/>
  <c r="O336" i="2"/>
  <c r="O11" i="2"/>
  <c r="O509" i="2"/>
  <c r="O453" i="2"/>
  <c r="O286" i="2"/>
  <c r="O100" i="2"/>
  <c r="O526" i="2"/>
  <c r="O465" i="2"/>
  <c r="O288" i="2"/>
  <c r="O70" i="2"/>
  <c r="O357" i="2"/>
  <c r="O599" i="2"/>
  <c r="O154" i="2"/>
  <c r="O436" i="2"/>
  <c r="O61" i="2"/>
  <c r="O284" i="2"/>
  <c r="O567" i="2"/>
  <c r="O44" i="2"/>
  <c r="O302" i="2"/>
  <c r="O520" i="2"/>
  <c r="O607" i="2"/>
  <c r="O596" i="2"/>
  <c r="O116" i="2"/>
  <c r="O84" i="2"/>
  <c r="O287" i="2"/>
  <c r="O473" i="2"/>
  <c r="O113" i="2"/>
  <c r="O506" i="2"/>
  <c r="O319" i="2"/>
  <c r="O364" i="2"/>
  <c r="O95" i="2"/>
  <c r="O527" i="2"/>
  <c r="O390" i="2"/>
  <c r="O256" i="2"/>
  <c r="O543" i="2"/>
  <c r="O259" i="2"/>
  <c r="O123" i="2"/>
  <c r="O221" i="2"/>
  <c r="O536" i="2"/>
  <c r="O350" i="2"/>
  <c r="O129" i="2"/>
  <c r="O368" i="2"/>
  <c r="O327" i="2"/>
  <c r="O335" i="2"/>
  <c r="O240" i="2"/>
  <c r="O124" i="2"/>
  <c r="O546" i="2"/>
  <c r="O494" i="2"/>
  <c r="O421" i="2"/>
  <c r="O250" i="2"/>
  <c r="O439" i="2"/>
  <c r="O241" i="2"/>
  <c r="O396" i="2"/>
  <c r="O323" i="2"/>
  <c r="O93" i="2"/>
  <c r="O631" i="2"/>
  <c r="O17" i="2"/>
  <c r="O462" i="2"/>
  <c r="O467" i="2"/>
  <c r="O183" i="2"/>
  <c r="O429" i="2"/>
  <c r="O52" i="2"/>
  <c r="O309" i="2"/>
  <c r="O414" i="2"/>
  <c r="O263" i="2"/>
  <c r="O277" i="2"/>
  <c r="O603" i="2"/>
  <c r="O69" i="2"/>
  <c r="O565" i="2"/>
  <c r="O391" i="2"/>
  <c r="O192" i="2"/>
  <c r="O510" i="2"/>
  <c r="O298" i="2"/>
  <c r="O249" i="2"/>
  <c r="O481" i="2"/>
  <c r="O216" i="2"/>
  <c r="O282" i="2"/>
  <c r="O296" i="2"/>
  <c r="O611" i="2"/>
  <c r="O455" i="2"/>
  <c r="O217" i="2"/>
  <c r="O49" i="2"/>
  <c r="O616" i="2"/>
  <c r="O348" i="2"/>
  <c r="O601" i="2"/>
  <c r="O409" i="2"/>
  <c r="O232" i="2"/>
  <c r="O63" i="2"/>
  <c r="O581" i="2"/>
  <c r="O352" i="2"/>
  <c r="O39" i="2"/>
  <c r="O464" i="2"/>
  <c r="O470" i="2"/>
  <c r="O85" i="2"/>
  <c r="O102" i="2"/>
  <c r="R619" i="2"/>
  <c r="R617" i="2"/>
  <c r="R630" i="2"/>
  <c r="R621" i="2"/>
  <c r="R572" i="2"/>
  <c r="R603" i="2"/>
  <c r="R579" i="2"/>
  <c r="R563" i="2"/>
  <c r="R523" i="2"/>
  <c r="R546" i="2"/>
  <c r="R502" i="2"/>
  <c r="R496" i="2"/>
  <c r="R541" i="2"/>
  <c r="R465" i="2"/>
  <c r="R485" i="2"/>
  <c r="R588" i="2"/>
  <c r="R520" i="2"/>
  <c r="R497" i="2"/>
  <c r="R543" i="2"/>
  <c r="R451" i="2"/>
  <c r="R469" i="2"/>
  <c r="R482" i="2"/>
  <c r="R406" i="2"/>
  <c r="R380" i="2"/>
  <c r="R419" i="2"/>
  <c r="R432" i="2"/>
  <c r="R472" i="2"/>
  <c r="R404" i="2"/>
  <c r="R358" i="2"/>
  <c r="R294" i="2"/>
  <c r="R425" i="2"/>
  <c r="R357" i="2"/>
  <c r="R403" i="2"/>
  <c r="R340" i="2"/>
  <c r="R391" i="2"/>
  <c r="R320" i="2"/>
  <c r="R437" i="2"/>
  <c r="R295" i="2"/>
  <c r="R219" i="2"/>
  <c r="R354" i="2"/>
  <c r="R234" i="2"/>
  <c r="R319" i="2"/>
  <c r="R240" i="2"/>
  <c r="R361" i="2"/>
  <c r="R253" i="2"/>
  <c r="R189" i="2"/>
  <c r="R233" i="2"/>
  <c r="R152" i="2"/>
  <c r="R347" i="2"/>
  <c r="R206" i="2"/>
  <c r="R330" i="2"/>
  <c r="R166" i="2"/>
  <c r="R299" i="2"/>
  <c r="R222" i="2"/>
  <c r="R170" i="2"/>
  <c r="R106" i="2"/>
  <c r="R199" i="2"/>
  <c r="R185" i="2"/>
  <c r="R277" i="2"/>
  <c r="R105" i="2"/>
  <c r="R139" i="2"/>
  <c r="R209" i="2"/>
  <c r="R261" i="2"/>
  <c r="R51" i="2"/>
  <c r="R74" i="2"/>
  <c r="R10" i="2"/>
  <c r="R99" i="2"/>
  <c r="R33" i="2"/>
  <c r="R180" i="2"/>
  <c r="R69" i="2"/>
  <c r="R268" i="2"/>
  <c r="R145" i="2"/>
  <c r="R369" i="2"/>
  <c r="R258" i="2"/>
  <c r="R52" i="2"/>
  <c r="R24" i="2"/>
  <c r="R48" i="2"/>
  <c r="R47" i="2"/>
  <c r="R611" i="2"/>
  <c r="R624" i="2"/>
  <c r="R614" i="2"/>
  <c r="R598" i="2"/>
  <c r="R567" i="2"/>
  <c r="R590" i="2"/>
  <c r="R568" i="2"/>
  <c r="R540" i="2"/>
  <c r="R515" i="2"/>
  <c r="R538" i="2"/>
  <c r="R606" i="2"/>
  <c r="R492" i="2"/>
  <c r="R514" i="2"/>
  <c r="R561" i="2"/>
  <c r="R461" i="2"/>
  <c r="R564" i="2"/>
  <c r="R519" i="2"/>
  <c r="R491" i="2"/>
  <c r="R463" i="2"/>
  <c r="R446" i="2"/>
  <c r="R449" i="2"/>
  <c r="R477" i="2"/>
  <c r="R580" i="2"/>
  <c r="R488" i="2"/>
  <c r="R395" i="2"/>
  <c r="R429" i="2"/>
  <c r="R467" i="2"/>
  <c r="R398" i="2"/>
  <c r="R350" i="2"/>
  <c r="R286" i="2"/>
  <c r="R420" i="2"/>
  <c r="R349" i="2"/>
  <c r="R399" i="2"/>
  <c r="R332" i="2"/>
  <c r="R376" i="2"/>
  <c r="R312" i="2"/>
  <c r="R381" i="2"/>
  <c r="R289" i="2"/>
  <c r="R211" i="2"/>
  <c r="R338" i="2"/>
  <c r="R226" i="2"/>
  <c r="R303" i="2"/>
  <c r="R232" i="2"/>
  <c r="R345" i="2"/>
  <c r="R245" i="2"/>
  <c r="R181" i="2"/>
  <c r="R217" i="2"/>
  <c r="R144" i="2"/>
  <c r="R315" i="2"/>
  <c r="R175" i="2"/>
  <c r="R281" i="2"/>
  <c r="R158" i="2"/>
  <c r="R293" i="2"/>
  <c r="R207" i="2"/>
  <c r="R162" i="2"/>
  <c r="R98" i="2"/>
  <c r="R196" i="2"/>
  <c r="R171" i="2"/>
  <c r="R267" i="2"/>
  <c r="R389" i="2"/>
  <c r="R133" i="2"/>
  <c r="R153" i="2"/>
  <c r="R236" i="2"/>
  <c r="R43" i="2"/>
  <c r="R66" i="2"/>
  <c r="R363" i="2"/>
  <c r="R83" i="2"/>
  <c r="R25" i="2"/>
  <c r="R161" i="2"/>
  <c r="R61" i="2"/>
  <c r="R183" i="2"/>
  <c r="R129" i="2"/>
  <c r="R85" i="2"/>
  <c r="R96" i="2"/>
  <c r="R20" i="2"/>
  <c r="R8" i="2"/>
  <c r="R32" i="2"/>
  <c r="R31" i="2"/>
  <c r="R626" i="2"/>
  <c r="R616" i="2"/>
  <c r="R599" i="2"/>
  <c r="R593" i="2"/>
  <c r="R623" i="2"/>
  <c r="R585" i="2"/>
  <c r="R559" i="2"/>
  <c r="R532" i="2"/>
  <c r="R507" i="2"/>
  <c r="R605" i="2"/>
  <c r="R601" i="2"/>
  <c r="R484" i="2"/>
  <c r="R509" i="2"/>
  <c r="R554" i="2"/>
  <c r="R453" i="2"/>
  <c r="R529" i="2"/>
  <c r="R517" i="2"/>
  <c r="R486" i="2"/>
  <c r="R441" i="2"/>
  <c r="R435" i="2"/>
  <c r="R444" i="2"/>
  <c r="R460" i="2"/>
  <c r="R536" i="2"/>
  <c r="R483" i="2"/>
  <c r="R387" i="2"/>
  <c r="R427" i="2"/>
  <c r="R440" i="2"/>
  <c r="R390" i="2"/>
  <c r="R342" i="2"/>
  <c r="R278" i="2"/>
  <c r="R415" i="2"/>
  <c r="R341" i="2"/>
  <c r="R383" i="2"/>
  <c r="R324" i="2"/>
  <c r="R368" i="2"/>
  <c r="R304" i="2"/>
  <c r="R371" i="2"/>
  <c r="R282" i="2"/>
  <c r="R203" i="2"/>
  <c r="R322" i="2"/>
  <c r="R218" i="2"/>
  <c r="R297" i="2"/>
  <c r="R224" i="2"/>
  <c r="R329" i="2"/>
  <c r="R237" i="2"/>
  <c r="R392" i="2"/>
  <c r="R194" i="2"/>
  <c r="R136" i="2"/>
  <c r="R276" i="2"/>
  <c r="R167" i="2"/>
  <c r="R266" i="2"/>
  <c r="R150" i="2"/>
  <c r="R290" i="2"/>
  <c r="R204" i="2"/>
  <c r="R154" i="2"/>
  <c r="R90" i="2"/>
  <c r="R193" i="2"/>
  <c r="R155" i="2"/>
  <c r="R228" i="2"/>
  <c r="R359" i="2"/>
  <c r="R118" i="2"/>
  <c r="R137" i="2"/>
  <c r="R104" i="2"/>
  <c r="R35" i="2"/>
  <c r="R58" i="2"/>
  <c r="R156" i="2"/>
  <c r="R81" i="2"/>
  <c r="R17" i="2"/>
  <c r="R225" i="2"/>
  <c r="R53" i="2"/>
  <c r="R148" i="2"/>
  <c r="R101" i="2"/>
  <c r="R72" i="2"/>
  <c r="R86" i="2"/>
  <c r="R157" i="2"/>
  <c r="R63" i="2"/>
  <c r="R16" i="2"/>
  <c r="R15" i="2"/>
  <c r="R610" i="2"/>
  <c r="R583" i="2"/>
  <c r="R622" i="2"/>
  <c r="R560" i="2"/>
  <c r="R548" i="2"/>
  <c r="R618" i="2"/>
  <c r="R608" i="2"/>
  <c r="R591" i="2"/>
  <c r="R586" i="2"/>
  <c r="R612" i="2"/>
  <c r="R565" i="2"/>
  <c r="R609" i="2"/>
  <c r="R574" i="2"/>
  <c r="R628" i="2"/>
  <c r="R542" i="2"/>
  <c r="R550" i="2"/>
  <c r="R476" i="2"/>
  <c r="R504" i="2"/>
  <c r="R535" i="2"/>
  <c r="R445" i="2"/>
  <c r="R528" i="2"/>
  <c r="R516" i="2"/>
  <c r="R458" i="2"/>
  <c r="R436" i="2"/>
  <c r="R566" i="2"/>
  <c r="R434" i="2"/>
  <c r="R455" i="2"/>
  <c r="R495" i="2"/>
  <c r="R478" i="2"/>
  <c r="R379" i="2"/>
  <c r="R408" i="2"/>
  <c r="R439" i="2"/>
  <c r="R382" i="2"/>
  <c r="R334" i="2"/>
  <c r="R270" i="2"/>
  <c r="R402" i="2"/>
  <c r="R333" i="2"/>
  <c r="R378" i="2"/>
  <c r="R316" i="2"/>
  <c r="R360" i="2"/>
  <c r="R296" i="2"/>
  <c r="R355" i="2"/>
  <c r="R262" i="2"/>
  <c r="R195" i="2"/>
  <c r="R306" i="2"/>
  <c r="R210" i="2"/>
  <c r="R283" i="2"/>
  <c r="R216" i="2"/>
  <c r="R313" i="2"/>
  <c r="R229" i="2"/>
  <c r="R353" i="2"/>
  <c r="R191" i="2"/>
  <c r="R128" i="2"/>
  <c r="R271" i="2"/>
  <c r="R159" i="2"/>
  <c r="R246" i="2"/>
  <c r="R142" i="2"/>
  <c r="R287" i="2"/>
  <c r="R201" i="2"/>
  <c r="R146" i="2"/>
  <c r="R377" i="2"/>
  <c r="R405" i="2"/>
  <c r="R141" i="2"/>
  <c r="R190" i="2"/>
  <c r="R220" i="2"/>
  <c r="R113" i="2"/>
  <c r="R126" i="2"/>
  <c r="R97" i="2"/>
  <c r="R27" i="2"/>
  <c r="R50" i="2"/>
  <c r="R149" i="2"/>
  <c r="R73" i="2"/>
  <c r="R9" i="2"/>
  <c r="R140" i="2"/>
  <c r="R45" i="2"/>
  <c r="R100" i="2"/>
  <c r="R71" i="2"/>
  <c r="R44" i="2"/>
  <c r="R78" i="2"/>
  <c r="R123" i="2"/>
  <c r="R131" i="2"/>
  <c r="R124" i="2"/>
  <c r="R169" i="2"/>
  <c r="R600" i="2"/>
  <c r="R578" i="2"/>
  <c r="R571" i="2"/>
  <c r="R625" i="2"/>
  <c r="R582" i="2"/>
  <c r="R555" i="2"/>
  <c r="R553" i="2"/>
  <c r="R508" i="2"/>
  <c r="R481" i="2"/>
  <c r="R537" i="2"/>
  <c r="R505" i="2"/>
  <c r="R470" i="2"/>
  <c r="R506" i="2"/>
  <c r="R396" i="2"/>
  <c r="R448" i="2"/>
  <c r="R423" i="2"/>
  <c r="R310" i="2"/>
  <c r="R373" i="2"/>
  <c r="R356" i="2"/>
  <c r="R336" i="2"/>
  <c r="R307" i="2"/>
  <c r="R394" i="2"/>
  <c r="R351" i="2"/>
  <c r="R192" i="2"/>
  <c r="R205" i="2"/>
  <c r="R168" i="2"/>
  <c r="R231" i="2"/>
  <c r="R182" i="2"/>
  <c r="R254" i="2"/>
  <c r="R122" i="2"/>
  <c r="R255" i="2"/>
  <c r="R127" i="2"/>
  <c r="R327" i="2"/>
  <c r="R67" i="2"/>
  <c r="R26" i="2"/>
  <c r="R49" i="2"/>
  <c r="R87" i="2"/>
  <c r="R68" i="2"/>
  <c r="R39" i="2"/>
  <c r="R62" i="2"/>
  <c r="R70" i="2"/>
  <c r="R592" i="2"/>
  <c r="R577" i="2"/>
  <c r="R597" i="2"/>
  <c r="R549" i="2"/>
  <c r="R473" i="2"/>
  <c r="R533" i="2"/>
  <c r="R500" i="2"/>
  <c r="R456" i="2"/>
  <c r="R487" i="2"/>
  <c r="R388" i="2"/>
  <c r="R443" i="2"/>
  <c r="R411" i="2"/>
  <c r="R302" i="2"/>
  <c r="R365" i="2"/>
  <c r="R348" i="2"/>
  <c r="R298" i="2"/>
  <c r="R370" i="2"/>
  <c r="R335" i="2"/>
  <c r="R409" i="2"/>
  <c r="R197" i="2"/>
  <c r="R160" i="2"/>
  <c r="R215" i="2"/>
  <c r="R174" i="2"/>
  <c r="R238" i="2"/>
  <c r="R114" i="2"/>
  <c r="R223" i="2"/>
  <c r="R117" i="2"/>
  <c r="R59" i="2"/>
  <c r="R18" i="2"/>
  <c r="R41" i="2"/>
  <c r="R77" i="2"/>
  <c r="R60" i="2"/>
  <c r="R23" i="2"/>
  <c r="R40" i="2"/>
  <c r="R56" i="2"/>
  <c r="R631" i="2"/>
  <c r="R570" i="2"/>
  <c r="R573" i="2"/>
  <c r="R468" i="2"/>
  <c r="R527" i="2"/>
  <c r="R525" i="2"/>
  <c r="R450" i="2"/>
  <c r="R556" i="2"/>
  <c r="R438" i="2"/>
  <c r="R457" i="2"/>
  <c r="R503" i="2"/>
  <c r="R328" i="2"/>
  <c r="R252" i="2"/>
  <c r="R615" i="2"/>
  <c r="R569" i="2"/>
  <c r="R547" i="2"/>
  <c r="R526" i="2"/>
  <c r="R581" i="2"/>
  <c r="R596" i="2"/>
  <c r="R524" i="2"/>
  <c r="R442" i="2"/>
  <c r="R501" i="2"/>
  <c r="R430" i="2"/>
  <c r="R452" i="2"/>
  <c r="R393" i="2"/>
  <c r="R386" i="2"/>
  <c r="R464" i="2"/>
  <c r="R317" i="2"/>
  <c r="R300" i="2"/>
  <c r="R280" i="2"/>
  <c r="R243" i="2"/>
  <c r="R263" i="2"/>
  <c r="R257" i="2"/>
  <c r="R279" i="2"/>
  <c r="R291" i="2"/>
  <c r="R112" i="2"/>
  <c r="R143" i="2"/>
  <c r="R530" i="2"/>
  <c r="R186" i="2"/>
  <c r="R244" i="2"/>
  <c r="R241" i="2"/>
  <c r="R165" i="2"/>
  <c r="R116" i="2"/>
  <c r="R11" i="2"/>
  <c r="R111" i="2"/>
  <c r="R239" i="2"/>
  <c r="R29" i="2"/>
  <c r="R30" i="2"/>
  <c r="R147" i="2"/>
  <c r="R84" i="2"/>
  <c r="R64" i="2"/>
  <c r="R14" i="2"/>
  <c r="R80" i="2"/>
  <c r="R627" i="2"/>
  <c r="R629" i="2"/>
  <c r="R531" i="2"/>
  <c r="R552" i="2"/>
  <c r="R521" i="2"/>
  <c r="R474" i="2"/>
  <c r="R424" i="2"/>
  <c r="R366" i="2"/>
  <c r="R301" i="2"/>
  <c r="R264" i="2"/>
  <c r="R242" i="2"/>
  <c r="R260" i="2"/>
  <c r="R416" i="2"/>
  <c r="R314" i="2"/>
  <c r="R202" i="2"/>
  <c r="R163" i="2"/>
  <c r="R82" i="2"/>
  <c r="R184" i="2"/>
  <c r="R7" i="2"/>
  <c r="R55" i="2"/>
  <c r="R602" i="2"/>
  <c r="R587" i="2"/>
  <c r="R499" i="2"/>
  <c r="R512" i="2"/>
  <c r="R426" i="2"/>
  <c r="R471" i="2"/>
  <c r="R326" i="2"/>
  <c r="R372" i="2"/>
  <c r="R339" i="2"/>
  <c r="R412" i="2"/>
  <c r="R575" i="2"/>
  <c r="R607" i="2"/>
  <c r="R539" i="2"/>
  <c r="R518" i="2"/>
  <c r="R557" i="2"/>
  <c r="R498" i="2"/>
  <c r="R522" i="2"/>
  <c r="R576" i="2"/>
  <c r="R479" i="2"/>
  <c r="R422" i="2"/>
  <c r="R447" i="2"/>
  <c r="R385" i="2"/>
  <c r="R374" i="2"/>
  <c r="R459" i="2"/>
  <c r="R309" i="2"/>
  <c r="R292" i="2"/>
  <c r="R272" i="2"/>
  <c r="R235" i="2"/>
  <c r="R250" i="2"/>
  <c r="R256" i="2"/>
  <c r="R274" i="2"/>
  <c r="R285" i="2"/>
  <c r="R421" i="2"/>
  <c r="R407" i="2"/>
  <c r="R346" i="2"/>
  <c r="R179" i="2"/>
  <c r="R212" i="2"/>
  <c r="R375" i="2"/>
  <c r="R164" i="2"/>
  <c r="R102" i="2"/>
  <c r="R103" i="2"/>
  <c r="R110" i="2"/>
  <c r="R188" i="2"/>
  <c r="R21" i="2"/>
  <c r="R93" i="2"/>
  <c r="R38" i="2"/>
  <c r="R595" i="2"/>
  <c r="R510" i="2"/>
  <c r="R490" i="2"/>
  <c r="R558" i="2"/>
  <c r="R414" i="2"/>
  <c r="R544" i="2"/>
  <c r="R454" i="2"/>
  <c r="R410" i="2"/>
  <c r="R227" i="2"/>
  <c r="R248" i="2"/>
  <c r="R249" i="2"/>
  <c r="R362" i="2"/>
  <c r="R178" i="2"/>
  <c r="R305" i="2"/>
  <c r="R95" i="2"/>
  <c r="R109" i="2"/>
  <c r="R13" i="2"/>
  <c r="R79" i="2"/>
  <c r="R36" i="2"/>
  <c r="R613" i="2"/>
  <c r="R589" i="2"/>
  <c r="R545" i="2"/>
  <c r="R620" i="2"/>
  <c r="R480" i="2"/>
  <c r="R433" i="2"/>
  <c r="R431" i="2"/>
  <c r="R400" i="2"/>
  <c r="R352" i="2"/>
  <c r="R493" i="2"/>
  <c r="R208" i="2"/>
  <c r="R534" i="2"/>
  <c r="R466" i="2"/>
  <c r="R364" i="2"/>
  <c r="R367" i="2"/>
  <c r="R176" i="2"/>
  <c r="R269" i="2"/>
  <c r="R135" i="2"/>
  <c r="R75" i="2"/>
  <c r="R132" i="2"/>
  <c r="R22" i="2"/>
  <c r="R513" i="2"/>
  <c r="R401" i="2"/>
  <c r="R308" i="2"/>
  <c r="R273" i="2"/>
  <c r="R120" i="2"/>
  <c r="R259" i="2"/>
  <c r="R173" i="2"/>
  <c r="R19" i="2"/>
  <c r="R94" i="2"/>
  <c r="R115" i="2"/>
  <c r="R489" i="2"/>
  <c r="R428" i="2"/>
  <c r="R344" i="2"/>
  <c r="R200" i="2"/>
  <c r="R265" i="2"/>
  <c r="R198" i="2"/>
  <c r="R172" i="2"/>
  <c r="R42" i="2"/>
  <c r="R37" i="2"/>
  <c r="R92" i="2"/>
  <c r="R214" i="2"/>
  <c r="R57" i="2"/>
  <c r="R125" i="2"/>
  <c r="R562" i="2"/>
  <c r="R275" i="2"/>
  <c r="R134" i="2"/>
  <c r="R89" i="2"/>
  <c r="R12" i="2"/>
  <c r="R551" i="2"/>
  <c r="R462" i="2"/>
  <c r="R288" i="2"/>
  <c r="R284" i="2"/>
  <c r="R247" i="2"/>
  <c r="R138" i="2"/>
  <c r="R177" i="2"/>
  <c r="R34" i="2"/>
  <c r="R88" i="2"/>
  <c r="R54" i="2"/>
  <c r="R594" i="2"/>
  <c r="R511" i="2"/>
  <c r="R318" i="2"/>
  <c r="R323" i="2"/>
  <c r="R221" i="2"/>
  <c r="R151" i="2"/>
  <c r="R130" i="2"/>
  <c r="R107" i="2"/>
  <c r="R119" i="2"/>
  <c r="R76" i="2"/>
  <c r="R108" i="2"/>
  <c r="R604" i="2"/>
  <c r="R475" i="2"/>
  <c r="R494" i="2"/>
  <c r="R251" i="2"/>
  <c r="R213" i="2"/>
  <c r="R230" i="2"/>
  <c r="R343" i="2"/>
  <c r="R337" i="2"/>
  <c r="R65" i="2"/>
  <c r="R46" i="2"/>
  <c r="R91" i="2"/>
  <c r="R584" i="2"/>
  <c r="R418" i="2"/>
  <c r="R384" i="2"/>
  <c r="R417" i="2"/>
  <c r="R321" i="2"/>
  <c r="R397" i="2"/>
  <c r="R121" i="2"/>
  <c r="R28" i="2"/>
  <c r="R413" i="2"/>
  <c r="R325" i="2"/>
  <c r="R187" i="2"/>
  <c r="R331" i="2"/>
  <c r="R311" i="2"/>
  <c r="B350" i="5"/>
  <c r="C349" i="5"/>
  <c r="D349" i="5" s="1"/>
  <c r="G349" i="5"/>
  <c r="R3" i="3"/>
  <c r="Q4" i="3"/>
  <c r="B371" i="1"/>
  <c r="F370" i="1"/>
  <c r="C370" i="1"/>
  <c r="D370" i="1" s="1"/>
  <c r="G363" i="1" l="1"/>
  <c r="G352" i="1"/>
  <c r="G351" i="1"/>
  <c r="H348" i="5"/>
  <c r="J348" i="5"/>
  <c r="I369" i="1"/>
  <c r="H369" i="1"/>
  <c r="J113" i="5"/>
  <c r="I113" i="5"/>
  <c r="I133" i="1"/>
  <c r="H113" i="5"/>
  <c r="G133" i="1"/>
  <c r="H133" i="1"/>
  <c r="J50" i="5"/>
  <c r="I70" i="1"/>
  <c r="G70" i="1"/>
  <c r="H70" i="1"/>
  <c r="H50" i="5"/>
  <c r="I50" i="5"/>
  <c r="J61" i="5"/>
  <c r="I81" i="1"/>
  <c r="H81" i="1"/>
  <c r="H61" i="5"/>
  <c r="G81" i="1"/>
  <c r="I61" i="5"/>
  <c r="H267" i="1"/>
  <c r="I267" i="1"/>
  <c r="H247" i="5"/>
  <c r="J247" i="5"/>
  <c r="G267" i="1"/>
  <c r="I247" i="5"/>
  <c r="G340" i="1"/>
  <c r="I340" i="1"/>
  <c r="J320" i="5"/>
  <c r="H320" i="5"/>
  <c r="H340" i="1"/>
  <c r="I320" i="5"/>
  <c r="H325" i="1"/>
  <c r="H305" i="5"/>
  <c r="G325" i="1"/>
  <c r="I325" i="1"/>
  <c r="J305" i="5"/>
  <c r="I305" i="5"/>
  <c r="H231" i="5"/>
  <c r="J231" i="5"/>
  <c r="H251" i="1"/>
  <c r="G251" i="1"/>
  <c r="I251" i="1"/>
  <c r="I231" i="5"/>
  <c r="I73" i="5"/>
  <c r="H73" i="5"/>
  <c r="I93" i="1"/>
  <c r="J73" i="5"/>
  <c r="G93" i="1"/>
  <c r="H93" i="1"/>
  <c r="I331" i="5"/>
  <c r="J331" i="5"/>
  <c r="H351" i="1"/>
  <c r="I351" i="1"/>
  <c r="H331" i="5"/>
  <c r="H49" i="1"/>
  <c r="J29" i="5"/>
  <c r="I49" i="1"/>
  <c r="G49" i="1"/>
  <c r="I29" i="5"/>
  <c r="H29" i="5"/>
  <c r="H364" i="1"/>
  <c r="J344" i="5"/>
  <c r="I344" i="5"/>
  <c r="H344" i="5"/>
  <c r="G364" i="1"/>
  <c r="I364" i="1"/>
  <c r="I318" i="5"/>
  <c r="I338" i="1"/>
  <c r="H338" i="1"/>
  <c r="G338" i="1"/>
  <c r="J318" i="5"/>
  <c r="H318" i="5"/>
  <c r="I318" i="1"/>
  <c r="I298" i="5"/>
  <c r="G318" i="1"/>
  <c r="J298" i="5"/>
  <c r="H318" i="1"/>
  <c r="H298" i="5"/>
  <c r="H265" i="1"/>
  <c r="I265" i="1"/>
  <c r="I245" i="5"/>
  <c r="G265" i="1"/>
  <c r="H245" i="5"/>
  <c r="J245" i="5"/>
  <c r="I172" i="5"/>
  <c r="I192" i="1"/>
  <c r="H172" i="5"/>
  <c r="G192" i="1"/>
  <c r="J172" i="5"/>
  <c r="H192" i="1"/>
  <c r="I97" i="5"/>
  <c r="G117" i="1"/>
  <c r="H97" i="5"/>
  <c r="I117" i="1"/>
  <c r="J97" i="5"/>
  <c r="H117" i="1"/>
  <c r="I64" i="1"/>
  <c r="H64" i="1"/>
  <c r="H44" i="5"/>
  <c r="J44" i="5"/>
  <c r="I44" i="5"/>
  <c r="G64" i="1"/>
  <c r="I274" i="5"/>
  <c r="J274" i="5"/>
  <c r="H274" i="5"/>
  <c r="G294" i="1"/>
  <c r="I294" i="1"/>
  <c r="H294" i="1"/>
  <c r="J321" i="5"/>
  <c r="I341" i="1"/>
  <c r="H341" i="1"/>
  <c r="G341" i="1"/>
  <c r="H321" i="5"/>
  <c r="I321" i="5"/>
  <c r="H338" i="5"/>
  <c r="J338" i="5"/>
  <c r="I358" i="1"/>
  <c r="G358" i="1"/>
  <c r="I338" i="5"/>
  <c r="H358" i="1"/>
  <c r="I317" i="5"/>
  <c r="I337" i="1"/>
  <c r="H337" i="1"/>
  <c r="G337" i="1"/>
  <c r="J317" i="5"/>
  <c r="H317" i="5"/>
  <c r="I139" i="5"/>
  <c r="H139" i="5"/>
  <c r="J139" i="5"/>
  <c r="I159" i="1"/>
  <c r="H159" i="1"/>
  <c r="G159" i="1"/>
  <c r="I45" i="5"/>
  <c r="H45" i="5"/>
  <c r="H65" i="1"/>
  <c r="G65" i="1"/>
  <c r="I65" i="1"/>
  <c r="J45" i="5"/>
  <c r="H183" i="5"/>
  <c r="G203" i="1"/>
  <c r="H203" i="1"/>
  <c r="I183" i="5"/>
  <c r="J183" i="5"/>
  <c r="I203" i="1"/>
  <c r="G136" i="1"/>
  <c r="J116" i="5"/>
  <c r="I116" i="5"/>
  <c r="H136" i="1"/>
  <c r="I136" i="1"/>
  <c r="H116" i="5"/>
  <c r="J94" i="5"/>
  <c r="I114" i="1"/>
  <c r="H94" i="5"/>
  <c r="H114" i="1"/>
  <c r="G114" i="1"/>
  <c r="I94" i="5"/>
  <c r="I208" i="5"/>
  <c r="G228" i="1"/>
  <c r="J208" i="5"/>
  <c r="I228" i="1"/>
  <c r="H208" i="5"/>
  <c r="H228" i="1"/>
  <c r="I233" i="5"/>
  <c r="I253" i="1"/>
  <c r="H253" i="1"/>
  <c r="G253" i="1"/>
  <c r="J233" i="5"/>
  <c r="H233" i="5"/>
  <c r="J66" i="5"/>
  <c r="H86" i="1"/>
  <c r="H66" i="5"/>
  <c r="I66" i="5"/>
  <c r="G86" i="1"/>
  <c r="I86" i="1"/>
  <c r="J237" i="5"/>
  <c r="H257" i="1"/>
  <c r="I257" i="1"/>
  <c r="G257" i="1"/>
  <c r="H237" i="5"/>
  <c r="I237" i="5"/>
  <c r="I184" i="5"/>
  <c r="H204" i="1"/>
  <c r="G204" i="1"/>
  <c r="J184" i="5"/>
  <c r="H184" i="5"/>
  <c r="I204" i="1"/>
  <c r="I250" i="1"/>
  <c r="G250" i="1"/>
  <c r="H250" i="1"/>
  <c r="H230" i="5"/>
  <c r="I230" i="5"/>
  <c r="J230" i="5"/>
  <c r="H71" i="5"/>
  <c r="G91" i="1"/>
  <c r="I91" i="1"/>
  <c r="J71" i="5"/>
  <c r="I71" i="5"/>
  <c r="H91" i="1"/>
  <c r="G200" i="1"/>
  <c r="H180" i="5"/>
  <c r="J180" i="5"/>
  <c r="H200" i="1"/>
  <c r="I200" i="1"/>
  <c r="I180" i="5"/>
  <c r="G369" i="1"/>
  <c r="I348" i="5"/>
  <c r="G368" i="1"/>
  <c r="H368" i="1"/>
  <c r="I368" i="1"/>
  <c r="I56" i="5"/>
  <c r="H76" i="1"/>
  <c r="G76" i="1"/>
  <c r="H56" i="5"/>
  <c r="J56" i="5"/>
  <c r="I76" i="1"/>
  <c r="J98" i="5"/>
  <c r="H118" i="1"/>
  <c r="G118" i="1"/>
  <c r="I98" i="5"/>
  <c r="I118" i="1"/>
  <c r="H98" i="5"/>
  <c r="H226" i="5"/>
  <c r="I226" i="5"/>
  <c r="H246" i="1"/>
  <c r="I246" i="1"/>
  <c r="J226" i="5"/>
  <c r="G246" i="1"/>
  <c r="I52" i="1"/>
  <c r="I32" i="5"/>
  <c r="J32" i="5"/>
  <c r="H52" i="1"/>
  <c r="G52" i="1"/>
  <c r="H32" i="5"/>
  <c r="I41" i="1"/>
  <c r="I21" i="5"/>
  <c r="H21" i="5"/>
  <c r="G41" i="1"/>
  <c r="H41" i="1"/>
  <c r="J21" i="5"/>
  <c r="H129" i="5"/>
  <c r="J129" i="5"/>
  <c r="H149" i="1"/>
  <c r="G149" i="1"/>
  <c r="I129" i="5"/>
  <c r="I149" i="1"/>
  <c r="H114" i="5"/>
  <c r="H134" i="1"/>
  <c r="I114" i="5"/>
  <c r="J114" i="5"/>
  <c r="G134" i="1"/>
  <c r="I134" i="1"/>
  <c r="I319" i="5"/>
  <c r="H319" i="5"/>
  <c r="H339" i="1"/>
  <c r="J319" i="5"/>
  <c r="I339" i="1"/>
  <c r="G339" i="1"/>
  <c r="J335" i="5"/>
  <c r="H335" i="5"/>
  <c r="H355" i="1"/>
  <c r="I355" i="1"/>
  <c r="I335" i="5"/>
  <c r="G355" i="1"/>
  <c r="H107" i="1"/>
  <c r="J87" i="5"/>
  <c r="I87" i="5"/>
  <c r="I107" i="1"/>
  <c r="G107" i="1"/>
  <c r="H87" i="5"/>
  <c r="H219" i="5"/>
  <c r="J219" i="5"/>
  <c r="I239" i="1"/>
  <c r="G239" i="1"/>
  <c r="H239" i="1"/>
  <c r="I219" i="5"/>
  <c r="H322" i="1"/>
  <c r="H302" i="5"/>
  <c r="I322" i="1"/>
  <c r="I302" i="5"/>
  <c r="J302" i="5"/>
  <c r="G322" i="1"/>
  <c r="H281" i="1"/>
  <c r="I261" i="5"/>
  <c r="I281" i="1"/>
  <c r="J261" i="5"/>
  <c r="G281" i="1"/>
  <c r="H261" i="5"/>
  <c r="H281" i="5"/>
  <c r="J281" i="5"/>
  <c r="G301" i="1"/>
  <c r="I281" i="5"/>
  <c r="H301" i="1"/>
  <c r="I301" i="1"/>
  <c r="G217" i="1"/>
  <c r="H197" i="5"/>
  <c r="J197" i="5"/>
  <c r="H217" i="1"/>
  <c r="I197" i="5"/>
  <c r="I217" i="1"/>
  <c r="H97" i="1"/>
  <c r="J77" i="5"/>
  <c r="G97" i="1"/>
  <c r="I97" i="1"/>
  <c r="H77" i="5"/>
  <c r="I77" i="5"/>
  <c r="H160" i="1"/>
  <c r="G160" i="1"/>
  <c r="H140" i="5"/>
  <c r="I140" i="5"/>
  <c r="J140" i="5"/>
  <c r="I160" i="1"/>
  <c r="I330" i="5"/>
  <c r="I350" i="1"/>
  <c r="H330" i="5"/>
  <c r="H350" i="1"/>
  <c r="G350" i="1"/>
  <c r="J330" i="5"/>
  <c r="H89" i="5"/>
  <c r="G109" i="1"/>
  <c r="I89" i="5"/>
  <c r="H109" i="1"/>
  <c r="I109" i="1"/>
  <c r="J89" i="5"/>
  <c r="H95" i="5"/>
  <c r="H115" i="1"/>
  <c r="J95" i="5"/>
  <c r="G115" i="1"/>
  <c r="I115" i="1"/>
  <c r="I95" i="5"/>
  <c r="J278" i="5"/>
  <c r="I278" i="5"/>
  <c r="H278" i="5"/>
  <c r="G298" i="1"/>
  <c r="H298" i="1"/>
  <c r="I298" i="1"/>
  <c r="J236" i="5"/>
  <c r="I236" i="5"/>
  <c r="I256" i="1"/>
  <c r="H236" i="5"/>
  <c r="G256" i="1"/>
  <c r="H256" i="1"/>
  <c r="G348" i="1"/>
  <c r="J328" i="5"/>
  <c r="H348" i="1"/>
  <c r="I328" i="5"/>
  <c r="I348" i="1"/>
  <c r="H328" i="5"/>
  <c r="H43" i="5"/>
  <c r="G63" i="1"/>
  <c r="H63" i="1"/>
  <c r="I43" i="5"/>
  <c r="J43" i="5"/>
  <c r="I63" i="1"/>
  <c r="I79" i="1"/>
  <c r="G79" i="1"/>
  <c r="I59" i="5"/>
  <c r="H79" i="1"/>
  <c r="J59" i="5"/>
  <c r="H59" i="5"/>
  <c r="I143" i="5"/>
  <c r="G163" i="1"/>
  <c r="J143" i="5"/>
  <c r="H163" i="1"/>
  <c r="I163" i="1"/>
  <c r="H143" i="5"/>
  <c r="I221" i="5"/>
  <c r="G241" i="1"/>
  <c r="H241" i="1"/>
  <c r="I241" i="1"/>
  <c r="H221" i="5"/>
  <c r="J221" i="5"/>
  <c r="G198" i="1"/>
  <c r="I198" i="1"/>
  <c r="I178" i="5"/>
  <c r="J178" i="5"/>
  <c r="H178" i="5"/>
  <c r="H198" i="1"/>
  <c r="G191" i="1"/>
  <c r="H191" i="1"/>
  <c r="H171" i="5"/>
  <c r="J171" i="5"/>
  <c r="I191" i="1"/>
  <c r="I171" i="5"/>
  <c r="I67" i="5"/>
  <c r="J67" i="5"/>
  <c r="H67" i="5"/>
  <c r="H87" i="1"/>
  <c r="I87" i="1"/>
  <c r="G87" i="1"/>
  <c r="I313" i="5"/>
  <c r="I333" i="1"/>
  <c r="G333" i="1"/>
  <c r="H313" i="5"/>
  <c r="J313" i="5"/>
  <c r="H333" i="1"/>
  <c r="I292" i="1"/>
  <c r="G292" i="1"/>
  <c r="J272" i="5"/>
  <c r="I272" i="5"/>
  <c r="H272" i="5"/>
  <c r="H292" i="1"/>
  <c r="J68" i="5"/>
  <c r="I68" i="5"/>
  <c r="H68" i="5"/>
  <c r="I88" i="1"/>
  <c r="H88" i="1"/>
  <c r="G88" i="1"/>
  <c r="H276" i="5"/>
  <c r="G296" i="1"/>
  <c r="J276" i="5"/>
  <c r="H296" i="1"/>
  <c r="I276" i="5"/>
  <c r="I296" i="1"/>
  <c r="I288" i="5"/>
  <c r="G308" i="1"/>
  <c r="I308" i="1"/>
  <c r="H288" i="5"/>
  <c r="J288" i="5"/>
  <c r="H308" i="1"/>
  <c r="I147" i="1"/>
  <c r="I127" i="5"/>
  <c r="H147" i="1"/>
  <c r="J127" i="5"/>
  <c r="H127" i="5"/>
  <c r="G147" i="1"/>
  <c r="I293" i="1"/>
  <c r="I273" i="5"/>
  <c r="J273" i="5"/>
  <c r="G293" i="1"/>
  <c r="H273" i="5"/>
  <c r="H293" i="1"/>
  <c r="I263" i="5"/>
  <c r="H283" i="1"/>
  <c r="G283" i="1"/>
  <c r="I283" i="1"/>
  <c r="J263" i="5"/>
  <c r="H263" i="5"/>
  <c r="H152" i="1"/>
  <c r="G152" i="1"/>
  <c r="J132" i="5"/>
  <c r="H132" i="5"/>
  <c r="I132" i="5"/>
  <c r="I152" i="1"/>
  <c r="H58" i="5"/>
  <c r="G78" i="1"/>
  <c r="J58" i="5"/>
  <c r="I58" i="5"/>
  <c r="H78" i="1"/>
  <c r="I78" i="1"/>
  <c r="J64" i="5"/>
  <c r="H64" i="5"/>
  <c r="H84" i="1"/>
  <c r="I84" i="1"/>
  <c r="I64" i="5"/>
  <c r="G84" i="1"/>
  <c r="I111" i="1"/>
  <c r="I91" i="5"/>
  <c r="H111" i="1"/>
  <c r="G111" i="1"/>
  <c r="H91" i="5"/>
  <c r="J91" i="5"/>
  <c r="I105" i="1"/>
  <c r="G105" i="1"/>
  <c r="H85" i="5"/>
  <c r="I85" i="5"/>
  <c r="H105" i="1"/>
  <c r="J85" i="5"/>
  <c r="I314" i="1"/>
  <c r="H314" i="1"/>
  <c r="H294" i="5"/>
  <c r="I294" i="5"/>
  <c r="G314" i="1"/>
  <c r="J294" i="5"/>
  <c r="I199" i="5"/>
  <c r="I219" i="1"/>
  <c r="J199" i="5"/>
  <c r="H199" i="5"/>
  <c r="H219" i="1"/>
  <c r="G219" i="1"/>
  <c r="I316" i="5"/>
  <c r="H316" i="5"/>
  <c r="J316" i="5"/>
  <c r="G336" i="1"/>
  <c r="I336" i="1"/>
  <c r="H336" i="1"/>
  <c r="I257" i="5"/>
  <c r="J257" i="5"/>
  <c r="H277" i="1"/>
  <c r="I277" i="1"/>
  <c r="G277" i="1"/>
  <c r="H257" i="5"/>
  <c r="J277" i="5"/>
  <c r="I277" i="5"/>
  <c r="G297" i="1"/>
  <c r="H297" i="1"/>
  <c r="I297" i="1"/>
  <c r="H277" i="5"/>
  <c r="I153" i="5"/>
  <c r="I173" i="1"/>
  <c r="H153" i="5"/>
  <c r="J153" i="5"/>
  <c r="G173" i="1"/>
  <c r="H173" i="1"/>
  <c r="I120" i="5"/>
  <c r="H120" i="5"/>
  <c r="G140" i="1"/>
  <c r="J120" i="5"/>
  <c r="I140" i="1"/>
  <c r="H140" i="1"/>
  <c r="J62" i="5"/>
  <c r="H62" i="5"/>
  <c r="G82" i="1"/>
  <c r="I62" i="5"/>
  <c r="H82" i="1"/>
  <c r="I82" i="1"/>
  <c r="H224" i="1"/>
  <c r="J204" i="5"/>
  <c r="H204" i="5"/>
  <c r="I204" i="5"/>
  <c r="G224" i="1"/>
  <c r="I224" i="1"/>
  <c r="H137" i="1"/>
  <c r="I117" i="5"/>
  <c r="J117" i="5"/>
  <c r="I137" i="1"/>
  <c r="G137" i="1"/>
  <c r="H117" i="5"/>
  <c r="I304" i="1"/>
  <c r="I284" i="5"/>
  <c r="J284" i="5"/>
  <c r="H304" i="1"/>
  <c r="H284" i="5"/>
  <c r="G304" i="1"/>
  <c r="I223" i="1"/>
  <c r="H223" i="1"/>
  <c r="I203" i="5"/>
  <c r="J203" i="5"/>
  <c r="H203" i="5"/>
  <c r="G223" i="1"/>
  <c r="J107" i="5"/>
  <c r="I107" i="5"/>
  <c r="H107" i="5"/>
  <c r="G127" i="1"/>
  <c r="H127" i="1"/>
  <c r="I127" i="1"/>
  <c r="H116" i="1"/>
  <c r="H96" i="5"/>
  <c r="J96" i="5"/>
  <c r="I96" i="5"/>
  <c r="G116" i="1"/>
  <c r="I116" i="1"/>
  <c r="J209" i="5"/>
  <c r="H229" i="1"/>
  <c r="G229" i="1"/>
  <c r="I229" i="1"/>
  <c r="I209" i="5"/>
  <c r="H209" i="5"/>
  <c r="G123" i="1"/>
  <c r="I103" i="5"/>
  <c r="H123" i="1"/>
  <c r="H103" i="5"/>
  <c r="J103" i="5"/>
  <c r="I123" i="1"/>
  <c r="J332" i="5"/>
  <c r="H352" i="1"/>
  <c r="H332" i="5"/>
  <c r="I332" i="5"/>
  <c r="I352" i="1"/>
  <c r="H198" i="5"/>
  <c r="H218" i="1"/>
  <c r="I218" i="1"/>
  <c r="I198" i="5"/>
  <c r="J198" i="5"/>
  <c r="G218" i="1"/>
  <c r="J264" i="5"/>
  <c r="H264" i="5"/>
  <c r="I284" i="1"/>
  <c r="G284" i="1"/>
  <c r="I264" i="5"/>
  <c r="H284" i="1"/>
  <c r="I210" i="5"/>
  <c r="I230" i="1"/>
  <c r="J210" i="5"/>
  <c r="G230" i="1"/>
  <c r="H210" i="5"/>
  <c r="H230" i="1"/>
  <c r="I31" i="5"/>
  <c r="H31" i="5"/>
  <c r="G51" i="1"/>
  <c r="I51" i="1"/>
  <c r="J31" i="5"/>
  <c r="H51" i="1"/>
  <c r="H81" i="5"/>
  <c r="G101" i="1"/>
  <c r="I81" i="5"/>
  <c r="I101" i="1"/>
  <c r="J81" i="5"/>
  <c r="H101" i="1"/>
  <c r="I304" i="5"/>
  <c r="J304" i="5"/>
  <c r="H304" i="5"/>
  <c r="H324" i="1"/>
  <c r="G324" i="1"/>
  <c r="I324" i="1"/>
  <c r="G332" i="1"/>
  <c r="H332" i="1"/>
  <c r="I332" i="1"/>
  <c r="I312" i="5"/>
  <c r="H312" i="5"/>
  <c r="J312" i="5"/>
  <c r="H256" i="5"/>
  <c r="I256" i="5"/>
  <c r="G276" i="1"/>
  <c r="H276" i="1"/>
  <c r="I276" i="1"/>
  <c r="J256" i="5"/>
  <c r="I317" i="1"/>
  <c r="I297" i="5"/>
  <c r="H297" i="5"/>
  <c r="H317" i="1"/>
  <c r="J297" i="5"/>
  <c r="G317" i="1"/>
  <c r="G150" i="1"/>
  <c r="J130" i="5"/>
  <c r="H130" i="5"/>
  <c r="I150" i="1"/>
  <c r="I130" i="5"/>
  <c r="H150" i="1"/>
  <c r="G59" i="1"/>
  <c r="I39" i="5"/>
  <c r="J39" i="5"/>
  <c r="I59" i="1"/>
  <c r="H39" i="5"/>
  <c r="H59" i="1"/>
  <c r="I216" i="1"/>
  <c r="J196" i="5"/>
  <c r="I196" i="5"/>
  <c r="H216" i="1"/>
  <c r="H196" i="5"/>
  <c r="G216" i="1"/>
  <c r="H193" i="1"/>
  <c r="H173" i="5"/>
  <c r="J173" i="5"/>
  <c r="G193" i="1"/>
  <c r="I173" i="5"/>
  <c r="I193" i="1"/>
  <c r="J268" i="5"/>
  <c r="H288" i="1"/>
  <c r="I268" i="5"/>
  <c r="H268" i="5"/>
  <c r="G288" i="1"/>
  <c r="I288" i="1"/>
  <c r="I325" i="5"/>
  <c r="H325" i="5"/>
  <c r="H345" i="1"/>
  <c r="G345" i="1"/>
  <c r="I345" i="1"/>
  <c r="J325" i="5"/>
  <c r="I227" i="5"/>
  <c r="H247" i="1"/>
  <c r="G247" i="1"/>
  <c r="I247" i="1"/>
  <c r="H227" i="5"/>
  <c r="J227" i="5"/>
  <c r="J340" i="5"/>
  <c r="I360" i="1"/>
  <c r="H360" i="1"/>
  <c r="G360" i="1"/>
  <c r="H340" i="5"/>
  <c r="I340" i="5"/>
  <c r="G226" i="1"/>
  <c r="I206" i="5"/>
  <c r="H206" i="5"/>
  <c r="H226" i="1"/>
  <c r="J206" i="5"/>
  <c r="I226" i="1"/>
  <c r="I282" i="5"/>
  <c r="J282" i="5"/>
  <c r="G302" i="1"/>
  <c r="I302" i="1"/>
  <c r="H282" i="5"/>
  <c r="H302" i="1"/>
  <c r="I295" i="1"/>
  <c r="J275" i="5"/>
  <c r="G295" i="1"/>
  <c r="H295" i="1"/>
  <c r="H275" i="5"/>
  <c r="I275" i="5"/>
  <c r="H224" i="5"/>
  <c r="G244" i="1"/>
  <c r="I224" i="5"/>
  <c r="J224" i="5"/>
  <c r="I244" i="1"/>
  <c r="H244" i="1"/>
  <c r="I141" i="1"/>
  <c r="I121" i="5"/>
  <c r="H141" i="1"/>
  <c r="G141" i="1"/>
  <c r="J121" i="5"/>
  <c r="H121" i="5"/>
  <c r="I169" i="5"/>
  <c r="J169" i="5"/>
  <c r="G189" i="1"/>
  <c r="H169" i="5"/>
  <c r="H189" i="1"/>
  <c r="I189" i="1"/>
  <c r="H241" i="5"/>
  <c r="J241" i="5"/>
  <c r="G261" i="1"/>
  <c r="H261" i="1"/>
  <c r="I241" i="5"/>
  <c r="I261" i="1"/>
  <c r="H268" i="1"/>
  <c r="I268" i="1"/>
  <c r="J248" i="5"/>
  <c r="G268" i="1"/>
  <c r="H248" i="5"/>
  <c r="I248" i="5"/>
  <c r="H166" i="5"/>
  <c r="I166" i="5"/>
  <c r="H186" i="1"/>
  <c r="G186" i="1"/>
  <c r="I186" i="1"/>
  <c r="J166" i="5"/>
  <c r="G209" i="1"/>
  <c r="I209" i="1"/>
  <c r="H209" i="1"/>
  <c r="H189" i="5"/>
  <c r="J189" i="5"/>
  <c r="I189" i="5"/>
  <c r="I366" i="1"/>
  <c r="G366" i="1"/>
  <c r="H346" i="5"/>
  <c r="H366" i="1"/>
  <c r="J346" i="5"/>
  <c r="I346" i="5"/>
  <c r="J84" i="5"/>
  <c r="H84" i="5"/>
  <c r="G104" i="1"/>
  <c r="H104" i="1"/>
  <c r="I84" i="5"/>
  <c r="I104" i="1"/>
  <c r="H238" i="5"/>
  <c r="H258" i="1"/>
  <c r="I238" i="5"/>
  <c r="J238" i="5"/>
  <c r="I258" i="1"/>
  <c r="G258" i="1"/>
  <c r="G280" i="1"/>
  <c r="J260" i="5"/>
  <c r="I260" i="5"/>
  <c r="I280" i="1"/>
  <c r="H280" i="1"/>
  <c r="H260" i="5"/>
  <c r="H170" i="5"/>
  <c r="H190" i="1"/>
  <c r="G190" i="1"/>
  <c r="I170" i="5"/>
  <c r="J170" i="5"/>
  <c r="I190" i="1"/>
  <c r="I191" i="5"/>
  <c r="G211" i="1"/>
  <c r="H191" i="5"/>
  <c r="H211" i="1"/>
  <c r="J191" i="5"/>
  <c r="I211" i="1"/>
  <c r="G85" i="1"/>
  <c r="H85" i="1"/>
  <c r="J65" i="5"/>
  <c r="H65" i="5"/>
  <c r="I65" i="5"/>
  <c r="I85" i="1"/>
  <c r="I47" i="5"/>
  <c r="J47" i="5"/>
  <c r="H67" i="1"/>
  <c r="I67" i="1"/>
  <c r="H47" i="5"/>
  <c r="G67" i="1"/>
  <c r="J55" i="5"/>
  <c r="G75" i="1"/>
  <c r="H75" i="1"/>
  <c r="H55" i="5"/>
  <c r="I75" i="1"/>
  <c r="I55" i="5"/>
  <c r="G55" i="1"/>
  <c r="I35" i="5"/>
  <c r="I55" i="1"/>
  <c r="H35" i="5"/>
  <c r="H55" i="1"/>
  <c r="J35" i="5"/>
  <c r="G213" i="1"/>
  <c r="I193" i="5"/>
  <c r="J193" i="5"/>
  <c r="H213" i="1"/>
  <c r="I213" i="1"/>
  <c r="H193" i="5"/>
  <c r="I282" i="1"/>
  <c r="I262" i="5"/>
  <c r="H262" i="5"/>
  <c r="H282" i="1"/>
  <c r="J262" i="5"/>
  <c r="G282" i="1"/>
  <c r="H53" i="1"/>
  <c r="H33" i="5"/>
  <c r="I53" i="1"/>
  <c r="I33" i="5"/>
  <c r="G53" i="1"/>
  <c r="J33" i="5"/>
  <c r="I227" i="1"/>
  <c r="I207" i="5"/>
  <c r="H207" i="5"/>
  <c r="J207" i="5"/>
  <c r="G227" i="1"/>
  <c r="H227" i="1"/>
  <c r="J175" i="5"/>
  <c r="I175" i="5"/>
  <c r="H195" i="1"/>
  <c r="I195" i="1"/>
  <c r="H175" i="5"/>
  <c r="G195" i="1"/>
  <c r="I128" i="1"/>
  <c r="J108" i="5"/>
  <c r="G128" i="1"/>
  <c r="H128" i="1"/>
  <c r="H108" i="5"/>
  <c r="I108" i="5"/>
  <c r="G131" i="1"/>
  <c r="I131" i="1"/>
  <c r="H131" i="1"/>
  <c r="J111" i="5"/>
  <c r="H111" i="5"/>
  <c r="I111" i="5"/>
  <c r="H75" i="5"/>
  <c r="G95" i="1"/>
  <c r="J75" i="5"/>
  <c r="H95" i="1"/>
  <c r="I75" i="5"/>
  <c r="I95" i="1"/>
  <c r="H289" i="5"/>
  <c r="G309" i="1"/>
  <c r="J289" i="5"/>
  <c r="H309" i="1"/>
  <c r="I289" i="5"/>
  <c r="I309" i="1"/>
  <c r="I199" i="1"/>
  <c r="H199" i="1"/>
  <c r="I179" i="5"/>
  <c r="G199" i="1"/>
  <c r="H179" i="5"/>
  <c r="J179" i="5"/>
  <c r="J315" i="5"/>
  <c r="H315" i="5"/>
  <c r="H335" i="1"/>
  <c r="I315" i="5"/>
  <c r="I335" i="1"/>
  <c r="G335" i="1"/>
  <c r="J200" i="5"/>
  <c r="I200" i="5"/>
  <c r="G220" i="1"/>
  <c r="H220" i="1"/>
  <c r="H200" i="5"/>
  <c r="I220" i="1"/>
  <c r="J25" i="5"/>
  <c r="I45" i="1"/>
  <c r="G45" i="1"/>
  <c r="I25" i="5"/>
  <c r="H45" i="1"/>
  <c r="H25" i="5"/>
  <c r="G306" i="1"/>
  <c r="I286" i="5"/>
  <c r="H286" i="5"/>
  <c r="I306" i="1"/>
  <c r="J286" i="5"/>
  <c r="H306" i="1"/>
  <c r="G285" i="1"/>
  <c r="J265" i="5"/>
  <c r="I265" i="5"/>
  <c r="H265" i="5"/>
  <c r="I285" i="1"/>
  <c r="H285" i="1"/>
  <c r="G315" i="1"/>
  <c r="H315" i="1"/>
  <c r="J295" i="5"/>
  <c r="I315" i="1"/>
  <c r="H295" i="5"/>
  <c r="I295" i="5"/>
  <c r="I142" i="5"/>
  <c r="G162" i="1"/>
  <c r="I162" i="1"/>
  <c r="H142" i="5"/>
  <c r="J142" i="5"/>
  <c r="H162" i="1"/>
  <c r="I176" i="5"/>
  <c r="J176" i="5"/>
  <c r="H196" i="1"/>
  <c r="G196" i="1"/>
  <c r="H176" i="5"/>
  <c r="I196" i="1"/>
  <c r="G181" i="1"/>
  <c r="I161" i="5"/>
  <c r="H161" i="5"/>
  <c r="I181" i="1"/>
  <c r="H181" i="1"/>
  <c r="J161" i="5"/>
  <c r="I322" i="5"/>
  <c r="G342" i="1"/>
  <c r="H322" i="5"/>
  <c r="J322" i="5"/>
  <c r="H342" i="1"/>
  <c r="I342" i="1"/>
  <c r="H57" i="5"/>
  <c r="I77" i="1"/>
  <c r="H77" i="1"/>
  <c r="J57" i="5"/>
  <c r="G77" i="1"/>
  <c r="I57" i="5"/>
  <c r="J192" i="5"/>
  <c r="H192" i="5"/>
  <c r="H212" i="1"/>
  <c r="I192" i="5"/>
  <c r="G212" i="1"/>
  <c r="I212" i="1"/>
  <c r="H262" i="1"/>
  <c r="I242" i="5"/>
  <c r="I262" i="1"/>
  <c r="J242" i="5"/>
  <c r="H242" i="5"/>
  <c r="G262" i="1"/>
  <c r="H286" i="1"/>
  <c r="G286" i="1"/>
  <c r="J266" i="5"/>
  <c r="H266" i="5"/>
  <c r="I266" i="5"/>
  <c r="I286" i="1"/>
  <c r="I287" i="1"/>
  <c r="J267" i="5"/>
  <c r="I267" i="5"/>
  <c r="H287" i="1"/>
  <c r="G287" i="1"/>
  <c r="H267" i="5"/>
  <c r="G62" i="1"/>
  <c r="I42" i="5"/>
  <c r="J42" i="5"/>
  <c r="H42" i="5"/>
  <c r="H62" i="1"/>
  <c r="I62" i="1"/>
  <c r="J52" i="5"/>
  <c r="I72" i="1"/>
  <c r="H52" i="5"/>
  <c r="H72" i="1"/>
  <c r="I52" i="5"/>
  <c r="G72" i="1"/>
  <c r="H106" i="1"/>
  <c r="I106" i="1"/>
  <c r="I86" i="5"/>
  <c r="J86" i="5"/>
  <c r="G106" i="1"/>
  <c r="H86" i="5"/>
  <c r="G43" i="1"/>
  <c r="H23" i="5"/>
  <c r="H43" i="1"/>
  <c r="I23" i="5"/>
  <c r="I43" i="1"/>
  <c r="J23" i="5"/>
  <c r="H61" i="1"/>
  <c r="G61" i="1"/>
  <c r="I41" i="5"/>
  <c r="H41" i="5"/>
  <c r="J41" i="5"/>
  <c r="I61" i="1"/>
  <c r="H129" i="1"/>
  <c r="I109" i="5"/>
  <c r="J109" i="5"/>
  <c r="I129" i="1"/>
  <c r="G129" i="1"/>
  <c r="H109" i="5"/>
  <c r="I195" i="5"/>
  <c r="H215" i="1"/>
  <c r="G215" i="1"/>
  <c r="J195" i="5"/>
  <c r="I215" i="1"/>
  <c r="H195" i="5"/>
  <c r="J252" i="5"/>
  <c r="I252" i="5"/>
  <c r="G272" i="1"/>
  <c r="H272" i="1"/>
  <c r="I272" i="1"/>
  <c r="H252" i="5"/>
  <c r="J110" i="5"/>
  <c r="I130" i="1"/>
  <c r="H110" i="5"/>
  <c r="I110" i="5"/>
  <c r="G130" i="1"/>
  <c r="H130" i="1"/>
  <c r="H326" i="1"/>
  <c r="I306" i="5"/>
  <c r="I326" i="1"/>
  <c r="H306" i="5"/>
  <c r="G326" i="1"/>
  <c r="J306" i="5"/>
  <c r="I188" i="5"/>
  <c r="G208" i="1"/>
  <c r="H208" i="1"/>
  <c r="I208" i="1"/>
  <c r="H188" i="5"/>
  <c r="J188" i="5"/>
  <c r="G143" i="1"/>
  <c r="J123" i="5"/>
  <c r="I143" i="1"/>
  <c r="H143" i="1"/>
  <c r="H123" i="5"/>
  <c r="I123" i="5"/>
  <c r="H42" i="1"/>
  <c r="I22" i="5"/>
  <c r="G42" i="1"/>
  <c r="J22" i="5"/>
  <c r="I42" i="1"/>
  <c r="H22" i="5"/>
  <c r="J53" i="5"/>
  <c r="G73" i="1"/>
  <c r="I73" i="1"/>
  <c r="I53" i="5"/>
  <c r="H53" i="5"/>
  <c r="H73" i="1"/>
  <c r="H223" i="5"/>
  <c r="I243" i="1"/>
  <c r="J223" i="5"/>
  <c r="I223" i="5"/>
  <c r="H243" i="1"/>
  <c r="G243" i="1"/>
  <c r="I155" i="1"/>
  <c r="H155" i="1"/>
  <c r="I135" i="5"/>
  <c r="H135" i="5"/>
  <c r="G155" i="1"/>
  <c r="J135" i="5"/>
  <c r="H71" i="1"/>
  <c r="I71" i="1"/>
  <c r="I51" i="5"/>
  <c r="H51" i="5"/>
  <c r="G71" i="1"/>
  <c r="J51" i="5"/>
  <c r="H246" i="5"/>
  <c r="I266" i="1"/>
  <c r="I246" i="5"/>
  <c r="J246" i="5"/>
  <c r="H266" i="1"/>
  <c r="G266" i="1"/>
  <c r="I110" i="1"/>
  <c r="H110" i="1"/>
  <c r="J90" i="5"/>
  <c r="G110" i="1"/>
  <c r="H90" i="5"/>
  <c r="I90" i="5"/>
  <c r="I161" i="1"/>
  <c r="I141" i="5"/>
  <c r="H161" i="1"/>
  <c r="J141" i="5"/>
  <c r="G161" i="1"/>
  <c r="H141" i="5"/>
  <c r="H168" i="1"/>
  <c r="I168" i="1"/>
  <c r="I148" i="5"/>
  <c r="G168" i="1"/>
  <c r="J148" i="5"/>
  <c r="H148" i="5"/>
  <c r="H136" i="5"/>
  <c r="G156" i="1"/>
  <c r="H156" i="1"/>
  <c r="I136" i="5"/>
  <c r="J136" i="5"/>
  <c r="I156" i="1"/>
  <c r="I194" i="1"/>
  <c r="H174" i="5"/>
  <c r="I174" i="5"/>
  <c r="J174" i="5"/>
  <c r="H194" i="1"/>
  <c r="G194" i="1"/>
  <c r="G269" i="1"/>
  <c r="I249" i="5"/>
  <c r="H249" i="5"/>
  <c r="H269" i="1"/>
  <c r="I269" i="1"/>
  <c r="J249" i="5"/>
  <c r="I296" i="5"/>
  <c r="I316" i="1"/>
  <c r="G316" i="1"/>
  <c r="H296" i="5"/>
  <c r="J296" i="5"/>
  <c r="H316" i="1"/>
  <c r="H138" i="1"/>
  <c r="I138" i="1"/>
  <c r="G138" i="1"/>
  <c r="J118" i="5"/>
  <c r="H118" i="5"/>
  <c r="I118" i="5"/>
  <c r="I354" i="1"/>
  <c r="G354" i="1"/>
  <c r="I334" i="5"/>
  <c r="J334" i="5"/>
  <c r="H334" i="5"/>
  <c r="H354" i="1"/>
  <c r="H174" i="1"/>
  <c r="H154" i="5"/>
  <c r="I154" i="5"/>
  <c r="J154" i="5"/>
  <c r="I174" i="1"/>
  <c r="G174" i="1"/>
  <c r="I222" i="1"/>
  <c r="J202" i="5"/>
  <c r="G222" i="1"/>
  <c r="H222" i="1"/>
  <c r="I202" i="5"/>
  <c r="H202" i="5"/>
  <c r="J283" i="5"/>
  <c r="H283" i="5"/>
  <c r="I283" i="5"/>
  <c r="I303" i="1"/>
  <c r="G303" i="1"/>
  <c r="H303" i="1"/>
  <c r="I285" i="5"/>
  <c r="H285" i="5"/>
  <c r="G305" i="1"/>
  <c r="I305" i="1"/>
  <c r="J285" i="5"/>
  <c r="H305" i="1"/>
  <c r="H47" i="1"/>
  <c r="J27" i="5"/>
  <c r="I47" i="1"/>
  <c r="G47" i="1"/>
  <c r="H27" i="5"/>
  <c r="I27" i="5"/>
  <c r="I66" i="1"/>
  <c r="H46" i="5"/>
  <c r="J46" i="5"/>
  <c r="I46" i="5"/>
  <c r="H66" i="1"/>
  <c r="G66" i="1"/>
  <c r="H201" i="1"/>
  <c r="H181" i="5"/>
  <c r="I201" i="1"/>
  <c r="J181" i="5"/>
  <c r="I181" i="5"/>
  <c r="G201" i="1"/>
  <c r="H279" i="1"/>
  <c r="I279" i="1"/>
  <c r="H259" i="5"/>
  <c r="J259" i="5"/>
  <c r="I259" i="5"/>
  <c r="G279" i="1"/>
  <c r="J228" i="5"/>
  <c r="H248" i="1"/>
  <c r="H228" i="5"/>
  <c r="I228" i="5"/>
  <c r="I248" i="1"/>
  <c r="G248" i="1"/>
  <c r="H170" i="1"/>
  <c r="H150" i="5"/>
  <c r="J150" i="5"/>
  <c r="I170" i="1"/>
  <c r="G170" i="1"/>
  <c r="I150" i="5"/>
  <c r="G275" i="1"/>
  <c r="H255" i="5"/>
  <c r="I255" i="5"/>
  <c r="I275" i="1"/>
  <c r="J255" i="5"/>
  <c r="H275" i="1"/>
  <c r="G255" i="1"/>
  <c r="H255" i="1"/>
  <c r="H235" i="5"/>
  <c r="I235" i="5"/>
  <c r="I255" i="1"/>
  <c r="J235" i="5"/>
  <c r="J300" i="5"/>
  <c r="I320" i="1"/>
  <c r="G320" i="1"/>
  <c r="I300" i="5"/>
  <c r="H320" i="1"/>
  <c r="H300" i="5"/>
  <c r="G367" i="1"/>
  <c r="I367" i="1"/>
  <c r="J347" i="5"/>
  <c r="I347" i="5"/>
  <c r="H367" i="1"/>
  <c r="H347" i="5"/>
  <c r="J343" i="5"/>
  <c r="I343" i="5"/>
  <c r="H343" i="5"/>
  <c r="I363" i="1"/>
  <c r="H363" i="1"/>
  <c r="J119" i="5"/>
  <c r="I119" i="5"/>
  <c r="I139" i="1"/>
  <c r="G139" i="1"/>
  <c r="H119" i="5"/>
  <c r="H139" i="1"/>
  <c r="I240" i="1"/>
  <c r="G240" i="1"/>
  <c r="I220" i="5"/>
  <c r="H220" i="5"/>
  <c r="J220" i="5"/>
  <c r="H240" i="1"/>
  <c r="J303" i="5"/>
  <c r="H323" i="1"/>
  <c r="G323" i="1"/>
  <c r="I303" i="5"/>
  <c r="H303" i="5"/>
  <c r="I323" i="1"/>
  <c r="G289" i="1"/>
  <c r="H289" i="1"/>
  <c r="J269" i="5"/>
  <c r="I289" i="1"/>
  <c r="H269" i="5"/>
  <c r="I269" i="5"/>
  <c r="H197" i="1"/>
  <c r="H177" i="5"/>
  <c r="J177" i="5"/>
  <c r="I197" i="1"/>
  <c r="I177" i="5"/>
  <c r="G197" i="1"/>
  <c r="I258" i="5"/>
  <c r="H278" i="1"/>
  <c r="H258" i="5"/>
  <c r="J258" i="5"/>
  <c r="G278" i="1"/>
  <c r="I278" i="1"/>
  <c r="H60" i="5"/>
  <c r="G80" i="1"/>
  <c r="H80" i="1"/>
  <c r="I80" i="1"/>
  <c r="J60" i="5"/>
  <c r="I60" i="5"/>
  <c r="H36" i="5"/>
  <c r="H56" i="1"/>
  <c r="G56" i="1"/>
  <c r="J36" i="5"/>
  <c r="I56" i="1"/>
  <c r="I36" i="5"/>
  <c r="G245" i="1"/>
  <c r="J225" i="5"/>
  <c r="I225" i="5"/>
  <c r="I245" i="1"/>
  <c r="H225" i="5"/>
  <c r="H245" i="1"/>
  <c r="G113" i="1"/>
  <c r="H93" i="5"/>
  <c r="I113" i="1"/>
  <c r="I93" i="5"/>
  <c r="J93" i="5"/>
  <c r="H113" i="1"/>
  <c r="I57" i="1"/>
  <c r="J37" i="5"/>
  <c r="H57" i="1"/>
  <c r="I37" i="5"/>
  <c r="H37" i="5"/>
  <c r="G57" i="1"/>
  <c r="I232" i="5"/>
  <c r="J232" i="5"/>
  <c r="H252" i="1"/>
  <c r="G252" i="1"/>
  <c r="H232" i="5"/>
  <c r="I252" i="1"/>
  <c r="H70" i="5"/>
  <c r="I70" i="5"/>
  <c r="G90" i="1"/>
  <c r="I90" i="1"/>
  <c r="H90" i="1"/>
  <c r="J70" i="5"/>
  <c r="G112" i="1"/>
  <c r="H92" i="5"/>
  <c r="I92" i="5"/>
  <c r="I112" i="1"/>
  <c r="H112" i="1"/>
  <c r="J92" i="5"/>
  <c r="I333" i="5"/>
  <c r="G353" i="1"/>
  <c r="H333" i="5"/>
  <c r="J333" i="5"/>
  <c r="H353" i="1"/>
  <c r="I353" i="1"/>
  <c r="J240" i="5"/>
  <c r="I240" i="5"/>
  <c r="G260" i="1"/>
  <c r="H240" i="5"/>
  <c r="H260" i="1"/>
  <c r="I260" i="1"/>
  <c r="I336" i="5"/>
  <c r="I356" i="1"/>
  <c r="H336" i="5"/>
  <c r="J336" i="5"/>
  <c r="H356" i="1"/>
  <c r="G356" i="1"/>
  <c r="H83" i="1"/>
  <c r="H63" i="5"/>
  <c r="I83" i="1"/>
  <c r="I63" i="5"/>
  <c r="J63" i="5"/>
  <c r="G83" i="1"/>
  <c r="H48" i="1"/>
  <c r="I28" i="5"/>
  <c r="G48" i="1"/>
  <c r="J28" i="5"/>
  <c r="H28" i="5"/>
  <c r="I48" i="1"/>
  <c r="I83" i="5"/>
  <c r="H83" i="5"/>
  <c r="G103" i="1"/>
  <c r="J83" i="5"/>
  <c r="I103" i="1"/>
  <c r="H103" i="1"/>
  <c r="I243" i="5"/>
  <c r="I263" i="1"/>
  <c r="J243" i="5"/>
  <c r="G263" i="1"/>
  <c r="H263" i="1"/>
  <c r="H243" i="5"/>
  <c r="J214" i="5"/>
  <c r="H234" i="1"/>
  <c r="I214" i="5"/>
  <c r="I234" i="1"/>
  <c r="H214" i="5"/>
  <c r="G234" i="1"/>
  <c r="I235" i="1"/>
  <c r="H235" i="1"/>
  <c r="I215" i="5"/>
  <c r="G235" i="1"/>
  <c r="J215" i="5"/>
  <c r="H215" i="5"/>
  <c r="I234" i="5"/>
  <c r="J234" i="5"/>
  <c r="I254" i="1"/>
  <c r="H254" i="1"/>
  <c r="H234" i="5"/>
  <c r="G254" i="1"/>
  <c r="I54" i="5"/>
  <c r="J54" i="5"/>
  <c r="I74" i="1"/>
  <c r="G74" i="1"/>
  <c r="H54" i="5"/>
  <c r="H74" i="1"/>
  <c r="H337" i="5"/>
  <c r="G357" i="1"/>
  <c r="H357" i="1"/>
  <c r="I337" i="5"/>
  <c r="I357" i="1"/>
  <c r="J337" i="5"/>
  <c r="G291" i="1"/>
  <c r="J271" i="5"/>
  <c r="I291" i="1"/>
  <c r="H291" i="1"/>
  <c r="I271" i="5"/>
  <c r="H271" i="5"/>
  <c r="I250" i="5"/>
  <c r="J250" i="5"/>
  <c r="G270" i="1"/>
  <c r="H250" i="5"/>
  <c r="H270" i="1"/>
  <c r="I270" i="1"/>
  <c r="J342" i="5"/>
  <c r="H362" i="1"/>
  <c r="I362" i="1"/>
  <c r="G362" i="1"/>
  <c r="I342" i="5"/>
  <c r="H342" i="5"/>
  <c r="H244" i="5"/>
  <c r="I264" i="1"/>
  <c r="G264" i="1"/>
  <c r="H264" i="1"/>
  <c r="J244" i="5"/>
  <c r="I244" i="5"/>
  <c r="I179" i="1"/>
  <c r="H179" i="1"/>
  <c r="H159" i="5"/>
  <c r="J159" i="5"/>
  <c r="I159" i="5"/>
  <c r="G179" i="1"/>
  <c r="J314" i="5"/>
  <c r="I334" i="1"/>
  <c r="I314" i="5"/>
  <c r="H334" i="1"/>
  <c r="G334" i="1"/>
  <c r="H314" i="5"/>
  <c r="I30" i="5"/>
  <c r="H30" i="5"/>
  <c r="J30" i="5"/>
  <c r="G50" i="1"/>
  <c r="I50" i="1"/>
  <c r="H50" i="1"/>
  <c r="G39" i="1"/>
  <c r="H19" i="5"/>
  <c r="J19" i="5"/>
  <c r="I19" i="5"/>
  <c r="H39" i="1"/>
  <c r="I39" i="1"/>
  <c r="H82" i="5"/>
  <c r="G102" i="1"/>
  <c r="J82" i="5"/>
  <c r="H102" i="1"/>
  <c r="I102" i="1"/>
  <c r="I82" i="5"/>
  <c r="I309" i="5"/>
  <c r="J309" i="5"/>
  <c r="G329" i="1"/>
  <c r="H329" i="1"/>
  <c r="I329" i="1"/>
  <c r="H309" i="5"/>
  <c r="J156" i="5"/>
  <c r="G176" i="1"/>
  <c r="I176" i="1"/>
  <c r="H176" i="1"/>
  <c r="I156" i="5"/>
  <c r="H156" i="5"/>
  <c r="G344" i="1"/>
  <c r="I324" i="5"/>
  <c r="I344" i="1"/>
  <c r="H324" i="5"/>
  <c r="J324" i="5"/>
  <c r="H344" i="1"/>
  <c r="I184" i="1"/>
  <c r="J164" i="5"/>
  <c r="G184" i="1"/>
  <c r="H164" i="5"/>
  <c r="I164" i="5"/>
  <c r="H184" i="1"/>
  <c r="H121" i="1"/>
  <c r="G121" i="1"/>
  <c r="H101" i="5"/>
  <c r="I121" i="1"/>
  <c r="I101" i="5"/>
  <c r="J101" i="5"/>
  <c r="H135" i="1"/>
  <c r="H115" i="5"/>
  <c r="G135" i="1"/>
  <c r="J115" i="5"/>
  <c r="I135" i="1"/>
  <c r="I115" i="5"/>
  <c r="H668" i="1"/>
  <c r="H3" i="1" s="1"/>
  <c r="I668" i="1"/>
  <c r="I3" i="1" s="1"/>
  <c r="I663" i="1"/>
  <c r="I648" i="5"/>
  <c r="I3" i="5" s="1"/>
  <c r="H648" i="5"/>
  <c r="H3" i="5" s="1"/>
  <c r="I643" i="5"/>
  <c r="J648" i="5"/>
  <c r="J3" i="5" s="1"/>
  <c r="H643" i="5"/>
  <c r="G668" i="1"/>
  <c r="G3" i="1" s="1"/>
  <c r="J643" i="5"/>
  <c r="G663" i="1"/>
  <c r="H663" i="1"/>
  <c r="I205" i="1"/>
  <c r="J185" i="5"/>
  <c r="H205" i="1"/>
  <c r="G205" i="1"/>
  <c r="H185" i="5"/>
  <c r="I185" i="5"/>
  <c r="H205" i="5"/>
  <c r="I225" i="1"/>
  <c r="I205" i="5"/>
  <c r="G225" i="1"/>
  <c r="H225" i="1"/>
  <c r="J205" i="5"/>
  <c r="I210" i="1"/>
  <c r="J190" i="5"/>
  <c r="I190" i="5"/>
  <c r="G210" i="1"/>
  <c r="H210" i="1"/>
  <c r="H190" i="5"/>
  <c r="H311" i="5"/>
  <c r="G331" i="1"/>
  <c r="H331" i="1"/>
  <c r="I331" i="1"/>
  <c r="J311" i="5"/>
  <c r="I311" i="5"/>
  <c r="I40" i="5"/>
  <c r="J40" i="5"/>
  <c r="H60" i="1"/>
  <c r="G60" i="1"/>
  <c r="I60" i="1"/>
  <c r="H40" i="5"/>
  <c r="H74" i="5"/>
  <c r="G94" i="1"/>
  <c r="I74" i="5"/>
  <c r="H94" i="1"/>
  <c r="I94" i="1"/>
  <c r="J74" i="5"/>
  <c r="I347" i="1"/>
  <c r="G347" i="1"/>
  <c r="H347" i="1"/>
  <c r="I327" i="5"/>
  <c r="H327" i="5"/>
  <c r="J327" i="5"/>
  <c r="H270" i="5"/>
  <c r="J270" i="5"/>
  <c r="G290" i="1"/>
  <c r="H290" i="1"/>
  <c r="I290" i="1"/>
  <c r="I270" i="5"/>
  <c r="G58" i="1"/>
  <c r="J38" i="5"/>
  <c r="I58" i="1"/>
  <c r="I38" i="5"/>
  <c r="H38" i="5"/>
  <c r="H58" i="1"/>
  <c r="H222" i="5"/>
  <c r="J222" i="5"/>
  <c r="H242" i="1"/>
  <c r="G242" i="1"/>
  <c r="I222" i="5"/>
  <c r="I242" i="1"/>
  <c r="J167" i="5"/>
  <c r="H187" i="1"/>
  <c r="G187" i="1"/>
  <c r="H167" i="5"/>
  <c r="I187" i="1"/>
  <c r="I167" i="5"/>
  <c r="I34" i="5"/>
  <c r="G54" i="1"/>
  <c r="H34" i="5"/>
  <c r="H54" i="1"/>
  <c r="J34" i="5"/>
  <c r="I54" i="1"/>
  <c r="I238" i="1"/>
  <c r="H218" i="5"/>
  <c r="H238" i="1"/>
  <c r="J218" i="5"/>
  <c r="I218" i="5"/>
  <c r="G238" i="1"/>
  <c r="G157" i="1"/>
  <c r="I137" i="5"/>
  <c r="J137" i="5"/>
  <c r="H137" i="5"/>
  <c r="I157" i="1"/>
  <c r="H157" i="1"/>
  <c r="I323" i="5"/>
  <c r="H323" i="5"/>
  <c r="H343" i="1"/>
  <c r="J323" i="5"/>
  <c r="I343" i="1"/>
  <c r="G343" i="1"/>
  <c r="G177" i="1"/>
  <c r="I157" i="5"/>
  <c r="I177" i="1"/>
  <c r="J157" i="5"/>
  <c r="H157" i="5"/>
  <c r="H177" i="1"/>
  <c r="H299" i="1"/>
  <c r="I299" i="1"/>
  <c r="G299" i="1"/>
  <c r="I279" i="5"/>
  <c r="J279" i="5"/>
  <c r="H279" i="5"/>
  <c r="I359" i="1"/>
  <c r="I339" i="5"/>
  <c r="J339" i="5"/>
  <c r="H339" i="5"/>
  <c r="G359" i="1"/>
  <c r="H359" i="1"/>
  <c r="I147" i="5"/>
  <c r="I167" i="1"/>
  <c r="J147" i="5"/>
  <c r="H167" i="1"/>
  <c r="H147" i="5"/>
  <c r="G167" i="1"/>
  <c r="H128" i="5"/>
  <c r="I148" i="1"/>
  <c r="H148" i="1"/>
  <c r="I128" i="5"/>
  <c r="G148" i="1"/>
  <c r="J128" i="5"/>
  <c r="J216" i="5"/>
  <c r="I236" i="1"/>
  <c r="H216" i="5"/>
  <c r="H236" i="1"/>
  <c r="I216" i="5"/>
  <c r="G236" i="1"/>
  <c r="J280" i="5"/>
  <c r="I300" i="1"/>
  <c r="I280" i="5"/>
  <c r="H300" i="1"/>
  <c r="H280" i="5"/>
  <c r="G300" i="1"/>
  <c r="J310" i="5"/>
  <c r="I330" i="1"/>
  <c r="G330" i="1"/>
  <c r="H310" i="5"/>
  <c r="I310" i="5"/>
  <c r="H330" i="1"/>
  <c r="H126" i="5"/>
  <c r="J126" i="5"/>
  <c r="I146" i="1"/>
  <c r="H146" i="1"/>
  <c r="I126" i="5"/>
  <c r="G146" i="1"/>
  <c r="J49" i="5"/>
  <c r="H49" i="5"/>
  <c r="G69" i="1"/>
  <c r="I69" i="1"/>
  <c r="H69" i="1"/>
  <c r="I49" i="5"/>
  <c r="H79" i="5"/>
  <c r="I99" i="1"/>
  <c r="H99" i="1"/>
  <c r="I79" i="5"/>
  <c r="J79" i="5"/>
  <c r="G99" i="1"/>
  <c r="H188" i="1"/>
  <c r="I168" i="5"/>
  <c r="H168" i="5"/>
  <c r="J168" i="5"/>
  <c r="G188" i="1"/>
  <c r="I188" i="1"/>
  <c r="I151" i="1"/>
  <c r="J131" i="5"/>
  <c r="H131" i="5"/>
  <c r="H151" i="1"/>
  <c r="G151" i="1"/>
  <c r="I131" i="5"/>
  <c r="H313" i="1"/>
  <c r="I293" i="5"/>
  <c r="J293" i="5"/>
  <c r="H293" i="5"/>
  <c r="I313" i="1"/>
  <c r="G313" i="1"/>
  <c r="H132" i="1"/>
  <c r="I132" i="1"/>
  <c r="G132" i="1"/>
  <c r="H112" i="5"/>
  <c r="J112" i="5"/>
  <c r="I112" i="5"/>
  <c r="H104" i="5"/>
  <c r="H124" i="1"/>
  <c r="J104" i="5"/>
  <c r="I104" i="5"/>
  <c r="I124" i="1"/>
  <c r="G124" i="1"/>
  <c r="G44" i="1"/>
  <c r="I44" i="1"/>
  <c r="J24" i="5"/>
  <c r="H44" i="1"/>
  <c r="I24" i="5"/>
  <c r="H24" i="5"/>
  <c r="G89" i="1"/>
  <c r="H69" i="5"/>
  <c r="I89" i="1"/>
  <c r="J69" i="5"/>
  <c r="H89" i="1"/>
  <c r="I69" i="5"/>
  <c r="G68" i="1"/>
  <c r="H48" i="5"/>
  <c r="J48" i="5"/>
  <c r="H68" i="1"/>
  <c r="I48" i="5"/>
  <c r="I68" i="1"/>
  <c r="H133" i="5"/>
  <c r="G153" i="1"/>
  <c r="H153" i="1"/>
  <c r="J133" i="5"/>
  <c r="I153" i="1"/>
  <c r="I133" i="5"/>
  <c r="I239" i="5"/>
  <c r="G259" i="1"/>
  <c r="H239" i="5"/>
  <c r="I259" i="1"/>
  <c r="J239" i="5"/>
  <c r="H259" i="1"/>
  <c r="J326" i="5"/>
  <c r="I326" i="5"/>
  <c r="H346" i="1"/>
  <c r="H326" i="5"/>
  <c r="I346" i="1"/>
  <c r="G346" i="1"/>
  <c r="H26" i="5"/>
  <c r="H46" i="1"/>
  <c r="J26" i="5"/>
  <c r="I26" i="5"/>
  <c r="G46" i="1"/>
  <c r="I46" i="1"/>
  <c r="I105" i="5"/>
  <c r="H105" i="5"/>
  <c r="J105" i="5"/>
  <c r="I125" i="1"/>
  <c r="H125" i="1"/>
  <c r="G125" i="1"/>
  <c r="I20" i="5"/>
  <c r="H20" i="5"/>
  <c r="J20" i="5"/>
  <c r="H40" i="1"/>
  <c r="G40" i="1"/>
  <c r="I40" i="1"/>
  <c r="J165" i="5"/>
  <c r="G185" i="1"/>
  <c r="H165" i="5"/>
  <c r="I165" i="5"/>
  <c r="H185" i="1"/>
  <c r="I185" i="1"/>
  <c r="H106" i="5"/>
  <c r="I126" i="1"/>
  <c r="J106" i="5"/>
  <c r="H126" i="1"/>
  <c r="I106" i="5"/>
  <c r="G126" i="1"/>
  <c r="I72" i="5"/>
  <c r="H72" i="5"/>
  <c r="G92" i="1"/>
  <c r="J72" i="5"/>
  <c r="H92" i="1"/>
  <c r="I92" i="1"/>
  <c r="H292" i="5"/>
  <c r="I292" i="5"/>
  <c r="G312" i="1"/>
  <c r="J292" i="5"/>
  <c r="I312" i="1"/>
  <c r="H312" i="1"/>
  <c r="I271" i="1"/>
  <c r="H271" i="1"/>
  <c r="I251" i="5"/>
  <c r="G271" i="1"/>
  <c r="H251" i="5"/>
  <c r="J251" i="5"/>
  <c r="H287" i="5"/>
  <c r="I287" i="5"/>
  <c r="I307" i="1"/>
  <c r="H307" i="1"/>
  <c r="J287" i="5"/>
  <c r="G307" i="1"/>
  <c r="H151" i="5"/>
  <c r="G171" i="1"/>
  <c r="I151" i="5"/>
  <c r="H171" i="1"/>
  <c r="I171" i="1"/>
  <c r="J151" i="5"/>
  <c r="G144" i="1"/>
  <c r="I124" i="5"/>
  <c r="J124" i="5"/>
  <c r="H144" i="1"/>
  <c r="I144" i="1"/>
  <c r="H124" i="5"/>
  <c r="H345" i="5"/>
  <c r="J345" i="5"/>
  <c r="G365" i="1"/>
  <c r="H365" i="1"/>
  <c r="I365" i="1"/>
  <c r="I345" i="5"/>
  <c r="H155" i="5"/>
  <c r="J155" i="5"/>
  <c r="H175" i="1"/>
  <c r="I155" i="5"/>
  <c r="G175" i="1"/>
  <c r="I175" i="1"/>
  <c r="I154" i="1"/>
  <c r="G154" i="1"/>
  <c r="I134" i="5"/>
  <c r="J134" i="5"/>
  <c r="H134" i="5"/>
  <c r="H154" i="1"/>
  <c r="G311" i="1"/>
  <c r="H311" i="1"/>
  <c r="J291" i="5"/>
  <c r="I291" i="5"/>
  <c r="H291" i="5"/>
  <c r="I311" i="1"/>
  <c r="J290" i="5"/>
  <c r="G310" i="1"/>
  <c r="I310" i="1"/>
  <c r="I290" i="5"/>
  <c r="H290" i="5"/>
  <c r="H310" i="1"/>
  <c r="H149" i="5"/>
  <c r="I169" i="1"/>
  <c r="I149" i="5"/>
  <c r="J149" i="5"/>
  <c r="G169" i="1"/>
  <c r="H169" i="1"/>
  <c r="G120" i="1"/>
  <c r="I120" i="1"/>
  <c r="H120" i="1"/>
  <c r="J100" i="5"/>
  <c r="H100" i="5"/>
  <c r="I100" i="5"/>
  <c r="I142" i="1"/>
  <c r="I122" i="5"/>
  <c r="G142" i="1"/>
  <c r="H122" i="5"/>
  <c r="J122" i="5"/>
  <c r="H142" i="1"/>
  <c r="H274" i="1"/>
  <c r="G274" i="1"/>
  <c r="I254" i="5"/>
  <c r="H254" i="5"/>
  <c r="I274" i="1"/>
  <c r="J254" i="5"/>
  <c r="G172" i="1"/>
  <c r="H172" i="1"/>
  <c r="H152" i="5"/>
  <c r="I172" i="1"/>
  <c r="I152" i="5"/>
  <c r="J152" i="5"/>
  <c r="H329" i="5"/>
  <c r="I349" i="1"/>
  <c r="H349" i="1"/>
  <c r="G349" i="1"/>
  <c r="J329" i="5"/>
  <c r="I329" i="5"/>
  <c r="J162" i="5"/>
  <c r="H162" i="5"/>
  <c r="G182" i="1"/>
  <c r="I162" i="5"/>
  <c r="I182" i="1"/>
  <c r="H182" i="1"/>
  <c r="I96" i="1"/>
  <c r="I76" i="5"/>
  <c r="G96" i="1"/>
  <c r="H96" i="1"/>
  <c r="H76" i="5"/>
  <c r="J76" i="5"/>
  <c r="I163" i="5"/>
  <c r="H163" i="5"/>
  <c r="H183" i="1"/>
  <c r="I183" i="1"/>
  <c r="G183" i="1"/>
  <c r="J163" i="5"/>
  <c r="J217" i="5"/>
  <c r="I217" i="5"/>
  <c r="H237" i="1"/>
  <c r="H217" i="5"/>
  <c r="I237" i="1"/>
  <c r="G237" i="1"/>
  <c r="H119" i="1"/>
  <c r="J99" i="5"/>
  <c r="G119" i="1"/>
  <c r="I99" i="5"/>
  <c r="H99" i="5"/>
  <c r="I119" i="1"/>
  <c r="H88" i="5"/>
  <c r="H108" i="1"/>
  <c r="I108" i="1"/>
  <c r="J88" i="5"/>
  <c r="I88" i="5"/>
  <c r="G108" i="1"/>
  <c r="J125" i="5"/>
  <c r="G145" i="1"/>
  <c r="H125" i="5"/>
  <c r="H145" i="1"/>
  <c r="I125" i="5"/>
  <c r="I145" i="1"/>
  <c r="I102" i="5"/>
  <c r="I122" i="1"/>
  <c r="G122" i="1"/>
  <c r="J102" i="5"/>
  <c r="H102" i="5"/>
  <c r="H122" i="1"/>
  <c r="G327" i="1"/>
  <c r="I307" i="5"/>
  <c r="J307" i="5"/>
  <c r="H327" i="1"/>
  <c r="I327" i="1"/>
  <c r="H307" i="5"/>
  <c r="G100" i="1"/>
  <c r="I80" i="5"/>
  <c r="J80" i="5"/>
  <c r="H80" i="5"/>
  <c r="I100" i="1"/>
  <c r="H100" i="1"/>
  <c r="I145" i="5"/>
  <c r="J145" i="5"/>
  <c r="I165" i="1"/>
  <c r="H145" i="5"/>
  <c r="G165" i="1"/>
  <c r="H165" i="1"/>
  <c r="J160" i="5"/>
  <c r="H180" i="1"/>
  <c r="I180" i="1"/>
  <c r="H160" i="5"/>
  <c r="I160" i="5"/>
  <c r="G180" i="1"/>
  <c r="H321" i="1"/>
  <c r="I321" i="1"/>
  <c r="I301" i="5"/>
  <c r="J301" i="5"/>
  <c r="H301" i="5"/>
  <c r="G321" i="1"/>
  <c r="J213" i="5"/>
  <c r="H213" i="5"/>
  <c r="H233" i="1"/>
  <c r="I213" i="5"/>
  <c r="G233" i="1"/>
  <c r="I233" i="1"/>
  <c r="I201" i="5"/>
  <c r="H201" i="5"/>
  <c r="J201" i="5"/>
  <c r="G221" i="1"/>
  <c r="I221" i="1"/>
  <c r="H221" i="1"/>
  <c r="G178" i="1"/>
  <c r="J158" i="5"/>
  <c r="I158" i="5"/>
  <c r="H178" i="1"/>
  <c r="H158" i="5"/>
  <c r="I178" i="1"/>
  <c r="H299" i="5"/>
  <c r="I299" i="5"/>
  <c r="H319" i="1"/>
  <c r="J299" i="5"/>
  <c r="I319" i="1"/>
  <c r="G319" i="1"/>
  <c r="H341" i="5"/>
  <c r="I341" i="5"/>
  <c r="H361" i="1"/>
  <c r="I361" i="1"/>
  <c r="G361" i="1"/>
  <c r="J341" i="5"/>
  <c r="I212" i="5"/>
  <c r="H232" i="1"/>
  <c r="H212" i="5"/>
  <c r="I232" i="1"/>
  <c r="J212" i="5"/>
  <c r="G232" i="1"/>
  <c r="G206" i="1"/>
  <c r="J186" i="5"/>
  <c r="I186" i="5"/>
  <c r="H186" i="5"/>
  <c r="H206" i="1"/>
  <c r="I206" i="1"/>
  <c r="H187" i="5"/>
  <c r="J187" i="5"/>
  <c r="H207" i="1"/>
  <c r="I207" i="1"/>
  <c r="I187" i="5"/>
  <c r="G207" i="1"/>
  <c r="J211" i="5"/>
  <c r="I231" i="1"/>
  <c r="H211" i="5"/>
  <c r="I211" i="5"/>
  <c r="G231" i="1"/>
  <c r="H231" i="1"/>
  <c r="I328" i="1"/>
  <c r="H328" i="1"/>
  <c r="J308" i="5"/>
  <c r="I308" i="5"/>
  <c r="G328" i="1"/>
  <c r="H308" i="5"/>
  <c r="J229" i="5"/>
  <c r="H249" i="1"/>
  <c r="G249" i="1"/>
  <c r="I249" i="1"/>
  <c r="H229" i="5"/>
  <c r="I229" i="5"/>
  <c r="J194" i="5"/>
  <c r="H214" i="1"/>
  <c r="I214" i="1"/>
  <c r="G214" i="1"/>
  <c r="H194" i="5"/>
  <c r="I194" i="5"/>
  <c r="H202" i="1"/>
  <c r="I182" i="5"/>
  <c r="J182" i="5"/>
  <c r="H182" i="5"/>
  <c r="G202" i="1"/>
  <c r="I202" i="1"/>
  <c r="H158" i="1"/>
  <c r="I138" i="5"/>
  <c r="H138" i="5"/>
  <c r="J138" i="5"/>
  <c r="I158" i="1"/>
  <c r="G158" i="1"/>
  <c r="I78" i="5"/>
  <c r="G98" i="1"/>
  <c r="I98" i="1"/>
  <c r="H98" i="1"/>
  <c r="H78" i="5"/>
  <c r="J78" i="5"/>
  <c r="I146" i="5"/>
  <c r="J146" i="5"/>
  <c r="H166" i="1"/>
  <c r="I166" i="1"/>
  <c r="H146" i="5"/>
  <c r="G166" i="1"/>
  <c r="I253" i="5"/>
  <c r="J253" i="5"/>
  <c r="H253" i="5"/>
  <c r="G273" i="1"/>
  <c r="H273" i="1"/>
  <c r="I273" i="1"/>
  <c r="G164" i="1"/>
  <c r="H144" i="5"/>
  <c r="I164" i="1"/>
  <c r="H164" i="1"/>
  <c r="J144" i="5"/>
  <c r="I144" i="5"/>
  <c r="I349" i="5"/>
  <c r="J349" i="5"/>
  <c r="H349" i="5"/>
  <c r="B351" i="5"/>
  <c r="C350" i="5"/>
  <c r="D350" i="5" s="1"/>
  <c r="G350" i="5"/>
  <c r="G370" i="1"/>
  <c r="I370" i="1"/>
  <c r="H370" i="1"/>
  <c r="B372" i="1"/>
  <c r="F371" i="1"/>
  <c r="C371" i="1"/>
  <c r="D371" i="1" s="1"/>
  <c r="S3" i="3"/>
  <c r="R4" i="3"/>
  <c r="J350" i="5" l="1"/>
  <c r="I350" i="5"/>
  <c r="H350" i="5"/>
  <c r="B352" i="5"/>
  <c r="G351" i="5"/>
  <c r="C351" i="5"/>
  <c r="D351" i="5" s="1"/>
  <c r="T3" i="3"/>
  <c r="T4" i="3" s="1"/>
  <c r="S4" i="3"/>
  <c r="G371" i="1"/>
  <c r="I371" i="1"/>
  <c r="H371" i="1"/>
  <c r="B373" i="1"/>
  <c r="F372" i="1"/>
  <c r="C372" i="1"/>
  <c r="D372" i="1" s="1"/>
  <c r="T5" i="3" l="1"/>
  <c r="I351" i="5"/>
  <c r="J351" i="5"/>
  <c r="H351" i="5"/>
  <c r="B353" i="5"/>
  <c r="G352" i="5"/>
  <c r="C352" i="5"/>
  <c r="D352" i="5" s="1"/>
  <c r="H372" i="1"/>
  <c r="I372" i="1"/>
  <c r="G372" i="1"/>
  <c r="B374" i="1"/>
  <c r="F373" i="1"/>
  <c r="C373" i="1"/>
  <c r="D373" i="1" s="1"/>
  <c r="I352" i="5" l="1"/>
  <c r="H352" i="5"/>
  <c r="J352" i="5"/>
  <c r="B354" i="5"/>
  <c r="G353" i="5"/>
  <c r="C353" i="5"/>
  <c r="D353" i="5" s="1"/>
  <c r="H373" i="1"/>
  <c r="I373" i="1"/>
  <c r="G373" i="1"/>
  <c r="B375" i="1"/>
  <c r="F374" i="1"/>
  <c r="C374" i="1"/>
  <c r="D374" i="1" s="1"/>
  <c r="B355" i="5" l="1"/>
  <c r="G354" i="5"/>
  <c r="C354" i="5"/>
  <c r="D354" i="5" s="1"/>
  <c r="I353" i="5"/>
  <c r="J353" i="5"/>
  <c r="H353" i="5"/>
  <c r="G374" i="1"/>
  <c r="I374" i="1"/>
  <c r="H374" i="1"/>
  <c r="B376" i="1"/>
  <c r="F375" i="1"/>
  <c r="C375" i="1"/>
  <c r="D375" i="1" s="1"/>
  <c r="J354" i="5" l="1"/>
  <c r="I354" i="5"/>
  <c r="H354" i="5"/>
  <c r="B356" i="5"/>
  <c r="C355" i="5"/>
  <c r="D355" i="5" s="1"/>
  <c r="G355" i="5"/>
  <c r="I375" i="1"/>
  <c r="G375" i="1"/>
  <c r="H375" i="1"/>
  <c r="B377" i="1"/>
  <c r="F376" i="1"/>
  <c r="C376" i="1"/>
  <c r="D376" i="1" s="1"/>
  <c r="H355" i="5" l="1"/>
  <c r="J355" i="5"/>
  <c r="I355" i="5"/>
  <c r="B357" i="5"/>
  <c r="G356" i="5"/>
  <c r="C356" i="5"/>
  <c r="D356" i="5" s="1"/>
  <c r="B378" i="1"/>
  <c r="F377" i="1"/>
  <c r="C377" i="1"/>
  <c r="D377" i="1" s="1"/>
  <c r="H376" i="1"/>
  <c r="I376" i="1"/>
  <c r="G376" i="1"/>
  <c r="I356" i="5" l="1"/>
  <c r="J356" i="5"/>
  <c r="H356" i="5"/>
  <c r="B358" i="5"/>
  <c r="C357" i="5"/>
  <c r="D357" i="5" s="1"/>
  <c r="G357" i="5"/>
  <c r="I377" i="1"/>
  <c r="H377" i="1"/>
  <c r="G377" i="1"/>
  <c r="B379" i="1"/>
  <c r="F378" i="1"/>
  <c r="C378" i="1"/>
  <c r="D378" i="1" s="1"/>
  <c r="B359" i="5" l="1"/>
  <c r="C358" i="5"/>
  <c r="D358" i="5" s="1"/>
  <c r="G358" i="5"/>
  <c r="I357" i="5"/>
  <c r="H357" i="5"/>
  <c r="J357" i="5"/>
  <c r="H378" i="1"/>
  <c r="I378" i="1"/>
  <c r="G378" i="1"/>
  <c r="B380" i="1"/>
  <c r="F379" i="1"/>
  <c r="C379" i="1"/>
  <c r="D379" i="1" s="1"/>
  <c r="H358" i="5" l="1"/>
  <c r="J358" i="5"/>
  <c r="I358" i="5"/>
  <c r="B360" i="5"/>
  <c r="G359" i="5"/>
  <c r="C359" i="5"/>
  <c r="D359" i="5" s="1"/>
  <c r="I379" i="1"/>
  <c r="G379" i="1"/>
  <c r="H379" i="1"/>
  <c r="B381" i="1"/>
  <c r="F380" i="1"/>
  <c r="C380" i="1"/>
  <c r="D380" i="1" s="1"/>
  <c r="H359" i="5" l="1"/>
  <c r="J359" i="5"/>
  <c r="I359" i="5"/>
  <c r="B361" i="5"/>
  <c r="G360" i="5"/>
  <c r="C360" i="5"/>
  <c r="D360" i="5" s="1"/>
  <c r="G380" i="1"/>
  <c r="H380" i="1"/>
  <c r="I380" i="1"/>
  <c r="B382" i="1"/>
  <c r="F381" i="1"/>
  <c r="C381" i="1"/>
  <c r="D381" i="1" s="1"/>
  <c r="J360" i="5" l="1"/>
  <c r="H360" i="5"/>
  <c r="I360" i="5"/>
  <c r="B362" i="5"/>
  <c r="G361" i="5"/>
  <c r="C361" i="5"/>
  <c r="D361" i="5" s="1"/>
  <c r="G381" i="1"/>
  <c r="H381" i="1"/>
  <c r="I381" i="1"/>
  <c r="B383" i="1"/>
  <c r="F382" i="1"/>
  <c r="C382" i="1"/>
  <c r="D382" i="1" s="1"/>
  <c r="B363" i="5" l="1"/>
  <c r="G362" i="5"/>
  <c r="C362" i="5"/>
  <c r="D362" i="5" s="1"/>
  <c r="J361" i="5"/>
  <c r="I361" i="5"/>
  <c r="H361" i="5"/>
  <c r="G382" i="1"/>
  <c r="I382" i="1"/>
  <c r="H382" i="1"/>
  <c r="B384" i="1"/>
  <c r="F383" i="1"/>
  <c r="C383" i="1"/>
  <c r="D383" i="1" s="1"/>
  <c r="I362" i="5" l="1"/>
  <c r="H362" i="5"/>
  <c r="J362" i="5"/>
  <c r="B364" i="5"/>
  <c r="C363" i="5"/>
  <c r="D363" i="5" s="1"/>
  <c r="G363" i="5"/>
  <c r="G383" i="1"/>
  <c r="I383" i="1"/>
  <c r="H383" i="1"/>
  <c r="B385" i="1"/>
  <c r="F384" i="1"/>
  <c r="C384" i="1"/>
  <c r="D384" i="1" s="1"/>
  <c r="H363" i="5" l="1"/>
  <c r="J363" i="5"/>
  <c r="I363" i="5"/>
  <c r="B365" i="5"/>
  <c r="G364" i="5"/>
  <c r="C364" i="5"/>
  <c r="D364" i="5" s="1"/>
  <c r="G384" i="1"/>
  <c r="H384" i="1"/>
  <c r="I384" i="1"/>
  <c r="B386" i="1"/>
  <c r="F385" i="1"/>
  <c r="C385" i="1"/>
  <c r="D385" i="1" s="1"/>
  <c r="B366" i="5" l="1"/>
  <c r="G365" i="5"/>
  <c r="C365" i="5"/>
  <c r="D365" i="5" s="1"/>
  <c r="I364" i="5"/>
  <c r="H364" i="5"/>
  <c r="J364" i="5"/>
  <c r="B387" i="1"/>
  <c r="F386" i="1"/>
  <c r="C386" i="1"/>
  <c r="D386" i="1" s="1"/>
  <c r="I385" i="1"/>
  <c r="H385" i="1"/>
  <c r="G385" i="1"/>
  <c r="I365" i="5" l="1"/>
  <c r="H365" i="5"/>
  <c r="J365" i="5"/>
  <c r="B367" i="5"/>
  <c r="C366" i="5"/>
  <c r="D366" i="5" s="1"/>
  <c r="G366" i="5"/>
  <c r="G386" i="1"/>
  <c r="I386" i="1"/>
  <c r="H386" i="1"/>
  <c r="B388" i="1"/>
  <c r="F387" i="1"/>
  <c r="C387" i="1"/>
  <c r="D387" i="1" s="1"/>
  <c r="I366" i="5" l="1"/>
  <c r="H366" i="5"/>
  <c r="J366" i="5"/>
  <c r="B368" i="5"/>
  <c r="G367" i="5"/>
  <c r="C367" i="5"/>
  <c r="D367" i="5" s="1"/>
  <c r="B389" i="1"/>
  <c r="F388" i="1"/>
  <c r="C388" i="1"/>
  <c r="D388" i="1" s="1"/>
  <c r="G387" i="1"/>
  <c r="H387" i="1"/>
  <c r="I387" i="1"/>
  <c r="I367" i="5" l="1"/>
  <c r="J367" i="5"/>
  <c r="H367" i="5"/>
  <c r="B369" i="5"/>
  <c r="G368" i="5"/>
  <c r="C368" i="5"/>
  <c r="D368" i="5" s="1"/>
  <c r="G388" i="1"/>
  <c r="H388" i="1"/>
  <c r="I388" i="1"/>
  <c r="B390" i="1"/>
  <c r="F389" i="1"/>
  <c r="C389" i="1"/>
  <c r="D389" i="1" s="1"/>
  <c r="I368" i="5" l="1"/>
  <c r="H368" i="5"/>
  <c r="J368" i="5"/>
  <c r="B370" i="5"/>
  <c r="G369" i="5"/>
  <c r="C369" i="5"/>
  <c r="D369" i="5" s="1"/>
  <c r="B391" i="1"/>
  <c r="F390" i="1"/>
  <c r="C390" i="1"/>
  <c r="D390" i="1" s="1"/>
  <c r="G389" i="1"/>
  <c r="H389" i="1"/>
  <c r="I389" i="1"/>
  <c r="J369" i="5" l="1"/>
  <c r="H369" i="5"/>
  <c r="I369" i="5"/>
  <c r="B371" i="5"/>
  <c r="G370" i="5"/>
  <c r="C370" i="5"/>
  <c r="D370" i="5" s="1"/>
  <c r="I390" i="1"/>
  <c r="H390" i="1"/>
  <c r="G390" i="1"/>
  <c r="B392" i="1"/>
  <c r="F391" i="1"/>
  <c r="C391" i="1"/>
  <c r="D391" i="1" s="1"/>
  <c r="H370" i="5" l="1"/>
  <c r="J370" i="5"/>
  <c r="I370" i="5"/>
  <c r="B372" i="5"/>
  <c r="C371" i="5"/>
  <c r="D371" i="5" s="1"/>
  <c r="G371" i="5"/>
  <c r="I391" i="1"/>
  <c r="G391" i="1"/>
  <c r="H391" i="1"/>
  <c r="B393" i="1"/>
  <c r="F392" i="1"/>
  <c r="C392" i="1"/>
  <c r="D392" i="1" s="1"/>
  <c r="J371" i="5" l="1"/>
  <c r="H371" i="5"/>
  <c r="I371" i="5"/>
  <c r="B373" i="5"/>
  <c r="G372" i="5"/>
  <c r="C372" i="5"/>
  <c r="D372" i="5" s="1"/>
  <c r="H392" i="1"/>
  <c r="G392" i="1"/>
  <c r="I392" i="1"/>
  <c r="B394" i="1"/>
  <c r="F393" i="1"/>
  <c r="C393" i="1"/>
  <c r="D393" i="1" s="1"/>
  <c r="B374" i="5" l="1"/>
  <c r="G373" i="5"/>
  <c r="C373" i="5"/>
  <c r="D373" i="5" s="1"/>
  <c r="J372" i="5"/>
  <c r="I372" i="5"/>
  <c r="H372" i="5"/>
  <c r="H393" i="1"/>
  <c r="I393" i="1"/>
  <c r="G393" i="1"/>
  <c r="B395" i="1"/>
  <c r="F394" i="1"/>
  <c r="C394" i="1"/>
  <c r="D394" i="1" s="1"/>
  <c r="H373" i="5" l="1"/>
  <c r="J373" i="5"/>
  <c r="I373" i="5"/>
  <c r="B375" i="5"/>
  <c r="C374" i="5"/>
  <c r="D374" i="5" s="1"/>
  <c r="G374" i="5"/>
  <c r="H394" i="1"/>
  <c r="I394" i="1"/>
  <c r="G394" i="1"/>
  <c r="B396" i="1"/>
  <c r="F395" i="1"/>
  <c r="C395" i="1"/>
  <c r="D395" i="1" s="1"/>
  <c r="I374" i="5" l="1"/>
  <c r="H374" i="5"/>
  <c r="J374" i="5"/>
  <c r="B376" i="5"/>
  <c r="G375" i="5"/>
  <c r="C375" i="5"/>
  <c r="D375" i="5" s="1"/>
  <c r="G395" i="1"/>
  <c r="I395" i="1"/>
  <c r="H395" i="1"/>
  <c r="B397" i="1"/>
  <c r="F396" i="1"/>
  <c r="C396" i="1"/>
  <c r="D396" i="1" s="1"/>
  <c r="H375" i="5" l="1"/>
  <c r="I375" i="5"/>
  <c r="J375" i="5"/>
  <c r="B377" i="5"/>
  <c r="G376" i="5"/>
  <c r="C376" i="5"/>
  <c r="D376" i="5" s="1"/>
  <c r="B398" i="1"/>
  <c r="F397" i="1"/>
  <c r="C397" i="1"/>
  <c r="D397" i="1" s="1"/>
  <c r="G396" i="1"/>
  <c r="I396" i="1"/>
  <c r="H396" i="1"/>
  <c r="J376" i="5" l="1"/>
  <c r="I376" i="5"/>
  <c r="H376" i="5"/>
  <c r="B378" i="5"/>
  <c r="G377" i="5"/>
  <c r="C377" i="5"/>
  <c r="D377" i="5" s="1"/>
  <c r="B399" i="1"/>
  <c r="F398" i="1"/>
  <c r="C398" i="1"/>
  <c r="D398" i="1" s="1"/>
  <c r="I397" i="1"/>
  <c r="G397" i="1"/>
  <c r="H397" i="1"/>
  <c r="H377" i="5" l="1"/>
  <c r="J377" i="5"/>
  <c r="I377" i="5"/>
  <c r="B379" i="5"/>
  <c r="G378" i="5"/>
  <c r="C378" i="5"/>
  <c r="D378" i="5" s="1"/>
  <c r="H398" i="1"/>
  <c r="G398" i="1"/>
  <c r="I398" i="1"/>
  <c r="B400" i="1"/>
  <c r="F399" i="1"/>
  <c r="C399" i="1"/>
  <c r="D399" i="1" s="1"/>
  <c r="I378" i="5" l="1"/>
  <c r="H378" i="5"/>
  <c r="J378" i="5"/>
  <c r="B380" i="5"/>
  <c r="C379" i="5"/>
  <c r="D379" i="5" s="1"/>
  <c r="G379" i="5"/>
  <c r="G399" i="1"/>
  <c r="I399" i="1"/>
  <c r="H399" i="1"/>
  <c r="B401" i="1"/>
  <c r="F400" i="1"/>
  <c r="C400" i="1"/>
  <c r="D400" i="1" s="1"/>
  <c r="J379" i="5" l="1"/>
  <c r="I379" i="5"/>
  <c r="H379" i="5"/>
  <c r="B381" i="5"/>
  <c r="G380" i="5"/>
  <c r="C380" i="5"/>
  <c r="D380" i="5" s="1"/>
  <c r="I400" i="1"/>
  <c r="H400" i="1"/>
  <c r="G400" i="1"/>
  <c r="B402" i="1"/>
  <c r="F401" i="1"/>
  <c r="C401" i="1"/>
  <c r="D401" i="1" s="1"/>
  <c r="I380" i="5" l="1"/>
  <c r="J380" i="5"/>
  <c r="H380" i="5"/>
  <c r="B382" i="5"/>
  <c r="G381" i="5"/>
  <c r="C381" i="5"/>
  <c r="D381" i="5" s="1"/>
  <c r="G401" i="1"/>
  <c r="H401" i="1"/>
  <c r="I401" i="1"/>
  <c r="B403" i="1"/>
  <c r="F402" i="1"/>
  <c r="C402" i="1"/>
  <c r="D402" i="1" s="1"/>
  <c r="B383" i="5" l="1"/>
  <c r="C382" i="5"/>
  <c r="D382" i="5" s="1"/>
  <c r="G382" i="5"/>
  <c r="I381" i="5"/>
  <c r="H381" i="5"/>
  <c r="J381" i="5"/>
  <c r="H402" i="1"/>
  <c r="I402" i="1"/>
  <c r="G402" i="1"/>
  <c r="B404" i="1"/>
  <c r="F403" i="1"/>
  <c r="C403" i="1"/>
  <c r="D403" i="1" s="1"/>
  <c r="H382" i="5" l="1"/>
  <c r="I382" i="5"/>
  <c r="J382" i="5"/>
  <c r="B384" i="5"/>
  <c r="G383" i="5"/>
  <c r="C383" i="5"/>
  <c r="D383" i="5" s="1"/>
  <c r="H403" i="1"/>
  <c r="G403" i="1"/>
  <c r="I403" i="1"/>
  <c r="B405" i="1"/>
  <c r="F404" i="1"/>
  <c r="C404" i="1"/>
  <c r="D404" i="1" s="1"/>
  <c r="J383" i="5" l="1"/>
  <c r="I383" i="5"/>
  <c r="H383" i="5"/>
  <c r="G384" i="5"/>
  <c r="B385" i="5"/>
  <c r="C384" i="5"/>
  <c r="D384" i="5" s="1"/>
  <c r="H404" i="1"/>
  <c r="G404" i="1"/>
  <c r="I404" i="1"/>
  <c r="B406" i="1"/>
  <c r="F405" i="1"/>
  <c r="C405" i="1"/>
  <c r="D405" i="1" s="1"/>
  <c r="G385" i="5" l="1"/>
  <c r="C385" i="5"/>
  <c r="D385" i="5" s="1"/>
  <c r="B386" i="5"/>
  <c r="I384" i="5"/>
  <c r="H384" i="5"/>
  <c r="J384" i="5"/>
  <c r="G405" i="1"/>
  <c r="I405" i="1"/>
  <c r="H405" i="1"/>
  <c r="B407" i="1"/>
  <c r="F406" i="1"/>
  <c r="C406" i="1"/>
  <c r="D406" i="1" s="1"/>
  <c r="G386" i="5" l="1"/>
  <c r="C386" i="5"/>
  <c r="D386" i="5" s="1"/>
  <c r="B387" i="5"/>
  <c r="I385" i="5"/>
  <c r="J385" i="5"/>
  <c r="H385" i="5"/>
  <c r="G406" i="1"/>
  <c r="I406" i="1"/>
  <c r="H406" i="1"/>
  <c r="B408" i="1"/>
  <c r="F407" i="1"/>
  <c r="C407" i="1"/>
  <c r="D407" i="1" s="1"/>
  <c r="G387" i="5" l="1"/>
  <c r="C387" i="5"/>
  <c r="D387" i="5" s="1"/>
  <c r="B388" i="5"/>
  <c r="J386" i="5"/>
  <c r="H386" i="5"/>
  <c r="I386" i="5"/>
  <c r="I407" i="1"/>
  <c r="H407" i="1"/>
  <c r="G407" i="1"/>
  <c r="B409" i="1"/>
  <c r="F408" i="1"/>
  <c r="C408" i="1"/>
  <c r="D408" i="1" s="1"/>
  <c r="G388" i="5" l="1"/>
  <c r="C388" i="5"/>
  <c r="D388" i="5" s="1"/>
  <c r="B389" i="5"/>
  <c r="J387" i="5"/>
  <c r="H387" i="5"/>
  <c r="I387" i="5"/>
  <c r="B410" i="1"/>
  <c r="F409" i="1"/>
  <c r="C409" i="1"/>
  <c r="D409" i="1" s="1"/>
  <c r="G408" i="1"/>
  <c r="I408" i="1"/>
  <c r="H408" i="1"/>
  <c r="G389" i="5" l="1"/>
  <c r="C389" i="5"/>
  <c r="D389" i="5" s="1"/>
  <c r="B390" i="5"/>
  <c r="H388" i="5"/>
  <c r="I388" i="5"/>
  <c r="J388" i="5"/>
  <c r="B411" i="1"/>
  <c r="F410" i="1"/>
  <c r="C410" i="1"/>
  <c r="D410" i="1" s="1"/>
  <c r="G409" i="1"/>
  <c r="H409" i="1"/>
  <c r="I409" i="1"/>
  <c r="G390" i="5" l="1"/>
  <c r="C390" i="5"/>
  <c r="D390" i="5" s="1"/>
  <c r="B391" i="5"/>
  <c r="H389" i="5"/>
  <c r="I389" i="5"/>
  <c r="J389" i="5"/>
  <c r="G410" i="1"/>
  <c r="H410" i="1"/>
  <c r="I410" i="1"/>
  <c r="B412" i="1"/>
  <c r="F411" i="1"/>
  <c r="C411" i="1"/>
  <c r="D411" i="1" s="1"/>
  <c r="G391" i="5" l="1"/>
  <c r="C391" i="5"/>
  <c r="D391" i="5" s="1"/>
  <c r="B392" i="5"/>
  <c r="J390" i="5"/>
  <c r="H390" i="5"/>
  <c r="I390" i="5"/>
  <c r="H411" i="1"/>
  <c r="I411" i="1"/>
  <c r="G411" i="1"/>
  <c r="B413" i="1"/>
  <c r="F412" i="1"/>
  <c r="C412" i="1"/>
  <c r="D412" i="1" s="1"/>
  <c r="G392" i="5" l="1"/>
  <c r="C392" i="5"/>
  <c r="D392" i="5" s="1"/>
  <c r="B393" i="5"/>
  <c r="I391" i="5"/>
  <c r="H391" i="5"/>
  <c r="J391" i="5"/>
  <c r="G412" i="1"/>
  <c r="H412" i="1"/>
  <c r="I412" i="1"/>
  <c r="B414" i="1"/>
  <c r="F413" i="1"/>
  <c r="C413" i="1"/>
  <c r="D413" i="1" s="1"/>
  <c r="G393" i="5" l="1"/>
  <c r="C393" i="5"/>
  <c r="D393" i="5" s="1"/>
  <c r="B394" i="5"/>
  <c r="J392" i="5"/>
  <c r="I392" i="5"/>
  <c r="H392" i="5"/>
  <c r="B415" i="1"/>
  <c r="F414" i="1"/>
  <c r="C414" i="1"/>
  <c r="D414" i="1" s="1"/>
  <c r="H413" i="1"/>
  <c r="I413" i="1"/>
  <c r="G413" i="1"/>
  <c r="G394" i="5" l="1"/>
  <c r="C394" i="5"/>
  <c r="D394" i="5" s="1"/>
  <c r="B395" i="5"/>
  <c r="H393" i="5"/>
  <c r="J393" i="5"/>
  <c r="I393" i="5"/>
  <c r="H414" i="1"/>
  <c r="I414" i="1"/>
  <c r="G414" i="1"/>
  <c r="B416" i="1"/>
  <c r="F415" i="1"/>
  <c r="C415" i="1"/>
  <c r="D415" i="1" s="1"/>
  <c r="G395" i="5" l="1"/>
  <c r="C395" i="5"/>
  <c r="D395" i="5" s="1"/>
  <c r="B396" i="5"/>
  <c r="J394" i="5"/>
  <c r="H394" i="5"/>
  <c r="I394" i="5"/>
  <c r="B417" i="1"/>
  <c r="F416" i="1"/>
  <c r="C416" i="1"/>
  <c r="D416" i="1" s="1"/>
  <c r="H415" i="1"/>
  <c r="G415" i="1"/>
  <c r="I415" i="1"/>
  <c r="G396" i="5" l="1"/>
  <c r="C396" i="5"/>
  <c r="D396" i="5" s="1"/>
  <c r="B397" i="5"/>
  <c r="I395" i="5"/>
  <c r="J395" i="5"/>
  <c r="H395" i="5"/>
  <c r="H416" i="1"/>
  <c r="I416" i="1"/>
  <c r="G416" i="1"/>
  <c r="B418" i="1"/>
  <c r="F417" i="1"/>
  <c r="C417" i="1"/>
  <c r="D417" i="1" s="1"/>
  <c r="G397" i="5" l="1"/>
  <c r="C397" i="5"/>
  <c r="D397" i="5" s="1"/>
  <c r="B398" i="5"/>
  <c r="I396" i="5"/>
  <c r="J396" i="5"/>
  <c r="H396" i="5"/>
  <c r="B419" i="1"/>
  <c r="F418" i="1"/>
  <c r="C418" i="1"/>
  <c r="D418" i="1" s="1"/>
  <c r="H417" i="1"/>
  <c r="G417" i="1"/>
  <c r="I417" i="1"/>
  <c r="G398" i="5" l="1"/>
  <c r="C398" i="5"/>
  <c r="D398" i="5" s="1"/>
  <c r="B399" i="5"/>
  <c r="H397" i="5"/>
  <c r="J397" i="5"/>
  <c r="I397" i="5"/>
  <c r="H418" i="1"/>
  <c r="G418" i="1"/>
  <c r="I418" i="1"/>
  <c r="B420" i="1"/>
  <c r="F419" i="1"/>
  <c r="C419" i="1"/>
  <c r="D419" i="1" s="1"/>
  <c r="G399" i="5" l="1"/>
  <c r="C399" i="5"/>
  <c r="D399" i="5" s="1"/>
  <c r="B400" i="5"/>
  <c r="I398" i="5"/>
  <c r="H398" i="5"/>
  <c r="J398" i="5"/>
  <c r="H419" i="1"/>
  <c r="G419" i="1"/>
  <c r="I419" i="1"/>
  <c r="B421" i="1"/>
  <c r="F420" i="1"/>
  <c r="C420" i="1"/>
  <c r="D420" i="1" s="1"/>
  <c r="G400" i="5" l="1"/>
  <c r="C400" i="5"/>
  <c r="D400" i="5" s="1"/>
  <c r="B401" i="5"/>
  <c r="J399" i="5"/>
  <c r="H399" i="5"/>
  <c r="I399" i="5"/>
  <c r="G420" i="1"/>
  <c r="H420" i="1"/>
  <c r="I420" i="1"/>
  <c r="B422" i="1"/>
  <c r="F421" i="1"/>
  <c r="C421" i="1"/>
  <c r="D421" i="1" s="1"/>
  <c r="G401" i="5" l="1"/>
  <c r="C401" i="5"/>
  <c r="D401" i="5" s="1"/>
  <c r="B402" i="5"/>
  <c r="H400" i="5"/>
  <c r="I400" i="5"/>
  <c r="J400" i="5"/>
  <c r="G421" i="1"/>
  <c r="H421" i="1"/>
  <c r="I421" i="1"/>
  <c r="B423" i="1"/>
  <c r="F422" i="1"/>
  <c r="C422" i="1"/>
  <c r="D422" i="1" s="1"/>
  <c r="G402" i="5" l="1"/>
  <c r="C402" i="5"/>
  <c r="D402" i="5" s="1"/>
  <c r="B403" i="5"/>
  <c r="H401" i="5"/>
  <c r="I401" i="5"/>
  <c r="J401" i="5"/>
  <c r="I422" i="1"/>
  <c r="G422" i="1"/>
  <c r="H422" i="1"/>
  <c r="B424" i="1"/>
  <c r="F423" i="1"/>
  <c r="C423" i="1"/>
  <c r="D423" i="1" s="1"/>
  <c r="G403" i="5" l="1"/>
  <c r="C403" i="5"/>
  <c r="D403" i="5" s="1"/>
  <c r="B404" i="5"/>
  <c r="I402" i="5"/>
  <c r="H402" i="5"/>
  <c r="J402" i="5"/>
  <c r="H423" i="1"/>
  <c r="G423" i="1"/>
  <c r="I423" i="1"/>
  <c r="B425" i="1"/>
  <c r="F424" i="1"/>
  <c r="C424" i="1"/>
  <c r="D424" i="1" s="1"/>
  <c r="G404" i="5" l="1"/>
  <c r="C404" i="5"/>
  <c r="D404" i="5" s="1"/>
  <c r="B405" i="5"/>
  <c r="I403" i="5"/>
  <c r="H403" i="5"/>
  <c r="J403" i="5"/>
  <c r="G424" i="1"/>
  <c r="H424" i="1"/>
  <c r="I424" i="1"/>
  <c r="B426" i="1"/>
  <c r="F425" i="1"/>
  <c r="C425" i="1"/>
  <c r="D425" i="1" s="1"/>
  <c r="G405" i="5" l="1"/>
  <c r="C405" i="5"/>
  <c r="D405" i="5" s="1"/>
  <c r="B406" i="5"/>
  <c r="J404" i="5"/>
  <c r="I404" i="5"/>
  <c r="H404" i="5"/>
  <c r="H425" i="1"/>
  <c r="G425" i="1"/>
  <c r="I425" i="1"/>
  <c r="B427" i="1"/>
  <c r="F426" i="1"/>
  <c r="C426" i="1"/>
  <c r="D426" i="1" s="1"/>
  <c r="G406" i="5" l="1"/>
  <c r="C406" i="5"/>
  <c r="D406" i="5" s="1"/>
  <c r="B407" i="5"/>
  <c r="J405" i="5"/>
  <c r="I405" i="5"/>
  <c r="H405" i="5"/>
  <c r="H426" i="1"/>
  <c r="I426" i="1"/>
  <c r="G426" i="1"/>
  <c r="B428" i="1"/>
  <c r="F427" i="1"/>
  <c r="C427" i="1"/>
  <c r="D427" i="1" s="1"/>
  <c r="G407" i="5" l="1"/>
  <c r="C407" i="5"/>
  <c r="D407" i="5" s="1"/>
  <c r="B408" i="5"/>
  <c r="H406" i="5"/>
  <c r="I406" i="5"/>
  <c r="J406" i="5"/>
  <c r="G427" i="1"/>
  <c r="H427" i="1"/>
  <c r="I427" i="1"/>
  <c r="B429" i="1"/>
  <c r="F428" i="1"/>
  <c r="C428" i="1"/>
  <c r="D428" i="1" s="1"/>
  <c r="G408" i="5" l="1"/>
  <c r="C408" i="5"/>
  <c r="D408" i="5" s="1"/>
  <c r="B409" i="5"/>
  <c r="J407" i="5"/>
  <c r="I407" i="5"/>
  <c r="H407" i="5"/>
  <c r="I428" i="1"/>
  <c r="H428" i="1"/>
  <c r="G428" i="1"/>
  <c r="B430" i="1"/>
  <c r="F429" i="1"/>
  <c r="C429" i="1"/>
  <c r="D429" i="1" s="1"/>
  <c r="G409" i="5" l="1"/>
  <c r="C409" i="5"/>
  <c r="D409" i="5" s="1"/>
  <c r="B410" i="5"/>
  <c r="I408" i="5"/>
  <c r="H408" i="5"/>
  <c r="J408" i="5"/>
  <c r="G429" i="1"/>
  <c r="I429" i="1"/>
  <c r="H429" i="1"/>
  <c r="B431" i="1"/>
  <c r="F430" i="1"/>
  <c r="C430" i="1"/>
  <c r="D430" i="1" s="1"/>
  <c r="G410" i="5" l="1"/>
  <c r="C410" i="5"/>
  <c r="D410" i="5" s="1"/>
  <c r="B411" i="5"/>
  <c r="I409" i="5"/>
  <c r="H409" i="5"/>
  <c r="J409" i="5"/>
  <c r="G430" i="1"/>
  <c r="I430" i="1"/>
  <c r="H430" i="1"/>
  <c r="B432" i="1"/>
  <c r="F431" i="1"/>
  <c r="C431" i="1"/>
  <c r="D431" i="1" s="1"/>
  <c r="G411" i="5" l="1"/>
  <c r="C411" i="5"/>
  <c r="D411" i="5" s="1"/>
  <c r="B412" i="5"/>
  <c r="H410" i="5"/>
  <c r="J410" i="5"/>
  <c r="I410" i="5"/>
  <c r="H431" i="1"/>
  <c r="G431" i="1"/>
  <c r="I431" i="1"/>
  <c r="B433" i="1"/>
  <c r="F432" i="1"/>
  <c r="C432" i="1"/>
  <c r="D432" i="1" s="1"/>
  <c r="G412" i="5" l="1"/>
  <c r="C412" i="5"/>
  <c r="D412" i="5" s="1"/>
  <c r="B413" i="5"/>
  <c r="H411" i="5"/>
  <c r="I411" i="5"/>
  <c r="J411" i="5"/>
  <c r="B434" i="1"/>
  <c r="F433" i="1"/>
  <c r="C433" i="1"/>
  <c r="D433" i="1" s="1"/>
  <c r="H432" i="1"/>
  <c r="I432" i="1"/>
  <c r="G432" i="1"/>
  <c r="G413" i="5" l="1"/>
  <c r="C413" i="5"/>
  <c r="D413" i="5" s="1"/>
  <c r="B414" i="5"/>
  <c r="J412" i="5"/>
  <c r="H412" i="5"/>
  <c r="I412" i="5"/>
  <c r="B435" i="1"/>
  <c r="F434" i="1"/>
  <c r="C434" i="1"/>
  <c r="D434" i="1" s="1"/>
  <c r="I433" i="1"/>
  <c r="G433" i="1"/>
  <c r="H433" i="1"/>
  <c r="G414" i="5" l="1"/>
  <c r="C414" i="5"/>
  <c r="D414" i="5" s="1"/>
  <c r="B415" i="5"/>
  <c r="H413" i="5"/>
  <c r="J413" i="5"/>
  <c r="I413" i="5"/>
  <c r="H434" i="1"/>
  <c r="G434" i="1"/>
  <c r="I434" i="1"/>
  <c r="B436" i="1"/>
  <c r="F435" i="1"/>
  <c r="C435" i="1"/>
  <c r="D435" i="1" s="1"/>
  <c r="G415" i="5" l="1"/>
  <c r="C415" i="5"/>
  <c r="D415" i="5" s="1"/>
  <c r="B416" i="5"/>
  <c r="H414" i="5"/>
  <c r="J414" i="5"/>
  <c r="I414" i="5"/>
  <c r="G435" i="1"/>
  <c r="I435" i="1"/>
  <c r="H435" i="1"/>
  <c r="B437" i="1"/>
  <c r="F436" i="1"/>
  <c r="C436" i="1"/>
  <c r="D436" i="1" s="1"/>
  <c r="G416" i="5" l="1"/>
  <c r="C416" i="5"/>
  <c r="D416" i="5" s="1"/>
  <c r="B417" i="5"/>
  <c r="H415" i="5"/>
  <c r="I415" i="5"/>
  <c r="J415" i="5"/>
  <c r="B438" i="1"/>
  <c r="F437" i="1"/>
  <c r="C437" i="1"/>
  <c r="D437" i="1" s="1"/>
  <c r="H436" i="1"/>
  <c r="G436" i="1"/>
  <c r="I436" i="1"/>
  <c r="G417" i="5" l="1"/>
  <c r="C417" i="5"/>
  <c r="D417" i="5" s="1"/>
  <c r="B418" i="5"/>
  <c r="I416" i="5"/>
  <c r="H416" i="5"/>
  <c r="J416" i="5"/>
  <c r="H437" i="1"/>
  <c r="I437" i="1"/>
  <c r="G437" i="1"/>
  <c r="B439" i="1"/>
  <c r="F438" i="1"/>
  <c r="C438" i="1"/>
  <c r="D438" i="1" s="1"/>
  <c r="G418" i="5" l="1"/>
  <c r="C418" i="5"/>
  <c r="D418" i="5" s="1"/>
  <c r="B419" i="5"/>
  <c r="J417" i="5"/>
  <c r="I417" i="5"/>
  <c r="H417" i="5"/>
  <c r="G438" i="1"/>
  <c r="H438" i="1"/>
  <c r="I438" i="1"/>
  <c r="B440" i="1"/>
  <c r="F439" i="1"/>
  <c r="C439" i="1"/>
  <c r="D439" i="1" s="1"/>
  <c r="G419" i="5" l="1"/>
  <c r="C419" i="5"/>
  <c r="D419" i="5" s="1"/>
  <c r="B420" i="5"/>
  <c r="I418" i="5"/>
  <c r="J418" i="5"/>
  <c r="H418" i="5"/>
  <c r="G439" i="1"/>
  <c r="H439" i="1"/>
  <c r="I439" i="1"/>
  <c r="B441" i="1"/>
  <c r="F440" i="1"/>
  <c r="C440" i="1"/>
  <c r="D440" i="1" s="1"/>
  <c r="G420" i="5" l="1"/>
  <c r="C420" i="5"/>
  <c r="D420" i="5" s="1"/>
  <c r="B421" i="5"/>
  <c r="I419" i="5"/>
  <c r="J419" i="5"/>
  <c r="H419" i="5"/>
  <c r="G440" i="1"/>
  <c r="H440" i="1"/>
  <c r="I440" i="1"/>
  <c r="B442" i="1"/>
  <c r="F441" i="1"/>
  <c r="C441" i="1"/>
  <c r="D441" i="1" s="1"/>
  <c r="G421" i="5" l="1"/>
  <c r="C421" i="5"/>
  <c r="D421" i="5" s="1"/>
  <c r="B422" i="5"/>
  <c r="I420" i="5"/>
  <c r="H420" i="5"/>
  <c r="J420" i="5"/>
  <c r="H441" i="1"/>
  <c r="G441" i="1"/>
  <c r="I441" i="1"/>
  <c r="B443" i="1"/>
  <c r="F442" i="1"/>
  <c r="C442" i="1"/>
  <c r="D442" i="1" s="1"/>
  <c r="G422" i="5" l="1"/>
  <c r="C422" i="5"/>
  <c r="D422" i="5" s="1"/>
  <c r="B423" i="5"/>
  <c r="H421" i="5"/>
  <c r="J421" i="5"/>
  <c r="I421" i="5"/>
  <c r="H442" i="1"/>
  <c r="G442" i="1"/>
  <c r="I442" i="1"/>
  <c r="B444" i="1"/>
  <c r="F443" i="1"/>
  <c r="C443" i="1"/>
  <c r="D443" i="1" s="1"/>
  <c r="G423" i="5" l="1"/>
  <c r="C423" i="5"/>
  <c r="D423" i="5" s="1"/>
  <c r="B424" i="5"/>
  <c r="I422" i="5"/>
  <c r="H422" i="5"/>
  <c r="J422" i="5"/>
  <c r="I443" i="1"/>
  <c r="H443" i="1"/>
  <c r="G443" i="1"/>
  <c r="B445" i="1"/>
  <c r="F444" i="1"/>
  <c r="C444" i="1"/>
  <c r="D444" i="1" s="1"/>
  <c r="G424" i="5" l="1"/>
  <c r="C424" i="5"/>
  <c r="D424" i="5" s="1"/>
  <c r="B425" i="5"/>
  <c r="H423" i="5"/>
  <c r="I423" i="5"/>
  <c r="J423" i="5"/>
  <c r="G444" i="1"/>
  <c r="H444" i="1"/>
  <c r="I444" i="1"/>
  <c r="B446" i="1"/>
  <c r="F445" i="1"/>
  <c r="C445" i="1"/>
  <c r="D445" i="1" s="1"/>
  <c r="G425" i="5" l="1"/>
  <c r="C425" i="5"/>
  <c r="D425" i="5" s="1"/>
  <c r="B426" i="5"/>
  <c r="I424" i="5"/>
  <c r="H424" i="5"/>
  <c r="J424" i="5"/>
  <c r="I445" i="1"/>
  <c r="G445" i="1"/>
  <c r="H445" i="1"/>
  <c r="B447" i="1"/>
  <c r="F446" i="1"/>
  <c r="C446" i="1"/>
  <c r="D446" i="1" s="1"/>
  <c r="G426" i="5" l="1"/>
  <c r="C426" i="5"/>
  <c r="D426" i="5" s="1"/>
  <c r="B427" i="5"/>
  <c r="I425" i="5"/>
  <c r="J425" i="5"/>
  <c r="H425" i="5"/>
  <c r="B448" i="1"/>
  <c r="F447" i="1"/>
  <c r="C447" i="1"/>
  <c r="D447" i="1" s="1"/>
  <c r="I446" i="1"/>
  <c r="G446" i="1"/>
  <c r="H446" i="1"/>
  <c r="G427" i="5" l="1"/>
  <c r="C427" i="5"/>
  <c r="D427" i="5" s="1"/>
  <c r="B428" i="5"/>
  <c r="H426" i="5"/>
  <c r="I426" i="5"/>
  <c r="J426" i="5"/>
  <c r="B449" i="1"/>
  <c r="F448" i="1"/>
  <c r="C448" i="1"/>
  <c r="D448" i="1" s="1"/>
  <c r="H447" i="1"/>
  <c r="G447" i="1"/>
  <c r="I447" i="1"/>
  <c r="G428" i="5" l="1"/>
  <c r="C428" i="5"/>
  <c r="D428" i="5" s="1"/>
  <c r="B429" i="5"/>
  <c r="H427" i="5"/>
  <c r="I427" i="5"/>
  <c r="J427" i="5"/>
  <c r="B450" i="1"/>
  <c r="F449" i="1"/>
  <c r="C449" i="1"/>
  <c r="D449" i="1" s="1"/>
  <c r="H448" i="1"/>
  <c r="I448" i="1"/>
  <c r="G448" i="1"/>
  <c r="J428" i="5" l="1"/>
  <c r="H428" i="5"/>
  <c r="I428" i="5"/>
  <c r="G429" i="5"/>
  <c r="C429" i="5"/>
  <c r="D429" i="5" s="1"/>
  <c r="B430" i="5"/>
  <c r="B451" i="1"/>
  <c r="F450" i="1"/>
  <c r="C450" i="1"/>
  <c r="D450" i="1" s="1"/>
  <c r="I449" i="1"/>
  <c r="G449" i="1"/>
  <c r="H449" i="1"/>
  <c r="G430" i="5" l="1"/>
  <c r="C430" i="5"/>
  <c r="D430" i="5" s="1"/>
  <c r="B431" i="5"/>
  <c r="J429" i="5"/>
  <c r="I429" i="5"/>
  <c r="H429" i="5"/>
  <c r="G450" i="1"/>
  <c r="H450" i="1"/>
  <c r="I450" i="1"/>
  <c r="B452" i="1"/>
  <c r="F451" i="1"/>
  <c r="C451" i="1"/>
  <c r="D451" i="1" s="1"/>
  <c r="G431" i="5" l="1"/>
  <c r="C431" i="5"/>
  <c r="D431" i="5" s="1"/>
  <c r="B432" i="5"/>
  <c r="H430" i="5"/>
  <c r="J430" i="5"/>
  <c r="I430" i="5"/>
  <c r="G451" i="1"/>
  <c r="H451" i="1"/>
  <c r="I451" i="1"/>
  <c r="B453" i="1"/>
  <c r="F452" i="1"/>
  <c r="C452" i="1"/>
  <c r="D452" i="1" s="1"/>
  <c r="B433" i="5" l="1"/>
  <c r="G432" i="5"/>
  <c r="C432" i="5"/>
  <c r="D432" i="5" s="1"/>
  <c r="J431" i="5"/>
  <c r="I431" i="5"/>
  <c r="H431" i="5"/>
  <c r="B454" i="1"/>
  <c r="F453" i="1"/>
  <c r="C453" i="1"/>
  <c r="D453" i="1" s="1"/>
  <c r="G452" i="1"/>
  <c r="I452" i="1"/>
  <c r="H452" i="1"/>
  <c r="J432" i="5" l="1"/>
  <c r="H432" i="5"/>
  <c r="I432" i="5"/>
  <c r="C433" i="5"/>
  <c r="D433" i="5" s="1"/>
  <c r="G433" i="5"/>
  <c r="B434" i="5"/>
  <c r="H453" i="1"/>
  <c r="I453" i="1"/>
  <c r="G453" i="1"/>
  <c r="B455" i="1"/>
  <c r="F454" i="1"/>
  <c r="C454" i="1"/>
  <c r="D454" i="1" s="1"/>
  <c r="G434" i="5" l="1"/>
  <c r="C434" i="5"/>
  <c r="D434" i="5" s="1"/>
  <c r="B435" i="5"/>
  <c r="J433" i="5"/>
  <c r="H433" i="5"/>
  <c r="I433" i="5"/>
  <c r="I454" i="1"/>
  <c r="G454" i="1"/>
  <c r="H454" i="1"/>
  <c r="B456" i="1"/>
  <c r="F455" i="1"/>
  <c r="C455" i="1"/>
  <c r="D455" i="1" s="1"/>
  <c r="B436" i="5" l="1"/>
  <c r="C435" i="5"/>
  <c r="D435" i="5" s="1"/>
  <c r="G435" i="5"/>
  <c r="J434" i="5"/>
  <c r="I434" i="5"/>
  <c r="H434" i="5"/>
  <c r="G455" i="1"/>
  <c r="H455" i="1"/>
  <c r="I455" i="1"/>
  <c r="B457" i="1"/>
  <c r="F456" i="1"/>
  <c r="C456" i="1"/>
  <c r="D456" i="1" s="1"/>
  <c r="H435" i="5" l="1"/>
  <c r="I435" i="5"/>
  <c r="J435" i="5"/>
  <c r="C436" i="5"/>
  <c r="D436" i="5" s="1"/>
  <c r="B437" i="5"/>
  <c r="G436" i="5"/>
  <c r="I456" i="1"/>
  <c r="H456" i="1"/>
  <c r="G456" i="1"/>
  <c r="B458" i="1"/>
  <c r="F457" i="1"/>
  <c r="C457" i="1"/>
  <c r="D457" i="1" s="1"/>
  <c r="H436" i="5" l="1"/>
  <c r="J436" i="5"/>
  <c r="I436" i="5"/>
  <c r="G437" i="5"/>
  <c r="C437" i="5"/>
  <c r="D437" i="5" s="1"/>
  <c r="B438" i="5"/>
  <c r="G457" i="1"/>
  <c r="H457" i="1"/>
  <c r="I457" i="1"/>
  <c r="B459" i="1"/>
  <c r="F458" i="1"/>
  <c r="C458" i="1"/>
  <c r="D458" i="1" s="1"/>
  <c r="H437" i="5" l="1"/>
  <c r="I437" i="5"/>
  <c r="J437" i="5"/>
  <c r="B439" i="5"/>
  <c r="G438" i="5"/>
  <c r="C438" i="5"/>
  <c r="D438" i="5" s="1"/>
  <c r="G458" i="1"/>
  <c r="I458" i="1"/>
  <c r="H458" i="1"/>
  <c r="B460" i="1"/>
  <c r="F459" i="1"/>
  <c r="C459" i="1"/>
  <c r="D459" i="1" s="1"/>
  <c r="I438" i="5" l="1"/>
  <c r="H438" i="5"/>
  <c r="J438" i="5"/>
  <c r="C439" i="5"/>
  <c r="D439" i="5" s="1"/>
  <c r="B440" i="5"/>
  <c r="G439" i="5"/>
  <c r="H459" i="1"/>
  <c r="G459" i="1"/>
  <c r="I459" i="1"/>
  <c r="B461" i="1"/>
  <c r="F460" i="1"/>
  <c r="C460" i="1"/>
  <c r="D460" i="1" s="1"/>
  <c r="J439" i="5" l="1"/>
  <c r="H439" i="5"/>
  <c r="I439" i="5"/>
  <c r="B441" i="5"/>
  <c r="G440" i="5"/>
  <c r="C440" i="5"/>
  <c r="D440" i="5" s="1"/>
  <c r="G460" i="1"/>
  <c r="I460" i="1"/>
  <c r="H460" i="1"/>
  <c r="B462" i="1"/>
  <c r="F461" i="1"/>
  <c r="C461" i="1"/>
  <c r="D461" i="1" s="1"/>
  <c r="H440" i="5" l="1"/>
  <c r="I440" i="5"/>
  <c r="J440" i="5"/>
  <c r="B442" i="5"/>
  <c r="G441" i="5"/>
  <c r="C441" i="5"/>
  <c r="D441" i="5" s="1"/>
  <c r="H461" i="1"/>
  <c r="G461" i="1"/>
  <c r="I461" i="1"/>
  <c r="B463" i="1"/>
  <c r="F462" i="1"/>
  <c r="C462" i="1"/>
  <c r="D462" i="1" s="1"/>
  <c r="I441" i="5" l="1"/>
  <c r="H441" i="5"/>
  <c r="J441" i="5"/>
  <c r="G442" i="5"/>
  <c r="C442" i="5"/>
  <c r="D442" i="5" s="1"/>
  <c r="B443" i="5"/>
  <c r="G462" i="1"/>
  <c r="I462" i="1"/>
  <c r="H462" i="1"/>
  <c r="B464" i="1"/>
  <c r="F463" i="1"/>
  <c r="C463" i="1"/>
  <c r="D463" i="1" s="1"/>
  <c r="B444" i="5" l="1"/>
  <c r="G443" i="5"/>
  <c r="C443" i="5"/>
  <c r="D443" i="5" s="1"/>
  <c r="J442" i="5"/>
  <c r="H442" i="5"/>
  <c r="I442" i="5"/>
  <c r="G463" i="1"/>
  <c r="H463" i="1"/>
  <c r="I463" i="1"/>
  <c r="B465" i="1"/>
  <c r="F464" i="1"/>
  <c r="C464" i="1"/>
  <c r="D464" i="1" s="1"/>
  <c r="H443" i="5" l="1"/>
  <c r="J443" i="5"/>
  <c r="I443" i="5"/>
  <c r="C444" i="5"/>
  <c r="D444" i="5" s="1"/>
  <c r="G444" i="5"/>
  <c r="B445" i="5"/>
  <c r="I464" i="1"/>
  <c r="G464" i="1"/>
  <c r="H464" i="1"/>
  <c r="B466" i="1"/>
  <c r="F465" i="1"/>
  <c r="C465" i="1"/>
  <c r="D465" i="1" s="1"/>
  <c r="G445" i="5" l="1"/>
  <c r="B446" i="5"/>
  <c r="C445" i="5"/>
  <c r="D445" i="5" s="1"/>
  <c r="I444" i="5"/>
  <c r="H444" i="5"/>
  <c r="J444" i="5"/>
  <c r="G465" i="1"/>
  <c r="I465" i="1"/>
  <c r="H465" i="1"/>
  <c r="B467" i="1"/>
  <c r="F466" i="1"/>
  <c r="C466" i="1"/>
  <c r="D466" i="1" s="1"/>
  <c r="B447" i="5" l="1"/>
  <c r="G446" i="5"/>
  <c r="C446" i="5"/>
  <c r="D446" i="5" s="1"/>
  <c r="J445" i="5"/>
  <c r="H445" i="5"/>
  <c r="I445" i="5"/>
  <c r="H466" i="1"/>
  <c r="G466" i="1"/>
  <c r="I466" i="1"/>
  <c r="B468" i="1"/>
  <c r="F467" i="1"/>
  <c r="C467" i="1"/>
  <c r="D467" i="1" s="1"/>
  <c r="H446" i="5" l="1"/>
  <c r="J446" i="5"/>
  <c r="I446" i="5"/>
  <c r="C447" i="5"/>
  <c r="D447" i="5" s="1"/>
  <c r="B448" i="5"/>
  <c r="G447" i="5"/>
  <c r="G467" i="1"/>
  <c r="I467" i="1"/>
  <c r="H467" i="1"/>
  <c r="B469" i="1"/>
  <c r="F468" i="1"/>
  <c r="C468" i="1"/>
  <c r="D468" i="1" s="1"/>
  <c r="I447" i="5" l="1"/>
  <c r="H447" i="5"/>
  <c r="J447" i="5"/>
  <c r="B449" i="5"/>
  <c r="G448" i="5"/>
  <c r="C448" i="5"/>
  <c r="D448" i="5" s="1"/>
  <c r="I468" i="1"/>
  <c r="G468" i="1"/>
  <c r="H468" i="1"/>
  <c r="B470" i="1"/>
  <c r="F469" i="1"/>
  <c r="C469" i="1"/>
  <c r="D469" i="1" s="1"/>
  <c r="J448" i="5" l="1"/>
  <c r="I448" i="5"/>
  <c r="H448" i="5"/>
  <c r="C449" i="5"/>
  <c r="D449" i="5" s="1"/>
  <c r="B450" i="5"/>
  <c r="G449" i="5"/>
  <c r="B471" i="1"/>
  <c r="F470" i="1"/>
  <c r="C470" i="1"/>
  <c r="D470" i="1" s="1"/>
  <c r="H469" i="1"/>
  <c r="G469" i="1"/>
  <c r="I469" i="1"/>
  <c r="G450" i="5" l="1"/>
  <c r="C450" i="5"/>
  <c r="D450" i="5" s="1"/>
  <c r="B451" i="5"/>
  <c r="I449" i="5"/>
  <c r="H449" i="5"/>
  <c r="J449" i="5"/>
  <c r="H470" i="1"/>
  <c r="G470" i="1"/>
  <c r="I470" i="1"/>
  <c r="B472" i="1"/>
  <c r="F471" i="1"/>
  <c r="C471" i="1"/>
  <c r="D471" i="1" s="1"/>
  <c r="B452" i="5" l="1"/>
  <c r="C451" i="5"/>
  <c r="D451" i="5" s="1"/>
  <c r="G451" i="5"/>
  <c r="H450" i="5"/>
  <c r="J450" i="5"/>
  <c r="I450" i="5"/>
  <c r="G471" i="1"/>
  <c r="H471" i="1"/>
  <c r="I471" i="1"/>
  <c r="B473" i="1"/>
  <c r="F472" i="1"/>
  <c r="C472" i="1"/>
  <c r="D472" i="1" s="1"/>
  <c r="I451" i="5" l="1"/>
  <c r="J451" i="5"/>
  <c r="H451" i="5"/>
  <c r="C452" i="5"/>
  <c r="D452" i="5" s="1"/>
  <c r="B453" i="5"/>
  <c r="G452" i="5"/>
  <c r="B474" i="1"/>
  <c r="F473" i="1"/>
  <c r="C473" i="1"/>
  <c r="D473" i="1" s="1"/>
  <c r="H472" i="1"/>
  <c r="G472" i="1"/>
  <c r="I472" i="1"/>
  <c r="H452" i="5" l="1"/>
  <c r="J452" i="5"/>
  <c r="I452" i="5"/>
  <c r="G453" i="5"/>
  <c r="C453" i="5"/>
  <c r="D453" i="5" s="1"/>
  <c r="B454" i="5"/>
  <c r="B475" i="1"/>
  <c r="F474" i="1"/>
  <c r="C474" i="1"/>
  <c r="D474" i="1" s="1"/>
  <c r="G473" i="1"/>
  <c r="H473" i="1"/>
  <c r="I473" i="1"/>
  <c r="B455" i="5" l="1"/>
  <c r="G454" i="5"/>
  <c r="C454" i="5"/>
  <c r="D454" i="5" s="1"/>
  <c r="I453" i="5"/>
  <c r="H453" i="5"/>
  <c r="J453" i="5"/>
  <c r="B476" i="1"/>
  <c r="F475" i="1"/>
  <c r="C475" i="1"/>
  <c r="D475" i="1" s="1"/>
  <c r="I474" i="1"/>
  <c r="G474" i="1"/>
  <c r="H474" i="1"/>
  <c r="H454" i="5" l="1"/>
  <c r="I454" i="5"/>
  <c r="J454" i="5"/>
  <c r="C455" i="5"/>
  <c r="D455" i="5" s="1"/>
  <c r="B456" i="5"/>
  <c r="G455" i="5"/>
  <c r="G475" i="1"/>
  <c r="H475" i="1"/>
  <c r="I475" i="1"/>
  <c r="B477" i="1"/>
  <c r="F476" i="1"/>
  <c r="C476" i="1"/>
  <c r="D476" i="1" s="1"/>
  <c r="J455" i="5" l="1"/>
  <c r="I455" i="5"/>
  <c r="H455" i="5"/>
  <c r="B457" i="5"/>
  <c r="G456" i="5"/>
  <c r="C456" i="5"/>
  <c r="D456" i="5" s="1"/>
  <c r="G476" i="1"/>
  <c r="H476" i="1"/>
  <c r="I476" i="1"/>
  <c r="B478" i="1"/>
  <c r="F477" i="1"/>
  <c r="C477" i="1"/>
  <c r="D477" i="1" s="1"/>
  <c r="J456" i="5" l="1"/>
  <c r="H456" i="5"/>
  <c r="I456" i="5"/>
  <c r="B458" i="5"/>
  <c r="G457" i="5"/>
  <c r="C457" i="5"/>
  <c r="D457" i="5" s="1"/>
  <c r="H477" i="1"/>
  <c r="I477" i="1"/>
  <c r="G477" i="1"/>
  <c r="B479" i="1"/>
  <c r="F478" i="1"/>
  <c r="C478" i="1"/>
  <c r="D478" i="1" s="1"/>
  <c r="I457" i="5" l="1"/>
  <c r="H457" i="5"/>
  <c r="J457" i="5"/>
  <c r="G458" i="5"/>
  <c r="C458" i="5"/>
  <c r="D458" i="5" s="1"/>
  <c r="B459" i="5"/>
  <c r="G478" i="1"/>
  <c r="H478" i="1"/>
  <c r="I478" i="1"/>
  <c r="B480" i="1"/>
  <c r="F479" i="1"/>
  <c r="C479" i="1"/>
  <c r="D479" i="1" s="1"/>
  <c r="B460" i="5" l="1"/>
  <c r="G459" i="5"/>
  <c r="C459" i="5"/>
  <c r="D459" i="5" s="1"/>
  <c r="J458" i="5"/>
  <c r="I458" i="5"/>
  <c r="H458" i="5"/>
  <c r="G479" i="1"/>
  <c r="I479" i="1"/>
  <c r="H479" i="1"/>
  <c r="B481" i="1"/>
  <c r="F480" i="1"/>
  <c r="C480" i="1"/>
  <c r="D480" i="1" s="1"/>
  <c r="I459" i="5" l="1"/>
  <c r="H459" i="5"/>
  <c r="J459" i="5"/>
  <c r="C460" i="5"/>
  <c r="D460" i="5" s="1"/>
  <c r="G460" i="5"/>
  <c r="B461" i="5"/>
  <c r="H480" i="1"/>
  <c r="G480" i="1"/>
  <c r="I480" i="1"/>
  <c r="B482" i="1"/>
  <c r="F481" i="1"/>
  <c r="C481" i="1"/>
  <c r="D481" i="1" s="1"/>
  <c r="H460" i="5" l="1"/>
  <c r="I460" i="5"/>
  <c r="J460" i="5"/>
  <c r="G461" i="5"/>
  <c r="B462" i="5"/>
  <c r="C461" i="5"/>
  <c r="D461" i="5" s="1"/>
  <c r="I481" i="1"/>
  <c r="H481" i="1"/>
  <c r="G481" i="1"/>
  <c r="B483" i="1"/>
  <c r="F482" i="1"/>
  <c r="C482" i="1"/>
  <c r="D482" i="1" s="1"/>
  <c r="B463" i="5" l="1"/>
  <c r="G462" i="5"/>
  <c r="C462" i="5"/>
  <c r="D462" i="5" s="1"/>
  <c r="H461" i="5"/>
  <c r="J461" i="5"/>
  <c r="I461" i="5"/>
  <c r="H482" i="1"/>
  <c r="G482" i="1"/>
  <c r="I482" i="1"/>
  <c r="B484" i="1"/>
  <c r="F483" i="1"/>
  <c r="C483" i="1"/>
  <c r="D483" i="1" s="1"/>
  <c r="I462" i="5" l="1"/>
  <c r="H462" i="5"/>
  <c r="J462" i="5"/>
  <c r="C463" i="5"/>
  <c r="D463" i="5" s="1"/>
  <c r="B464" i="5"/>
  <c r="G463" i="5"/>
  <c r="H483" i="1"/>
  <c r="G483" i="1"/>
  <c r="I483" i="1"/>
  <c r="B485" i="1"/>
  <c r="F484" i="1"/>
  <c r="C484" i="1"/>
  <c r="D484" i="1" s="1"/>
  <c r="J463" i="5" l="1"/>
  <c r="H463" i="5"/>
  <c r="I463" i="5"/>
  <c r="B465" i="5"/>
  <c r="G464" i="5"/>
  <c r="C464" i="5"/>
  <c r="D464" i="5" s="1"/>
  <c r="I484" i="1"/>
  <c r="H484" i="1"/>
  <c r="G484" i="1"/>
  <c r="B486" i="1"/>
  <c r="F485" i="1"/>
  <c r="C485" i="1"/>
  <c r="D485" i="1" s="1"/>
  <c r="H464" i="5" l="1"/>
  <c r="I464" i="5"/>
  <c r="J464" i="5"/>
  <c r="C465" i="5"/>
  <c r="D465" i="5" s="1"/>
  <c r="G465" i="5"/>
  <c r="B466" i="5"/>
  <c r="I485" i="1"/>
  <c r="H485" i="1"/>
  <c r="G485" i="1"/>
  <c r="B487" i="1"/>
  <c r="F486" i="1"/>
  <c r="C486" i="1"/>
  <c r="D486" i="1" s="1"/>
  <c r="G466" i="5" l="1"/>
  <c r="C466" i="5"/>
  <c r="D466" i="5" s="1"/>
  <c r="B467" i="5"/>
  <c r="J465" i="5"/>
  <c r="I465" i="5"/>
  <c r="H465" i="5"/>
  <c r="B488" i="1"/>
  <c r="F487" i="1"/>
  <c r="C487" i="1"/>
  <c r="D487" i="1" s="1"/>
  <c r="H486" i="1"/>
  <c r="I486" i="1"/>
  <c r="G486" i="1"/>
  <c r="B468" i="5" l="1"/>
  <c r="C467" i="5"/>
  <c r="D467" i="5" s="1"/>
  <c r="G467" i="5"/>
  <c r="I466" i="5"/>
  <c r="J466" i="5"/>
  <c r="H466" i="5"/>
  <c r="H487" i="1"/>
  <c r="I487" i="1"/>
  <c r="G487" i="1"/>
  <c r="B489" i="1"/>
  <c r="F488" i="1"/>
  <c r="C488" i="1"/>
  <c r="J467" i="5" l="1"/>
  <c r="H467" i="5"/>
  <c r="I467" i="5"/>
  <c r="C468" i="5"/>
  <c r="D468" i="5" s="1"/>
  <c r="B469" i="5"/>
  <c r="G468" i="5"/>
  <c r="D488" i="1"/>
  <c r="G488" i="1"/>
  <c r="H488" i="1"/>
  <c r="I488" i="1"/>
  <c r="B490" i="1"/>
  <c r="F489" i="1"/>
  <c r="C489" i="1"/>
  <c r="D489" i="1" s="1"/>
  <c r="J468" i="5" l="1"/>
  <c r="H468" i="5"/>
  <c r="I468" i="5"/>
  <c r="G469" i="5"/>
  <c r="C469" i="5"/>
  <c r="D469" i="5" s="1"/>
  <c r="B470" i="5"/>
  <c r="H489" i="1"/>
  <c r="G489" i="1"/>
  <c r="I489" i="1"/>
  <c r="B491" i="1"/>
  <c r="F490" i="1"/>
  <c r="C490" i="1"/>
  <c r="D490" i="1" s="1"/>
  <c r="B471" i="5" l="1"/>
  <c r="G470" i="5"/>
  <c r="C470" i="5"/>
  <c r="D470" i="5" s="1"/>
  <c r="I469" i="5"/>
  <c r="J469" i="5"/>
  <c r="H469" i="5"/>
  <c r="B492" i="1"/>
  <c r="F491" i="1"/>
  <c r="C491" i="1"/>
  <c r="G490" i="1"/>
  <c r="H490" i="1"/>
  <c r="I490" i="1"/>
  <c r="H470" i="5" l="1"/>
  <c r="I470" i="5"/>
  <c r="J470" i="5"/>
  <c r="C471" i="5"/>
  <c r="D471" i="5" s="1"/>
  <c r="B472" i="5"/>
  <c r="G471" i="5"/>
  <c r="D491" i="1"/>
  <c r="H491" i="1"/>
  <c r="I491" i="1"/>
  <c r="G491" i="1"/>
  <c r="B493" i="1"/>
  <c r="F492" i="1"/>
  <c r="C492" i="1"/>
  <c r="D492" i="1" s="1"/>
  <c r="J471" i="5" l="1"/>
  <c r="I471" i="5"/>
  <c r="H471" i="5"/>
  <c r="B473" i="5"/>
  <c r="G472" i="5"/>
  <c r="C472" i="5"/>
  <c r="D472" i="5" s="1"/>
  <c r="G492" i="1"/>
  <c r="I492" i="1"/>
  <c r="H492" i="1"/>
  <c r="B494" i="1"/>
  <c r="F493" i="1"/>
  <c r="C493" i="1"/>
  <c r="D493" i="1" s="1"/>
  <c r="J472" i="5" l="1"/>
  <c r="H472" i="5"/>
  <c r="I472" i="5"/>
  <c r="B474" i="5"/>
  <c r="G473" i="5"/>
  <c r="C473" i="5"/>
  <c r="D473" i="5" s="1"/>
  <c r="B495" i="1"/>
  <c r="F494" i="1"/>
  <c r="C494" i="1"/>
  <c r="D494" i="1" s="1"/>
  <c r="G493" i="1"/>
  <c r="I493" i="1"/>
  <c r="H493" i="1"/>
  <c r="J473" i="5" l="1"/>
  <c r="I473" i="5"/>
  <c r="H473" i="5"/>
  <c r="G474" i="5"/>
  <c r="C474" i="5"/>
  <c r="D474" i="5" s="1"/>
  <c r="B475" i="5"/>
  <c r="G494" i="1"/>
  <c r="I494" i="1"/>
  <c r="H494" i="1"/>
  <c r="B496" i="1"/>
  <c r="F495" i="1"/>
  <c r="C495" i="1"/>
  <c r="D495" i="1" s="1"/>
  <c r="B476" i="5" l="1"/>
  <c r="G475" i="5"/>
  <c r="C475" i="5"/>
  <c r="D475" i="5" s="1"/>
  <c r="J474" i="5"/>
  <c r="H474" i="5"/>
  <c r="I474" i="5"/>
  <c r="G495" i="1"/>
  <c r="I495" i="1"/>
  <c r="H495" i="1"/>
  <c r="B497" i="1"/>
  <c r="F496" i="1"/>
  <c r="C496" i="1"/>
  <c r="D496" i="1" s="1"/>
  <c r="I475" i="5" l="1"/>
  <c r="H475" i="5"/>
  <c r="J475" i="5"/>
  <c r="C476" i="5"/>
  <c r="D476" i="5" s="1"/>
  <c r="G476" i="5"/>
  <c r="B477" i="5"/>
  <c r="G496" i="1"/>
  <c r="I496" i="1"/>
  <c r="H496" i="1"/>
  <c r="B498" i="1"/>
  <c r="F497" i="1"/>
  <c r="C497" i="1"/>
  <c r="D497" i="1" s="1"/>
  <c r="G477" i="5" l="1"/>
  <c r="B478" i="5"/>
  <c r="C477" i="5"/>
  <c r="D477" i="5" s="1"/>
  <c r="J476" i="5"/>
  <c r="H476" i="5"/>
  <c r="I476" i="5"/>
  <c r="G497" i="1"/>
  <c r="H497" i="1"/>
  <c r="I497" i="1"/>
  <c r="B499" i="1"/>
  <c r="F498" i="1"/>
  <c r="C498" i="1"/>
  <c r="D498" i="1" s="1"/>
  <c r="B479" i="5" l="1"/>
  <c r="G478" i="5"/>
  <c r="C478" i="5"/>
  <c r="D478" i="5" s="1"/>
  <c r="J477" i="5"/>
  <c r="I477" i="5"/>
  <c r="H477" i="5"/>
  <c r="H498" i="1"/>
  <c r="I498" i="1"/>
  <c r="G498" i="1"/>
  <c r="B500" i="1"/>
  <c r="F499" i="1"/>
  <c r="C499" i="1"/>
  <c r="D499" i="1" s="1"/>
  <c r="H478" i="5" l="1"/>
  <c r="J478" i="5"/>
  <c r="I478" i="5"/>
  <c r="C479" i="5"/>
  <c r="D479" i="5" s="1"/>
  <c r="B480" i="5"/>
  <c r="G479" i="5"/>
  <c r="G499" i="1"/>
  <c r="H499" i="1"/>
  <c r="I499" i="1"/>
  <c r="B501" i="1"/>
  <c r="F500" i="1"/>
  <c r="C500" i="1"/>
  <c r="D500" i="1" s="1"/>
  <c r="J479" i="5" l="1"/>
  <c r="I479" i="5"/>
  <c r="H479" i="5"/>
  <c r="B481" i="5"/>
  <c r="G480" i="5"/>
  <c r="C480" i="5"/>
  <c r="D480" i="5" s="1"/>
  <c r="G500" i="1"/>
  <c r="H500" i="1"/>
  <c r="I500" i="1"/>
  <c r="B502" i="1"/>
  <c r="F501" i="1"/>
  <c r="C501" i="1"/>
  <c r="D501" i="1" s="1"/>
  <c r="I480" i="5" l="1"/>
  <c r="J480" i="5"/>
  <c r="H480" i="5"/>
  <c r="B482" i="5"/>
  <c r="C481" i="5"/>
  <c r="D481" i="5" s="1"/>
  <c r="G481" i="5"/>
  <c r="G501" i="1"/>
  <c r="H501" i="1"/>
  <c r="I501" i="1"/>
  <c r="B503" i="1"/>
  <c r="F502" i="1"/>
  <c r="C502" i="1"/>
  <c r="D502" i="1" s="1"/>
  <c r="I481" i="5" l="1"/>
  <c r="J481" i="5"/>
  <c r="H481" i="5"/>
  <c r="B483" i="5"/>
  <c r="C482" i="5"/>
  <c r="D482" i="5" s="1"/>
  <c r="G482" i="5"/>
  <c r="I502" i="1"/>
  <c r="H502" i="1"/>
  <c r="G502" i="1"/>
  <c r="B504" i="1"/>
  <c r="F503" i="1"/>
  <c r="C503" i="1"/>
  <c r="D503" i="1" s="1"/>
  <c r="J482" i="5" l="1"/>
  <c r="I482" i="5"/>
  <c r="H482" i="5"/>
  <c r="C483" i="5"/>
  <c r="D483" i="5" s="1"/>
  <c r="G483" i="5"/>
  <c r="B484" i="5"/>
  <c r="B505" i="1"/>
  <c r="F504" i="1"/>
  <c r="C504" i="1"/>
  <c r="D504" i="1" s="1"/>
  <c r="G503" i="1"/>
  <c r="H503" i="1"/>
  <c r="I503" i="1"/>
  <c r="C484" i="5" l="1"/>
  <c r="D484" i="5" s="1"/>
  <c r="G484" i="5"/>
  <c r="B485" i="5"/>
  <c r="H483" i="5"/>
  <c r="J483" i="5"/>
  <c r="I483" i="5"/>
  <c r="G504" i="1"/>
  <c r="H504" i="1"/>
  <c r="I504" i="1"/>
  <c r="B506" i="1"/>
  <c r="F505" i="1"/>
  <c r="C505" i="1"/>
  <c r="D505" i="1" s="1"/>
  <c r="C485" i="5" l="1"/>
  <c r="D485" i="5" s="1"/>
  <c r="B486" i="5"/>
  <c r="G485" i="5"/>
  <c r="J484" i="5"/>
  <c r="H484" i="5"/>
  <c r="I484" i="5"/>
  <c r="G505" i="1"/>
  <c r="H505" i="1"/>
  <c r="I505" i="1"/>
  <c r="B507" i="1"/>
  <c r="F506" i="1"/>
  <c r="C506" i="1"/>
  <c r="D506" i="1" s="1"/>
  <c r="I485" i="5" l="1"/>
  <c r="J485" i="5"/>
  <c r="H485" i="5"/>
  <c r="C486" i="5"/>
  <c r="D486" i="5" s="1"/>
  <c r="B487" i="5"/>
  <c r="G486" i="5"/>
  <c r="B508" i="1"/>
  <c r="F507" i="1"/>
  <c r="C507" i="1"/>
  <c r="D507" i="1" s="1"/>
  <c r="I506" i="1"/>
  <c r="G506" i="1"/>
  <c r="H506" i="1"/>
  <c r="H486" i="5" l="1"/>
  <c r="J486" i="5"/>
  <c r="I486" i="5"/>
  <c r="C487" i="5"/>
  <c r="D487" i="5" s="1"/>
  <c r="G487" i="5"/>
  <c r="B488" i="5"/>
  <c r="H507" i="1"/>
  <c r="G507" i="1"/>
  <c r="I507" i="1"/>
  <c r="B509" i="1"/>
  <c r="F508" i="1"/>
  <c r="C508" i="1"/>
  <c r="D508" i="1" s="1"/>
  <c r="C488" i="5" l="1"/>
  <c r="D488" i="5" s="1"/>
  <c r="G488" i="5"/>
  <c r="B489" i="5"/>
  <c r="I487" i="5"/>
  <c r="J487" i="5"/>
  <c r="H487" i="5"/>
  <c r="H508" i="1"/>
  <c r="I508" i="1"/>
  <c r="G508" i="1"/>
  <c r="B510" i="1"/>
  <c r="F509" i="1"/>
  <c r="C509" i="1"/>
  <c r="D509" i="1" s="1"/>
  <c r="C489" i="5" l="1"/>
  <c r="D489" i="5" s="1"/>
  <c r="B490" i="5"/>
  <c r="G489" i="5"/>
  <c r="J488" i="5"/>
  <c r="I488" i="5"/>
  <c r="H488" i="5"/>
  <c r="H509" i="1"/>
  <c r="I509" i="1"/>
  <c r="G509" i="1"/>
  <c r="B511" i="1"/>
  <c r="F510" i="1"/>
  <c r="C510" i="1"/>
  <c r="D510" i="1" s="1"/>
  <c r="J489" i="5" l="1"/>
  <c r="I489" i="5"/>
  <c r="H489" i="5"/>
  <c r="C490" i="5"/>
  <c r="D490" i="5" s="1"/>
  <c r="B491" i="5"/>
  <c r="G490" i="5"/>
  <c r="B512" i="1"/>
  <c r="F511" i="1"/>
  <c r="C511" i="1"/>
  <c r="D511" i="1" s="1"/>
  <c r="G510" i="1"/>
  <c r="H510" i="1"/>
  <c r="I510" i="1"/>
  <c r="J490" i="5" l="1"/>
  <c r="H490" i="5"/>
  <c r="I490" i="5"/>
  <c r="C491" i="5"/>
  <c r="D491" i="5" s="1"/>
  <c r="G491" i="5"/>
  <c r="B492" i="5"/>
  <c r="H511" i="1"/>
  <c r="I511" i="1"/>
  <c r="G511" i="1"/>
  <c r="B513" i="1"/>
  <c r="F512" i="1"/>
  <c r="C512" i="1"/>
  <c r="D512" i="1" s="1"/>
  <c r="C492" i="5" l="1"/>
  <c r="D492" i="5" s="1"/>
  <c r="G492" i="5"/>
  <c r="B493" i="5"/>
  <c r="H491" i="5"/>
  <c r="I491" i="5"/>
  <c r="J491" i="5"/>
  <c r="G512" i="1"/>
  <c r="H512" i="1"/>
  <c r="I512" i="1"/>
  <c r="B514" i="1"/>
  <c r="F513" i="1"/>
  <c r="C513" i="1"/>
  <c r="D513" i="1" s="1"/>
  <c r="C493" i="5" l="1"/>
  <c r="D493" i="5" s="1"/>
  <c r="B494" i="5"/>
  <c r="G493" i="5"/>
  <c r="I492" i="5"/>
  <c r="H492" i="5"/>
  <c r="J492" i="5"/>
  <c r="G513" i="1"/>
  <c r="I513" i="1"/>
  <c r="H513" i="1"/>
  <c r="B515" i="1"/>
  <c r="F514" i="1"/>
  <c r="C514" i="1"/>
  <c r="D514" i="1" s="1"/>
  <c r="I493" i="5" l="1"/>
  <c r="H493" i="5"/>
  <c r="J493" i="5"/>
  <c r="C494" i="5"/>
  <c r="D494" i="5" s="1"/>
  <c r="B495" i="5"/>
  <c r="G494" i="5"/>
  <c r="G514" i="1"/>
  <c r="H514" i="1"/>
  <c r="I514" i="1"/>
  <c r="B516" i="1"/>
  <c r="F515" i="1"/>
  <c r="C515" i="1"/>
  <c r="D515" i="1" s="1"/>
  <c r="J494" i="5" l="1"/>
  <c r="I494" i="5"/>
  <c r="H494" i="5"/>
  <c r="C495" i="5"/>
  <c r="D495" i="5" s="1"/>
  <c r="G495" i="5"/>
  <c r="B496" i="5"/>
  <c r="I515" i="1"/>
  <c r="H515" i="1"/>
  <c r="G515" i="1"/>
  <c r="B517" i="1"/>
  <c r="F516" i="1"/>
  <c r="C516" i="1"/>
  <c r="D516" i="1" s="1"/>
  <c r="C496" i="5" l="1"/>
  <c r="D496" i="5" s="1"/>
  <c r="G496" i="5"/>
  <c r="B497" i="5"/>
  <c r="J495" i="5"/>
  <c r="I495" i="5"/>
  <c r="H495" i="5"/>
  <c r="B518" i="1"/>
  <c r="F517" i="1"/>
  <c r="C517" i="1"/>
  <c r="D517" i="1" s="1"/>
  <c r="H516" i="1"/>
  <c r="I516" i="1"/>
  <c r="G516" i="1"/>
  <c r="H496" i="5" l="1"/>
  <c r="I496" i="5"/>
  <c r="J496" i="5"/>
  <c r="C497" i="5"/>
  <c r="D497" i="5" s="1"/>
  <c r="G497" i="5"/>
  <c r="B498" i="5"/>
  <c r="I517" i="1"/>
  <c r="H517" i="1"/>
  <c r="G517" i="1"/>
  <c r="B519" i="1"/>
  <c r="F518" i="1"/>
  <c r="C518" i="1"/>
  <c r="D518" i="1" s="1"/>
  <c r="C498" i="5" l="1"/>
  <c r="D498" i="5" s="1"/>
  <c r="G498" i="5"/>
  <c r="B499" i="5"/>
  <c r="H497" i="5"/>
  <c r="I497" i="5"/>
  <c r="J497" i="5"/>
  <c r="B520" i="1"/>
  <c r="F519" i="1"/>
  <c r="C519" i="1"/>
  <c r="D519" i="1" s="1"/>
  <c r="I518" i="1"/>
  <c r="G518" i="1"/>
  <c r="H518" i="1"/>
  <c r="J498" i="5" l="1"/>
  <c r="H498" i="5"/>
  <c r="I498" i="5"/>
  <c r="C499" i="5"/>
  <c r="D499" i="5" s="1"/>
  <c r="G499" i="5"/>
  <c r="B500" i="5"/>
  <c r="G519" i="1"/>
  <c r="H519" i="1"/>
  <c r="I519" i="1"/>
  <c r="B521" i="1"/>
  <c r="F520" i="1"/>
  <c r="C520" i="1"/>
  <c r="D520" i="1" s="1"/>
  <c r="C500" i="5" l="1"/>
  <c r="D500" i="5" s="1"/>
  <c r="G500" i="5"/>
  <c r="B501" i="5"/>
  <c r="I499" i="5"/>
  <c r="H499" i="5"/>
  <c r="J499" i="5"/>
  <c r="B522" i="1"/>
  <c r="F521" i="1"/>
  <c r="C521" i="1"/>
  <c r="D521" i="1" s="1"/>
  <c r="H520" i="1"/>
  <c r="I520" i="1"/>
  <c r="G520" i="1"/>
  <c r="H500" i="5" l="1"/>
  <c r="I500" i="5"/>
  <c r="J500" i="5"/>
  <c r="C501" i="5"/>
  <c r="D501" i="5" s="1"/>
  <c r="G501" i="5"/>
  <c r="B502" i="5"/>
  <c r="G521" i="1"/>
  <c r="H521" i="1"/>
  <c r="I521" i="1"/>
  <c r="B523" i="1"/>
  <c r="F522" i="1"/>
  <c r="C522" i="1"/>
  <c r="D522" i="1" s="1"/>
  <c r="C502" i="5" l="1"/>
  <c r="D502" i="5" s="1"/>
  <c r="G502" i="5"/>
  <c r="B503" i="5"/>
  <c r="H501" i="5"/>
  <c r="J501" i="5"/>
  <c r="I501" i="5"/>
  <c r="H522" i="1"/>
  <c r="G522" i="1"/>
  <c r="I522" i="1"/>
  <c r="B524" i="1"/>
  <c r="F523" i="1"/>
  <c r="C523" i="1"/>
  <c r="D523" i="1" s="1"/>
  <c r="C503" i="5" l="1"/>
  <c r="D503" i="5" s="1"/>
  <c r="G503" i="5"/>
  <c r="B504" i="5"/>
  <c r="I502" i="5"/>
  <c r="J502" i="5"/>
  <c r="H502" i="5"/>
  <c r="I523" i="1"/>
  <c r="G523" i="1"/>
  <c r="H523" i="1"/>
  <c r="B525" i="1"/>
  <c r="F524" i="1"/>
  <c r="C524" i="1"/>
  <c r="D524" i="1" s="1"/>
  <c r="C504" i="5" l="1"/>
  <c r="D504" i="5" s="1"/>
  <c r="G504" i="5"/>
  <c r="B505" i="5"/>
  <c r="H503" i="5"/>
  <c r="I503" i="5"/>
  <c r="J503" i="5"/>
  <c r="G524" i="1"/>
  <c r="H524" i="1"/>
  <c r="I524" i="1"/>
  <c r="B526" i="1"/>
  <c r="F525" i="1"/>
  <c r="C525" i="1"/>
  <c r="D525" i="1" s="1"/>
  <c r="C505" i="5" l="1"/>
  <c r="D505" i="5" s="1"/>
  <c r="G505" i="5"/>
  <c r="B506" i="5"/>
  <c r="I504" i="5"/>
  <c r="H504" i="5"/>
  <c r="J504" i="5"/>
  <c r="B527" i="1"/>
  <c r="F526" i="1"/>
  <c r="C526" i="1"/>
  <c r="D526" i="1" s="1"/>
  <c r="I525" i="1"/>
  <c r="G525" i="1"/>
  <c r="H525" i="1"/>
  <c r="J505" i="5" l="1"/>
  <c r="I505" i="5"/>
  <c r="H505" i="5"/>
  <c r="C506" i="5"/>
  <c r="D506" i="5" s="1"/>
  <c r="G506" i="5"/>
  <c r="B507" i="5"/>
  <c r="I526" i="1"/>
  <c r="G526" i="1"/>
  <c r="H526" i="1"/>
  <c r="B528" i="1"/>
  <c r="F527" i="1"/>
  <c r="C527" i="1"/>
  <c r="D527" i="1" s="1"/>
  <c r="C507" i="5" l="1"/>
  <c r="D507" i="5" s="1"/>
  <c r="G507" i="5"/>
  <c r="B508" i="5"/>
  <c r="I506" i="5"/>
  <c r="H506" i="5"/>
  <c r="J506" i="5"/>
  <c r="I527" i="1"/>
  <c r="G527" i="1"/>
  <c r="H527" i="1"/>
  <c r="B529" i="1"/>
  <c r="F528" i="1"/>
  <c r="C528" i="1"/>
  <c r="D528" i="1" s="1"/>
  <c r="C508" i="5" l="1"/>
  <c r="D508" i="5" s="1"/>
  <c r="G508" i="5"/>
  <c r="B509" i="5"/>
  <c r="I507" i="5"/>
  <c r="J507" i="5"/>
  <c r="H507" i="5"/>
  <c r="B530" i="1"/>
  <c r="F529" i="1"/>
  <c r="C529" i="1"/>
  <c r="D529" i="1" s="1"/>
  <c r="G528" i="1"/>
  <c r="H528" i="1"/>
  <c r="I528" i="1"/>
  <c r="J508" i="5" l="1"/>
  <c r="H508" i="5"/>
  <c r="I508" i="5"/>
  <c r="C509" i="5"/>
  <c r="D509" i="5" s="1"/>
  <c r="G509" i="5"/>
  <c r="B510" i="5"/>
  <c r="H529" i="1"/>
  <c r="I529" i="1"/>
  <c r="G529" i="1"/>
  <c r="B531" i="1"/>
  <c r="F530" i="1"/>
  <c r="C530" i="1"/>
  <c r="D530" i="1" s="1"/>
  <c r="C510" i="5" l="1"/>
  <c r="D510" i="5" s="1"/>
  <c r="G510" i="5"/>
  <c r="B511" i="5"/>
  <c r="I509" i="5"/>
  <c r="J509" i="5"/>
  <c r="H509" i="5"/>
  <c r="H530" i="1"/>
  <c r="G530" i="1"/>
  <c r="I530" i="1"/>
  <c r="B532" i="1"/>
  <c r="F531" i="1"/>
  <c r="C531" i="1"/>
  <c r="D531" i="1" s="1"/>
  <c r="C511" i="5" l="1"/>
  <c r="D511" i="5" s="1"/>
  <c r="G511" i="5"/>
  <c r="B512" i="5"/>
  <c r="I510" i="5"/>
  <c r="H510" i="5"/>
  <c r="J510" i="5"/>
  <c r="I531" i="1"/>
  <c r="H531" i="1"/>
  <c r="G531" i="1"/>
  <c r="B533" i="1"/>
  <c r="F532" i="1"/>
  <c r="C532" i="1"/>
  <c r="D532" i="1" s="1"/>
  <c r="C512" i="5" l="1"/>
  <c r="D512" i="5" s="1"/>
  <c r="G512" i="5"/>
  <c r="B513" i="5"/>
  <c r="I511" i="5"/>
  <c r="H511" i="5"/>
  <c r="J511" i="5"/>
  <c r="I532" i="1"/>
  <c r="G532" i="1"/>
  <c r="H532" i="1"/>
  <c r="B534" i="1"/>
  <c r="F533" i="1"/>
  <c r="C533" i="1"/>
  <c r="D533" i="1" s="1"/>
  <c r="C513" i="5" l="1"/>
  <c r="D513" i="5" s="1"/>
  <c r="G513" i="5"/>
  <c r="B514" i="5"/>
  <c r="H512" i="5"/>
  <c r="I512" i="5"/>
  <c r="J512" i="5"/>
  <c r="I533" i="1"/>
  <c r="G533" i="1"/>
  <c r="H533" i="1"/>
  <c r="B535" i="1"/>
  <c r="F534" i="1"/>
  <c r="C534" i="1"/>
  <c r="D534" i="1" s="1"/>
  <c r="C514" i="5" l="1"/>
  <c r="D514" i="5" s="1"/>
  <c r="G514" i="5"/>
  <c r="B515" i="5"/>
  <c r="J513" i="5"/>
  <c r="I513" i="5"/>
  <c r="H513" i="5"/>
  <c r="I534" i="1"/>
  <c r="G534" i="1"/>
  <c r="H534" i="1"/>
  <c r="B536" i="1"/>
  <c r="F535" i="1"/>
  <c r="C535" i="1"/>
  <c r="D535" i="1" s="1"/>
  <c r="C515" i="5" l="1"/>
  <c r="D515" i="5" s="1"/>
  <c r="G515" i="5"/>
  <c r="B516" i="5"/>
  <c r="H514" i="5"/>
  <c r="J514" i="5"/>
  <c r="I514" i="5"/>
  <c r="I535" i="1"/>
  <c r="H535" i="1"/>
  <c r="G535" i="1"/>
  <c r="B537" i="1"/>
  <c r="F536" i="1"/>
  <c r="C536" i="1"/>
  <c r="D536" i="1" s="1"/>
  <c r="C516" i="5" l="1"/>
  <c r="D516" i="5" s="1"/>
  <c r="G516" i="5"/>
  <c r="B517" i="5"/>
  <c r="H515" i="5"/>
  <c r="J515" i="5"/>
  <c r="I515" i="5"/>
  <c r="H536" i="1"/>
  <c r="G536" i="1"/>
  <c r="I536" i="1"/>
  <c r="B538" i="1"/>
  <c r="F537" i="1"/>
  <c r="C537" i="1"/>
  <c r="D537" i="1" s="1"/>
  <c r="C517" i="5" l="1"/>
  <c r="D517" i="5" s="1"/>
  <c r="G517" i="5"/>
  <c r="B518" i="5"/>
  <c r="J516" i="5"/>
  <c r="I516" i="5"/>
  <c r="H516" i="5"/>
  <c r="B539" i="1"/>
  <c r="F538" i="1"/>
  <c r="C538" i="1"/>
  <c r="D538" i="1" s="1"/>
  <c r="I537" i="1"/>
  <c r="H537" i="1"/>
  <c r="G537" i="1"/>
  <c r="I517" i="5" l="1"/>
  <c r="J517" i="5"/>
  <c r="H517" i="5"/>
  <c r="C518" i="5"/>
  <c r="D518" i="5" s="1"/>
  <c r="G518" i="5"/>
  <c r="B519" i="5"/>
  <c r="I538" i="1"/>
  <c r="H538" i="1"/>
  <c r="G538" i="1"/>
  <c r="B540" i="1"/>
  <c r="F539" i="1"/>
  <c r="C539" i="1"/>
  <c r="D539" i="1" s="1"/>
  <c r="C519" i="5" l="1"/>
  <c r="D519" i="5" s="1"/>
  <c r="G519" i="5"/>
  <c r="B520" i="5"/>
  <c r="H518" i="5"/>
  <c r="J518" i="5"/>
  <c r="I518" i="5"/>
  <c r="H539" i="1"/>
  <c r="I539" i="1"/>
  <c r="G539" i="1"/>
  <c r="B541" i="1"/>
  <c r="F540" i="1"/>
  <c r="C540" i="1"/>
  <c r="D540" i="1" s="1"/>
  <c r="C520" i="5" l="1"/>
  <c r="D520" i="5" s="1"/>
  <c r="G520" i="5"/>
  <c r="B521" i="5"/>
  <c r="H519" i="5"/>
  <c r="I519" i="5"/>
  <c r="J519" i="5"/>
  <c r="I540" i="1"/>
  <c r="H540" i="1"/>
  <c r="G540" i="1"/>
  <c r="B542" i="1"/>
  <c r="F541" i="1"/>
  <c r="C541" i="1"/>
  <c r="D541" i="1" s="1"/>
  <c r="C521" i="5" l="1"/>
  <c r="D521" i="5" s="1"/>
  <c r="G521" i="5"/>
  <c r="B522" i="5"/>
  <c r="I520" i="5"/>
  <c r="H520" i="5"/>
  <c r="J520" i="5"/>
  <c r="H541" i="1"/>
  <c r="G541" i="1"/>
  <c r="I541" i="1"/>
  <c r="B543" i="1"/>
  <c r="F542" i="1"/>
  <c r="C542" i="1"/>
  <c r="D542" i="1" s="1"/>
  <c r="C522" i="5" l="1"/>
  <c r="D522" i="5" s="1"/>
  <c r="G522" i="5"/>
  <c r="B523" i="5"/>
  <c r="I521" i="5"/>
  <c r="J521" i="5"/>
  <c r="H521" i="5"/>
  <c r="H542" i="1"/>
  <c r="I542" i="1"/>
  <c r="G542" i="1"/>
  <c r="B544" i="1"/>
  <c r="F543" i="1"/>
  <c r="C543" i="1"/>
  <c r="D543" i="1" s="1"/>
  <c r="C523" i="5" l="1"/>
  <c r="D523" i="5" s="1"/>
  <c r="G523" i="5"/>
  <c r="B524" i="5"/>
  <c r="H522" i="5"/>
  <c r="J522" i="5"/>
  <c r="I522" i="5"/>
  <c r="H543" i="1"/>
  <c r="G543" i="1"/>
  <c r="I543" i="1"/>
  <c r="B545" i="1"/>
  <c r="F544" i="1"/>
  <c r="C544" i="1"/>
  <c r="D544" i="1" s="1"/>
  <c r="C524" i="5" l="1"/>
  <c r="D524" i="5" s="1"/>
  <c r="G524" i="5"/>
  <c r="B525" i="5"/>
  <c r="H523" i="5"/>
  <c r="I523" i="5"/>
  <c r="J523" i="5"/>
  <c r="I544" i="1"/>
  <c r="G544" i="1"/>
  <c r="H544" i="1"/>
  <c r="B546" i="1"/>
  <c r="F545" i="1"/>
  <c r="C545" i="1"/>
  <c r="D545" i="1" s="1"/>
  <c r="C525" i="5" l="1"/>
  <c r="D525" i="5" s="1"/>
  <c r="B526" i="5"/>
  <c r="G525" i="5"/>
  <c r="J524" i="5"/>
  <c r="I524" i="5"/>
  <c r="H524" i="5"/>
  <c r="H545" i="1"/>
  <c r="I545" i="1"/>
  <c r="G545" i="1"/>
  <c r="B547" i="1"/>
  <c r="F546" i="1"/>
  <c r="C546" i="1"/>
  <c r="D546" i="1" s="1"/>
  <c r="I525" i="5" l="1"/>
  <c r="H525" i="5"/>
  <c r="J525" i="5"/>
  <c r="C526" i="5"/>
  <c r="D526" i="5" s="1"/>
  <c r="B527" i="5"/>
  <c r="G526" i="5"/>
  <c r="G546" i="1"/>
  <c r="H546" i="1"/>
  <c r="I546" i="1"/>
  <c r="B548" i="1"/>
  <c r="F547" i="1"/>
  <c r="C547" i="1"/>
  <c r="D547" i="1" s="1"/>
  <c r="J526" i="5" l="1"/>
  <c r="I526" i="5"/>
  <c r="H526" i="5"/>
  <c r="C527" i="5"/>
  <c r="D527" i="5" s="1"/>
  <c r="B528" i="5"/>
  <c r="G527" i="5"/>
  <c r="H547" i="1"/>
  <c r="I547" i="1"/>
  <c r="G547" i="1"/>
  <c r="B549" i="1"/>
  <c r="F548" i="1"/>
  <c r="C548" i="1"/>
  <c r="D548" i="1" s="1"/>
  <c r="H527" i="5" l="1"/>
  <c r="J527" i="5"/>
  <c r="I527" i="5"/>
  <c r="C528" i="5"/>
  <c r="D528" i="5" s="1"/>
  <c r="B529" i="5"/>
  <c r="G528" i="5"/>
  <c r="G548" i="1"/>
  <c r="I548" i="1"/>
  <c r="H548" i="1"/>
  <c r="B550" i="1"/>
  <c r="F549" i="1"/>
  <c r="C549" i="1"/>
  <c r="D549" i="1" s="1"/>
  <c r="I528" i="5" l="1"/>
  <c r="J528" i="5"/>
  <c r="H528" i="5"/>
  <c r="C529" i="5"/>
  <c r="D529" i="5" s="1"/>
  <c r="B530" i="5"/>
  <c r="G529" i="5"/>
  <c r="I549" i="1"/>
  <c r="G549" i="1"/>
  <c r="H549" i="1"/>
  <c r="B551" i="1"/>
  <c r="F550" i="1"/>
  <c r="C550" i="1"/>
  <c r="D550" i="1" s="1"/>
  <c r="I529" i="5" l="1"/>
  <c r="J529" i="5"/>
  <c r="H529" i="5"/>
  <c r="C530" i="5"/>
  <c r="D530" i="5" s="1"/>
  <c r="G530" i="5"/>
  <c r="B531" i="5"/>
  <c r="G550" i="1"/>
  <c r="H550" i="1"/>
  <c r="I550" i="1"/>
  <c r="B552" i="1"/>
  <c r="F551" i="1"/>
  <c r="C551" i="1"/>
  <c r="D551" i="1" s="1"/>
  <c r="C531" i="5" l="1"/>
  <c r="D531" i="5" s="1"/>
  <c r="G531" i="5"/>
  <c r="B532" i="5"/>
  <c r="J530" i="5"/>
  <c r="I530" i="5"/>
  <c r="H530" i="5"/>
  <c r="G551" i="1"/>
  <c r="H551" i="1"/>
  <c r="I551" i="1"/>
  <c r="B553" i="1"/>
  <c r="F552" i="1"/>
  <c r="C552" i="1"/>
  <c r="D552" i="1" s="1"/>
  <c r="C532" i="5" l="1"/>
  <c r="D532" i="5" s="1"/>
  <c r="G532" i="5"/>
  <c r="B533" i="5"/>
  <c r="H531" i="5"/>
  <c r="I531" i="5"/>
  <c r="J531" i="5"/>
  <c r="B554" i="1"/>
  <c r="F553" i="1"/>
  <c r="C553" i="1"/>
  <c r="D553" i="1" s="1"/>
  <c r="H552" i="1"/>
  <c r="G552" i="1"/>
  <c r="I552" i="1"/>
  <c r="I532" i="5" l="1"/>
  <c r="J532" i="5"/>
  <c r="H532" i="5"/>
  <c r="C533" i="5"/>
  <c r="D533" i="5" s="1"/>
  <c r="B534" i="5"/>
  <c r="G533" i="5"/>
  <c r="H553" i="1"/>
  <c r="I553" i="1"/>
  <c r="G553" i="1"/>
  <c r="B555" i="1"/>
  <c r="F554" i="1"/>
  <c r="C554" i="1"/>
  <c r="D554" i="1" s="1"/>
  <c r="J533" i="5" l="1"/>
  <c r="I533" i="5"/>
  <c r="H533" i="5"/>
  <c r="C534" i="5"/>
  <c r="D534" i="5" s="1"/>
  <c r="B535" i="5"/>
  <c r="G534" i="5"/>
  <c r="H554" i="1"/>
  <c r="I554" i="1"/>
  <c r="G554" i="1"/>
  <c r="B556" i="1"/>
  <c r="F555" i="1"/>
  <c r="C555" i="1"/>
  <c r="D555" i="1" s="1"/>
  <c r="I534" i="5" l="1"/>
  <c r="J534" i="5"/>
  <c r="H534" i="5"/>
  <c r="C535" i="5"/>
  <c r="D535" i="5" s="1"/>
  <c r="G535" i="5"/>
  <c r="B536" i="5"/>
  <c r="H555" i="1"/>
  <c r="G555" i="1"/>
  <c r="I555" i="1"/>
  <c r="B557" i="1"/>
  <c r="F556" i="1"/>
  <c r="C556" i="1"/>
  <c r="D556" i="1" s="1"/>
  <c r="C536" i="5" l="1"/>
  <c r="D536" i="5" s="1"/>
  <c r="B537" i="5"/>
  <c r="G536" i="5"/>
  <c r="I535" i="5"/>
  <c r="H535" i="5"/>
  <c r="J535" i="5"/>
  <c r="G556" i="1"/>
  <c r="H556" i="1"/>
  <c r="I556" i="1"/>
  <c r="B558" i="1"/>
  <c r="F557" i="1"/>
  <c r="C557" i="1"/>
  <c r="D557" i="1" s="1"/>
  <c r="J536" i="5" l="1"/>
  <c r="H536" i="5"/>
  <c r="I536" i="5"/>
  <c r="C537" i="5"/>
  <c r="D537" i="5" s="1"/>
  <c r="G537" i="5"/>
  <c r="B538" i="5"/>
  <c r="H557" i="1"/>
  <c r="I557" i="1"/>
  <c r="G557" i="1"/>
  <c r="B559" i="1"/>
  <c r="F558" i="1"/>
  <c r="C558" i="1"/>
  <c r="D558" i="1" s="1"/>
  <c r="C538" i="5" l="1"/>
  <c r="D538" i="5" s="1"/>
  <c r="G538" i="5"/>
  <c r="B539" i="5"/>
  <c r="J537" i="5"/>
  <c r="I537" i="5"/>
  <c r="H537" i="5"/>
  <c r="G558" i="1"/>
  <c r="I558" i="1"/>
  <c r="H558" i="1"/>
  <c r="B560" i="1"/>
  <c r="F559" i="1"/>
  <c r="C559" i="1"/>
  <c r="D559" i="1" s="1"/>
  <c r="C539" i="5" l="1"/>
  <c r="D539" i="5" s="1"/>
  <c r="B540" i="5"/>
  <c r="G539" i="5"/>
  <c r="H538" i="5"/>
  <c r="I538" i="5"/>
  <c r="J538" i="5"/>
  <c r="G559" i="1"/>
  <c r="H559" i="1"/>
  <c r="I559" i="1"/>
  <c r="B561" i="1"/>
  <c r="F560" i="1"/>
  <c r="C560" i="1"/>
  <c r="D560" i="1" s="1"/>
  <c r="H539" i="5" l="1"/>
  <c r="I539" i="5"/>
  <c r="J539" i="5"/>
  <c r="C540" i="5"/>
  <c r="D540" i="5" s="1"/>
  <c r="G540" i="5"/>
  <c r="B541" i="5"/>
  <c r="G560" i="1"/>
  <c r="I560" i="1"/>
  <c r="H560" i="1"/>
  <c r="B562" i="1"/>
  <c r="F561" i="1"/>
  <c r="C561" i="1"/>
  <c r="D561" i="1" s="1"/>
  <c r="C541" i="5" l="1"/>
  <c r="D541" i="5" s="1"/>
  <c r="B542" i="5"/>
  <c r="G541" i="5"/>
  <c r="H540" i="5"/>
  <c r="I540" i="5"/>
  <c r="J540" i="5"/>
  <c r="G561" i="1"/>
  <c r="I561" i="1"/>
  <c r="H561" i="1"/>
  <c r="B563" i="1"/>
  <c r="F562" i="1"/>
  <c r="C562" i="1"/>
  <c r="D562" i="1" s="1"/>
  <c r="J541" i="5" l="1"/>
  <c r="I541" i="5"/>
  <c r="H541" i="5"/>
  <c r="C542" i="5"/>
  <c r="D542" i="5" s="1"/>
  <c r="G542" i="5"/>
  <c r="B543" i="5"/>
  <c r="I562" i="1"/>
  <c r="H562" i="1"/>
  <c r="G562" i="1"/>
  <c r="B564" i="1"/>
  <c r="F563" i="1"/>
  <c r="C563" i="1"/>
  <c r="D563" i="1" s="1"/>
  <c r="C543" i="5" l="1"/>
  <c r="D543" i="5" s="1"/>
  <c r="B544" i="5"/>
  <c r="G543" i="5"/>
  <c r="H542" i="5"/>
  <c r="I542" i="5"/>
  <c r="J542" i="5"/>
  <c r="I563" i="1"/>
  <c r="G563" i="1"/>
  <c r="H563" i="1"/>
  <c r="B565" i="1"/>
  <c r="F564" i="1"/>
  <c r="C564" i="1"/>
  <c r="D564" i="1" s="1"/>
  <c r="H543" i="5" l="1"/>
  <c r="J543" i="5"/>
  <c r="I543" i="5"/>
  <c r="C544" i="5"/>
  <c r="D544" i="5" s="1"/>
  <c r="G544" i="5"/>
  <c r="B545" i="5"/>
  <c r="I564" i="1"/>
  <c r="H564" i="1"/>
  <c r="G564" i="1"/>
  <c r="B566" i="1"/>
  <c r="F565" i="1"/>
  <c r="C565" i="1"/>
  <c r="D565" i="1" s="1"/>
  <c r="C545" i="5" l="1"/>
  <c r="D545" i="5" s="1"/>
  <c r="B546" i="5"/>
  <c r="G545" i="5"/>
  <c r="I544" i="5"/>
  <c r="J544" i="5"/>
  <c r="H544" i="5"/>
  <c r="G565" i="1"/>
  <c r="H565" i="1"/>
  <c r="I565" i="1"/>
  <c r="B567" i="1"/>
  <c r="F566" i="1"/>
  <c r="C566" i="1"/>
  <c r="D566" i="1" s="1"/>
  <c r="I545" i="5" l="1"/>
  <c r="H545" i="5"/>
  <c r="J545" i="5"/>
  <c r="C546" i="5"/>
  <c r="D546" i="5" s="1"/>
  <c r="G546" i="5"/>
  <c r="B547" i="5"/>
  <c r="G566" i="1"/>
  <c r="H566" i="1"/>
  <c r="I566" i="1"/>
  <c r="B568" i="1"/>
  <c r="F567" i="1"/>
  <c r="C567" i="1"/>
  <c r="D567" i="1" s="1"/>
  <c r="C547" i="5" l="1"/>
  <c r="D547" i="5" s="1"/>
  <c r="B548" i="5"/>
  <c r="G547" i="5"/>
  <c r="I546" i="5"/>
  <c r="J546" i="5"/>
  <c r="H546" i="5"/>
  <c r="H567" i="1"/>
  <c r="G567" i="1"/>
  <c r="I567" i="1"/>
  <c r="B569" i="1"/>
  <c r="F568" i="1"/>
  <c r="C568" i="1"/>
  <c r="D568" i="1" s="1"/>
  <c r="H547" i="5" l="1"/>
  <c r="J547" i="5"/>
  <c r="I547" i="5"/>
  <c r="C548" i="5"/>
  <c r="D548" i="5" s="1"/>
  <c r="G548" i="5"/>
  <c r="B549" i="5"/>
  <c r="G568" i="1"/>
  <c r="I568" i="1"/>
  <c r="H568" i="1"/>
  <c r="B570" i="1"/>
  <c r="F569" i="1"/>
  <c r="C569" i="1"/>
  <c r="D569" i="1" s="1"/>
  <c r="C549" i="5" l="1"/>
  <c r="D549" i="5" s="1"/>
  <c r="B550" i="5"/>
  <c r="G549" i="5"/>
  <c r="I548" i="5"/>
  <c r="J548" i="5"/>
  <c r="H548" i="5"/>
  <c r="G569" i="1"/>
  <c r="I569" i="1"/>
  <c r="H569" i="1"/>
  <c r="B571" i="1"/>
  <c r="F570" i="1"/>
  <c r="C570" i="1"/>
  <c r="D570" i="1" s="1"/>
  <c r="H549" i="5" l="1"/>
  <c r="I549" i="5"/>
  <c r="J549" i="5"/>
  <c r="C550" i="5"/>
  <c r="D550" i="5" s="1"/>
  <c r="G550" i="5"/>
  <c r="B551" i="5"/>
  <c r="G570" i="1"/>
  <c r="I570" i="1"/>
  <c r="H570" i="1"/>
  <c r="B572" i="1"/>
  <c r="F571" i="1"/>
  <c r="C571" i="1"/>
  <c r="D571" i="1" s="1"/>
  <c r="C551" i="5" l="1"/>
  <c r="D551" i="5" s="1"/>
  <c r="B552" i="5"/>
  <c r="G551" i="5"/>
  <c r="H550" i="5"/>
  <c r="J550" i="5"/>
  <c r="I550" i="5"/>
  <c r="G571" i="1"/>
  <c r="H571" i="1"/>
  <c r="I571" i="1"/>
  <c r="B573" i="1"/>
  <c r="F572" i="1"/>
  <c r="C572" i="1"/>
  <c r="D572" i="1" s="1"/>
  <c r="I551" i="5" l="1"/>
  <c r="J551" i="5"/>
  <c r="H551" i="5"/>
  <c r="C552" i="5"/>
  <c r="D552" i="5" s="1"/>
  <c r="G552" i="5"/>
  <c r="B553" i="5"/>
  <c r="G572" i="1"/>
  <c r="H572" i="1"/>
  <c r="I572" i="1"/>
  <c r="B574" i="1"/>
  <c r="F573" i="1"/>
  <c r="C573" i="1"/>
  <c r="D573" i="1" s="1"/>
  <c r="C553" i="5" l="1"/>
  <c r="D553" i="5" s="1"/>
  <c r="B554" i="5"/>
  <c r="G553" i="5"/>
  <c r="J552" i="5"/>
  <c r="I552" i="5"/>
  <c r="H552" i="5"/>
  <c r="I573" i="1"/>
  <c r="H573" i="1"/>
  <c r="G573" i="1"/>
  <c r="B575" i="1"/>
  <c r="F574" i="1"/>
  <c r="C574" i="1"/>
  <c r="D574" i="1" s="1"/>
  <c r="J553" i="5" l="1"/>
  <c r="H553" i="5"/>
  <c r="I553" i="5"/>
  <c r="C554" i="5"/>
  <c r="D554" i="5" s="1"/>
  <c r="G554" i="5"/>
  <c r="B555" i="5"/>
  <c r="B576" i="1"/>
  <c r="F575" i="1"/>
  <c r="C575" i="1"/>
  <c r="D575" i="1" s="1"/>
  <c r="I574" i="1"/>
  <c r="G574" i="1"/>
  <c r="H574" i="1"/>
  <c r="C555" i="5" l="1"/>
  <c r="D555" i="5" s="1"/>
  <c r="B556" i="5"/>
  <c r="G555" i="5"/>
  <c r="I554" i="5"/>
  <c r="J554" i="5"/>
  <c r="H554" i="5"/>
  <c r="I575" i="1"/>
  <c r="G575" i="1"/>
  <c r="H575" i="1"/>
  <c r="B577" i="1"/>
  <c r="F576" i="1"/>
  <c r="C576" i="1"/>
  <c r="D576" i="1" s="1"/>
  <c r="I555" i="5" l="1"/>
  <c r="H555" i="5"/>
  <c r="J555" i="5"/>
  <c r="C556" i="5"/>
  <c r="D556" i="5" s="1"/>
  <c r="G556" i="5"/>
  <c r="B557" i="5"/>
  <c r="G576" i="1"/>
  <c r="I576" i="1"/>
  <c r="H576" i="1"/>
  <c r="B578" i="1"/>
  <c r="F577" i="1"/>
  <c r="C577" i="1"/>
  <c r="D577" i="1" s="1"/>
  <c r="H556" i="5" l="1"/>
  <c r="I556" i="5"/>
  <c r="J556" i="5"/>
  <c r="C557" i="5"/>
  <c r="D557" i="5" s="1"/>
  <c r="B558" i="5"/>
  <c r="G557" i="5"/>
  <c r="I577" i="1"/>
  <c r="H577" i="1"/>
  <c r="G577" i="1"/>
  <c r="B579" i="1"/>
  <c r="F578" i="1"/>
  <c r="C578" i="1"/>
  <c r="D578" i="1" s="1"/>
  <c r="J557" i="5" l="1"/>
  <c r="I557" i="5"/>
  <c r="H557" i="5"/>
  <c r="C558" i="5"/>
  <c r="D558" i="5" s="1"/>
  <c r="G558" i="5"/>
  <c r="B559" i="5"/>
  <c r="G578" i="1"/>
  <c r="I578" i="1"/>
  <c r="H578" i="1"/>
  <c r="B580" i="1"/>
  <c r="F579" i="1"/>
  <c r="C579" i="1"/>
  <c r="D579" i="1" s="1"/>
  <c r="G559" i="5" l="1"/>
  <c r="C559" i="5"/>
  <c r="D559" i="5" s="1"/>
  <c r="B560" i="5"/>
  <c r="J558" i="5"/>
  <c r="H558" i="5"/>
  <c r="I558" i="5"/>
  <c r="H579" i="1"/>
  <c r="G579" i="1"/>
  <c r="I579" i="1"/>
  <c r="B581" i="1"/>
  <c r="F580" i="1"/>
  <c r="C580" i="1"/>
  <c r="D580" i="1" s="1"/>
  <c r="G560" i="5" l="1"/>
  <c r="B561" i="5"/>
  <c r="C560" i="5"/>
  <c r="D560" i="5" s="1"/>
  <c r="I559" i="5"/>
  <c r="J559" i="5"/>
  <c r="H559" i="5"/>
  <c r="G580" i="1"/>
  <c r="I580" i="1"/>
  <c r="H580" i="1"/>
  <c r="B582" i="1"/>
  <c r="F581" i="1"/>
  <c r="C581" i="1"/>
  <c r="D581" i="1" s="1"/>
  <c r="G561" i="5" l="1"/>
  <c r="B562" i="5"/>
  <c r="C561" i="5"/>
  <c r="D561" i="5" s="1"/>
  <c r="H560" i="5"/>
  <c r="I560" i="5"/>
  <c r="J560" i="5"/>
  <c r="G581" i="1"/>
  <c r="H581" i="1"/>
  <c r="I581" i="1"/>
  <c r="B583" i="1"/>
  <c r="F582" i="1"/>
  <c r="C582" i="1"/>
  <c r="D582" i="1" s="1"/>
  <c r="G562" i="5" l="1"/>
  <c r="C562" i="5"/>
  <c r="D562" i="5" s="1"/>
  <c r="B563" i="5"/>
  <c r="H561" i="5"/>
  <c r="I561" i="5"/>
  <c r="J561" i="5"/>
  <c r="G582" i="1"/>
  <c r="I582" i="1"/>
  <c r="H582" i="1"/>
  <c r="B584" i="1"/>
  <c r="F583" i="1"/>
  <c r="C583" i="1"/>
  <c r="D583" i="1" s="1"/>
  <c r="G563" i="5" l="1"/>
  <c r="C563" i="5"/>
  <c r="D563" i="5" s="1"/>
  <c r="B564" i="5"/>
  <c r="I562" i="5"/>
  <c r="H562" i="5"/>
  <c r="J562" i="5"/>
  <c r="G583" i="1"/>
  <c r="I583" i="1"/>
  <c r="H583" i="1"/>
  <c r="B585" i="1"/>
  <c r="F584" i="1"/>
  <c r="C584" i="1"/>
  <c r="D584" i="1" s="1"/>
  <c r="G564" i="5" l="1"/>
  <c r="C564" i="5"/>
  <c r="D564" i="5" s="1"/>
  <c r="B565" i="5"/>
  <c r="H563" i="5"/>
  <c r="I563" i="5"/>
  <c r="J563" i="5"/>
  <c r="G584" i="1"/>
  <c r="H584" i="1"/>
  <c r="I584" i="1"/>
  <c r="B586" i="1"/>
  <c r="F585" i="1"/>
  <c r="C585" i="1"/>
  <c r="D585" i="1" s="1"/>
  <c r="G565" i="5" l="1"/>
  <c r="B566" i="5"/>
  <c r="C565" i="5"/>
  <c r="D565" i="5" s="1"/>
  <c r="I564" i="5"/>
  <c r="H564" i="5"/>
  <c r="J564" i="5"/>
  <c r="G585" i="1"/>
  <c r="H585" i="1"/>
  <c r="I585" i="1"/>
  <c r="B587" i="1"/>
  <c r="F586" i="1"/>
  <c r="C586" i="1"/>
  <c r="D586" i="1" s="1"/>
  <c r="G566" i="5" l="1"/>
  <c r="C566" i="5"/>
  <c r="D566" i="5" s="1"/>
  <c r="B567" i="5"/>
  <c r="J565" i="5"/>
  <c r="I565" i="5"/>
  <c r="H565" i="5"/>
  <c r="H586" i="1"/>
  <c r="I586" i="1"/>
  <c r="G586" i="1"/>
  <c r="B588" i="1"/>
  <c r="F587" i="1"/>
  <c r="C587" i="1"/>
  <c r="D587" i="1" s="1"/>
  <c r="G567" i="5" l="1"/>
  <c r="C567" i="5"/>
  <c r="D567" i="5" s="1"/>
  <c r="B568" i="5"/>
  <c r="H566" i="5"/>
  <c r="J566" i="5"/>
  <c r="I566" i="5"/>
  <c r="I587" i="1"/>
  <c r="G587" i="1"/>
  <c r="H587" i="1"/>
  <c r="B589" i="1"/>
  <c r="F588" i="1"/>
  <c r="C588" i="1"/>
  <c r="D588" i="1" s="1"/>
  <c r="G568" i="5" l="1"/>
  <c r="B569" i="5"/>
  <c r="C568" i="5"/>
  <c r="D568" i="5" s="1"/>
  <c r="J567" i="5"/>
  <c r="H567" i="5"/>
  <c r="I567" i="5"/>
  <c r="G588" i="1"/>
  <c r="I588" i="1"/>
  <c r="H588" i="1"/>
  <c r="B590" i="1"/>
  <c r="F589" i="1"/>
  <c r="C589" i="1"/>
  <c r="D589" i="1" s="1"/>
  <c r="G569" i="5" l="1"/>
  <c r="B570" i="5"/>
  <c r="C569" i="5"/>
  <c r="D569" i="5" s="1"/>
  <c r="H568" i="5"/>
  <c r="J568" i="5"/>
  <c r="I568" i="5"/>
  <c r="B591" i="1"/>
  <c r="F590" i="1"/>
  <c r="C590" i="1"/>
  <c r="D590" i="1" s="1"/>
  <c r="H589" i="1"/>
  <c r="G589" i="1"/>
  <c r="I589" i="1"/>
  <c r="G570" i="5" l="1"/>
  <c r="C570" i="5"/>
  <c r="D570" i="5" s="1"/>
  <c r="B571" i="5"/>
  <c r="H569" i="5"/>
  <c r="I569" i="5"/>
  <c r="J569" i="5"/>
  <c r="H590" i="1"/>
  <c r="I590" i="1"/>
  <c r="G590" i="1"/>
  <c r="B592" i="1"/>
  <c r="F591" i="1"/>
  <c r="C591" i="1"/>
  <c r="D591" i="1" s="1"/>
  <c r="G571" i="5" l="1"/>
  <c r="C571" i="5"/>
  <c r="D571" i="5" s="1"/>
  <c r="B572" i="5"/>
  <c r="J570" i="5"/>
  <c r="H570" i="5"/>
  <c r="I570" i="5"/>
  <c r="G591" i="1"/>
  <c r="I591" i="1"/>
  <c r="H591" i="1"/>
  <c r="B593" i="1"/>
  <c r="F592" i="1"/>
  <c r="C592" i="1"/>
  <c r="D592" i="1" s="1"/>
  <c r="G572" i="5" l="1"/>
  <c r="C572" i="5"/>
  <c r="D572" i="5" s="1"/>
  <c r="B573" i="5"/>
  <c r="I571" i="5"/>
  <c r="H571" i="5"/>
  <c r="J571" i="5"/>
  <c r="H592" i="1"/>
  <c r="G592" i="1"/>
  <c r="I592" i="1"/>
  <c r="B594" i="1"/>
  <c r="F593" i="1"/>
  <c r="C593" i="1"/>
  <c r="D593" i="1" s="1"/>
  <c r="G573" i="5" l="1"/>
  <c r="B574" i="5"/>
  <c r="C573" i="5"/>
  <c r="D573" i="5" s="1"/>
  <c r="H572" i="5"/>
  <c r="J572" i="5"/>
  <c r="I572" i="5"/>
  <c r="H593" i="1"/>
  <c r="G593" i="1"/>
  <c r="I593" i="1"/>
  <c r="B595" i="1"/>
  <c r="F594" i="1"/>
  <c r="C594" i="1"/>
  <c r="D594" i="1" s="1"/>
  <c r="G574" i="5" l="1"/>
  <c r="C574" i="5"/>
  <c r="D574" i="5" s="1"/>
  <c r="B575" i="5"/>
  <c r="I573" i="5"/>
  <c r="J573" i="5"/>
  <c r="H573" i="5"/>
  <c r="I594" i="1"/>
  <c r="H594" i="1"/>
  <c r="G594" i="1"/>
  <c r="B596" i="1"/>
  <c r="F595" i="1"/>
  <c r="C595" i="1"/>
  <c r="D595" i="1" s="1"/>
  <c r="G575" i="5" l="1"/>
  <c r="C575" i="5"/>
  <c r="D575" i="5" s="1"/>
  <c r="B576" i="5"/>
  <c r="H574" i="5"/>
  <c r="I574" i="5"/>
  <c r="J574" i="5"/>
  <c r="I595" i="1"/>
  <c r="G595" i="1"/>
  <c r="H595" i="1"/>
  <c r="B597" i="1"/>
  <c r="F596" i="1"/>
  <c r="C596" i="1"/>
  <c r="D596" i="1" s="1"/>
  <c r="G576" i="5" l="1"/>
  <c r="B577" i="5"/>
  <c r="C576" i="5"/>
  <c r="D576" i="5" s="1"/>
  <c r="I575" i="5"/>
  <c r="H575" i="5"/>
  <c r="J575" i="5"/>
  <c r="H596" i="1"/>
  <c r="I596" i="1"/>
  <c r="G596" i="1"/>
  <c r="B598" i="1"/>
  <c r="F597" i="1"/>
  <c r="C597" i="1"/>
  <c r="D597" i="1" s="1"/>
  <c r="G577" i="5" l="1"/>
  <c r="B578" i="5"/>
  <c r="C577" i="5"/>
  <c r="D577" i="5" s="1"/>
  <c r="I576" i="5"/>
  <c r="J576" i="5"/>
  <c r="H576" i="5"/>
  <c r="H597" i="1"/>
  <c r="I597" i="1"/>
  <c r="G597" i="1"/>
  <c r="B599" i="1"/>
  <c r="F598" i="1"/>
  <c r="C598" i="1"/>
  <c r="D598" i="1" s="1"/>
  <c r="G578" i="5" l="1"/>
  <c r="C578" i="5"/>
  <c r="D578" i="5" s="1"/>
  <c r="B579" i="5"/>
  <c r="J577" i="5"/>
  <c r="H577" i="5"/>
  <c r="I577" i="5"/>
  <c r="I598" i="1"/>
  <c r="G598" i="1"/>
  <c r="H598" i="1"/>
  <c r="B600" i="1"/>
  <c r="F599" i="1"/>
  <c r="C599" i="1"/>
  <c r="D599" i="1" s="1"/>
  <c r="G579" i="5" l="1"/>
  <c r="C579" i="5"/>
  <c r="D579" i="5" s="1"/>
  <c r="B580" i="5"/>
  <c r="I578" i="5"/>
  <c r="H578" i="5"/>
  <c r="J578" i="5"/>
  <c r="I599" i="1"/>
  <c r="H599" i="1"/>
  <c r="G599" i="1"/>
  <c r="B601" i="1"/>
  <c r="F600" i="1"/>
  <c r="C600" i="1"/>
  <c r="D600" i="1" s="1"/>
  <c r="G580" i="5" l="1"/>
  <c r="C580" i="5"/>
  <c r="D580" i="5" s="1"/>
  <c r="B581" i="5"/>
  <c r="H579" i="5"/>
  <c r="J579" i="5"/>
  <c r="I579" i="5"/>
  <c r="G600" i="1"/>
  <c r="I600" i="1"/>
  <c r="H600" i="1"/>
  <c r="B602" i="1"/>
  <c r="F601" i="1"/>
  <c r="C601" i="1"/>
  <c r="D601" i="1" s="1"/>
  <c r="G581" i="5" l="1"/>
  <c r="B582" i="5"/>
  <c r="C581" i="5"/>
  <c r="D581" i="5" s="1"/>
  <c r="H580" i="5"/>
  <c r="J580" i="5"/>
  <c r="I580" i="5"/>
  <c r="H601" i="1"/>
  <c r="I601" i="1"/>
  <c r="G601" i="1"/>
  <c r="B603" i="1"/>
  <c r="F602" i="1"/>
  <c r="C602" i="1"/>
  <c r="D602" i="1" s="1"/>
  <c r="G582" i="5" l="1"/>
  <c r="B583" i="5"/>
  <c r="C582" i="5"/>
  <c r="D582" i="5" s="1"/>
  <c r="I581" i="5"/>
  <c r="H581" i="5"/>
  <c r="J581" i="5"/>
  <c r="H602" i="1"/>
  <c r="G602" i="1"/>
  <c r="I602" i="1"/>
  <c r="B604" i="1"/>
  <c r="F603" i="1"/>
  <c r="C603" i="1"/>
  <c r="D603" i="1" s="1"/>
  <c r="G583" i="5" l="1"/>
  <c r="C583" i="5"/>
  <c r="D583" i="5" s="1"/>
  <c r="B584" i="5"/>
  <c r="H582" i="5"/>
  <c r="J582" i="5"/>
  <c r="I582" i="5"/>
  <c r="B605" i="1"/>
  <c r="F604" i="1"/>
  <c r="C604" i="1"/>
  <c r="D604" i="1" s="1"/>
  <c r="H603" i="1"/>
  <c r="G603" i="1"/>
  <c r="I603" i="1"/>
  <c r="G584" i="5" l="1"/>
  <c r="B585" i="5"/>
  <c r="C584" i="5"/>
  <c r="D584" i="5" s="1"/>
  <c r="J583" i="5"/>
  <c r="I583" i="5"/>
  <c r="H583" i="5"/>
  <c r="I604" i="1"/>
  <c r="G604" i="1"/>
  <c r="H604" i="1"/>
  <c r="B606" i="1"/>
  <c r="F605" i="1"/>
  <c r="C605" i="1"/>
  <c r="D605" i="1" s="1"/>
  <c r="G585" i="5" l="1"/>
  <c r="C585" i="5"/>
  <c r="D585" i="5" s="1"/>
  <c r="B586" i="5"/>
  <c r="J584" i="5"/>
  <c r="H584" i="5"/>
  <c r="I584" i="5"/>
  <c r="G605" i="1"/>
  <c r="I605" i="1"/>
  <c r="H605" i="1"/>
  <c r="B607" i="1"/>
  <c r="F606" i="1"/>
  <c r="C606" i="1"/>
  <c r="D606" i="1" s="1"/>
  <c r="G586" i="5" l="1"/>
  <c r="B587" i="5"/>
  <c r="C586" i="5"/>
  <c r="D586" i="5" s="1"/>
  <c r="H585" i="5"/>
  <c r="J585" i="5"/>
  <c r="I585" i="5"/>
  <c r="G606" i="1"/>
  <c r="H606" i="1"/>
  <c r="I606" i="1"/>
  <c r="B608" i="1"/>
  <c r="F607" i="1"/>
  <c r="C607" i="1"/>
  <c r="D607" i="1" s="1"/>
  <c r="G587" i="5" l="1"/>
  <c r="C587" i="5"/>
  <c r="D587" i="5" s="1"/>
  <c r="B588" i="5"/>
  <c r="I586" i="5"/>
  <c r="J586" i="5"/>
  <c r="H586" i="5"/>
  <c r="G607" i="1"/>
  <c r="I607" i="1"/>
  <c r="H607" i="1"/>
  <c r="B609" i="1"/>
  <c r="F608" i="1"/>
  <c r="C608" i="1"/>
  <c r="D608" i="1" s="1"/>
  <c r="G588" i="5" l="1"/>
  <c r="B589" i="5"/>
  <c r="C588" i="5"/>
  <c r="D588" i="5" s="1"/>
  <c r="I587" i="5"/>
  <c r="H587" i="5"/>
  <c r="J587" i="5"/>
  <c r="G608" i="1"/>
  <c r="I608" i="1"/>
  <c r="H608" i="1"/>
  <c r="B610" i="1"/>
  <c r="F609" i="1"/>
  <c r="C609" i="1"/>
  <c r="D609" i="1" s="1"/>
  <c r="G589" i="5" l="1"/>
  <c r="C589" i="5"/>
  <c r="D589" i="5" s="1"/>
  <c r="B590" i="5"/>
  <c r="J588" i="5"/>
  <c r="H588" i="5"/>
  <c r="I588" i="5"/>
  <c r="G609" i="1"/>
  <c r="I609" i="1"/>
  <c r="H609" i="1"/>
  <c r="B611" i="1"/>
  <c r="F610" i="1"/>
  <c r="C610" i="1"/>
  <c r="D610" i="1" s="1"/>
  <c r="G590" i="5" l="1"/>
  <c r="B591" i="5"/>
  <c r="C590" i="5"/>
  <c r="D590" i="5" s="1"/>
  <c r="J589" i="5"/>
  <c r="I589" i="5"/>
  <c r="H589" i="5"/>
  <c r="I610" i="1"/>
  <c r="H610" i="1"/>
  <c r="G610" i="1"/>
  <c r="B612" i="1"/>
  <c r="F611" i="1"/>
  <c r="C611" i="1"/>
  <c r="D611" i="1" s="1"/>
  <c r="G591" i="5" l="1"/>
  <c r="C591" i="5"/>
  <c r="D591" i="5" s="1"/>
  <c r="B592" i="5"/>
  <c r="H590" i="5"/>
  <c r="J590" i="5"/>
  <c r="I590" i="5"/>
  <c r="I611" i="1"/>
  <c r="G611" i="1"/>
  <c r="H611" i="1"/>
  <c r="B613" i="1"/>
  <c r="F612" i="1"/>
  <c r="C612" i="1"/>
  <c r="D612" i="1" s="1"/>
  <c r="G592" i="5" l="1"/>
  <c r="B593" i="5"/>
  <c r="C592" i="5"/>
  <c r="D592" i="5" s="1"/>
  <c r="I591" i="5"/>
  <c r="J591" i="5"/>
  <c r="H591" i="5"/>
  <c r="G612" i="1"/>
  <c r="I612" i="1"/>
  <c r="H612" i="1"/>
  <c r="B614" i="1"/>
  <c r="F613" i="1"/>
  <c r="C613" i="1"/>
  <c r="D613" i="1" s="1"/>
  <c r="G593" i="5" l="1"/>
  <c r="C593" i="5"/>
  <c r="D593" i="5" s="1"/>
  <c r="B594" i="5"/>
  <c r="J592" i="5"/>
  <c r="H592" i="5"/>
  <c r="I592" i="5"/>
  <c r="H613" i="1"/>
  <c r="I613" i="1"/>
  <c r="G613" i="1"/>
  <c r="B615" i="1"/>
  <c r="F614" i="1"/>
  <c r="C614" i="1"/>
  <c r="D614" i="1" s="1"/>
  <c r="G594" i="5" l="1"/>
  <c r="B595" i="5"/>
  <c r="C594" i="5"/>
  <c r="D594" i="5" s="1"/>
  <c r="J593" i="5"/>
  <c r="I593" i="5"/>
  <c r="H593" i="5"/>
  <c r="I614" i="1"/>
  <c r="G614" i="1"/>
  <c r="H614" i="1"/>
  <c r="B616" i="1"/>
  <c r="F615" i="1"/>
  <c r="C615" i="1"/>
  <c r="D615" i="1" s="1"/>
  <c r="G595" i="5" l="1"/>
  <c r="C595" i="5"/>
  <c r="D595" i="5" s="1"/>
  <c r="B596" i="5"/>
  <c r="H594" i="5"/>
  <c r="J594" i="5"/>
  <c r="I594" i="5"/>
  <c r="H615" i="1"/>
  <c r="G615" i="1"/>
  <c r="I615" i="1"/>
  <c r="B617" i="1"/>
  <c r="F616" i="1"/>
  <c r="C616" i="1"/>
  <c r="D616" i="1" s="1"/>
  <c r="G596" i="5" l="1"/>
  <c r="B597" i="5"/>
  <c r="C596" i="5"/>
  <c r="D596" i="5" s="1"/>
  <c r="J595" i="5"/>
  <c r="I595" i="5"/>
  <c r="H595" i="5"/>
  <c r="H616" i="1"/>
  <c r="G616" i="1"/>
  <c r="I616" i="1"/>
  <c r="B618" i="1"/>
  <c r="F617" i="1"/>
  <c r="C617" i="1"/>
  <c r="D617" i="1" s="1"/>
  <c r="G597" i="5" l="1"/>
  <c r="C597" i="5"/>
  <c r="D597" i="5" s="1"/>
  <c r="B598" i="5"/>
  <c r="H596" i="5"/>
  <c r="I596" i="5"/>
  <c r="J596" i="5"/>
  <c r="B619" i="1"/>
  <c r="F618" i="1"/>
  <c r="C618" i="1"/>
  <c r="D618" i="1" s="1"/>
  <c r="G617" i="1"/>
  <c r="I617" i="1"/>
  <c r="H617" i="1"/>
  <c r="G598" i="5" l="1"/>
  <c r="B599" i="5"/>
  <c r="C598" i="5"/>
  <c r="D598" i="5" s="1"/>
  <c r="I597" i="5"/>
  <c r="H597" i="5"/>
  <c r="J597" i="5"/>
  <c r="G618" i="1"/>
  <c r="H618" i="1"/>
  <c r="I618" i="1"/>
  <c r="B620" i="1"/>
  <c r="F619" i="1"/>
  <c r="C619" i="1"/>
  <c r="D619" i="1" s="1"/>
  <c r="G599" i="5" l="1"/>
  <c r="C599" i="5"/>
  <c r="D599" i="5" s="1"/>
  <c r="B600" i="5"/>
  <c r="J598" i="5"/>
  <c r="H598" i="5"/>
  <c r="I598" i="5"/>
  <c r="H619" i="1"/>
  <c r="G619" i="1"/>
  <c r="I619" i="1"/>
  <c r="B621" i="1"/>
  <c r="F620" i="1"/>
  <c r="C620" i="1"/>
  <c r="D620" i="1" s="1"/>
  <c r="G600" i="5" l="1"/>
  <c r="B601" i="5"/>
  <c r="C600" i="5"/>
  <c r="D600" i="5" s="1"/>
  <c r="J599" i="5"/>
  <c r="H599" i="5"/>
  <c r="I599" i="5"/>
  <c r="I620" i="1"/>
  <c r="H620" i="1"/>
  <c r="G620" i="1"/>
  <c r="B622" i="1"/>
  <c r="F621" i="1"/>
  <c r="C621" i="1"/>
  <c r="D621" i="1" s="1"/>
  <c r="G601" i="5" l="1"/>
  <c r="C601" i="5"/>
  <c r="D601" i="5" s="1"/>
  <c r="B602" i="5"/>
  <c r="J600" i="5"/>
  <c r="I600" i="5"/>
  <c r="H600" i="5"/>
  <c r="G621" i="1"/>
  <c r="H621" i="1"/>
  <c r="I621" i="1"/>
  <c r="B623" i="1"/>
  <c r="F622" i="1"/>
  <c r="C622" i="1"/>
  <c r="D622" i="1" s="1"/>
  <c r="G602" i="5" l="1"/>
  <c r="B603" i="5"/>
  <c r="C602" i="5"/>
  <c r="D602" i="5" s="1"/>
  <c r="I601" i="5"/>
  <c r="J601" i="5"/>
  <c r="H601" i="5"/>
  <c r="I622" i="1"/>
  <c r="H622" i="1"/>
  <c r="G622" i="1"/>
  <c r="B624" i="1"/>
  <c r="F623" i="1"/>
  <c r="C623" i="1"/>
  <c r="D623" i="1" s="1"/>
  <c r="G603" i="5" l="1"/>
  <c r="C603" i="5"/>
  <c r="D603" i="5" s="1"/>
  <c r="B604" i="5"/>
  <c r="I602" i="5"/>
  <c r="H602" i="5"/>
  <c r="J602" i="5"/>
  <c r="G623" i="1"/>
  <c r="I623" i="1"/>
  <c r="H623" i="1"/>
  <c r="B625" i="1"/>
  <c r="F624" i="1"/>
  <c r="C624" i="1"/>
  <c r="D624" i="1" s="1"/>
  <c r="G604" i="5" l="1"/>
  <c r="B605" i="5"/>
  <c r="C604" i="5"/>
  <c r="D604" i="5" s="1"/>
  <c r="I603" i="5"/>
  <c r="H603" i="5"/>
  <c r="J603" i="5"/>
  <c r="B626" i="1"/>
  <c r="F625" i="1"/>
  <c r="C625" i="1"/>
  <c r="D625" i="1" s="1"/>
  <c r="G624" i="1"/>
  <c r="H624" i="1"/>
  <c r="I624" i="1"/>
  <c r="G605" i="5" l="1"/>
  <c r="C605" i="5"/>
  <c r="D605" i="5" s="1"/>
  <c r="B606" i="5"/>
  <c r="I604" i="5"/>
  <c r="J604" i="5"/>
  <c r="H604" i="5"/>
  <c r="I625" i="1"/>
  <c r="H625" i="1"/>
  <c r="G625" i="1"/>
  <c r="B627" i="1"/>
  <c r="F626" i="1"/>
  <c r="C626" i="1"/>
  <c r="D626" i="1" s="1"/>
  <c r="G606" i="5" l="1"/>
  <c r="B607" i="5"/>
  <c r="C606" i="5"/>
  <c r="D606" i="5" s="1"/>
  <c r="I605" i="5"/>
  <c r="J605" i="5"/>
  <c r="H605" i="5"/>
  <c r="G626" i="1"/>
  <c r="I626" i="1"/>
  <c r="H626" i="1"/>
  <c r="B628" i="1"/>
  <c r="F627" i="1"/>
  <c r="C627" i="1"/>
  <c r="D627" i="1" s="1"/>
  <c r="G607" i="5" l="1"/>
  <c r="C607" i="5"/>
  <c r="D607" i="5" s="1"/>
  <c r="B608" i="5"/>
  <c r="J606" i="5"/>
  <c r="I606" i="5"/>
  <c r="H606" i="5"/>
  <c r="I627" i="1"/>
  <c r="H627" i="1"/>
  <c r="G627" i="1"/>
  <c r="B629" i="1"/>
  <c r="F628" i="1"/>
  <c r="C628" i="1"/>
  <c r="D628" i="1" s="1"/>
  <c r="G608" i="5" l="1"/>
  <c r="B609" i="5"/>
  <c r="C608" i="5"/>
  <c r="D608" i="5" s="1"/>
  <c r="J607" i="5"/>
  <c r="I607" i="5"/>
  <c r="H607" i="5"/>
  <c r="I628" i="1"/>
  <c r="H628" i="1"/>
  <c r="G628" i="1"/>
  <c r="B630" i="1"/>
  <c r="F629" i="1"/>
  <c r="C629" i="1"/>
  <c r="D629" i="1" s="1"/>
  <c r="G609" i="5" l="1"/>
  <c r="C609" i="5"/>
  <c r="D609" i="5" s="1"/>
  <c r="B610" i="5"/>
  <c r="H608" i="5"/>
  <c r="J608" i="5"/>
  <c r="I608" i="5"/>
  <c r="I629" i="1"/>
  <c r="G629" i="1"/>
  <c r="H629" i="1"/>
  <c r="B631" i="1"/>
  <c r="F630" i="1"/>
  <c r="C630" i="1"/>
  <c r="D630" i="1" s="1"/>
  <c r="G610" i="5" l="1"/>
  <c r="B611" i="5"/>
  <c r="C610" i="5"/>
  <c r="D610" i="5" s="1"/>
  <c r="I609" i="5"/>
  <c r="J609" i="5"/>
  <c r="H609" i="5"/>
  <c r="G630" i="1"/>
  <c r="H630" i="1"/>
  <c r="I630" i="1"/>
  <c r="B632" i="1"/>
  <c r="F631" i="1"/>
  <c r="C631" i="1"/>
  <c r="D631" i="1" s="1"/>
  <c r="G611" i="5" l="1"/>
  <c r="C611" i="5"/>
  <c r="D611" i="5" s="1"/>
  <c r="B612" i="5"/>
  <c r="J610" i="5"/>
  <c r="H610" i="5"/>
  <c r="I610" i="5"/>
  <c r="G631" i="1"/>
  <c r="I631" i="1"/>
  <c r="H631" i="1"/>
  <c r="B633" i="1"/>
  <c r="F632" i="1"/>
  <c r="C632" i="1"/>
  <c r="D632" i="1" s="1"/>
  <c r="G612" i="5" l="1"/>
  <c r="B613" i="5"/>
  <c r="C612" i="5"/>
  <c r="D612" i="5" s="1"/>
  <c r="H611" i="5"/>
  <c r="J611" i="5"/>
  <c r="I611" i="5"/>
  <c r="H632" i="1"/>
  <c r="I632" i="1"/>
  <c r="G632" i="1"/>
  <c r="B634" i="1"/>
  <c r="F633" i="1"/>
  <c r="C633" i="1"/>
  <c r="D633" i="1" s="1"/>
  <c r="G613" i="5" l="1"/>
  <c r="C613" i="5"/>
  <c r="D613" i="5" s="1"/>
  <c r="B614" i="5"/>
  <c r="J612" i="5"/>
  <c r="H612" i="5"/>
  <c r="I612" i="5"/>
  <c r="B635" i="1"/>
  <c r="F634" i="1"/>
  <c r="C634" i="1"/>
  <c r="D634" i="1" s="1"/>
  <c r="G633" i="1"/>
  <c r="H633" i="1"/>
  <c r="I633" i="1"/>
  <c r="G614" i="5" l="1"/>
  <c r="B615" i="5"/>
  <c r="C614" i="5"/>
  <c r="D614" i="5" s="1"/>
  <c r="J613" i="5"/>
  <c r="I613" i="5"/>
  <c r="H613" i="5"/>
  <c r="G634" i="1"/>
  <c r="I634" i="1"/>
  <c r="H634" i="1"/>
  <c r="B636" i="1"/>
  <c r="F635" i="1"/>
  <c r="C635" i="1"/>
  <c r="D635" i="1" s="1"/>
  <c r="G615" i="5" l="1"/>
  <c r="C615" i="5"/>
  <c r="D615" i="5" s="1"/>
  <c r="B616" i="5"/>
  <c r="I614" i="5"/>
  <c r="J614" i="5"/>
  <c r="H614" i="5"/>
  <c r="H635" i="1"/>
  <c r="G635" i="1"/>
  <c r="I635" i="1"/>
  <c r="B637" i="1"/>
  <c r="F636" i="1"/>
  <c r="C636" i="1"/>
  <c r="D636" i="1" s="1"/>
  <c r="G616" i="5" l="1"/>
  <c r="B617" i="5"/>
  <c r="C616" i="5"/>
  <c r="D616" i="5" s="1"/>
  <c r="I615" i="5"/>
  <c r="H615" i="5"/>
  <c r="J615" i="5"/>
  <c r="B638" i="1"/>
  <c r="F637" i="1"/>
  <c r="C637" i="1"/>
  <c r="D637" i="1" s="1"/>
  <c r="G636" i="1"/>
  <c r="I636" i="1"/>
  <c r="H636" i="1"/>
  <c r="G617" i="5" l="1"/>
  <c r="C617" i="5"/>
  <c r="D617" i="5" s="1"/>
  <c r="B618" i="5"/>
  <c r="I616" i="5"/>
  <c r="H616" i="5"/>
  <c r="J616" i="5"/>
  <c r="G637" i="1"/>
  <c r="I637" i="1"/>
  <c r="H637" i="1"/>
  <c r="B639" i="1"/>
  <c r="F638" i="1"/>
  <c r="C638" i="1"/>
  <c r="D638" i="1" s="1"/>
  <c r="G618" i="5" l="1"/>
  <c r="B619" i="5"/>
  <c r="C618" i="5"/>
  <c r="D618" i="5" s="1"/>
  <c r="H617" i="5"/>
  <c r="J617" i="5"/>
  <c r="I617" i="5"/>
  <c r="B640" i="1"/>
  <c r="F639" i="1"/>
  <c r="C639" i="1"/>
  <c r="D639" i="1" s="1"/>
  <c r="I638" i="1"/>
  <c r="G638" i="1"/>
  <c r="H638" i="1"/>
  <c r="G619" i="5" l="1"/>
  <c r="C619" i="5"/>
  <c r="D619" i="5" s="1"/>
  <c r="B620" i="5"/>
  <c r="H618" i="5"/>
  <c r="I618" i="5"/>
  <c r="J618" i="5"/>
  <c r="I639" i="1"/>
  <c r="G639" i="1"/>
  <c r="H639" i="1"/>
  <c r="B641" i="1"/>
  <c r="F640" i="1"/>
  <c r="C640" i="1"/>
  <c r="D640" i="1" s="1"/>
  <c r="G620" i="5" l="1"/>
  <c r="B621" i="5"/>
  <c r="C620" i="5"/>
  <c r="D620" i="5" s="1"/>
  <c r="J619" i="5"/>
  <c r="H619" i="5"/>
  <c r="I619" i="5"/>
  <c r="H640" i="1"/>
  <c r="G640" i="1"/>
  <c r="I640" i="1"/>
  <c r="B642" i="1"/>
  <c r="F641" i="1"/>
  <c r="C641" i="1"/>
  <c r="D641" i="1" s="1"/>
  <c r="G621" i="5" l="1"/>
  <c r="C621" i="5"/>
  <c r="D621" i="5" s="1"/>
  <c r="B622" i="5"/>
  <c r="I620" i="5"/>
  <c r="J620" i="5"/>
  <c r="H620" i="5"/>
  <c r="G641" i="1"/>
  <c r="I641" i="1"/>
  <c r="H641" i="1"/>
  <c r="B643" i="1"/>
  <c r="F642" i="1"/>
  <c r="C642" i="1"/>
  <c r="D642" i="1" s="1"/>
  <c r="G622" i="5" l="1"/>
  <c r="B623" i="5"/>
  <c r="C622" i="5"/>
  <c r="D622" i="5" s="1"/>
  <c r="H621" i="5"/>
  <c r="I621" i="5"/>
  <c r="J621" i="5"/>
  <c r="B644" i="1"/>
  <c r="F643" i="1"/>
  <c r="C643" i="1"/>
  <c r="D643" i="1" s="1"/>
  <c r="G642" i="1"/>
  <c r="H642" i="1"/>
  <c r="I642" i="1"/>
  <c r="G623" i="5" l="1"/>
  <c r="C623" i="5"/>
  <c r="D623" i="5" s="1"/>
  <c r="B624" i="5"/>
  <c r="H622" i="5"/>
  <c r="I622" i="5"/>
  <c r="J622" i="5"/>
  <c r="G643" i="1"/>
  <c r="H643" i="1"/>
  <c r="I643" i="1"/>
  <c r="B645" i="1"/>
  <c r="F644" i="1"/>
  <c r="C644" i="1"/>
  <c r="D644" i="1" s="1"/>
  <c r="G624" i="5" l="1"/>
  <c r="B625" i="5"/>
  <c r="C624" i="5"/>
  <c r="D624" i="5" s="1"/>
  <c r="J623" i="5"/>
  <c r="H623" i="5"/>
  <c r="I623" i="5"/>
  <c r="I644" i="1"/>
  <c r="H644" i="1"/>
  <c r="G644" i="1"/>
  <c r="B646" i="1"/>
  <c r="F645" i="1"/>
  <c r="C645" i="1"/>
  <c r="D645" i="1" s="1"/>
  <c r="G625" i="5" l="1"/>
  <c r="C625" i="5"/>
  <c r="D625" i="5" s="1"/>
  <c r="B626" i="5"/>
  <c r="H624" i="5"/>
  <c r="J624" i="5"/>
  <c r="I624" i="5"/>
  <c r="G645" i="1"/>
  <c r="H645" i="1"/>
  <c r="I645" i="1"/>
  <c r="B647" i="1"/>
  <c r="F646" i="1"/>
  <c r="C646" i="1"/>
  <c r="D646" i="1" s="1"/>
  <c r="G626" i="5" l="1"/>
  <c r="B627" i="5"/>
  <c r="C626" i="5"/>
  <c r="D626" i="5" s="1"/>
  <c r="H625" i="5"/>
  <c r="I625" i="5"/>
  <c r="J625" i="5"/>
  <c r="B648" i="1"/>
  <c r="F647" i="1"/>
  <c r="C647" i="1"/>
  <c r="D647" i="1" s="1"/>
  <c r="G646" i="1"/>
  <c r="H646" i="1"/>
  <c r="I646" i="1"/>
  <c r="G627" i="5" l="1"/>
  <c r="C627" i="5"/>
  <c r="D627" i="5" s="1"/>
  <c r="B628" i="5"/>
  <c r="I626" i="5"/>
  <c r="J626" i="5"/>
  <c r="H626" i="5"/>
  <c r="G647" i="1"/>
  <c r="H647" i="1"/>
  <c r="I647" i="1"/>
  <c r="B649" i="1"/>
  <c r="F648" i="1"/>
  <c r="C648" i="1"/>
  <c r="D648" i="1" s="1"/>
  <c r="G628" i="5" l="1"/>
  <c r="B629" i="5"/>
  <c r="C628" i="5"/>
  <c r="D628" i="5" s="1"/>
  <c r="J627" i="5"/>
  <c r="I627" i="5"/>
  <c r="H627" i="5"/>
  <c r="B650" i="1"/>
  <c r="F649" i="1"/>
  <c r="C649" i="1"/>
  <c r="D649" i="1" s="1"/>
  <c r="G648" i="1"/>
  <c r="I648" i="1"/>
  <c r="H648" i="1"/>
  <c r="G629" i="5" l="1"/>
  <c r="C629" i="5"/>
  <c r="D629" i="5" s="1"/>
  <c r="B630" i="5"/>
  <c r="J628" i="5"/>
  <c r="H628" i="5"/>
  <c r="I628" i="5"/>
  <c r="H649" i="1"/>
  <c r="G649" i="1"/>
  <c r="I649" i="1"/>
  <c r="B651" i="1"/>
  <c r="F650" i="1"/>
  <c r="C650" i="1"/>
  <c r="D650" i="1" s="1"/>
  <c r="G630" i="5" l="1"/>
  <c r="B631" i="5"/>
  <c r="C630" i="5"/>
  <c r="D630" i="5" s="1"/>
  <c r="J629" i="5"/>
  <c r="H629" i="5"/>
  <c r="I629" i="5"/>
  <c r="H650" i="1"/>
  <c r="G650" i="1"/>
  <c r="I650" i="1"/>
  <c r="B652" i="1"/>
  <c r="F651" i="1"/>
  <c r="C651" i="1"/>
  <c r="D651" i="1" s="1"/>
  <c r="G631" i="5" l="1"/>
  <c r="C631" i="5"/>
  <c r="D631" i="5" s="1"/>
  <c r="B632" i="5"/>
  <c r="H630" i="5"/>
  <c r="J630" i="5"/>
  <c r="I630" i="5"/>
  <c r="H651" i="1"/>
  <c r="G651" i="1"/>
  <c r="I651" i="1"/>
  <c r="B653" i="1"/>
  <c r="F652" i="1"/>
  <c r="C652" i="1"/>
  <c r="D652" i="1" s="1"/>
  <c r="G632" i="5" l="1"/>
  <c r="B633" i="5"/>
  <c r="C632" i="5"/>
  <c r="D632" i="5" s="1"/>
  <c r="H631" i="5"/>
  <c r="I631" i="5"/>
  <c r="J631" i="5"/>
  <c r="I652" i="1"/>
  <c r="H652" i="1"/>
  <c r="G652" i="1"/>
  <c r="B654" i="1"/>
  <c r="F653" i="1"/>
  <c r="C653" i="1"/>
  <c r="D653" i="1" s="1"/>
  <c r="G633" i="5" l="1"/>
  <c r="C633" i="5"/>
  <c r="D633" i="5" s="1"/>
  <c r="B634" i="5"/>
  <c r="I632" i="5"/>
  <c r="J632" i="5"/>
  <c r="H632" i="5"/>
  <c r="I653" i="1"/>
  <c r="G653" i="1"/>
  <c r="H653" i="1"/>
  <c r="B655" i="1"/>
  <c r="F654" i="1"/>
  <c r="C654" i="1"/>
  <c r="D654" i="1" s="1"/>
  <c r="G634" i="5" l="1"/>
  <c r="B635" i="5"/>
  <c r="C634" i="5"/>
  <c r="D634" i="5" s="1"/>
  <c r="J633" i="5"/>
  <c r="I633" i="5"/>
  <c r="H633" i="5"/>
  <c r="I654" i="1"/>
  <c r="G654" i="1"/>
  <c r="H654" i="1"/>
  <c r="B656" i="1"/>
  <c r="F655" i="1"/>
  <c r="C655" i="1"/>
  <c r="D655" i="1" s="1"/>
  <c r="G635" i="5" l="1"/>
  <c r="C635" i="5"/>
  <c r="D635" i="5" s="1"/>
  <c r="B636" i="5"/>
  <c r="J634" i="5"/>
  <c r="H634" i="5"/>
  <c r="I634" i="5"/>
  <c r="B657" i="1"/>
  <c r="F656" i="1"/>
  <c r="C656" i="1"/>
  <c r="D656" i="1" s="1"/>
  <c r="I655" i="1"/>
  <c r="G655" i="1"/>
  <c r="H655" i="1"/>
  <c r="G636" i="5" l="1"/>
  <c r="B637" i="5"/>
  <c r="C636" i="5"/>
  <c r="D636" i="5" s="1"/>
  <c r="I635" i="5"/>
  <c r="J635" i="5"/>
  <c r="H635" i="5"/>
  <c r="I656" i="1"/>
  <c r="G656" i="1"/>
  <c r="H656" i="1"/>
  <c r="B658" i="1"/>
  <c r="F657" i="1"/>
  <c r="C657" i="1"/>
  <c r="D657" i="1" s="1"/>
  <c r="G637" i="5" l="1"/>
  <c r="C637" i="5"/>
  <c r="D637" i="5" s="1"/>
  <c r="B638" i="5"/>
  <c r="I636" i="5"/>
  <c r="J636" i="5"/>
  <c r="H636" i="5"/>
  <c r="H657" i="1"/>
  <c r="G657" i="1"/>
  <c r="I657" i="1"/>
  <c r="B659" i="1"/>
  <c r="F658" i="1"/>
  <c r="C658" i="1"/>
  <c r="D658" i="1" s="1"/>
  <c r="G638" i="5" l="1"/>
  <c r="B639" i="5"/>
  <c r="C638" i="5"/>
  <c r="D638" i="5" s="1"/>
  <c r="I637" i="5"/>
  <c r="J637" i="5"/>
  <c r="H637" i="5"/>
  <c r="G658" i="1"/>
  <c r="H658" i="1"/>
  <c r="I658" i="1"/>
  <c r="B660" i="1"/>
  <c r="F659" i="1"/>
  <c r="C659" i="1"/>
  <c r="D659" i="1" s="1"/>
  <c r="G639" i="5" l="1"/>
  <c r="C639" i="5"/>
  <c r="D639" i="5" s="1"/>
  <c r="B640" i="5"/>
  <c r="H638" i="5"/>
  <c r="I638" i="5"/>
  <c r="J638" i="5"/>
  <c r="G659" i="1"/>
  <c r="H659" i="1"/>
  <c r="I659" i="1"/>
  <c r="B661" i="1"/>
  <c r="F660" i="1"/>
  <c r="C660" i="1"/>
  <c r="D660" i="1" s="1"/>
  <c r="G640" i="5" l="1"/>
  <c r="B641" i="5"/>
  <c r="C640" i="5"/>
  <c r="D640" i="5" s="1"/>
  <c r="I639" i="5"/>
  <c r="H639" i="5"/>
  <c r="J639" i="5"/>
  <c r="I660" i="1"/>
  <c r="G660" i="1"/>
  <c r="H660" i="1"/>
  <c r="B662" i="1"/>
  <c r="F661" i="1"/>
  <c r="C661" i="1"/>
  <c r="D661" i="1" s="1"/>
  <c r="C9" i="1" l="1"/>
  <c r="C10" i="1"/>
  <c r="C11" i="1"/>
  <c r="G641" i="5"/>
  <c r="C641" i="5"/>
  <c r="D641" i="5" s="1"/>
  <c r="B642" i="5"/>
  <c r="J640" i="5"/>
  <c r="I640" i="5"/>
  <c r="H640" i="5"/>
  <c r="G661" i="1"/>
  <c r="H661" i="1"/>
  <c r="I661" i="1"/>
  <c r="F662" i="1"/>
  <c r="C662" i="1"/>
  <c r="D662" i="1" s="1"/>
  <c r="G642" i="5" l="1"/>
  <c r="C642" i="5"/>
  <c r="D642" i="5" s="1"/>
  <c r="H641" i="5"/>
  <c r="J641" i="5"/>
  <c r="I641" i="5"/>
  <c r="G662" i="1"/>
  <c r="H662" i="1"/>
  <c r="I662" i="1"/>
  <c r="I642" i="5" l="1"/>
  <c r="J642" i="5"/>
  <c r="H642" i="5"/>
  <c r="D10" i="5" l="1"/>
  <c r="D9" i="5"/>
  <c r="D11" i="5"/>
</calcChain>
</file>

<file path=xl/sharedStrings.xml><?xml version="1.0" encoding="utf-8"?>
<sst xmlns="http://schemas.openxmlformats.org/spreadsheetml/2006/main" count="17565" uniqueCount="596">
  <si>
    <t>Tick</t>
  </si>
  <si>
    <t>Weeks remaining</t>
  </si>
  <si>
    <t>Ticks remaining</t>
  </si>
  <si>
    <t>Weekly</t>
  </si>
  <si>
    <t>Year</t>
  </si>
  <si>
    <t>Annual</t>
  </si>
  <si>
    <t>annual</t>
  </si>
  <si>
    <t>weekly</t>
  </si>
  <si>
    <t>coupons</t>
  </si>
  <si>
    <t>week</t>
  </si>
  <si>
    <t>P - 2Y</t>
  </si>
  <si>
    <t>P - 5Y</t>
  </si>
  <si>
    <t>P - 10Y</t>
  </si>
  <si>
    <t>PV in 1</t>
  </si>
  <si>
    <t>Period</t>
  </si>
  <si>
    <t>CB2017</t>
  </si>
  <si>
    <t>CB2020</t>
  </si>
  <si>
    <t>CB2025</t>
  </si>
  <si>
    <t>Fair Price</t>
  </si>
  <si>
    <t>Market Price</t>
  </si>
  <si>
    <t>Bonds</t>
  </si>
  <si>
    <t>Trading Time per Sub-Heat</t>
  </si>
  <si>
    <t>Time Remaining</t>
  </si>
  <si>
    <t>Weeks Remaining</t>
  </si>
  <si>
    <t>Accrued Interest</t>
  </si>
  <si>
    <t>Weeks Remaining in the period</t>
  </si>
  <si>
    <t>Time Remaining in the period</t>
  </si>
  <si>
    <t>Time Elapsed in years</t>
  </si>
  <si>
    <t>PV $2.5</t>
  </si>
  <si>
    <t>PV $100</t>
  </si>
  <si>
    <t>t</t>
  </si>
  <si>
    <t>Calculations needed for the Duration</t>
  </si>
  <si>
    <t>Duration</t>
  </si>
  <si>
    <t>Trading Time</t>
  </si>
  <si>
    <t>Symbol</t>
  </si>
  <si>
    <t>Headline</t>
  </si>
  <si>
    <t>Read</t>
  </si>
  <si>
    <t>Body</t>
  </si>
  <si>
    <t>P2 : 198</t>
  </si>
  <si>
    <t>News #10</t>
  </si>
  <si>
    <t>RETAIL SALES FIGURES RELEASED</t>
  </si>
  <si>
    <t xml:space="preserve">Statistics Canada released retail sales figures for the past month, which have shown an increase of 0.05% seasonally adjusted. This is below analyst expectations of a 0.2% increase. </t>
  </si>
  <si>
    <t>P2 : 163</t>
  </si>
  <si>
    <t>News #9</t>
  </si>
  <si>
    <t>SURPRISE IMPROVEMENT IN LABOUR MARKET IN CANADA</t>
  </si>
  <si>
    <t>Canadian economy added 50,000 new jobs last month, well above expectations of 15,000, while unemployment dropped to 7.1%</t>
  </si>
  <si>
    <t>P2 : 91</t>
  </si>
  <si>
    <t>News #8</t>
  </si>
  <si>
    <t>CANADA BALANCE OF PAYMENTS DATA</t>
  </si>
  <si>
    <t>Canada current account deficit rises from $13.4 billion last quarter to $14.6 billion. This amounts to a 8.4% increase.</t>
  </si>
  <si>
    <t>P2 : 43</t>
  </si>
  <si>
    <t>News #7</t>
  </si>
  <si>
    <t>CANADIAN NEW HOME SALES DATA</t>
  </si>
  <si>
    <t>Canadian new home sales last month added 0.394M, severely falling short of expectations of 0.485M</t>
  </si>
  <si>
    <t>P1 : 293</t>
  </si>
  <si>
    <t>News #6</t>
  </si>
  <si>
    <t>CANADIAN NON-FARM PAYROLLS DATA</t>
  </si>
  <si>
    <t>Canadian Non-Farm payrolls data for last month added only 45000, falling short of expectations by 30000</t>
  </si>
  <si>
    <t>P1 : 247</t>
  </si>
  <si>
    <t>News #5</t>
  </si>
  <si>
    <t>CANADIAN CPI DATA</t>
  </si>
  <si>
    <t>Canada CPI data last month was unexpectedly up by 3%. Market is speculating that the Bank of Canada will start the dealing with CPI next month.</t>
  </si>
  <si>
    <t>P1 : 191</t>
  </si>
  <si>
    <t>News #4</t>
  </si>
  <si>
    <t>DOW JONES INDEX SETS A NEW HIGH</t>
  </si>
  <si>
    <t xml:space="preserve">Due to recent positive economic data, and positive market sentiment on the growth prospect, Dow Jones Index has set a new high closing above 15,000 </t>
  </si>
  <si>
    <t>P1 : 146</t>
  </si>
  <si>
    <t>News #3</t>
  </si>
  <si>
    <t>DURABLE GOODS ORDERS</t>
  </si>
  <si>
    <t xml:space="preserve">Canadian durable goods orders last month fell by 7.3%, while market expected a 3.0% reduction. </t>
  </si>
  <si>
    <t>P1 : 76</t>
  </si>
  <si>
    <t>News #2</t>
  </si>
  <si>
    <t>BOC SOLD MORE 3- AND 5- YEAR BONDS</t>
  </si>
  <si>
    <t>Bank of Canada sold $3 billion each of 3-Year and 5-Year bonds yesterday. The bid-to-cover ratios, which gauge demand by comparing the amount offered to the amount sold, were greater than 2.50 for both maturities. This showed greater than expected demand.</t>
  </si>
  <si>
    <t>P1 : 17</t>
  </si>
  <si>
    <t>News #1</t>
  </si>
  <si>
    <t>IRAN TENSION</t>
  </si>
  <si>
    <t>Iran tested nuclear missiles, and reported that the missile launch was successful, increasing possibility of Canadian military strikes.</t>
  </si>
  <si>
    <t>P1 : 0</t>
  </si>
  <si>
    <t>Welcome</t>
  </si>
  <si>
    <t>Welcome to the Fixed Income 5 Case</t>
  </si>
  <si>
    <t>Ticker</t>
  </si>
  <si>
    <t>Type</t>
  </si>
  <si>
    <t>Contract Size</t>
  </si>
  <si>
    <t>Position</t>
  </si>
  <si>
    <t>Cost</t>
  </si>
  <si>
    <t>Last</t>
  </si>
  <si>
    <t>Bid</t>
  </si>
  <si>
    <t>Ask</t>
  </si>
  <si>
    <t>NLV</t>
  </si>
  <si>
    <t>Realized P&amp;L</t>
  </si>
  <si>
    <t>Unrealized P&amp;L</t>
  </si>
  <si>
    <t>VWAP</t>
  </si>
  <si>
    <t>Volume</t>
  </si>
  <si>
    <t>My Volume</t>
  </si>
  <si>
    <t>ZC2016</t>
  </si>
  <si>
    <t>RATE</t>
  </si>
  <si>
    <t>1 Bond</t>
  </si>
  <si>
    <t>ZC2017</t>
  </si>
  <si>
    <t>ZC2020</t>
  </si>
  <si>
    <t>ZC2025</t>
  </si>
  <si>
    <t>BOND</t>
  </si>
  <si>
    <t>10 Bond</t>
  </si>
  <si>
    <t>CAD</t>
  </si>
  <si>
    <t>CURRENCY</t>
  </si>
  <si>
    <t>1 Dollar</t>
  </si>
  <si>
    <t>Price</t>
  </si>
  <si>
    <t>Quantity</t>
  </si>
  <si>
    <t>Cashflow</t>
  </si>
  <si>
    <t>Balance</t>
  </si>
  <si>
    <t>P2 : 312</t>
  </si>
  <si>
    <t>CLOSE_OUT</t>
  </si>
  <si>
    <t>P2 : 258</t>
  </si>
  <si>
    <t>COMMISSION</t>
  </si>
  <si>
    <t>ACCRUED_INTEREST</t>
  </si>
  <si>
    <t>ORDER</t>
  </si>
  <si>
    <t>P2 : 257</t>
  </si>
  <si>
    <t>P2 : 244</t>
  </si>
  <si>
    <t>P2 : 243</t>
  </si>
  <si>
    <t>P2 : 242</t>
  </si>
  <si>
    <t>P2 : 241</t>
  </si>
  <si>
    <t>P2 : 239</t>
  </si>
  <si>
    <t>P2 : 238</t>
  </si>
  <si>
    <t>P2 : 237</t>
  </si>
  <si>
    <t>P2 : 236</t>
  </si>
  <si>
    <t>P2 : 235</t>
  </si>
  <si>
    <t>P2 : 234</t>
  </si>
  <si>
    <t>P2 : 233</t>
  </si>
  <si>
    <t>P2 : 190</t>
  </si>
  <si>
    <t>P2 : 189</t>
  </si>
  <si>
    <t>P2 : 187</t>
  </si>
  <si>
    <t>P2 : 186</t>
  </si>
  <si>
    <t>P2 : 185</t>
  </si>
  <si>
    <t>P2 : 184</t>
  </si>
  <si>
    <t>P2 : 176</t>
  </si>
  <si>
    <t>P2 : 175</t>
  </si>
  <si>
    <t>P2 : 174</t>
  </si>
  <si>
    <t>P2 : 139</t>
  </si>
  <si>
    <t>P2 : 138</t>
  </si>
  <si>
    <t>P2 : 137</t>
  </si>
  <si>
    <t>P2 : 66</t>
  </si>
  <si>
    <t>P2 : 59</t>
  </si>
  <si>
    <t>P2 : 58</t>
  </si>
  <si>
    <t>P2 : 40</t>
  </si>
  <si>
    <t>P2 : 39</t>
  </si>
  <si>
    <t>P2 : 38</t>
  </si>
  <si>
    <t>P2 : 36</t>
  </si>
  <si>
    <t>P2 : 35</t>
  </si>
  <si>
    <t>P2 : 34</t>
  </si>
  <si>
    <t>P2 : 33</t>
  </si>
  <si>
    <t>P2 : 32</t>
  </si>
  <si>
    <t>P2 : 31</t>
  </si>
  <si>
    <t>P2 : 23</t>
  </si>
  <si>
    <t>P2 : 22</t>
  </si>
  <si>
    <t>P2 : 21</t>
  </si>
  <si>
    <t>P2 : 19</t>
  </si>
  <si>
    <t>P2 : 18</t>
  </si>
  <si>
    <t>P2 : 17</t>
  </si>
  <si>
    <t>P2 : 16</t>
  </si>
  <si>
    <t>P2 : 15</t>
  </si>
  <si>
    <t>P2 : 14</t>
  </si>
  <si>
    <t>P1 : 312</t>
  </si>
  <si>
    <t>COUPON</t>
  </si>
  <si>
    <t>P1 : 290</t>
  </si>
  <si>
    <t>P1 : 288</t>
  </si>
  <si>
    <t>P1 : 287</t>
  </si>
  <si>
    <t>P1 : 286</t>
  </si>
  <si>
    <t>P1 : 285</t>
  </si>
  <si>
    <t>P1 : 270</t>
  </si>
  <si>
    <t>P1 : 269</t>
  </si>
  <si>
    <t>P1 : 218</t>
  </si>
  <si>
    <t>P1 : 214</t>
  </si>
  <si>
    <t>P1 : 213</t>
  </si>
  <si>
    <t>P1 : 212</t>
  </si>
  <si>
    <t>P1 : 211</t>
  </si>
  <si>
    <t>P1 : 206</t>
  </si>
  <si>
    <t>P1 : 205</t>
  </si>
  <si>
    <t>P1 : 130</t>
  </si>
  <si>
    <t>P1 : 129</t>
  </si>
  <si>
    <t>P1 : 128</t>
  </si>
  <si>
    <t>P1 : 109</t>
  </si>
  <si>
    <t>P1 : 107</t>
  </si>
  <si>
    <t>P1 : 106</t>
  </si>
  <si>
    <t>P1 : 105</t>
  </si>
  <si>
    <t>P1 : 104</t>
  </si>
  <si>
    <t>P1 : 97</t>
  </si>
  <si>
    <t>P1 : 75</t>
  </si>
  <si>
    <t>P1 : 74</t>
  </si>
  <si>
    <t>P1 : 73</t>
  </si>
  <si>
    <t>P1 : 72</t>
  </si>
  <si>
    <t>P1 : 45</t>
  </si>
  <si>
    <t>P1 : 44</t>
  </si>
  <si>
    <t>P1 : 23</t>
  </si>
  <si>
    <t>P1 : 22</t>
  </si>
  <si>
    <t>P1 : 21</t>
  </si>
  <si>
    <t>P1 : 20</t>
  </si>
  <si>
    <t>P1 : 18</t>
  </si>
  <si>
    <t>P1 : 1</t>
  </si>
  <si>
    <t>ENDOWMENT</t>
  </si>
  <si>
    <t>ECONOMISTS CONCERNED BY A RISE IN CONSUMER PRICES</t>
  </si>
  <si>
    <t xml:space="preserve">Economists remain concerned as core prices moved up 2.5 percent this year, the largest 12-month increase in more than 3 years. </t>
  </si>
  <si>
    <t>P2 : 161</t>
  </si>
  <si>
    <t>FLASH CRASH AGAIN</t>
  </si>
  <si>
    <t xml:space="preserve">A massive sell-off triggered by high frequency trading algorithms caused the Dow to fall 8% within 30 minutes. However, 90% of the loses have already been recovered.  </t>
  </si>
  <si>
    <t>P2 : 110</t>
  </si>
  <si>
    <t>S&amp;P 500 GAINS 3% AS IMF RAISES ANOTHER $30BILLION</t>
  </si>
  <si>
    <t>IMF successfully raises another $50 billion to help the troubled Eurozone region, sending the S&amp;P 500 and the TSX into the green. Both of the indices are currently at the highest level that they have been seen at in 15 years.</t>
  </si>
  <si>
    <t>CANADIAN UNEMPLOYMENT DROPS TO 8.1%</t>
  </si>
  <si>
    <t>Canadian unemployment drops to 8.1%. RBC Macroeconomic Analysts revise it's unemployment forecast for the end of next year from 8% to an optimistic 7.5%.</t>
  </si>
  <si>
    <t>P2 : 1</t>
  </si>
  <si>
    <t>CANADIAN GDP GROWTH ON THE RISE</t>
  </si>
  <si>
    <t>The Gross Domestic Product (GDP) in Canada reached 2.2 % in latest quarter over the previous quarter. Analysts are optimistic and say that greater GDP growth is yet to come.</t>
  </si>
  <si>
    <t>P1 : 243</t>
  </si>
  <si>
    <t>STEPHEN POLOZ, GOVERNOR OF THE BANK OF CANADA, RAISES INTEREST RATES</t>
  </si>
  <si>
    <t>Amid an overheating economy, he raises interest rates on its sovereign debt by 100 bps.</t>
  </si>
  <si>
    <t>P1 : 204</t>
  </si>
  <si>
    <t>INTENTION TO INCREASE OVERNIGHT RATE</t>
  </si>
  <si>
    <t>In a statement released by the Bank of Canada today, the Governor announced an intention to raise the overnight rate by at least 25 bps. He cited a persistent inflation rate above 2.5% as the main reason.</t>
  </si>
  <si>
    <t>P1 : 132</t>
  </si>
  <si>
    <t>CPI INCREASES</t>
  </si>
  <si>
    <t>Statistics Canada released CPI figures for the past month, showing a 0.4% increase. Investors speculate that the Bank of Canada will take some kind of action to curb inflation.</t>
  </si>
  <si>
    <t>P1 : 78</t>
  </si>
  <si>
    <t>S&amp;P PLACES CANADA ON CREDIT WATCH</t>
  </si>
  <si>
    <t>S&amp;P announced today that it will be placing the Canadian Sovereign debt rating on credit watch, citing the persistent increase in the Canadian debt level and the lack of plausible plans to decrease it.</t>
  </si>
  <si>
    <t>P1 : 39</t>
  </si>
  <si>
    <t>BANK OF CANADA TO PROVIDE FUNDING TO INSURERS</t>
  </si>
  <si>
    <t xml:space="preserve">The Bank of Canada has announced that it will extend emergency credit to large corporate insurers that meet certain criteria. This will hopefully add liquidity to the markets that is currently suffering from a string of bad loans.  </t>
  </si>
  <si>
    <t>P2 : 307</t>
  </si>
  <si>
    <t>P2 : 306</t>
  </si>
  <si>
    <t>P2 : 305</t>
  </si>
  <si>
    <t>P2 : 304</t>
  </si>
  <si>
    <t>P2 : 303</t>
  </si>
  <si>
    <t>P2 : 301</t>
  </si>
  <si>
    <t>LIMIT-CASH</t>
  </si>
  <si>
    <t>NET_LIMIT_FINE</t>
  </si>
  <si>
    <t>GROSS_LIMIT_FINE</t>
  </si>
  <si>
    <t>P2 : 291</t>
  </si>
  <si>
    <t>P2 : 290</t>
  </si>
  <si>
    <t>P2 : 289</t>
  </si>
  <si>
    <t>P2 : 288</t>
  </si>
  <si>
    <t>P2 : 287</t>
  </si>
  <si>
    <t>P2 : 284</t>
  </si>
  <si>
    <t>P2 : 283</t>
  </si>
  <si>
    <t>P2 : 282</t>
  </si>
  <si>
    <t>P2 : 279</t>
  </si>
  <si>
    <t>P2 : 278</t>
  </si>
  <si>
    <t>P2 : 277</t>
  </si>
  <si>
    <t>P2 : 274</t>
  </si>
  <si>
    <t>P2 : 273</t>
  </si>
  <si>
    <t>P2 : 269</t>
  </si>
  <si>
    <t>P2 : 240</t>
  </si>
  <si>
    <t>P2 : 230</t>
  </si>
  <si>
    <t>P2 : 229</t>
  </si>
  <si>
    <t>P2 : 228</t>
  </si>
  <si>
    <t>P2 : 227</t>
  </si>
  <si>
    <t>P2 : 226</t>
  </si>
  <si>
    <t>P2 : 225</t>
  </si>
  <si>
    <t>P2 : 207</t>
  </si>
  <si>
    <t>P2 : 206</t>
  </si>
  <si>
    <t>P2 : 196</t>
  </si>
  <si>
    <t>P2 : 195</t>
  </si>
  <si>
    <t>P2 : 194</t>
  </si>
  <si>
    <t>P2 : 193</t>
  </si>
  <si>
    <t>P2 : 191</t>
  </si>
  <si>
    <t>P2 : 188</t>
  </si>
  <si>
    <t>P2 : 179</t>
  </si>
  <si>
    <t>P2 : 178</t>
  </si>
  <si>
    <t>P2 : 173</t>
  </si>
  <si>
    <t>P2 : 172</t>
  </si>
  <si>
    <t>P2 : 171</t>
  </si>
  <si>
    <t>P2 : 132</t>
  </si>
  <si>
    <t>P2 : 131</t>
  </si>
  <si>
    <t>P2 : 130</t>
  </si>
  <si>
    <t>P2 : 100</t>
  </si>
  <si>
    <t>P2 : 99</t>
  </si>
  <si>
    <t>P2 : 81</t>
  </si>
  <si>
    <t>P2 : 80</t>
  </si>
  <si>
    <t>P2 : 79</t>
  </si>
  <si>
    <t>P2 : 74</t>
  </si>
  <si>
    <t>P2 : 73</t>
  </si>
  <si>
    <t>P2 : 72</t>
  </si>
  <si>
    <t>P2 : 71</t>
  </si>
  <si>
    <t>P2 : 70</t>
  </si>
  <si>
    <t>P2 : 69</t>
  </si>
  <si>
    <t>P2 : 68</t>
  </si>
  <si>
    <t>P2 : 67</t>
  </si>
  <si>
    <t>P2 : 45</t>
  </si>
  <si>
    <t>P2 : 44</t>
  </si>
  <si>
    <t>P2 : 42</t>
  </si>
  <si>
    <t>P2 : 41</t>
  </si>
  <si>
    <t>P2 : 27</t>
  </si>
  <si>
    <t>P2 : 26</t>
  </si>
  <si>
    <t>P2 : 25</t>
  </si>
  <si>
    <t>P2 : 24</t>
  </si>
  <si>
    <t>P1 : 219</t>
  </si>
  <si>
    <t>P1 : 217</t>
  </si>
  <si>
    <t>P1 : 216</t>
  </si>
  <si>
    <t>P1 : 215</t>
  </si>
  <si>
    <t>P1 : 210</t>
  </si>
  <si>
    <t>P1 : 209</t>
  </si>
  <si>
    <t>P1 : 208</t>
  </si>
  <si>
    <t>P1 : 207</t>
  </si>
  <si>
    <t>P1 : 203</t>
  </si>
  <si>
    <t>P1 : 202</t>
  </si>
  <si>
    <t>P1 : 198</t>
  </si>
  <si>
    <t>P1 : 197</t>
  </si>
  <si>
    <t>P1 : 196</t>
  </si>
  <si>
    <t>P1 : 195</t>
  </si>
  <si>
    <t>P1 : 194</t>
  </si>
  <si>
    <t>P1 : 180</t>
  </si>
  <si>
    <t>P1 : 179</t>
  </si>
  <si>
    <t>P1 : 178</t>
  </si>
  <si>
    <t>P1 : 177</t>
  </si>
  <si>
    <t>P1 : 176</t>
  </si>
  <si>
    <t>P1 : 165</t>
  </si>
  <si>
    <t>P1 : 161</t>
  </si>
  <si>
    <t>P1 : 160</t>
  </si>
  <si>
    <t>P1 : 159</t>
  </si>
  <si>
    <t>P1 : 158</t>
  </si>
  <si>
    <t>P1 : 142</t>
  </si>
  <si>
    <t>P1 : 141</t>
  </si>
  <si>
    <t>P1 : 140</t>
  </si>
  <si>
    <t>P1 : 139</t>
  </si>
  <si>
    <t>P1 : 138</t>
  </si>
  <si>
    <t>P1 : 137</t>
  </si>
  <si>
    <t>P1 : 136</t>
  </si>
  <si>
    <t>P1 : 124</t>
  </si>
  <si>
    <t>P1 : 123</t>
  </si>
  <si>
    <t>P1 : 122</t>
  </si>
  <si>
    <t>P1 : 121</t>
  </si>
  <si>
    <t>P1 : 120</t>
  </si>
  <si>
    <t>P1 : 119</t>
  </si>
  <si>
    <t>P1 : 114</t>
  </si>
  <si>
    <t>P1 : 113</t>
  </si>
  <si>
    <t>P1 : 111</t>
  </si>
  <si>
    <t>P1 : 110</t>
  </si>
  <si>
    <t>P1 : 103</t>
  </si>
  <si>
    <t>P1 : 102</t>
  </si>
  <si>
    <t>P1 : 101</t>
  </si>
  <si>
    <t>P1 : 100</t>
  </si>
  <si>
    <t>P1 : 99</t>
  </si>
  <si>
    <t>P1 : 90</t>
  </si>
  <si>
    <t>P1 : 89</t>
  </si>
  <si>
    <t>P1 : 87</t>
  </si>
  <si>
    <t>P1 : 86</t>
  </si>
  <si>
    <t>P1 : 68</t>
  </si>
  <si>
    <t>P1 : 67</t>
  </si>
  <si>
    <t>P1 : 66</t>
  </si>
  <si>
    <t>P2 : 144</t>
  </si>
  <si>
    <t>TROOPS SENT TO AFGHANISTAN</t>
  </si>
  <si>
    <t>Majority of the outraged Canadian citizens have supported taking military action against the Taliban, and troops are sent to Afghanistan to fight the terrorism. The war will be funded by issuing 5 and 10 year bonds. Economists expect that investors will not change their asset allocation.</t>
  </si>
  <si>
    <t>P2 : 108</t>
  </si>
  <si>
    <t>FOLLOW UP ON PLANE CRASH</t>
  </si>
  <si>
    <t>CNBC news has reported that Prime Minister did not survive the plane crash. While the investigation is taking place, the Taliban terrorist organization has claimed responsibility for this incident. Investors are expected to shift their portfolios to bonds.</t>
  </si>
  <si>
    <t>CHINA TO DECREASE CANADIAN TREASURY HOLDINGS</t>
  </si>
  <si>
    <t>China announced today that it will gradually reduce its holdings of Canadian Treasury over the next twenty years as it moves to diversify its foreign currency reserves. China has slowly been buying up Japanese, Spanish, and Portuguese debt, with a reduction in purchases of Canadian debt.</t>
  </si>
  <si>
    <t>WARREN BUFFETT PASSED AWAY</t>
  </si>
  <si>
    <t>Just yesterday Warren Buffett passed away in a hospital in Los Angeles from a heart failure. Investors panicked and caused the equity market to slump by 3% in one day. Berkshire Hathaway class B share dropped 20.35%.</t>
  </si>
  <si>
    <t>S&amp;P DOWNGRADES UK DEBT RATINGS</t>
  </si>
  <si>
    <t>The S&amp;P announced that it will be downgrading the UK's long-term rating by 1 notch following Chancellor of Exchequer's announcement that Britain will return to fiscal surplus later than expected owing to weak growth in government revenues. Investors are worried, many speculate that they may shift to Canadian debt.</t>
  </si>
  <si>
    <t>S&amp;P 500 FALLS 2% AMID FURTHER EU DOWNGRADES</t>
  </si>
  <si>
    <t xml:space="preserve">S&amp;P closes lower by 2% from yesterday amid further European sovereign downgrades. France and Austria have both been downgraded once more to AA. </t>
  </si>
  <si>
    <t>PLANE CRASH</t>
  </si>
  <si>
    <t>Rumors were spread that the Prime Minister's plane crashed on a recent trip.</t>
  </si>
  <si>
    <t xml:space="preserve">INTEREST RATES LOW INTERNATIONALLY </t>
  </si>
  <si>
    <t xml:space="preserve">For the first time in a number of years, interest rates and inflation concerns are low internationally, offering little additional return on investments in developing nations. </t>
  </si>
  <si>
    <t>P1 : 60</t>
  </si>
  <si>
    <t xml:space="preserve">POLITICAL TURMOIL IN EUROZONE </t>
  </si>
  <si>
    <t>Last week's announcement by the Eurozone to implement austerity measures, focusing mainly on cuts to social services, has led to a wave of recent protests and a shift of investor demand into safer Canadian assets.</t>
  </si>
  <si>
    <t>P2 : 311</t>
  </si>
  <si>
    <t>P2 : 310</t>
  </si>
  <si>
    <t>P2 : 302</t>
  </si>
  <si>
    <t>P2 : 268</t>
  </si>
  <si>
    <t>P2 : 264</t>
  </si>
  <si>
    <t>P2 : 263</t>
  </si>
  <si>
    <t>P2 : 262</t>
  </si>
  <si>
    <t>P2 : 261</t>
  </si>
  <si>
    <t>P2 : 260</t>
  </si>
  <si>
    <t>P2 : 202</t>
  </si>
  <si>
    <t>P2 : 182</t>
  </si>
  <si>
    <t>P2 : 181</t>
  </si>
  <si>
    <t>P2 : 180</t>
  </si>
  <si>
    <t>P2 : 177</t>
  </si>
  <si>
    <t>P2 : 162</t>
  </si>
  <si>
    <t>P2 : 157</t>
  </si>
  <si>
    <t>P2 : 156</t>
  </si>
  <si>
    <t>P2 : 155</t>
  </si>
  <si>
    <t>P2 : 154</t>
  </si>
  <si>
    <t>P2 : 153</t>
  </si>
  <si>
    <t>P2 : 146</t>
  </si>
  <si>
    <t>P2 : 145</t>
  </si>
  <si>
    <t>P2 : 143</t>
  </si>
  <si>
    <t>P2 : 142</t>
  </si>
  <si>
    <t>P2 : 141</t>
  </si>
  <si>
    <t>P2 : 140</t>
  </si>
  <si>
    <t>P2 : 104</t>
  </si>
  <si>
    <t>P2 : 103</t>
  </si>
  <si>
    <t>P2 : 102</t>
  </si>
  <si>
    <t>P2 : 101</t>
  </si>
  <si>
    <t>P2 : 93</t>
  </si>
  <si>
    <t>P2 : 92</t>
  </si>
  <si>
    <t>P2 : 87</t>
  </si>
  <si>
    <t>P2 : 86</t>
  </si>
  <si>
    <t>P2 : 85</t>
  </si>
  <si>
    <t>P2 : 84</t>
  </si>
  <si>
    <t>P2 : 83</t>
  </si>
  <si>
    <t>P2 : 37</t>
  </si>
  <si>
    <t>P2 : 30</t>
  </si>
  <si>
    <t>P2 : 29</t>
  </si>
  <si>
    <t>P2 : 28</t>
  </si>
  <si>
    <t>P2 : 8</t>
  </si>
  <si>
    <t>P2 : 7</t>
  </si>
  <si>
    <t>P1 : 311</t>
  </si>
  <si>
    <t>P1 : 310</t>
  </si>
  <si>
    <t>P1 : 307</t>
  </si>
  <si>
    <t>P1 : 303</t>
  </si>
  <si>
    <t>P1 : 302</t>
  </si>
  <si>
    <t>P1 : 301</t>
  </si>
  <si>
    <t>P1 : 300</t>
  </si>
  <si>
    <t>P1 : 299</t>
  </si>
  <si>
    <t>P1 : 289</t>
  </si>
  <si>
    <t>P1 : 282</t>
  </si>
  <si>
    <t>P1 : 281</t>
  </si>
  <si>
    <t>P1 : 261</t>
  </si>
  <si>
    <t>P1 : 260</t>
  </si>
  <si>
    <t>P1 : 250</t>
  </si>
  <si>
    <t>P1 : 249</t>
  </si>
  <si>
    <t>P1 : 248</t>
  </si>
  <si>
    <t>P1 : 242</t>
  </si>
  <si>
    <t>P1 : 241</t>
  </si>
  <si>
    <t>P1 : 238</t>
  </si>
  <si>
    <t>P1 : 237</t>
  </si>
  <si>
    <t>P1 : 236</t>
  </si>
  <si>
    <t>P1 : 235</t>
  </si>
  <si>
    <t>P1 : 234</t>
  </si>
  <si>
    <t>P1 : 233</t>
  </si>
  <si>
    <t>P1 : 232</t>
  </si>
  <si>
    <t>P1 : 227</t>
  </si>
  <si>
    <t>P1 : 226</t>
  </si>
  <si>
    <t>P1 : 224</t>
  </si>
  <si>
    <t>P1 : 223</t>
  </si>
  <si>
    <t>P1 : 222</t>
  </si>
  <si>
    <t>P1 : 201</t>
  </si>
  <si>
    <t>P1 : 200</t>
  </si>
  <si>
    <t>P1 : 199</t>
  </si>
  <si>
    <t>P1 : 189</t>
  </si>
  <si>
    <t>P1 : 167</t>
  </si>
  <si>
    <t>P1 : 164</t>
  </si>
  <si>
    <t>P1 : 163</t>
  </si>
  <si>
    <t>P1 : 162</t>
  </si>
  <si>
    <t>P1 : 143</t>
  </si>
  <si>
    <t>P1 : 135</t>
  </si>
  <si>
    <t>P1 : 134</t>
  </si>
  <si>
    <t>P1 : 133</t>
  </si>
  <si>
    <t>P1 : 131</t>
  </si>
  <si>
    <t>P1 : 127</t>
  </si>
  <si>
    <t>P1 : 126</t>
  </si>
  <si>
    <t>P1 : 125</t>
  </si>
  <si>
    <t>P1 : 98</t>
  </si>
  <si>
    <t>P1 : 96</t>
  </si>
  <si>
    <t>P1 : 46</t>
  </si>
  <si>
    <t>P1 : 43</t>
  </si>
  <si>
    <t>P1 : 42</t>
  </si>
  <si>
    <t>P1 : 41</t>
  </si>
  <si>
    <t>P1 : 40</t>
  </si>
  <si>
    <t>P1 : 30</t>
  </si>
  <si>
    <t>P1 : 29</t>
  </si>
  <si>
    <t>P1 : 28</t>
  </si>
  <si>
    <t>P1 : 24</t>
  </si>
  <si>
    <t>P1 : 16</t>
  </si>
  <si>
    <t>P2 : 308</t>
  </si>
  <si>
    <t>P2 : 300</t>
  </si>
  <si>
    <t>P2 : 294</t>
  </si>
  <si>
    <t>P2 : 292</t>
  </si>
  <si>
    <t>P2 : 285</t>
  </si>
  <si>
    <t>P2 : 267</t>
  </si>
  <si>
    <t>P2 : 266</t>
  </si>
  <si>
    <t>P2 : 265</t>
  </si>
  <si>
    <t>P2 : 255</t>
  </si>
  <si>
    <t>P2 : 254</t>
  </si>
  <si>
    <t>P2 : 253</t>
  </si>
  <si>
    <t>P2 : 251</t>
  </si>
  <si>
    <t>P2 : 250</t>
  </si>
  <si>
    <t>P2 : 249</t>
  </si>
  <si>
    <t>P2 : 248</t>
  </si>
  <si>
    <t>P2 : 247</t>
  </si>
  <si>
    <t>P2 : 245</t>
  </si>
  <si>
    <t>P2 : 231</t>
  </si>
  <si>
    <t>P2 : 224</t>
  </si>
  <si>
    <t>P2 : 218</t>
  </si>
  <si>
    <t>P2 : 217</t>
  </si>
  <si>
    <t>P2 : 216</t>
  </si>
  <si>
    <t>P2 : 214</t>
  </si>
  <si>
    <t>P2 : 213</t>
  </si>
  <si>
    <t>P2 : 212</t>
  </si>
  <si>
    <t>P2 : 211</t>
  </si>
  <si>
    <t>P2 : 200</t>
  </si>
  <si>
    <t>P2 : 199</t>
  </si>
  <si>
    <t>P2 : 167</t>
  </si>
  <si>
    <t>P2 : 160</t>
  </si>
  <si>
    <t>P2 : 159</t>
  </si>
  <si>
    <t>P2 : 149</t>
  </si>
  <si>
    <t>P2 : 148</t>
  </si>
  <si>
    <t>P2 : 147</t>
  </si>
  <si>
    <t>P2 : 136</t>
  </si>
  <si>
    <t>P2 : 135</t>
  </si>
  <si>
    <t>P2 : 134</t>
  </si>
  <si>
    <t>P2 : 133</t>
  </si>
  <si>
    <t>P2 : 129</t>
  </si>
  <si>
    <t>P2 : 125</t>
  </si>
  <si>
    <t>P2 : 124</t>
  </si>
  <si>
    <t>P2 : 121</t>
  </si>
  <si>
    <t>P2 : 120</t>
  </si>
  <si>
    <t>P2 : 119</t>
  </si>
  <si>
    <t>P2 : 118</t>
  </si>
  <si>
    <t>P2 : 117</t>
  </si>
  <si>
    <t>P2 : 116</t>
  </si>
  <si>
    <t>P2 : 115</t>
  </si>
  <si>
    <t>P2 : 114</t>
  </si>
  <si>
    <t>P2 : 77</t>
  </si>
  <si>
    <t>P2 : 76</t>
  </si>
  <si>
    <t>P2 : 75</t>
  </si>
  <si>
    <t>P2 : 64</t>
  </si>
  <si>
    <t>P2 : 63</t>
  </si>
  <si>
    <t>P2 : 62</t>
  </si>
  <si>
    <t>P2 : 60</t>
  </si>
  <si>
    <t>P2 : 57</t>
  </si>
  <si>
    <t>P2 : 56</t>
  </si>
  <si>
    <t>P2 : 55</t>
  </si>
  <si>
    <t>P2 : 54</t>
  </si>
  <si>
    <t>P2 : 53</t>
  </si>
  <si>
    <t>P2 : 20</t>
  </si>
  <si>
    <t>P1 : 306</t>
  </si>
  <si>
    <t>P1 : 305</t>
  </si>
  <si>
    <t>P1 : 304</t>
  </si>
  <si>
    <t>P1 : 298</t>
  </si>
  <si>
    <t>P1 : 297</t>
  </si>
  <si>
    <t>P1 : 292</t>
  </si>
  <si>
    <t>P1 : 274</t>
  </si>
  <si>
    <t>P1 : 273</t>
  </si>
  <si>
    <t>P1 : 272</t>
  </si>
  <si>
    <t>P1 : 271</t>
  </si>
  <si>
    <t>P1 : 268</t>
  </si>
  <si>
    <t>P1 : 267</t>
  </si>
  <si>
    <t>P1 : 266</t>
  </si>
  <si>
    <t>P1 : 265</t>
  </si>
  <si>
    <t>P1 : 264</t>
  </si>
  <si>
    <t>P1 : 263</t>
  </si>
  <si>
    <t>P1 : 262</t>
  </si>
  <si>
    <t>P1 : 259</t>
  </si>
  <si>
    <t>P1 : 257</t>
  </si>
  <si>
    <t>P1 : 253</t>
  </si>
  <si>
    <t>P1 : 252</t>
  </si>
  <si>
    <t>P1 : 251</t>
  </si>
  <si>
    <t>P1 : 184</t>
  </si>
  <si>
    <t>P1 : 181</t>
  </si>
  <si>
    <t>P1 : 174</t>
  </si>
  <si>
    <t>P1 : 173</t>
  </si>
  <si>
    <t>P1 : 172</t>
  </si>
  <si>
    <t>P1 : 171</t>
  </si>
  <si>
    <t>P1 : 170</t>
  </si>
  <si>
    <t>P1 : 169</t>
  </si>
  <si>
    <t>P1 : 157</t>
  </si>
  <si>
    <t>P1 : 63</t>
  </si>
  <si>
    <t>P1 : 62</t>
  </si>
  <si>
    <t>P1 : 61</t>
  </si>
  <si>
    <t>P1 : 54</t>
  </si>
  <si>
    <t>P1 : 53</t>
  </si>
  <si>
    <t>P1 : 52</t>
  </si>
  <si>
    <t>P1 : 51</t>
  </si>
  <si>
    <t>P1 : 50</t>
  </si>
  <si>
    <t>P1 : 49</t>
  </si>
  <si>
    <t>P1 : 48</t>
  </si>
  <si>
    <t>P1 : 47</t>
  </si>
  <si>
    <t>P1 : 38</t>
  </si>
  <si>
    <t>P1 : 37</t>
  </si>
  <si>
    <t>P1 : 36</t>
  </si>
  <si>
    <t>P1 : 27</t>
  </si>
  <si>
    <t>P1 : 26</t>
  </si>
  <si>
    <t>P1 : 25</t>
  </si>
  <si>
    <t>P1 : 15</t>
  </si>
  <si>
    <t>P1 : 14</t>
  </si>
  <si>
    <t>P2 : 165</t>
  </si>
  <si>
    <t>CANADA BALANCE OF PAYMENTS FIGURES RELEASED</t>
  </si>
  <si>
    <t xml:space="preserve">The Canadian Balance of Payments shows a first time improvement in the current account, with the deficit falling from 15.5 billion last quarter to 15 billion. This amounts to a 3% decrease. </t>
  </si>
  <si>
    <t>CANADA UNEMPLOYMENT RATE INCREASES</t>
  </si>
  <si>
    <t>Statistics Canada released Canadian unemployment figures, which showed an increase in the unemployment rate from 4.4% to 4.9% over the past month. Analysts believe that this is a possible indication of an economic slowdown and that further increases in the unemployment rate can be expected.</t>
  </si>
  <si>
    <t>CANADIAN ISM INDEX</t>
  </si>
  <si>
    <t>Canadian ISM index for August increased to 58.6, highest since Dec 2005, exceeding the consensus of 55, demonstrating strength in the manufacturing sector.</t>
  </si>
  <si>
    <t xml:space="preserve">Statistics Canada released retail sales figures for the past month, which have shown an increase of 0.4% seasonally adjusted. This is above analyst expectations of a 0.2% increase. </t>
  </si>
  <si>
    <t>STEPHEN POLOZ, GOVERNOR OF CANADA, MAKES PUBLIC SPEECH</t>
  </si>
  <si>
    <t>Bank of Canada Governor Stephen Poloz links QE tapering to the declining economic growth, hinting possible decrease in rates</t>
  </si>
  <si>
    <t>BANK OF CANADA INCREASES OVERNIGHT INTEREST RATE</t>
  </si>
  <si>
    <t>Bank of Canada has increased the overnight interest rate by 0.5% unexpectedly.</t>
  </si>
  <si>
    <t>CANADA CPI INDEX DATA</t>
  </si>
  <si>
    <t>Canada CPI index last month increased by 0.4%, above expectation of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</si>
</sst>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0.0000000"/>
    <numFmt numFmtId="166" formatCode="0.0000%"/>
    <numFmt numFmtId="167"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86">
    <xf numFmtId="0" fontId="0" fillId="0" borderId="0" xfId="0"/>
    <xf numFmtId="0" fontId="2" fillId="0" borderId="0" xfId="0" applyFont="1"/>
    <xf numFmtId="2" fontId="2" fillId="0" borderId="0" xfId="0" applyNumberFormat="1" applyFont="1"/>
    <xf numFmtId="0" fontId="2" fillId="2" borderId="0" xfId="0" applyFont="1" applyFill="1"/>
    <xf numFmtId="0" fontId="2" fillId="0" borderId="0" xfId="0" applyFont="1" applyFill="1"/>
    <xf numFmtId="2" fontId="2" fillId="2" borderId="0" xfId="0" applyNumberFormat="1" applyFont="1" applyFill="1"/>
    <xf numFmtId="0" fontId="2" fillId="0" borderId="7" xfId="0" applyFont="1" applyBorder="1" applyAlignment="1">
      <alignment horizontal="center"/>
    </xf>
    <xf numFmtId="164" fontId="2" fillId="0" borderId="0" xfId="2" applyFont="1" applyFill="1" applyBorder="1"/>
    <xf numFmtId="0" fontId="2" fillId="0" borderId="5" xfId="0" applyFont="1" applyFill="1" applyBorder="1"/>
    <xf numFmtId="164" fontId="2" fillId="0" borderId="7" xfId="2" applyFont="1" applyFill="1" applyBorder="1"/>
    <xf numFmtId="0" fontId="2" fillId="0" borderId="8" xfId="0" applyFont="1" applyFill="1" applyBorder="1"/>
    <xf numFmtId="166" fontId="2" fillId="0" borderId="0" xfId="0" applyNumberFormat="1" applyFont="1" applyFill="1"/>
    <xf numFmtId="165" fontId="2" fillId="0" borderId="0" xfId="1" applyNumberFormat="1" applyFont="1" applyFill="1"/>
    <xf numFmtId="0" fontId="2" fillId="0" borderId="0" xfId="1" applyNumberFormat="1" applyFont="1" applyFill="1"/>
    <xf numFmtId="166" fontId="2" fillId="0" borderId="0" xfId="1" applyNumberFormat="1" applyFont="1" applyFill="1"/>
    <xf numFmtId="2" fontId="2" fillId="0" borderId="0" xfId="0" applyNumberFormat="1" applyFont="1" applyFill="1"/>
    <xf numFmtId="2" fontId="3" fillId="0" borderId="0" xfId="0" applyNumberFormat="1" applyFont="1"/>
    <xf numFmtId="0" fontId="3" fillId="0" borderId="0" xfId="0" applyFont="1" applyFill="1"/>
    <xf numFmtId="0" fontId="2" fillId="0" borderId="3" xfId="0" applyFont="1" applyBorder="1"/>
    <xf numFmtId="0" fontId="2" fillId="0" borderId="5" xfId="0" applyFont="1" applyBorder="1"/>
    <xf numFmtId="0" fontId="2" fillId="0" borderId="6" xfId="0" applyFont="1" applyFill="1" applyBorder="1" applyAlignment="1">
      <alignment horizontal="left"/>
    </xf>
    <xf numFmtId="0" fontId="2" fillId="0" borderId="7" xfId="0" applyFont="1" applyFill="1" applyBorder="1" applyAlignment="1">
      <alignment horizontal="left"/>
    </xf>
    <xf numFmtId="0" fontId="2" fillId="0" borderId="4" xfId="0" applyFont="1" applyFill="1" applyBorder="1" applyAlignment="1">
      <alignment horizontal="center"/>
    </xf>
    <xf numFmtId="0" fontId="2" fillId="0" borderId="0" xfId="0" applyFont="1" applyFill="1" applyBorder="1" applyAlignment="1">
      <alignment horizontal="center"/>
    </xf>
    <xf numFmtId="0" fontId="2" fillId="0" borderId="6" xfId="0" applyFont="1" applyFill="1" applyBorder="1" applyAlignment="1">
      <alignment horizontal="center"/>
    </xf>
    <xf numFmtId="0" fontId="2" fillId="0" borderId="7"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2" xfId="0" applyFont="1" applyBorder="1"/>
    <xf numFmtId="0" fontId="2" fillId="0" borderId="0" xfId="0" applyFont="1" applyBorder="1"/>
    <xf numFmtId="0" fontId="2" fillId="0" borderId="7" xfId="0" applyFont="1" applyBorder="1"/>
    <xf numFmtId="0" fontId="2" fillId="0" borderId="0" xfId="0" applyFont="1" applyFill="1" applyAlignment="1">
      <alignment wrapText="1"/>
    </xf>
    <xf numFmtId="0" fontId="2" fillId="0" borderId="7" xfId="0" applyFont="1" applyFill="1" applyBorder="1" applyAlignment="1">
      <alignment horizontal="center" wrapText="1"/>
    </xf>
    <xf numFmtId="0" fontId="2" fillId="0" borderId="7" xfId="0" applyFont="1" applyFill="1" applyBorder="1" applyAlignment="1">
      <alignment horizontal="right" wrapText="1"/>
    </xf>
    <xf numFmtId="0" fontId="2" fillId="0" borderId="7" xfId="0" applyFont="1" applyFill="1" applyBorder="1" applyAlignment="1">
      <alignment horizontal="right" vertical="center" wrapText="1"/>
    </xf>
    <xf numFmtId="0" fontId="2" fillId="4" borderId="10" xfId="0" applyFont="1" applyFill="1" applyBorder="1" applyAlignment="1">
      <alignment horizontal="center"/>
    </xf>
    <xf numFmtId="0" fontId="2" fillId="4" borderId="11" xfId="0" applyFont="1" applyFill="1" applyBorder="1" applyAlignment="1">
      <alignment horizontal="center"/>
    </xf>
    <xf numFmtId="0" fontId="2" fillId="4" borderId="7" xfId="0" applyFont="1" applyFill="1" applyBorder="1" applyAlignment="1">
      <alignment horizontal="center" wrapText="1"/>
    </xf>
    <xf numFmtId="0" fontId="2" fillId="4" borderId="7" xfId="0" applyFont="1" applyFill="1" applyBorder="1" applyAlignment="1">
      <alignment horizontal="right" wrapText="1"/>
    </xf>
    <xf numFmtId="0" fontId="2" fillId="4" borderId="7" xfId="0" applyFont="1" applyFill="1" applyBorder="1" applyAlignment="1">
      <alignment horizontal="right" vertical="center" wrapText="1"/>
    </xf>
    <xf numFmtId="2" fontId="0" fillId="0" borderId="0" xfId="0" applyNumberFormat="1" applyFont="1" applyFill="1"/>
    <xf numFmtId="2" fontId="0" fillId="0" borderId="0" xfId="0" applyNumberFormat="1" applyFont="1"/>
    <xf numFmtId="0" fontId="4" fillId="0" borderId="0" xfId="0" applyFont="1" applyFill="1"/>
    <xf numFmtId="0" fontId="0" fillId="0" borderId="0" xfId="0" applyFont="1" applyFill="1"/>
    <xf numFmtId="0" fontId="0" fillId="0" borderId="0" xfId="0" applyFont="1"/>
    <xf numFmtId="0" fontId="0" fillId="2" borderId="0" xfId="0" applyFont="1" applyFill="1"/>
    <xf numFmtId="164" fontId="1" fillId="0" borderId="0" xfId="2" applyFont="1" applyFill="1" applyBorder="1"/>
    <xf numFmtId="164" fontId="1" fillId="0" borderId="7" xfId="2" applyFont="1" applyFill="1" applyBorder="1"/>
    <xf numFmtId="0" fontId="2" fillId="0" borderId="4" xfId="0" applyFont="1" applyBorder="1" applyAlignment="1"/>
    <xf numFmtId="0" fontId="2" fillId="0" borderId="0" xfId="0" applyFont="1" applyBorder="1" applyAlignment="1"/>
    <xf numFmtId="0" fontId="2" fillId="0" borderId="1" xfId="0" applyFont="1" applyBorder="1" applyAlignment="1"/>
    <xf numFmtId="0" fontId="2" fillId="0" borderId="2" xfId="0" applyFont="1" applyBorder="1" applyAlignment="1"/>
    <xf numFmtId="0" fontId="2" fillId="0" borderId="0" xfId="0" applyFont="1" applyFill="1" applyBorder="1" applyAlignment="1">
      <alignment horizontal="left"/>
    </xf>
    <xf numFmtId="0" fontId="2" fillId="0" borderId="4" xfId="0" applyFont="1" applyFill="1" applyBorder="1" applyAlignment="1">
      <alignment horizontal="left"/>
    </xf>
    <xf numFmtId="0" fontId="2" fillId="0" borderId="6" xfId="0" applyFont="1" applyFill="1" applyBorder="1"/>
    <xf numFmtId="0" fontId="2" fillId="0" borderId="7" xfId="0" applyFont="1" applyFill="1" applyBorder="1"/>
    <xf numFmtId="166" fontId="0" fillId="0" borderId="0" xfId="0" applyNumberFormat="1" applyFont="1" applyFill="1"/>
    <xf numFmtId="10" fontId="1" fillId="0" borderId="0" xfId="1" applyNumberFormat="1" applyFont="1" applyFill="1"/>
    <xf numFmtId="0" fontId="0" fillId="3" borderId="0" xfId="0" applyFont="1" applyFill="1"/>
    <xf numFmtId="166" fontId="1" fillId="3" borderId="0" xfId="1" applyNumberFormat="1" applyFont="1" applyFill="1"/>
    <xf numFmtId="10" fontId="1" fillId="3" borderId="0" xfId="1" applyNumberFormat="1" applyFont="1" applyFill="1"/>
    <xf numFmtId="0" fontId="2" fillId="4" borderId="9" xfId="0" applyFont="1" applyFill="1" applyBorder="1" applyAlignment="1"/>
    <xf numFmtId="167" fontId="0" fillId="0" borderId="5" xfId="0" applyNumberFormat="1" applyFont="1" applyFill="1" applyBorder="1"/>
    <xf numFmtId="0" fontId="2" fillId="0" borderId="1" xfId="0" applyFont="1" applyFill="1" applyBorder="1" applyAlignment="1">
      <alignment horizontal="center"/>
    </xf>
    <xf numFmtId="164" fontId="1" fillId="0" borderId="2" xfId="2" applyFont="1" applyFill="1" applyBorder="1"/>
    <xf numFmtId="167" fontId="0" fillId="0" borderId="3" xfId="0" applyNumberFormat="1" applyFont="1" applyFill="1" applyBorder="1"/>
    <xf numFmtId="167" fontId="0" fillId="0" borderId="8" xfId="0" applyNumberFormat="1" applyFont="1" applyFill="1" applyBorder="1"/>
    <xf numFmtId="2" fontId="0" fillId="0" borderId="0" xfId="0" applyNumberFormat="1" applyFont="1" applyFill="1" applyAlignment="1">
      <alignment horizontal="center"/>
    </xf>
    <xf numFmtId="2" fontId="0" fillId="0" borderId="0" xfId="0" applyNumberFormat="1" applyFont="1" applyAlignment="1">
      <alignment horizontal="center"/>
    </xf>
    <xf numFmtId="2" fontId="0" fillId="2" borderId="0" xfId="0" applyNumberFormat="1" applyFont="1" applyFill="1" applyAlignment="1">
      <alignment horizontal="center"/>
    </xf>
    <xf numFmtId="0" fontId="2" fillId="4" borderId="7" xfId="0" applyFont="1" applyFill="1" applyBorder="1" applyAlignment="1">
      <alignment horizontal="center"/>
    </xf>
    <xf numFmtId="3" fontId="0" fillId="0" borderId="0" xfId="0" applyNumberFormat="1"/>
    <xf numFmtId="4" fontId="0" fillId="0" borderId="0" xfId="0" applyNumberFormat="1"/>
    <xf numFmtId="0" fontId="2" fillId="4" borderId="9" xfId="0" applyFont="1" applyFill="1" applyBorder="1" applyAlignment="1">
      <alignment horizontal="left"/>
    </xf>
    <xf numFmtId="0" fontId="2" fillId="4" borderId="10" xfId="0" applyFont="1" applyFill="1" applyBorder="1" applyAlignment="1">
      <alignment horizontal="left"/>
    </xf>
    <xf numFmtId="0" fontId="2" fillId="4" borderId="11" xfId="0" applyFont="1" applyFill="1" applyBorder="1" applyAlignment="1">
      <alignment horizontal="left"/>
    </xf>
    <xf numFmtId="0" fontId="2" fillId="0" borderId="0" xfId="0" applyFont="1" applyAlignment="1">
      <alignment horizontal="center"/>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4" xfId="0" applyFont="1" applyBorder="1" applyAlignment="1">
      <alignment horizontal="left"/>
    </xf>
    <xf numFmtId="0" fontId="2" fillId="0" borderId="0" xfId="0" applyFont="1" applyBorder="1" applyAlignment="1">
      <alignment horizontal="left"/>
    </xf>
    <xf numFmtId="0" fontId="2" fillId="0" borderId="9" xfId="0" applyFont="1" applyFill="1" applyBorder="1" applyAlignment="1">
      <alignment horizontal="center"/>
    </xf>
    <xf numFmtId="0" fontId="2" fillId="0" borderId="10" xfId="0" applyFont="1" applyFill="1" applyBorder="1"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it2.rtd">
      <tp t="e">
        <v>#N/A</v>
        <stp/>
        <stp>TIMEREMAINING</stp>
        <tr r="E3" s="5"/>
        <tr r="E3" s="1"/>
      </tp>
      <tp t="e">
        <v>#N/A</v>
        <stp/>
        <stp>ZC2025</stp>
        <stp>LAST</stp>
        <tr r="M24" s="5"/>
        <tr r="L24" s="1"/>
      </tp>
      <tp t="e">
        <v>#N/A</v>
        <stp/>
        <stp>ZC2020</stp>
        <stp>LAST</stp>
        <tr r="M14" s="5"/>
        <tr r="L14" s="1"/>
      </tp>
      <tp t="e">
        <v>#N/A</v>
        <stp/>
        <stp>ZC2016</stp>
        <stp>LAST</stp>
        <tr r="L6" s="1"/>
        <tr r="M6" s="5"/>
      </tp>
      <tp t="e">
        <v>#N/A</v>
        <stp/>
        <stp>ZC2017</stp>
        <stp>LAST</stp>
        <tr r="L8" s="1"/>
        <tr r="M8" s="5"/>
      </tp>
      <tp t="e">
        <v>#N/A</v>
        <stp/>
        <stp>CB2025</stp>
        <stp>LAST</stp>
        <tr r="E11" s="5"/>
        <tr r="D11" s="1"/>
      </tp>
      <tp t="e">
        <v>#N/A</v>
        <stp/>
        <stp>CB2020</stp>
        <stp>LAST</stp>
        <tr r="E10" s="5"/>
        <tr r="D10" s="1"/>
      </tp>
      <tp t="e">
        <v>#N/A</v>
        <stp/>
        <stp>CB2017</stp>
        <stp>LAST</stp>
        <tr r="E9" s="5"/>
        <tr r="D9" s="1"/>
      </tp>
      <tp t="e">
        <v>#N/A</v>
        <stp/>
        <stp>PERIOD</stp>
        <tr r="E5" s="5"/>
        <tr r="E5" s="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Annotated!$L$4</c:f>
              <c:strCache>
                <c:ptCount val="1"/>
                <c:pt idx="0">
                  <c:v>Annual</c:v>
                </c:pt>
              </c:strCache>
            </c:strRef>
          </c:tx>
          <c:spPr>
            <a:ln w="28575" cap="rnd">
              <a:solidFill>
                <a:schemeClr val="accent1"/>
              </a:solidFill>
              <a:round/>
            </a:ln>
            <a:effectLst/>
          </c:spPr>
          <c:marker>
            <c:symbol val="none"/>
          </c:marker>
          <c:cat>
            <c:numRef>
              <c:f>Annotated!$K$5:$K$24</c:f>
              <c:numCache>
                <c:formatCode>General</c:formatCode>
                <c:ptCount val="20"/>
                <c:pt idx="0">
                  <c:v>0.5</c:v>
                </c:pt>
                <c:pt idx="1">
                  <c:v>1</c:v>
                </c:pt>
                <c:pt idx="2">
                  <c:v>1.5</c:v>
                </c:pt>
                <c:pt idx="3">
                  <c:v>2</c:v>
                </c:pt>
                <c:pt idx="4">
                  <c:v>2.5</c:v>
                </c:pt>
                <c:pt idx="5">
                  <c:v>3</c:v>
                </c:pt>
                <c:pt idx="6">
                  <c:v>3.5</c:v>
                </c:pt>
                <c:pt idx="7">
                  <c:v>4</c:v>
                </c:pt>
                <c:pt idx="8">
                  <c:v>4.5</c:v>
                </c:pt>
                <c:pt idx="9">
                  <c:v>5</c:v>
                </c:pt>
                <c:pt idx="10">
                  <c:v>5.5</c:v>
                </c:pt>
                <c:pt idx="11">
                  <c:v>6</c:v>
                </c:pt>
                <c:pt idx="12">
                  <c:v>6.5</c:v>
                </c:pt>
                <c:pt idx="13">
                  <c:v>7</c:v>
                </c:pt>
                <c:pt idx="14">
                  <c:v>7.5</c:v>
                </c:pt>
                <c:pt idx="15">
                  <c:v>8</c:v>
                </c:pt>
                <c:pt idx="16">
                  <c:v>8.5</c:v>
                </c:pt>
                <c:pt idx="17">
                  <c:v>9</c:v>
                </c:pt>
                <c:pt idx="18">
                  <c:v>9.5</c:v>
                </c:pt>
                <c:pt idx="19">
                  <c:v>10</c:v>
                </c:pt>
              </c:numCache>
            </c:numRef>
          </c:cat>
          <c:val>
            <c:numRef>
              <c:f>Annotated!$L$5:$L$24</c:f>
              <c:numCache>
                <c:formatCode>0.0000%</c:formatCode>
                <c:ptCount val="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numCache>
            </c:numRef>
          </c:val>
          <c:smooth val="0"/>
          <c:extLst>
            <c:ext xmlns:c16="http://schemas.microsoft.com/office/drawing/2014/chart" uri="{C3380CC4-5D6E-409C-BE32-E72D297353CC}">
              <c16:uniqueId val="{00000000-E4CD-4C90-9922-68A47A3DCC51}"/>
            </c:ext>
          </c:extLst>
        </c:ser>
        <c:dLbls>
          <c:showLegendKey val="0"/>
          <c:showVal val="0"/>
          <c:showCatName val="0"/>
          <c:showSerName val="0"/>
          <c:showPercent val="0"/>
          <c:showBubbleSize val="0"/>
        </c:dLbls>
        <c:smooth val="0"/>
        <c:axId val="107161856"/>
        <c:axId val="107163648"/>
      </c:lineChart>
      <c:catAx>
        <c:axId val="10716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3648"/>
        <c:crosses val="autoZero"/>
        <c:auto val="1"/>
        <c:lblAlgn val="ctr"/>
        <c:lblOffset val="100"/>
        <c:noMultiLvlLbl val="0"/>
      </c:catAx>
      <c:valAx>
        <c:axId val="107163648"/>
        <c:scaling>
          <c:orientation val="minMax"/>
          <c:min val="2.0000000000000011E-2"/>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1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'No Definitions'!$M$4</c:f>
              <c:strCache>
                <c:ptCount val="1"/>
                <c:pt idx="0">
                  <c:v>Annual</c:v>
                </c:pt>
              </c:strCache>
            </c:strRef>
          </c:tx>
          <c:spPr>
            <a:ln w="28575" cap="rnd">
              <a:solidFill>
                <a:schemeClr val="accent1"/>
              </a:solidFill>
              <a:round/>
            </a:ln>
            <a:effectLst/>
          </c:spPr>
          <c:marker>
            <c:symbol val="none"/>
          </c:marker>
          <c:val>
            <c:numRef>
              <c:f>'No Definitions'!$M$6:$M$24</c:f>
              <c:numCache>
                <c:formatCode>0.0000%</c:formatCode>
                <c:ptCount val="1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numCache>
            </c:numRef>
          </c:val>
          <c:smooth val="0"/>
          <c:extLst>
            <c:ext xmlns:c16="http://schemas.microsoft.com/office/drawing/2014/chart" uri="{C3380CC4-5D6E-409C-BE32-E72D297353CC}">
              <c16:uniqueId val="{00000000-4B86-4969-B239-DE33B15ED8F6}"/>
            </c:ext>
          </c:extLst>
        </c:ser>
        <c:dLbls>
          <c:showLegendKey val="0"/>
          <c:showVal val="0"/>
          <c:showCatName val="0"/>
          <c:showSerName val="0"/>
          <c:showPercent val="0"/>
          <c:showBubbleSize val="0"/>
        </c:dLbls>
        <c:smooth val="0"/>
        <c:axId val="150934656"/>
        <c:axId val="150936192"/>
      </c:lineChart>
      <c:catAx>
        <c:axId val="1509346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6192"/>
        <c:crosses val="autoZero"/>
        <c:auto val="1"/>
        <c:lblAlgn val="ctr"/>
        <c:lblOffset val="100"/>
        <c:noMultiLvlLbl val="0"/>
      </c:catAx>
      <c:valAx>
        <c:axId val="150936192"/>
        <c:scaling>
          <c:orientation val="minMax"/>
          <c:min val="2.0000000000000011E-2"/>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346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215264</xdr:colOff>
      <xdr:row>14</xdr:row>
      <xdr:rowOff>146684</xdr:rowOff>
    </xdr:from>
    <xdr:to>
      <xdr:col>9</xdr:col>
      <xdr:colOff>411480</xdr:colOff>
      <xdr:row>34</xdr:row>
      <xdr:rowOff>152399</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100965</xdr:colOff>
      <xdr:row>1</xdr:row>
      <xdr:rowOff>36195</xdr:rowOff>
    </xdr:from>
    <xdr:to>
      <xdr:col>9</xdr:col>
      <xdr:colOff>741045</xdr:colOff>
      <xdr:row>13</xdr:row>
      <xdr:rowOff>180975</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451985" y="219075"/>
          <a:ext cx="3634740" cy="2339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CA" sz="1100" u="sng"/>
            <a:t>Definitions</a:t>
          </a:r>
        </a:p>
        <a:p>
          <a:pPr algn="l"/>
          <a:endParaRPr lang="en-CA" sz="1100"/>
        </a:p>
        <a:p>
          <a:pPr algn="l"/>
          <a:r>
            <a:rPr lang="en-CA" sz="1100" b="1"/>
            <a:t>Time remaining</a:t>
          </a:r>
          <a:r>
            <a:rPr lang="en-CA" sz="1100"/>
            <a:t> -</a:t>
          </a:r>
          <a:r>
            <a:rPr lang="en-CA" sz="1100" baseline="0"/>
            <a:t> ticks remaining in trading period, where 1 tick represents 1 unit of time</a:t>
          </a:r>
          <a:endParaRPr lang="en-CA" sz="1100"/>
        </a:p>
        <a:p>
          <a:pPr algn="l"/>
          <a:r>
            <a:rPr lang="en-CA" sz="1100" b="1"/>
            <a:t>Weeks remaining</a:t>
          </a:r>
          <a:r>
            <a:rPr lang="en-CA" sz="1100"/>
            <a:t> - each week equals 12 ticks</a:t>
          </a:r>
        </a:p>
        <a:p>
          <a:pPr algn="l"/>
          <a:endParaRPr lang="en-CA" sz="1100"/>
        </a:p>
        <a:p>
          <a:pPr marL="0" marR="0" indent="0" algn="l" defTabSz="914400" eaLnBrk="1" fontAlgn="auto" latinLnBrk="0" hangingPunct="1">
            <a:lnSpc>
              <a:spcPct val="100000"/>
            </a:lnSpc>
            <a:spcBef>
              <a:spcPts val="0"/>
            </a:spcBef>
            <a:spcAft>
              <a:spcPts val="0"/>
            </a:spcAft>
            <a:buClrTx/>
            <a:buSzTx/>
            <a:buFontTx/>
            <a:buNone/>
            <a:tabLst/>
            <a:defRPr/>
          </a:pPr>
          <a:r>
            <a:rPr lang="en-CA" sz="1100" b="1"/>
            <a:t>Bonds</a:t>
          </a:r>
          <a:r>
            <a:rPr lang="en-CA" sz="1100"/>
            <a:t> - 3 tradable government coupon bonds</a:t>
          </a:r>
          <a:endParaRPr lang="en-CA">
            <a:effectLst/>
          </a:endParaRPr>
        </a:p>
        <a:p>
          <a:pPr algn="l"/>
          <a:r>
            <a:rPr lang="en-CA" sz="1100" b="1"/>
            <a:t>Fair Price</a:t>
          </a:r>
          <a:r>
            <a:rPr lang="en-CA" sz="1100" b="0"/>
            <a:t> - valuation</a:t>
          </a:r>
          <a:r>
            <a:rPr lang="en-CA" sz="1100" b="0" baseline="0"/>
            <a:t> of bond based on the present value of</a:t>
          </a:r>
          <a:r>
            <a:rPr lang="en-CA" sz="1100" b="0"/>
            <a:t> future cash flows</a:t>
          </a:r>
          <a:endParaRPr lang="en-CA" sz="1100"/>
        </a:p>
        <a:p>
          <a:pPr algn="l"/>
          <a:r>
            <a:rPr lang="en-CA" sz="1100" b="1"/>
            <a:t>Market Price</a:t>
          </a:r>
          <a:r>
            <a:rPr lang="en-CA" sz="1100"/>
            <a:t> - quoted price of coupon bonds in market</a:t>
          </a:r>
        </a:p>
        <a:p>
          <a:pPr algn="l"/>
          <a:endParaRPr lang="en-CA" sz="1100"/>
        </a:p>
        <a:p>
          <a:pPr algn="l"/>
          <a:r>
            <a:rPr lang="en-CA" sz="1100"/>
            <a:t>Difference</a:t>
          </a:r>
          <a:r>
            <a:rPr lang="en-CA" sz="1100" baseline="0"/>
            <a:t> in fair and market prices represent </a:t>
          </a:r>
          <a:r>
            <a:rPr lang="en-CA" sz="1100"/>
            <a:t>mispriced coupon bonds and an opportunity to profit.</a:t>
          </a:r>
        </a:p>
      </xdr:txBody>
    </xdr:sp>
    <xdr:clientData/>
  </xdr:twoCellAnchor>
  <xdr:twoCellAnchor>
    <xdr:from>
      <xdr:col>13</xdr:col>
      <xdr:colOff>112395</xdr:colOff>
      <xdr:row>4</xdr:row>
      <xdr:rowOff>9524</xdr:rowOff>
    </xdr:from>
    <xdr:to>
      <xdr:col>16</xdr:col>
      <xdr:colOff>441960</xdr:colOff>
      <xdr:row>15</xdr:row>
      <xdr:rowOff>30479</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10140315" y="741044"/>
          <a:ext cx="2204085" cy="203263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CA" sz="1100" u="sng"/>
            <a:t>Note</a:t>
          </a:r>
        </a:p>
        <a:p>
          <a:pPr algn="l"/>
          <a:endParaRPr lang="en-CA" sz="1100"/>
        </a:p>
        <a:p>
          <a:pPr algn="l"/>
          <a:r>
            <a:rPr lang="en-CA" sz="1100"/>
            <a:t>Highlighted</a:t>
          </a:r>
          <a:r>
            <a:rPr lang="en-CA" sz="1100" baseline="0"/>
            <a:t> cells represent the yield to maturity of 4 government zero-coupon bonds with maturities of 1,2,5, and 10 years. These rates are linked directly from RIT.</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9525</xdr:colOff>
      <xdr:row>25</xdr:row>
      <xdr:rowOff>22860</xdr:rowOff>
    </xdr:from>
    <xdr:to>
      <xdr:col>15</xdr:col>
      <xdr:colOff>398145</xdr:colOff>
      <xdr:row>40</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668"/>
  <sheetViews>
    <sheetView showGridLines="0" zoomScaleNormal="100" workbookViewId="0">
      <selection activeCell="Z25" sqref="Z25"/>
    </sheetView>
  </sheetViews>
  <sheetFormatPr baseColWidth="10" defaultColWidth="9.1640625" defaultRowHeight="15" x14ac:dyDescent="0.2"/>
  <cols>
    <col min="1" max="2" width="9.1640625" style="1"/>
    <col min="3" max="3" width="14.1640625" style="1" bestFit="1" customWidth="1"/>
    <col min="4" max="5" width="15.5" style="1" bestFit="1" customWidth="1"/>
    <col min="6" max="6" width="14.83203125" style="1" bestFit="1" customWidth="1"/>
    <col min="7" max="7" width="10.33203125" style="1" customWidth="1"/>
    <col min="8" max="8" width="9.1640625" style="1"/>
    <col min="9" max="9" width="9.33203125" style="1" customWidth="1"/>
    <col min="10" max="10" width="12.33203125" style="1" customWidth="1"/>
    <col min="11" max="11" width="6.6640625" style="1" customWidth="1"/>
    <col min="12" max="12" width="8" style="1" bestFit="1" customWidth="1"/>
    <col min="13" max="13" width="9.5" style="1" bestFit="1" customWidth="1"/>
    <col min="14" max="17" width="9.1640625" style="1"/>
    <col min="18" max="21" width="0" style="1" hidden="1" customWidth="1"/>
    <col min="22" max="16384" width="9.1640625" style="1"/>
  </cols>
  <sheetData>
    <row r="2" spans="2:21" x14ac:dyDescent="0.2">
      <c r="B2" s="73" t="s">
        <v>33</v>
      </c>
      <c r="C2" s="74"/>
      <c r="D2" s="74"/>
      <c r="E2" s="75"/>
    </row>
    <row r="3" spans="2:21" x14ac:dyDescent="0.2">
      <c r="B3" s="50" t="s">
        <v>26</v>
      </c>
      <c r="C3" s="51"/>
      <c r="D3" s="28"/>
      <c r="E3" s="18" t="e">
        <f>RTD("rit2.rtd",,"TIMEREMAINING")</f>
        <v>#N/A</v>
      </c>
      <c r="G3" s="16" t="e">
        <f>G668</f>
        <v>#N/A</v>
      </c>
      <c r="H3" s="16" t="e">
        <f>H668</f>
        <v>#N/A</v>
      </c>
      <c r="I3" s="16" t="e">
        <f>I668</f>
        <v>#N/A</v>
      </c>
      <c r="R3" s="76" t="s">
        <v>31</v>
      </c>
      <c r="S3" s="76"/>
      <c r="T3" s="76"/>
      <c r="U3" s="76"/>
    </row>
    <row r="4" spans="2:21" x14ac:dyDescent="0.2">
      <c r="B4" s="48" t="s">
        <v>25</v>
      </c>
      <c r="C4" s="49"/>
      <c r="D4" s="29"/>
      <c r="E4" s="19" t="e">
        <f>ROUNDUP(E3/12,0)</f>
        <v>#N/A</v>
      </c>
      <c r="G4" s="2"/>
      <c r="H4" s="2"/>
      <c r="I4" s="2"/>
      <c r="K4" s="6" t="s">
        <v>4</v>
      </c>
      <c r="L4" s="6" t="s">
        <v>5</v>
      </c>
      <c r="M4" s="6" t="s">
        <v>3</v>
      </c>
      <c r="R4" s="1" t="s">
        <v>28</v>
      </c>
      <c r="S4" s="1" t="s">
        <v>29</v>
      </c>
      <c r="T4" s="1" t="s">
        <v>30</v>
      </c>
    </row>
    <row r="5" spans="2:21" x14ac:dyDescent="0.2">
      <c r="B5" s="53" t="s">
        <v>14</v>
      </c>
      <c r="C5" s="52"/>
      <c r="D5" s="29"/>
      <c r="E5" s="8" t="e">
        <f>RTD("rit2.rtd",,"PERIOD")</f>
        <v>#N/A</v>
      </c>
      <c r="F5" s="4"/>
      <c r="G5" s="4"/>
      <c r="H5" s="4"/>
      <c r="I5" s="4"/>
      <c r="J5" s="4"/>
      <c r="K5" s="43">
        <f>+K6-0.5</f>
        <v>0.5</v>
      </c>
      <c r="L5" s="56" t="e">
        <f>+AVERAGE(0,L6)</f>
        <v>#N/A</v>
      </c>
      <c r="M5" s="57" t="e">
        <f>(1+L5)^(1/52)-1</f>
        <v>#N/A</v>
      </c>
      <c r="R5" s="44" t="e">
        <f t="shared" ref="R5:R24" si="0">2.5*(1+L5)^-(K5-$E$6)</f>
        <v>#N/A</v>
      </c>
      <c r="S5" s="44" t="e">
        <f t="shared" ref="S5:S24" si="1">100*(1+L5)^-(K5-$E$6)</f>
        <v>#N/A</v>
      </c>
      <c r="T5" s="44" t="e">
        <f t="shared" ref="T5:T24" si="2">K5-$E$6</f>
        <v>#N/A</v>
      </c>
    </row>
    <row r="6" spans="2:21" x14ac:dyDescent="0.2">
      <c r="B6" s="54" t="s">
        <v>27</v>
      </c>
      <c r="C6" s="55"/>
      <c r="D6" s="55"/>
      <c r="E6" s="10" t="e">
        <f>IF(E5,(26-E4)/52,(52-E4)/52)</f>
        <v>#N/A</v>
      </c>
      <c r="F6" s="4"/>
      <c r="G6" s="4"/>
      <c r="H6" s="4"/>
      <c r="I6" s="4"/>
      <c r="J6" s="4"/>
      <c r="K6" s="58">
        <v>1</v>
      </c>
      <c r="L6" s="59" t="e">
        <f>RTD("rit2.rtd",,"ZC2016","LAST")/100</f>
        <v>#N/A</v>
      </c>
      <c r="M6" s="60" t="e">
        <f>(1+L6)^(1/52)-1</f>
        <v>#N/A</v>
      </c>
      <c r="R6" s="44" t="e">
        <f t="shared" si="0"/>
        <v>#N/A</v>
      </c>
      <c r="S6" s="44" t="e">
        <f t="shared" si="1"/>
        <v>#N/A</v>
      </c>
      <c r="T6" s="44" t="e">
        <f t="shared" si="2"/>
        <v>#N/A</v>
      </c>
    </row>
    <row r="7" spans="2:21" x14ac:dyDescent="0.2">
      <c r="F7" s="4"/>
      <c r="G7" s="4"/>
      <c r="H7" s="4"/>
      <c r="I7" s="4"/>
      <c r="J7" s="4"/>
      <c r="K7" s="43">
        <f>+K8-0.5</f>
        <v>1.5</v>
      </c>
      <c r="L7" s="56" t="e">
        <f>+AVERAGE(L6,L8)</f>
        <v>#N/A</v>
      </c>
      <c r="M7" s="57" t="e">
        <f>(1+L7)^(1/52)-1</f>
        <v>#N/A</v>
      </c>
      <c r="R7" s="44" t="e">
        <f t="shared" si="0"/>
        <v>#N/A</v>
      </c>
      <c r="S7" s="44" t="e">
        <f t="shared" si="1"/>
        <v>#N/A</v>
      </c>
      <c r="T7" s="44" t="e">
        <f t="shared" si="2"/>
        <v>#N/A</v>
      </c>
    </row>
    <row r="8" spans="2:21" x14ac:dyDescent="0.2">
      <c r="B8" s="61" t="s">
        <v>20</v>
      </c>
      <c r="C8" s="35" t="s">
        <v>18</v>
      </c>
      <c r="D8" s="35" t="s">
        <v>19</v>
      </c>
      <c r="E8" s="36" t="s">
        <v>32</v>
      </c>
      <c r="F8" s="4"/>
      <c r="G8" s="4"/>
      <c r="H8" s="4"/>
      <c r="I8" s="4"/>
      <c r="J8" s="4"/>
      <c r="K8" s="58">
        <v>2</v>
      </c>
      <c r="L8" s="59" t="e">
        <f>RTD("rit2.rtd",,"ZC2017","LAST")/100</f>
        <v>#N/A</v>
      </c>
      <c r="M8" s="60" t="e">
        <f t="shared" ref="M8:M10" si="3">(1+L8)^(1/52)-1</f>
        <v>#N/A</v>
      </c>
      <c r="R8" s="44" t="e">
        <f t="shared" si="0"/>
        <v>#N/A</v>
      </c>
      <c r="S8" s="44" t="e">
        <f t="shared" si="1"/>
        <v>#N/A</v>
      </c>
      <c r="T8" s="44" t="e">
        <f t="shared" si="2"/>
        <v>#N/A</v>
      </c>
    </row>
    <row r="9" spans="2:21" x14ac:dyDescent="0.2">
      <c r="B9" s="63" t="s">
        <v>15</v>
      </c>
      <c r="C9" s="64" t="e">
        <f>IF($E$5=1,VLOOKUP($E$3,$C$39:$I$350,5,FALSE),VLOOKUP($E$3,$C$351:$I$662,5,FALSE))</f>
        <v>#N/A</v>
      </c>
      <c r="D9" s="64" t="e">
        <f>RTD("rit2.rtd",,"CB2017","LAST")</f>
        <v>#N/A</v>
      </c>
      <c r="E9" s="65" t="e">
        <f>(R5*T5+R6*T6+R7*T7+SUM(R8:S8)*T8)/SUM(R5:R8,S8)</f>
        <v>#N/A</v>
      </c>
      <c r="F9" s="4"/>
      <c r="G9" s="4"/>
      <c r="H9" s="4"/>
      <c r="I9" s="4"/>
      <c r="J9" s="4"/>
      <c r="K9" s="43">
        <f>+K10-0.5</f>
        <v>2.5</v>
      </c>
      <c r="L9" s="56" t="e">
        <f>L8+($L$14-$L$8)/COUNT($K$8:$K$13)</f>
        <v>#N/A</v>
      </c>
      <c r="M9" s="57" t="e">
        <f>(1+L9)^(1/52)-1</f>
        <v>#N/A</v>
      </c>
      <c r="R9" s="44" t="e">
        <f t="shared" si="0"/>
        <v>#N/A</v>
      </c>
      <c r="S9" s="44" t="e">
        <f t="shared" si="1"/>
        <v>#N/A</v>
      </c>
      <c r="T9" s="44" t="e">
        <f t="shared" si="2"/>
        <v>#N/A</v>
      </c>
    </row>
    <row r="10" spans="2:21" x14ac:dyDescent="0.2">
      <c r="B10" s="22" t="s">
        <v>16</v>
      </c>
      <c r="C10" s="46" t="e">
        <f>IF($E$5=1,VLOOKUP($E$3,$C$39:$I$350,6,FALSE),VLOOKUP($E$3,$C$351:$I$662,6,FALSE))</f>
        <v>#N/A</v>
      </c>
      <c r="D10" s="46" t="e">
        <f>RTD("rit2.rtd",,"CB2020","LAST")</f>
        <v>#N/A</v>
      </c>
      <c r="E10" s="62" t="e">
        <f>(R5*T5+R6*T6+R7*T7+R8*T8+R9*T9+R10*T10+R11*T11+R12*T12+R13*T13+SUM(R14,S14)*T14)/SUM(R5:R14,S14)</f>
        <v>#N/A</v>
      </c>
      <c r="F10" s="4"/>
      <c r="G10" s="4"/>
      <c r="H10" s="4"/>
      <c r="I10" s="4"/>
      <c r="J10" s="4"/>
      <c r="K10" s="43">
        <v>3</v>
      </c>
      <c r="L10" s="56" t="e">
        <f t="shared" ref="L10:L13" si="4">L9+($L$14-$L$8)/COUNT($K$8:$K$13)</f>
        <v>#N/A</v>
      </c>
      <c r="M10" s="57" t="e">
        <f t="shared" si="3"/>
        <v>#N/A</v>
      </c>
      <c r="R10" s="44" t="e">
        <f t="shared" si="0"/>
        <v>#N/A</v>
      </c>
      <c r="S10" s="44" t="e">
        <f t="shared" si="1"/>
        <v>#N/A</v>
      </c>
      <c r="T10" s="44" t="e">
        <f t="shared" si="2"/>
        <v>#N/A</v>
      </c>
    </row>
    <row r="11" spans="2:21" x14ac:dyDescent="0.2">
      <c r="B11" s="24" t="s">
        <v>17</v>
      </c>
      <c r="C11" s="47" t="e">
        <f>IF($E$5=1,VLOOKUP($E$3,$C$39:$I$350,7,FALSE),VLOOKUP($E$3,$C$351:$I$662,7,FALSE))</f>
        <v>#N/A</v>
      </c>
      <c r="D11" s="47" t="e">
        <f>RTD("rit2.rtd",,"CB2025","LAST")</f>
        <v>#N/A</v>
      </c>
      <c r="E11" s="66" t="e">
        <f>(R6*T6+R7*T7+R8*T8+R9*T9+R10*T10+R11*T11+R12*T12+R13*T13+R14*T14+R15*T15+R16*T16+R17*T17+R18*T18+R19*T19+R20*T20+R21*T21+R22*T22+R23*T23+SUM(R24,S24)*T24)/SUM(R6:R24,S24)</f>
        <v>#N/A</v>
      </c>
      <c r="F11" s="4"/>
      <c r="G11" s="4"/>
      <c r="H11" s="4"/>
      <c r="I11" s="4"/>
      <c r="J11" s="4"/>
      <c r="K11" s="43">
        <f>+K12-0.5</f>
        <v>3.5</v>
      </c>
      <c r="L11" s="56" t="e">
        <f t="shared" si="4"/>
        <v>#N/A</v>
      </c>
      <c r="M11" s="57" t="e">
        <f>(1+L11)^(1/52)-1</f>
        <v>#N/A</v>
      </c>
      <c r="R11" s="44" t="e">
        <f t="shared" si="0"/>
        <v>#N/A</v>
      </c>
      <c r="S11" s="44" t="e">
        <f t="shared" si="1"/>
        <v>#N/A</v>
      </c>
      <c r="T11" s="44" t="e">
        <f t="shared" si="2"/>
        <v>#N/A</v>
      </c>
    </row>
    <row r="12" spans="2:21" x14ac:dyDescent="0.2">
      <c r="B12" s="4"/>
      <c r="C12" s="4"/>
      <c r="D12" s="4"/>
      <c r="E12" s="4"/>
      <c r="F12" s="4"/>
      <c r="G12" s="4"/>
      <c r="H12" s="4"/>
      <c r="I12" s="4"/>
      <c r="J12" s="4"/>
      <c r="K12" s="43">
        <v>4</v>
      </c>
      <c r="L12" s="56" t="e">
        <f t="shared" si="4"/>
        <v>#N/A</v>
      </c>
      <c r="M12" s="57" t="e">
        <f t="shared" ref="M12:M24" si="5">(1+L12)^(1/52)-1</f>
        <v>#N/A</v>
      </c>
      <c r="R12" s="44" t="e">
        <f t="shared" si="0"/>
        <v>#N/A</v>
      </c>
      <c r="S12" s="44" t="e">
        <f t="shared" si="1"/>
        <v>#N/A</v>
      </c>
      <c r="T12" s="44" t="e">
        <f t="shared" si="2"/>
        <v>#N/A</v>
      </c>
    </row>
    <row r="13" spans="2:21" x14ac:dyDescent="0.2">
      <c r="B13" s="4"/>
      <c r="C13" s="4"/>
      <c r="D13" s="4"/>
      <c r="E13" s="4"/>
      <c r="F13" s="4"/>
      <c r="G13" s="4"/>
      <c r="H13" s="4"/>
      <c r="I13" s="4"/>
      <c r="J13" s="4"/>
      <c r="K13" s="43">
        <f>+K14-0.5</f>
        <v>4.5</v>
      </c>
      <c r="L13" s="56" t="e">
        <f t="shared" si="4"/>
        <v>#N/A</v>
      </c>
      <c r="M13" s="57" t="e">
        <f>(1+L13)^(1/52)-1</f>
        <v>#N/A</v>
      </c>
      <c r="R13" s="44" t="e">
        <f t="shared" si="0"/>
        <v>#N/A</v>
      </c>
      <c r="S13" s="44" t="e">
        <f t="shared" si="1"/>
        <v>#N/A</v>
      </c>
      <c r="T13" s="44" t="e">
        <f t="shared" si="2"/>
        <v>#N/A</v>
      </c>
    </row>
    <row r="14" spans="2:21" x14ac:dyDescent="0.2">
      <c r="B14" s="4"/>
      <c r="C14" s="4"/>
      <c r="D14" s="4"/>
      <c r="E14" s="4"/>
      <c r="F14" s="4"/>
      <c r="G14" s="4"/>
      <c r="H14" s="4"/>
      <c r="I14" s="4"/>
      <c r="J14" s="4"/>
      <c r="K14" s="58">
        <v>5</v>
      </c>
      <c r="L14" s="59" t="e">
        <f>RTD("rit2.rtd",,"ZC2020","LAST")/100</f>
        <v>#N/A</v>
      </c>
      <c r="M14" s="60" t="e">
        <f t="shared" si="5"/>
        <v>#N/A</v>
      </c>
      <c r="R14" s="44" t="e">
        <f t="shared" si="0"/>
        <v>#N/A</v>
      </c>
      <c r="S14" s="44" t="e">
        <f t="shared" si="1"/>
        <v>#N/A</v>
      </c>
      <c r="T14" s="44" t="e">
        <f t="shared" si="2"/>
        <v>#N/A</v>
      </c>
    </row>
    <row r="15" spans="2:21" x14ac:dyDescent="0.2">
      <c r="B15" s="4"/>
      <c r="C15" s="4"/>
      <c r="D15" s="4"/>
      <c r="E15" s="4"/>
      <c r="F15" s="4"/>
      <c r="G15" s="4"/>
      <c r="H15" s="4"/>
      <c r="I15" s="4"/>
      <c r="J15" s="4"/>
      <c r="K15" s="43">
        <f>+K16-0.5</f>
        <v>5.5</v>
      </c>
      <c r="L15" s="56" t="e">
        <f>L14+($L$24-$L$14)/COUNT($K$14:$K$23)</f>
        <v>#N/A</v>
      </c>
      <c r="M15" s="57" t="e">
        <f>(1+L15)^(1/52)-1</f>
        <v>#N/A</v>
      </c>
      <c r="R15" s="44" t="e">
        <f t="shared" si="0"/>
        <v>#N/A</v>
      </c>
      <c r="S15" s="44" t="e">
        <f t="shared" si="1"/>
        <v>#N/A</v>
      </c>
      <c r="T15" s="44" t="e">
        <f t="shared" si="2"/>
        <v>#N/A</v>
      </c>
    </row>
    <row r="16" spans="2:21" x14ac:dyDescent="0.2">
      <c r="B16" s="4"/>
      <c r="C16" s="4"/>
      <c r="D16" s="4"/>
      <c r="E16" s="4"/>
      <c r="F16" s="4"/>
      <c r="G16" s="4"/>
      <c r="H16" s="4"/>
      <c r="I16" s="4"/>
      <c r="J16" s="4"/>
      <c r="K16" s="43">
        <v>6</v>
      </c>
      <c r="L16" s="56" t="e">
        <f t="shared" ref="L16:L23" si="6">L15+($L$24-$L$14)/COUNT($K$14:$K$23)</f>
        <v>#N/A</v>
      </c>
      <c r="M16" s="57" t="e">
        <f t="shared" si="5"/>
        <v>#N/A</v>
      </c>
      <c r="R16" s="44" t="e">
        <f t="shared" si="0"/>
        <v>#N/A</v>
      </c>
      <c r="S16" s="44" t="e">
        <f t="shared" si="1"/>
        <v>#N/A</v>
      </c>
      <c r="T16" s="44" t="e">
        <f t="shared" si="2"/>
        <v>#N/A</v>
      </c>
    </row>
    <row r="17" spans="1:20" x14ac:dyDescent="0.2">
      <c r="B17" s="4"/>
      <c r="C17" s="4"/>
      <c r="D17" s="4"/>
      <c r="E17" s="4"/>
      <c r="F17" s="4"/>
      <c r="G17" s="4"/>
      <c r="H17" s="4"/>
      <c r="I17" s="4"/>
      <c r="J17" s="4"/>
      <c r="K17" s="43">
        <f>+K18-0.5</f>
        <v>6.5</v>
      </c>
      <c r="L17" s="56" t="e">
        <f t="shared" si="6"/>
        <v>#N/A</v>
      </c>
      <c r="M17" s="57" t="e">
        <f>(1+L17)^(1/52)-1</f>
        <v>#N/A</v>
      </c>
      <c r="R17" s="44" t="e">
        <f t="shared" si="0"/>
        <v>#N/A</v>
      </c>
      <c r="S17" s="44" t="e">
        <f t="shared" si="1"/>
        <v>#N/A</v>
      </c>
      <c r="T17" s="44" t="e">
        <f t="shared" si="2"/>
        <v>#N/A</v>
      </c>
    </row>
    <row r="18" spans="1:20" x14ac:dyDescent="0.2">
      <c r="A18" s="17"/>
      <c r="J18" s="4"/>
      <c r="K18" s="43">
        <v>7</v>
      </c>
      <c r="L18" s="56" t="e">
        <f t="shared" si="6"/>
        <v>#N/A</v>
      </c>
      <c r="M18" s="57" t="e">
        <f t="shared" si="5"/>
        <v>#N/A</v>
      </c>
      <c r="R18" s="44" t="e">
        <f t="shared" si="0"/>
        <v>#N/A</v>
      </c>
      <c r="S18" s="44" t="e">
        <f t="shared" si="1"/>
        <v>#N/A</v>
      </c>
      <c r="T18" s="44" t="e">
        <f t="shared" si="2"/>
        <v>#N/A</v>
      </c>
    </row>
    <row r="19" spans="1:20" x14ac:dyDescent="0.2">
      <c r="A19" s="42">
        <v>1</v>
      </c>
      <c r="J19" s="4"/>
      <c r="K19" s="43">
        <f>+K20-0.5</f>
        <v>7.5</v>
      </c>
      <c r="L19" s="56" t="e">
        <f t="shared" si="6"/>
        <v>#N/A</v>
      </c>
      <c r="M19" s="57" t="e">
        <f>(1+L19)^(1/52)-1</f>
        <v>#N/A</v>
      </c>
      <c r="R19" s="44" t="e">
        <f t="shared" si="0"/>
        <v>#N/A</v>
      </c>
      <c r="S19" s="44" t="e">
        <f t="shared" si="1"/>
        <v>#N/A</v>
      </c>
      <c r="T19" s="44" t="e">
        <f t="shared" si="2"/>
        <v>#N/A</v>
      </c>
    </row>
    <row r="20" spans="1:20" x14ac:dyDescent="0.2">
      <c r="A20" s="42">
        <v>1</v>
      </c>
      <c r="J20" s="4"/>
      <c r="K20" s="43">
        <v>8</v>
      </c>
      <c r="L20" s="56" t="e">
        <f t="shared" si="6"/>
        <v>#N/A</v>
      </c>
      <c r="M20" s="57" t="e">
        <f t="shared" si="5"/>
        <v>#N/A</v>
      </c>
      <c r="R20" s="44" t="e">
        <f t="shared" si="0"/>
        <v>#N/A</v>
      </c>
      <c r="S20" s="44" t="e">
        <f t="shared" si="1"/>
        <v>#N/A</v>
      </c>
      <c r="T20" s="44" t="e">
        <f t="shared" si="2"/>
        <v>#N/A</v>
      </c>
    </row>
    <row r="21" spans="1:20" x14ac:dyDescent="0.2">
      <c r="A21" s="42">
        <v>1</v>
      </c>
      <c r="J21" s="4"/>
      <c r="K21" s="43">
        <f>+K22-0.5</f>
        <v>8.5</v>
      </c>
      <c r="L21" s="56" t="e">
        <f t="shared" si="6"/>
        <v>#N/A</v>
      </c>
      <c r="M21" s="57" t="e">
        <f>(1+L21)^(1/52)-1</f>
        <v>#N/A</v>
      </c>
      <c r="R21" s="44" t="e">
        <f t="shared" si="0"/>
        <v>#N/A</v>
      </c>
      <c r="S21" s="44" t="e">
        <f t="shared" si="1"/>
        <v>#N/A</v>
      </c>
      <c r="T21" s="44" t="e">
        <f t="shared" si="2"/>
        <v>#N/A</v>
      </c>
    </row>
    <row r="22" spans="1:20" x14ac:dyDescent="0.2">
      <c r="A22" s="42">
        <v>1</v>
      </c>
      <c r="J22" s="4"/>
      <c r="K22" s="43">
        <v>9</v>
      </c>
      <c r="L22" s="56" t="e">
        <f t="shared" si="6"/>
        <v>#N/A</v>
      </c>
      <c r="M22" s="57" t="e">
        <f t="shared" si="5"/>
        <v>#N/A</v>
      </c>
      <c r="R22" s="44" t="e">
        <f t="shared" si="0"/>
        <v>#N/A</v>
      </c>
      <c r="S22" s="44" t="e">
        <f t="shared" si="1"/>
        <v>#N/A</v>
      </c>
      <c r="T22" s="44" t="e">
        <f t="shared" si="2"/>
        <v>#N/A</v>
      </c>
    </row>
    <row r="23" spans="1:20" x14ac:dyDescent="0.2">
      <c r="A23" s="42">
        <v>1</v>
      </c>
      <c r="J23" s="4"/>
      <c r="K23" s="43">
        <f>+K24-0.5</f>
        <v>9.5</v>
      </c>
      <c r="L23" s="56" t="e">
        <f t="shared" si="6"/>
        <v>#N/A</v>
      </c>
      <c r="M23" s="57" t="e">
        <f>(1+L23)^(1/52)-1</f>
        <v>#N/A</v>
      </c>
      <c r="R23" s="44" t="e">
        <f t="shared" si="0"/>
        <v>#N/A</v>
      </c>
      <c r="S23" s="44" t="e">
        <f t="shared" si="1"/>
        <v>#N/A</v>
      </c>
      <c r="T23" s="44" t="e">
        <f t="shared" si="2"/>
        <v>#N/A</v>
      </c>
    </row>
    <row r="24" spans="1:20" x14ac:dyDescent="0.2">
      <c r="A24" s="42">
        <v>1</v>
      </c>
      <c r="J24" s="4"/>
      <c r="K24" s="58">
        <v>10</v>
      </c>
      <c r="L24" s="59" t="e">
        <f>RTD("rit2.rtd",,"ZC2025","LAST")/100</f>
        <v>#N/A</v>
      </c>
      <c r="M24" s="60" t="e">
        <f t="shared" si="5"/>
        <v>#N/A</v>
      </c>
      <c r="R24" s="44" t="e">
        <f t="shared" si="0"/>
        <v>#N/A</v>
      </c>
      <c r="S24" s="44" t="e">
        <f t="shared" si="1"/>
        <v>#N/A</v>
      </c>
      <c r="T24" s="44" t="e">
        <f t="shared" si="2"/>
        <v>#N/A</v>
      </c>
    </row>
    <row r="25" spans="1:20" x14ac:dyDescent="0.2">
      <c r="A25" s="42">
        <v>1</v>
      </c>
      <c r="J25" s="4"/>
      <c r="K25" s="4"/>
      <c r="L25" s="4"/>
      <c r="M25" s="4"/>
    </row>
    <row r="26" spans="1:20" x14ac:dyDescent="0.2">
      <c r="A26" s="42">
        <v>1</v>
      </c>
      <c r="J26" s="4"/>
      <c r="K26" s="4"/>
      <c r="L26" s="4"/>
      <c r="M26" s="4"/>
    </row>
    <row r="27" spans="1:20" x14ac:dyDescent="0.2">
      <c r="A27" s="42">
        <v>1</v>
      </c>
      <c r="J27" s="4"/>
      <c r="K27" s="4"/>
      <c r="L27" s="4"/>
      <c r="M27" s="4"/>
    </row>
    <row r="28" spans="1:20" x14ac:dyDescent="0.2">
      <c r="A28" s="42">
        <v>1</v>
      </c>
    </row>
    <row r="29" spans="1:20" x14ac:dyDescent="0.2">
      <c r="A29" s="42">
        <v>1</v>
      </c>
    </row>
    <row r="30" spans="1:20" x14ac:dyDescent="0.2">
      <c r="A30" s="42">
        <v>1</v>
      </c>
    </row>
    <row r="31" spans="1:20" x14ac:dyDescent="0.2">
      <c r="A31" s="42">
        <v>1</v>
      </c>
    </row>
    <row r="32" spans="1:20" x14ac:dyDescent="0.2">
      <c r="A32" s="42">
        <v>1</v>
      </c>
    </row>
    <row r="33" spans="1:9" x14ac:dyDescent="0.2">
      <c r="A33" s="42">
        <v>1</v>
      </c>
    </row>
    <row r="34" spans="1:9" x14ac:dyDescent="0.2">
      <c r="A34" s="42">
        <v>1</v>
      </c>
    </row>
    <row r="35" spans="1:9" x14ac:dyDescent="0.2">
      <c r="A35" s="42">
        <v>1</v>
      </c>
    </row>
    <row r="36" spans="1:9" x14ac:dyDescent="0.2">
      <c r="A36" s="42">
        <v>1</v>
      </c>
    </row>
    <row r="37" spans="1:9" x14ac:dyDescent="0.2">
      <c r="A37" s="42">
        <v>1</v>
      </c>
    </row>
    <row r="38" spans="1:9" ht="16" x14ac:dyDescent="0.2">
      <c r="A38" s="42">
        <v>1</v>
      </c>
      <c r="B38" s="37" t="s">
        <v>0</v>
      </c>
      <c r="C38" s="70" t="s">
        <v>2</v>
      </c>
      <c r="D38" s="70" t="s">
        <v>1</v>
      </c>
      <c r="E38" s="31"/>
      <c r="F38" s="38" t="s">
        <v>24</v>
      </c>
      <c r="G38" s="39" t="s">
        <v>15</v>
      </c>
      <c r="H38" s="39" t="s">
        <v>16</v>
      </c>
      <c r="I38" s="39" t="s">
        <v>17</v>
      </c>
    </row>
    <row r="39" spans="1:9" x14ac:dyDescent="0.2">
      <c r="A39" s="42">
        <v>1</v>
      </c>
      <c r="B39" s="43">
        <v>1</v>
      </c>
      <c r="C39" s="43">
        <f>312- IF(B39&gt;312,B39-312,B39)</f>
        <v>311</v>
      </c>
      <c r="D39" s="43">
        <f>ROUNDUP(C39/12,0)</f>
        <v>26</v>
      </c>
      <c r="E39" s="4"/>
      <c r="F39" s="67">
        <f t="shared" ref="F39:F102" si="7">2.5*((B39)/(($C$39+1)))</f>
        <v>8.0128205128205121E-3</v>
      </c>
      <c r="G39" s="40" t="e">
        <f>SUM(Sheet2!C7:F7)+Sheet2!X7-F39</f>
        <v>#N/A</v>
      </c>
      <c r="H39" s="40" t="e">
        <f>SUM(Sheet2!C7:L7)+Sheet2!Y7-F39</f>
        <v>#N/A</v>
      </c>
      <c r="I39" s="40" t="e">
        <f>SUM(Sheet2!C7:V7)+Sheet2!Z7-F39</f>
        <v>#N/A</v>
      </c>
    </row>
    <row r="40" spans="1:9" x14ac:dyDescent="0.2">
      <c r="A40" s="42">
        <v>1</v>
      </c>
      <c r="B40" s="43">
        <v>2</v>
      </c>
      <c r="C40" s="43">
        <f t="shared" ref="C40:C103" si="8">312- IF(B40&gt;312,B40-312,B40)</f>
        <v>310</v>
      </c>
      <c r="D40" s="43">
        <f t="shared" ref="D40:D103" si="9">ROUNDUP(C40/12,0)</f>
        <v>26</v>
      </c>
      <c r="E40" s="4"/>
      <c r="F40" s="67">
        <f t="shared" si="7"/>
        <v>1.6025641025641024E-2</v>
      </c>
      <c r="G40" s="40" t="e">
        <f>SUM(Sheet2!C8:F8)+Sheet2!X8-F40</f>
        <v>#N/A</v>
      </c>
      <c r="H40" s="40" t="e">
        <f>SUM(Sheet2!C8:L8)+Sheet2!Y8-F40</f>
        <v>#N/A</v>
      </c>
      <c r="I40" s="40" t="e">
        <f>SUM(Sheet2!C8:V8)+Sheet2!Z8-F40</f>
        <v>#N/A</v>
      </c>
    </row>
    <row r="41" spans="1:9" x14ac:dyDescent="0.2">
      <c r="A41" s="42">
        <v>1</v>
      </c>
      <c r="B41" s="43">
        <v>3</v>
      </c>
      <c r="C41" s="43">
        <f t="shared" si="8"/>
        <v>309</v>
      </c>
      <c r="D41" s="43">
        <f t="shared" si="9"/>
        <v>26</v>
      </c>
      <c r="E41" s="4"/>
      <c r="F41" s="67">
        <f t="shared" si="7"/>
        <v>2.403846153846154E-2</v>
      </c>
      <c r="G41" s="40" t="e">
        <f>SUM(Sheet2!C9:F9)+Sheet2!X9-F41</f>
        <v>#N/A</v>
      </c>
      <c r="H41" s="40" t="e">
        <f>SUM(Sheet2!C9:L9)+Sheet2!Y9-F41</f>
        <v>#N/A</v>
      </c>
      <c r="I41" s="40" t="e">
        <f>SUM(Sheet2!C9:V9)+Sheet2!Z9-F41</f>
        <v>#N/A</v>
      </c>
    </row>
    <row r="42" spans="1:9" x14ac:dyDescent="0.2">
      <c r="A42" s="42">
        <v>1</v>
      </c>
      <c r="B42" s="43">
        <v>4</v>
      </c>
      <c r="C42" s="43">
        <f t="shared" si="8"/>
        <v>308</v>
      </c>
      <c r="D42" s="43">
        <f t="shared" si="9"/>
        <v>26</v>
      </c>
      <c r="E42" s="4"/>
      <c r="F42" s="67">
        <f t="shared" si="7"/>
        <v>3.2051282051282048E-2</v>
      </c>
      <c r="G42" s="40" t="e">
        <f>SUM(Sheet2!C10:F10)+Sheet2!X10-F42</f>
        <v>#N/A</v>
      </c>
      <c r="H42" s="40" t="e">
        <f>SUM(Sheet2!C10:L10)+Sheet2!Y10-F42</f>
        <v>#N/A</v>
      </c>
      <c r="I42" s="40" t="e">
        <f>SUM(Sheet2!C10:V10)+Sheet2!Z10-F42</f>
        <v>#N/A</v>
      </c>
    </row>
    <row r="43" spans="1:9" x14ac:dyDescent="0.2">
      <c r="A43" s="42">
        <v>1</v>
      </c>
      <c r="B43" s="43">
        <v>5</v>
      </c>
      <c r="C43" s="43">
        <f t="shared" si="8"/>
        <v>307</v>
      </c>
      <c r="D43" s="43">
        <f t="shared" si="9"/>
        <v>26</v>
      </c>
      <c r="E43" s="4"/>
      <c r="F43" s="67">
        <f t="shared" si="7"/>
        <v>4.0064102564102561E-2</v>
      </c>
      <c r="G43" s="40" t="e">
        <f>SUM(Sheet2!C11:F11)+Sheet2!X11-F43</f>
        <v>#N/A</v>
      </c>
      <c r="H43" s="40" t="e">
        <f>SUM(Sheet2!C11:L11)+Sheet2!Y11-F43</f>
        <v>#N/A</v>
      </c>
      <c r="I43" s="40" t="e">
        <f>SUM(Sheet2!C11:V11)+Sheet2!Z11-F43</f>
        <v>#N/A</v>
      </c>
    </row>
    <row r="44" spans="1:9" x14ac:dyDescent="0.2">
      <c r="A44" s="42">
        <v>1</v>
      </c>
      <c r="B44" s="43">
        <v>6</v>
      </c>
      <c r="C44" s="43">
        <f t="shared" si="8"/>
        <v>306</v>
      </c>
      <c r="D44" s="43">
        <f t="shared" si="9"/>
        <v>26</v>
      </c>
      <c r="E44" s="4"/>
      <c r="F44" s="67">
        <f t="shared" si="7"/>
        <v>4.807692307692308E-2</v>
      </c>
      <c r="G44" s="40" t="e">
        <f>SUM(Sheet2!C12:F12)+Sheet2!X12-F44</f>
        <v>#N/A</v>
      </c>
      <c r="H44" s="40" t="e">
        <f>SUM(Sheet2!C12:L12)+Sheet2!Y12-F44</f>
        <v>#N/A</v>
      </c>
      <c r="I44" s="40" t="e">
        <f>SUM(Sheet2!C12:V12)+Sheet2!Z12-F44</f>
        <v>#N/A</v>
      </c>
    </row>
    <row r="45" spans="1:9" x14ac:dyDescent="0.2">
      <c r="A45" s="42">
        <v>1</v>
      </c>
      <c r="B45" s="43">
        <v>7</v>
      </c>
      <c r="C45" s="43">
        <f t="shared" si="8"/>
        <v>305</v>
      </c>
      <c r="D45" s="43">
        <f t="shared" si="9"/>
        <v>26</v>
      </c>
      <c r="E45" s="4"/>
      <c r="F45" s="67">
        <f t="shared" si="7"/>
        <v>5.6089743589743592E-2</v>
      </c>
      <c r="G45" s="40" t="e">
        <f>SUM(Sheet2!C13:F13)+Sheet2!X13-F45</f>
        <v>#N/A</v>
      </c>
      <c r="H45" s="40" t="e">
        <f>SUM(Sheet2!C13:L13)+Sheet2!Y13-F45</f>
        <v>#N/A</v>
      </c>
      <c r="I45" s="40" t="e">
        <f>SUM(Sheet2!C13:V13)+Sheet2!Z13-F45</f>
        <v>#N/A</v>
      </c>
    </row>
    <row r="46" spans="1:9" x14ac:dyDescent="0.2">
      <c r="A46" s="42">
        <v>1</v>
      </c>
      <c r="B46" s="43">
        <v>8</v>
      </c>
      <c r="C46" s="43">
        <f t="shared" si="8"/>
        <v>304</v>
      </c>
      <c r="D46" s="43">
        <f t="shared" si="9"/>
        <v>26</v>
      </c>
      <c r="E46" s="4"/>
      <c r="F46" s="67">
        <f t="shared" si="7"/>
        <v>6.4102564102564097E-2</v>
      </c>
      <c r="G46" s="40" t="e">
        <f>SUM(Sheet2!C14:F14)+Sheet2!X14-F46</f>
        <v>#N/A</v>
      </c>
      <c r="H46" s="40" t="e">
        <f>SUM(Sheet2!C14:L14)+Sheet2!Y14-F46</f>
        <v>#N/A</v>
      </c>
      <c r="I46" s="40" t="e">
        <f>SUM(Sheet2!C14:V14)+Sheet2!Z14-F46</f>
        <v>#N/A</v>
      </c>
    </row>
    <row r="47" spans="1:9" x14ac:dyDescent="0.2">
      <c r="A47" s="42">
        <v>1</v>
      </c>
      <c r="B47" s="43">
        <v>9</v>
      </c>
      <c r="C47" s="43">
        <f t="shared" si="8"/>
        <v>303</v>
      </c>
      <c r="D47" s="43">
        <f t="shared" si="9"/>
        <v>26</v>
      </c>
      <c r="E47" s="4"/>
      <c r="F47" s="67">
        <f t="shared" si="7"/>
        <v>7.2115384615384623E-2</v>
      </c>
      <c r="G47" s="40" t="e">
        <f>SUM(Sheet2!C15:F15)+Sheet2!X15-F47</f>
        <v>#N/A</v>
      </c>
      <c r="H47" s="40" t="e">
        <f>SUM(Sheet2!C15:L15)+Sheet2!Y15-F47</f>
        <v>#N/A</v>
      </c>
      <c r="I47" s="40" t="e">
        <f>SUM(Sheet2!C15:V15)+Sheet2!Z15-F47</f>
        <v>#N/A</v>
      </c>
    </row>
    <row r="48" spans="1:9" x14ac:dyDescent="0.2">
      <c r="A48" s="42">
        <v>1</v>
      </c>
      <c r="B48" s="44">
        <v>10</v>
      </c>
      <c r="C48" s="44">
        <f t="shared" si="8"/>
        <v>302</v>
      </c>
      <c r="D48" s="44">
        <f t="shared" si="9"/>
        <v>26</v>
      </c>
      <c r="F48" s="68">
        <f t="shared" si="7"/>
        <v>8.0128205128205121E-2</v>
      </c>
      <c r="G48" s="41" t="e">
        <f>SUM(Sheet2!C16:F16)+Sheet2!X16-F48</f>
        <v>#N/A</v>
      </c>
      <c r="H48" s="41" t="e">
        <f>SUM(Sheet2!C16:L16)+Sheet2!Y16-F48</f>
        <v>#N/A</v>
      </c>
      <c r="I48" s="41" t="e">
        <f>SUM(Sheet2!C16:V16)+Sheet2!Z16-F48</f>
        <v>#N/A</v>
      </c>
    </row>
    <row r="49" spans="1:9" x14ac:dyDescent="0.2">
      <c r="A49" s="42">
        <v>1</v>
      </c>
      <c r="B49" s="44">
        <v>11</v>
      </c>
      <c r="C49" s="44">
        <f t="shared" si="8"/>
        <v>301</v>
      </c>
      <c r="D49" s="44">
        <f t="shared" si="9"/>
        <v>26</v>
      </c>
      <c r="F49" s="68">
        <f t="shared" si="7"/>
        <v>8.8141025641025633E-2</v>
      </c>
      <c r="G49" s="41" t="e">
        <f>SUM(Sheet2!C17:F17)+Sheet2!X17-F49</f>
        <v>#N/A</v>
      </c>
      <c r="H49" s="41" t="e">
        <f>SUM(Sheet2!C17:L17)+Sheet2!Y17-F49</f>
        <v>#N/A</v>
      </c>
      <c r="I49" s="41" t="e">
        <f>SUM(Sheet2!C17:V17)+Sheet2!Z17-F49</f>
        <v>#N/A</v>
      </c>
    </row>
    <row r="50" spans="1:9" x14ac:dyDescent="0.2">
      <c r="A50" s="42">
        <v>1</v>
      </c>
      <c r="B50" s="44">
        <v>12</v>
      </c>
      <c r="C50" s="44">
        <f t="shared" si="8"/>
        <v>300</v>
      </c>
      <c r="D50" s="44">
        <f t="shared" si="9"/>
        <v>25</v>
      </c>
      <c r="F50" s="68">
        <f t="shared" si="7"/>
        <v>9.6153846153846159E-2</v>
      </c>
      <c r="G50" s="41" t="e">
        <f>SUM(Sheet2!C18:F18)+Sheet2!X18-F50</f>
        <v>#N/A</v>
      </c>
      <c r="H50" s="41" t="e">
        <f>SUM(Sheet2!C18:L18)+Sheet2!Y18-F50</f>
        <v>#N/A</v>
      </c>
      <c r="I50" s="41" t="e">
        <f>SUM(Sheet2!C18:V18)+Sheet2!Z18-F50</f>
        <v>#N/A</v>
      </c>
    </row>
    <row r="51" spans="1:9" x14ac:dyDescent="0.2">
      <c r="A51" s="42">
        <v>1</v>
      </c>
      <c r="B51" s="44">
        <v>13</v>
      </c>
      <c r="C51" s="44">
        <f t="shared" si="8"/>
        <v>299</v>
      </c>
      <c r="D51" s="44">
        <f t="shared" si="9"/>
        <v>25</v>
      </c>
      <c r="F51" s="68">
        <f t="shared" si="7"/>
        <v>0.10416666666666666</v>
      </c>
      <c r="G51" s="41" t="e">
        <f>SUM(Sheet2!C19:F19)+Sheet2!X19-F51</f>
        <v>#N/A</v>
      </c>
      <c r="H51" s="41" t="e">
        <f>SUM(Sheet2!C19:L19)+Sheet2!Y19-F51</f>
        <v>#N/A</v>
      </c>
      <c r="I51" s="41" t="e">
        <f>SUM(Sheet2!C19:V19)+Sheet2!Z19-F51</f>
        <v>#N/A</v>
      </c>
    </row>
    <row r="52" spans="1:9" x14ac:dyDescent="0.2">
      <c r="A52" s="42">
        <v>1</v>
      </c>
      <c r="B52" s="44">
        <v>14</v>
      </c>
      <c r="C52" s="44">
        <f t="shared" si="8"/>
        <v>298</v>
      </c>
      <c r="D52" s="44">
        <f t="shared" si="9"/>
        <v>25</v>
      </c>
      <c r="F52" s="68">
        <f t="shared" si="7"/>
        <v>0.11217948717948718</v>
      </c>
      <c r="G52" s="41" t="e">
        <f>SUM(Sheet2!C20:F20)+Sheet2!X20-F52</f>
        <v>#N/A</v>
      </c>
      <c r="H52" s="41" t="e">
        <f>SUM(Sheet2!C20:L20)+Sheet2!Y20-F52</f>
        <v>#N/A</v>
      </c>
      <c r="I52" s="41" t="e">
        <f>SUM(Sheet2!C20:V20)+Sheet2!Z20-F52</f>
        <v>#N/A</v>
      </c>
    </row>
    <row r="53" spans="1:9" x14ac:dyDescent="0.2">
      <c r="A53" s="42">
        <v>1</v>
      </c>
      <c r="B53" s="44">
        <v>15</v>
      </c>
      <c r="C53" s="44">
        <f t="shared" si="8"/>
        <v>297</v>
      </c>
      <c r="D53" s="44">
        <f t="shared" si="9"/>
        <v>25</v>
      </c>
      <c r="F53" s="68">
        <f t="shared" si="7"/>
        <v>0.1201923076923077</v>
      </c>
      <c r="G53" s="41" t="e">
        <f>SUM(Sheet2!C21:F21)+Sheet2!X21-F53</f>
        <v>#N/A</v>
      </c>
      <c r="H53" s="41" t="e">
        <f>SUM(Sheet2!C21:L21)+Sheet2!Y21-F53</f>
        <v>#N/A</v>
      </c>
      <c r="I53" s="41" t="e">
        <f>SUM(Sheet2!C21:V21)+Sheet2!Z21-F53</f>
        <v>#N/A</v>
      </c>
    </row>
    <row r="54" spans="1:9" x14ac:dyDescent="0.2">
      <c r="A54" s="42">
        <v>1</v>
      </c>
      <c r="B54" s="44">
        <v>16</v>
      </c>
      <c r="C54" s="44">
        <f t="shared" si="8"/>
        <v>296</v>
      </c>
      <c r="D54" s="44">
        <f t="shared" si="9"/>
        <v>25</v>
      </c>
      <c r="F54" s="68">
        <f t="shared" si="7"/>
        <v>0.12820512820512819</v>
      </c>
      <c r="G54" s="41" t="e">
        <f>SUM(Sheet2!C22:F22)+Sheet2!X22-F54</f>
        <v>#N/A</v>
      </c>
      <c r="H54" s="41" t="e">
        <f>SUM(Sheet2!C22:L22)+Sheet2!Y22-F54</f>
        <v>#N/A</v>
      </c>
      <c r="I54" s="41" t="e">
        <f>SUM(Sheet2!C22:V22)+Sheet2!Z22-F54</f>
        <v>#N/A</v>
      </c>
    </row>
    <row r="55" spans="1:9" x14ac:dyDescent="0.2">
      <c r="A55" s="42">
        <v>1</v>
      </c>
      <c r="B55" s="44">
        <v>17</v>
      </c>
      <c r="C55" s="44">
        <f t="shared" si="8"/>
        <v>295</v>
      </c>
      <c r="D55" s="44">
        <f t="shared" si="9"/>
        <v>25</v>
      </c>
      <c r="F55" s="68">
        <f t="shared" si="7"/>
        <v>0.13621794871794873</v>
      </c>
      <c r="G55" s="41" t="e">
        <f>SUM(Sheet2!C23:F23)+Sheet2!X23-F55</f>
        <v>#N/A</v>
      </c>
      <c r="H55" s="41" t="e">
        <f>SUM(Sheet2!C23:L23)+Sheet2!Y23-F55</f>
        <v>#N/A</v>
      </c>
      <c r="I55" s="41" t="e">
        <f>SUM(Sheet2!C23:V23)+Sheet2!Z23-F55</f>
        <v>#N/A</v>
      </c>
    </row>
    <row r="56" spans="1:9" x14ac:dyDescent="0.2">
      <c r="A56" s="42">
        <v>1</v>
      </c>
      <c r="B56" s="44">
        <v>18</v>
      </c>
      <c r="C56" s="44">
        <f t="shared" si="8"/>
        <v>294</v>
      </c>
      <c r="D56" s="44">
        <f t="shared" si="9"/>
        <v>25</v>
      </c>
      <c r="F56" s="68">
        <f t="shared" si="7"/>
        <v>0.14423076923076925</v>
      </c>
      <c r="G56" s="41" t="e">
        <f>SUM(Sheet2!C24:F24)+Sheet2!X24-F56</f>
        <v>#N/A</v>
      </c>
      <c r="H56" s="41" t="e">
        <f>SUM(Sheet2!C24:L24)+Sheet2!Y24-F56</f>
        <v>#N/A</v>
      </c>
      <c r="I56" s="41" t="e">
        <f>SUM(Sheet2!C24:V24)+Sheet2!Z24-F56</f>
        <v>#N/A</v>
      </c>
    </row>
    <row r="57" spans="1:9" x14ac:dyDescent="0.2">
      <c r="A57" s="42">
        <v>1</v>
      </c>
      <c r="B57" s="44">
        <v>19</v>
      </c>
      <c r="C57" s="44">
        <f t="shared" si="8"/>
        <v>293</v>
      </c>
      <c r="D57" s="44">
        <f t="shared" si="9"/>
        <v>25</v>
      </c>
      <c r="F57" s="68">
        <f t="shared" si="7"/>
        <v>0.15224358974358973</v>
      </c>
      <c r="G57" s="41" t="e">
        <f>SUM(Sheet2!C25:F25)+Sheet2!X25-F57</f>
        <v>#N/A</v>
      </c>
      <c r="H57" s="41" t="e">
        <f>SUM(Sheet2!C25:L25)+Sheet2!Y25-F57</f>
        <v>#N/A</v>
      </c>
      <c r="I57" s="41" t="e">
        <f>SUM(Sheet2!C25:V25)+Sheet2!Z25-F57</f>
        <v>#N/A</v>
      </c>
    </row>
    <row r="58" spans="1:9" x14ac:dyDescent="0.2">
      <c r="A58" s="42">
        <v>1</v>
      </c>
      <c r="B58" s="44">
        <v>20</v>
      </c>
      <c r="C58" s="44">
        <f t="shared" si="8"/>
        <v>292</v>
      </c>
      <c r="D58" s="44">
        <f t="shared" si="9"/>
        <v>25</v>
      </c>
      <c r="F58" s="68">
        <f t="shared" si="7"/>
        <v>0.16025641025641024</v>
      </c>
      <c r="G58" s="41" t="e">
        <f>SUM(Sheet2!C26:F26)+Sheet2!X26-F58</f>
        <v>#N/A</v>
      </c>
      <c r="H58" s="41" t="e">
        <f>SUM(Sheet2!C26:L26)+Sheet2!Y26-F58</f>
        <v>#N/A</v>
      </c>
      <c r="I58" s="41" t="e">
        <f>SUM(Sheet2!C26:V26)+Sheet2!Z26-F58</f>
        <v>#N/A</v>
      </c>
    </row>
    <row r="59" spans="1:9" x14ac:dyDescent="0.2">
      <c r="A59" s="42">
        <v>1</v>
      </c>
      <c r="B59" s="44">
        <v>21</v>
      </c>
      <c r="C59" s="44">
        <f t="shared" si="8"/>
        <v>291</v>
      </c>
      <c r="D59" s="44">
        <f t="shared" si="9"/>
        <v>25</v>
      </c>
      <c r="F59" s="68">
        <f t="shared" si="7"/>
        <v>0.16826923076923075</v>
      </c>
      <c r="G59" s="41" t="e">
        <f>SUM(Sheet2!C27:F27)+Sheet2!X27-F59</f>
        <v>#N/A</v>
      </c>
      <c r="H59" s="41" t="e">
        <f>SUM(Sheet2!C27:L27)+Sheet2!Y27-F59</f>
        <v>#N/A</v>
      </c>
      <c r="I59" s="41" t="e">
        <f>SUM(Sheet2!C27:V27)+Sheet2!Z27-F59</f>
        <v>#N/A</v>
      </c>
    </row>
    <row r="60" spans="1:9" x14ac:dyDescent="0.2">
      <c r="A60" s="42">
        <v>1</v>
      </c>
      <c r="B60" s="44">
        <v>22</v>
      </c>
      <c r="C60" s="44">
        <f t="shared" si="8"/>
        <v>290</v>
      </c>
      <c r="D60" s="44">
        <f t="shared" si="9"/>
        <v>25</v>
      </c>
      <c r="F60" s="68">
        <f t="shared" si="7"/>
        <v>0.17628205128205127</v>
      </c>
      <c r="G60" s="41" t="e">
        <f>SUM(Sheet2!C28:F28)+Sheet2!X28-F60</f>
        <v>#N/A</v>
      </c>
      <c r="H60" s="41" t="e">
        <f>SUM(Sheet2!C28:L28)+Sheet2!Y28-F60</f>
        <v>#N/A</v>
      </c>
      <c r="I60" s="41" t="e">
        <f>SUM(Sheet2!C28:V28)+Sheet2!Z28-F60</f>
        <v>#N/A</v>
      </c>
    </row>
    <row r="61" spans="1:9" x14ac:dyDescent="0.2">
      <c r="A61" s="42">
        <v>1</v>
      </c>
      <c r="B61" s="44">
        <v>23</v>
      </c>
      <c r="C61" s="44">
        <f t="shared" si="8"/>
        <v>289</v>
      </c>
      <c r="D61" s="44">
        <f t="shared" si="9"/>
        <v>25</v>
      </c>
      <c r="F61" s="68">
        <f t="shared" si="7"/>
        <v>0.18429487179487181</v>
      </c>
      <c r="G61" s="41" t="e">
        <f>SUM(Sheet2!C29:F29)+Sheet2!X29-F61</f>
        <v>#N/A</v>
      </c>
      <c r="H61" s="41" t="e">
        <f>SUM(Sheet2!C29:L29)+Sheet2!Y29-F61</f>
        <v>#N/A</v>
      </c>
      <c r="I61" s="41" t="e">
        <f>SUM(Sheet2!C29:V29)+Sheet2!Z29-F61</f>
        <v>#N/A</v>
      </c>
    </row>
    <row r="62" spans="1:9" x14ac:dyDescent="0.2">
      <c r="A62" s="42">
        <v>1</v>
      </c>
      <c r="B62" s="44">
        <v>24</v>
      </c>
      <c r="C62" s="44">
        <f t="shared" si="8"/>
        <v>288</v>
      </c>
      <c r="D62" s="44">
        <f t="shared" si="9"/>
        <v>24</v>
      </c>
      <c r="F62" s="68">
        <f t="shared" si="7"/>
        <v>0.19230769230769232</v>
      </c>
      <c r="G62" s="41" t="e">
        <f>SUM(Sheet2!C30:F30)+Sheet2!X30-F62</f>
        <v>#N/A</v>
      </c>
      <c r="H62" s="41" t="e">
        <f>SUM(Sheet2!C30:L30)+Sheet2!Y30-F62</f>
        <v>#N/A</v>
      </c>
      <c r="I62" s="41" t="e">
        <f>SUM(Sheet2!C30:V30)+Sheet2!Z30-F62</f>
        <v>#N/A</v>
      </c>
    </row>
    <row r="63" spans="1:9" x14ac:dyDescent="0.2">
      <c r="A63" s="42">
        <v>1</v>
      </c>
      <c r="B63" s="44">
        <v>25</v>
      </c>
      <c r="C63" s="44">
        <f t="shared" si="8"/>
        <v>287</v>
      </c>
      <c r="D63" s="44">
        <f t="shared" si="9"/>
        <v>24</v>
      </c>
      <c r="F63" s="68">
        <f t="shared" si="7"/>
        <v>0.20032051282051283</v>
      </c>
      <c r="G63" s="41" t="e">
        <f>SUM(Sheet2!C31:F31)+Sheet2!X31-F63</f>
        <v>#N/A</v>
      </c>
      <c r="H63" s="41" t="e">
        <f>SUM(Sheet2!C31:L31)+Sheet2!Y31-F63</f>
        <v>#N/A</v>
      </c>
      <c r="I63" s="41" t="e">
        <f>SUM(Sheet2!C31:V31)+Sheet2!Z31-F63</f>
        <v>#N/A</v>
      </c>
    </row>
    <row r="64" spans="1:9" x14ac:dyDescent="0.2">
      <c r="A64" s="42">
        <v>1</v>
      </c>
      <c r="B64" s="44">
        <v>26</v>
      </c>
      <c r="C64" s="44">
        <f t="shared" si="8"/>
        <v>286</v>
      </c>
      <c r="D64" s="44">
        <f t="shared" si="9"/>
        <v>24</v>
      </c>
      <c r="F64" s="68">
        <f t="shared" si="7"/>
        <v>0.20833333333333331</v>
      </c>
      <c r="G64" s="41" t="e">
        <f>SUM(Sheet2!C32:F32)+Sheet2!X32-F64</f>
        <v>#N/A</v>
      </c>
      <c r="H64" s="41" t="e">
        <f>SUM(Sheet2!C32:L32)+Sheet2!Y32-F64</f>
        <v>#N/A</v>
      </c>
      <c r="I64" s="41" t="e">
        <f>SUM(Sheet2!C32:V32)+Sheet2!Z32-F64</f>
        <v>#N/A</v>
      </c>
    </row>
    <row r="65" spans="1:9" x14ac:dyDescent="0.2">
      <c r="A65" s="42">
        <v>1</v>
      </c>
      <c r="B65" s="44">
        <v>27</v>
      </c>
      <c r="C65" s="44">
        <f t="shared" si="8"/>
        <v>285</v>
      </c>
      <c r="D65" s="44">
        <f t="shared" si="9"/>
        <v>24</v>
      </c>
      <c r="F65" s="68">
        <f t="shared" si="7"/>
        <v>0.21634615384615385</v>
      </c>
      <c r="G65" s="41" t="e">
        <f>SUM(Sheet2!C33:F33)+Sheet2!X33-F65</f>
        <v>#N/A</v>
      </c>
      <c r="H65" s="41" t="e">
        <f>SUM(Sheet2!C33:L33)+Sheet2!Y33-F65</f>
        <v>#N/A</v>
      </c>
      <c r="I65" s="41" t="e">
        <f>SUM(Sheet2!C33:V33)+Sheet2!Z33-F65</f>
        <v>#N/A</v>
      </c>
    </row>
    <row r="66" spans="1:9" x14ac:dyDescent="0.2">
      <c r="A66" s="42">
        <v>1</v>
      </c>
      <c r="B66" s="44">
        <v>28</v>
      </c>
      <c r="C66" s="44">
        <f t="shared" si="8"/>
        <v>284</v>
      </c>
      <c r="D66" s="44">
        <f t="shared" si="9"/>
        <v>24</v>
      </c>
      <c r="F66" s="68">
        <f t="shared" si="7"/>
        <v>0.22435897435897437</v>
      </c>
      <c r="G66" s="41" t="e">
        <f>SUM(Sheet2!C34:F34)+Sheet2!X34-F66</f>
        <v>#N/A</v>
      </c>
      <c r="H66" s="41" t="e">
        <f>SUM(Sheet2!C34:L34)+Sheet2!Y34-F66</f>
        <v>#N/A</v>
      </c>
      <c r="I66" s="41" t="e">
        <f>SUM(Sheet2!C34:V34)+Sheet2!Z34-F66</f>
        <v>#N/A</v>
      </c>
    </row>
    <row r="67" spans="1:9" x14ac:dyDescent="0.2">
      <c r="A67" s="42">
        <v>1</v>
      </c>
      <c r="B67" s="44">
        <v>29</v>
      </c>
      <c r="C67" s="44">
        <f t="shared" si="8"/>
        <v>283</v>
      </c>
      <c r="D67" s="44">
        <f t="shared" si="9"/>
        <v>24</v>
      </c>
      <c r="F67" s="68">
        <f t="shared" si="7"/>
        <v>0.23237179487179488</v>
      </c>
      <c r="G67" s="41" t="e">
        <f>SUM(Sheet2!C35:F35)+Sheet2!X35-F67</f>
        <v>#N/A</v>
      </c>
      <c r="H67" s="41" t="e">
        <f>SUM(Sheet2!C35:L35)+Sheet2!Y35-F67</f>
        <v>#N/A</v>
      </c>
      <c r="I67" s="41" t="e">
        <f>SUM(Sheet2!C35:V35)+Sheet2!Z35-F67</f>
        <v>#N/A</v>
      </c>
    </row>
    <row r="68" spans="1:9" x14ac:dyDescent="0.2">
      <c r="A68" s="42">
        <v>1</v>
      </c>
      <c r="B68" s="44">
        <v>30</v>
      </c>
      <c r="C68" s="44">
        <f t="shared" si="8"/>
        <v>282</v>
      </c>
      <c r="D68" s="44">
        <f t="shared" si="9"/>
        <v>24</v>
      </c>
      <c r="F68" s="68">
        <f t="shared" si="7"/>
        <v>0.24038461538461539</v>
      </c>
      <c r="G68" s="41" t="e">
        <f>SUM(Sheet2!C36:F36)+Sheet2!X36-F68</f>
        <v>#N/A</v>
      </c>
      <c r="H68" s="41" t="e">
        <f>SUM(Sheet2!C36:L36)+Sheet2!Y36-F68</f>
        <v>#N/A</v>
      </c>
      <c r="I68" s="41" t="e">
        <f>SUM(Sheet2!C36:V36)+Sheet2!Z36-F68</f>
        <v>#N/A</v>
      </c>
    </row>
    <row r="69" spans="1:9" x14ac:dyDescent="0.2">
      <c r="A69" s="42">
        <v>1</v>
      </c>
      <c r="B69" s="44">
        <v>31</v>
      </c>
      <c r="C69" s="44">
        <f t="shared" si="8"/>
        <v>281</v>
      </c>
      <c r="D69" s="44">
        <f t="shared" si="9"/>
        <v>24</v>
      </c>
      <c r="F69" s="68">
        <f t="shared" si="7"/>
        <v>0.24839743589743588</v>
      </c>
      <c r="G69" s="41" t="e">
        <f>SUM(Sheet2!C37:F37)+Sheet2!X37-F69</f>
        <v>#N/A</v>
      </c>
      <c r="H69" s="41" t="e">
        <f>SUM(Sheet2!C37:L37)+Sheet2!Y37-F69</f>
        <v>#N/A</v>
      </c>
      <c r="I69" s="41" t="e">
        <f>SUM(Sheet2!C37:V37)+Sheet2!Z37-F69</f>
        <v>#N/A</v>
      </c>
    </row>
    <row r="70" spans="1:9" x14ac:dyDescent="0.2">
      <c r="A70" s="42">
        <v>1</v>
      </c>
      <c r="B70" s="44">
        <v>32</v>
      </c>
      <c r="C70" s="44">
        <f t="shared" si="8"/>
        <v>280</v>
      </c>
      <c r="D70" s="44">
        <f t="shared" si="9"/>
        <v>24</v>
      </c>
      <c r="F70" s="68">
        <f t="shared" si="7"/>
        <v>0.25641025641025639</v>
      </c>
      <c r="G70" s="41" t="e">
        <f>SUM(Sheet2!C38:F38)+Sheet2!X38-F70</f>
        <v>#N/A</v>
      </c>
      <c r="H70" s="41" t="e">
        <f>SUM(Sheet2!C38:L38)+Sheet2!Y38-F70</f>
        <v>#N/A</v>
      </c>
      <c r="I70" s="41" t="e">
        <f>SUM(Sheet2!C38:V38)+Sheet2!Z38-F70</f>
        <v>#N/A</v>
      </c>
    </row>
    <row r="71" spans="1:9" x14ac:dyDescent="0.2">
      <c r="A71" s="42">
        <v>1</v>
      </c>
      <c r="B71" s="44">
        <v>33</v>
      </c>
      <c r="C71" s="44">
        <f t="shared" si="8"/>
        <v>279</v>
      </c>
      <c r="D71" s="44">
        <f t="shared" si="9"/>
        <v>24</v>
      </c>
      <c r="F71" s="68">
        <f t="shared" si="7"/>
        <v>0.26442307692307693</v>
      </c>
      <c r="G71" s="41" t="e">
        <f>SUM(Sheet2!C39:F39)+Sheet2!X39-F71</f>
        <v>#N/A</v>
      </c>
      <c r="H71" s="41" t="e">
        <f>SUM(Sheet2!C39:L39)+Sheet2!Y39-F71</f>
        <v>#N/A</v>
      </c>
      <c r="I71" s="41" t="e">
        <f>SUM(Sheet2!C39:V39)+Sheet2!Z39-F71</f>
        <v>#N/A</v>
      </c>
    </row>
    <row r="72" spans="1:9" x14ac:dyDescent="0.2">
      <c r="A72" s="42">
        <v>1</v>
      </c>
      <c r="B72" s="44">
        <v>34</v>
      </c>
      <c r="C72" s="44">
        <f t="shared" si="8"/>
        <v>278</v>
      </c>
      <c r="D72" s="44">
        <f t="shared" si="9"/>
        <v>24</v>
      </c>
      <c r="F72" s="68">
        <f t="shared" si="7"/>
        <v>0.27243589743589747</v>
      </c>
      <c r="G72" s="41" t="e">
        <f>SUM(Sheet2!C40:F40)+Sheet2!X40-F72</f>
        <v>#N/A</v>
      </c>
      <c r="H72" s="41" t="e">
        <f>SUM(Sheet2!C40:L40)+Sheet2!Y40-F72</f>
        <v>#N/A</v>
      </c>
      <c r="I72" s="41" t="e">
        <f>SUM(Sheet2!C40:V40)+Sheet2!Z40-F72</f>
        <v>#N/A</v>
      </c>
    </row>
    <row r="73" spans="1:9" x14ac:dyDescent="0.2">
      <c r="A73" s="42">
        <v>1</v>
      </c>
      <c r="B73" s="44">
        <v>35</v>
      </c>
      <c r="C73" s="44">
        <f t="shared" si="8"/>
        <v>277</v>
      </c>
      <c r="D73" s="44">
        <f t="shared" si="9"/>
        <v>24</v>
      </c>
      <c r="F73" s="68">
        <f t="shared" si="7"/>
        <v>0.28044871794871795</v>
      </c>
      <c r="G73" s="41" t="e">
        <f>SUM(Sheet2!C41:F41)+Sheet2!X41-F73</f>
        <v>#N/A</v>
      </c>
      <c r="H73" s="41" t="e">
        <f>SUM(Sheet2!C41:L41)+Sheet2!Y41-F73</f>
        <v>#N/A</v>
      </c>
      <c r="I73" s="41" t="e">
        <f>SUM(Sheet2!C41:V41)+Sheet2!Z41-F73</f>
        <v>#N/A</v>
      </c>
    </row>
    <row r="74" spans="1:9" x14ac:dyDescent="0.2">
      <c r="A74" s="42">
        <v>1</v>
      </c>
      <c r="B74" s="44">
        <v>36</v>
      </c>
      <c r="C74" s="44">
        <f t="shared" si="8"/>
        <v>276</v>
      </c>
      <c r="D74" s="44">
        <f t="shared" si="9"/>
        <v>23</v>
      </c>
      <c r="F74" s="68">
        <f t="shared" si="7"/>
        <v>0.28846153846153849</v>
      </c>
      <c r="G74" s="41" t="e">
        <f>SUM(Sheet2!C42:F42)+Sheet2!X42-F74</f>
        <v>#N/A</v>
      </c>
      <c r="H74" s="41" t="e">
        <f>SUM(Sheet2!C42:L42)+Sheet2!Y42-F74</f>
        <v>#N/A</v>
      </c>
      <c r="I74" s="41" t="e">
        <f>SUM(Sheet2!C42:V42)+Sheet2!Z42-F74</f>
        <v>#N/A</v>
      </c>
    </row>
    <row r="75" spans="1:9" x14ac:dyDescent="0.2">
      <c r="A75" s="42">
        <v>1</v>
      </c>
      <c r="B75" s="44">
        <v>37</v>
      </c>
      <c r="C75" s="44">
        <f t="shared" si="8"/>
        <v>275</v>
      </c>
      <c r="D75" s="44">
        <f t="shared" si="9"/>
        <v>23</v>
      </c>
      <c r="F75" s="68">
        <f t="shared" si="7"/>
        <v>0.29647435897435898</v>
      </c>
      <c r="G75" s="41" t="e">
        <f>SUM(Sheet2!C43:F43)+Sheet2!X43-F75</f>
        <v>#N/A</v>
      </c>
      <c r="H75" s="41" t="e">
        <f>SUM(Sheet2!C43:L43)+Sheet2!Y43-F75</f>
        <v>#N/A</v>
      </c>
      <c r="I75" s="41" t="e">
        <f>SUM(Sheet2!C43:V43)+Sheet2!Z43-F75</f>
        <v>#N/A</v>
      </c>
    </row>
    <row r="76" spans="1:9" x14ac:dyDescent="0.2">
      <c r="A76" s="42">
        <v>1</v>
      </c>
      <c r="B76" s="44">
        <v>38</v>
      </c>
      <c r="C76" s="44">
        <f t="shared" si="8"/>
        <v>274</v>
      </c>
      <c r="D76" s="44">
        <f t="shared" si="9"/>
        <v>23</v>
      </c>
      <c r="F76" s="68">
        <f t="shared" si="7"/>
        <v>0.30448717948717946</v>
      </c>
      <c r="G76" s="41" t="e">
        <f>SUM(Sheet2!C44:F44)+Sheet2!X44-F76</f>
        <v>#N/A</v>
      </c>
      <c r="H76" s="41" t="e">
        <f>SUM(Sheet2!C44:L44)+Sheet2!Y44-F76</f>
        <v>#N/A</v>
      </c>
      <c r="I76" s="41" t="e">
        <f>SUM(Sheet2!C44:V44)+Sheet2!Z44-F76</f>
        <v>#N/A</v>
      </c>
    </row>
    <row r="77" spans="1:9" x14ac:dyDescent="0.2">
      <c r="A77" s="42">
        <v>1</v>
      </c>
      <c r="B77" s="44">
        <v>39</v>
      </c>
      <c r="C77" s="44">
        <f t="shared" si="8"/>
        <v>273</v>
      </c>
      <c r="D77" s="44">
        <f t="shared" si="9"/>
        <v>23</v>
      </c>
      <c r="F77" s="68">
        <f t="shared" si="7"/>
        <v>0.3125</v>
      </c>
      <c r="G77" s="41" t="e">
        <f>SUM(Sheet2!C45:F45)+Sheet2!X45-F77</f>
        <v>#N/A</v>
      </c>
      <c r="H77" s="41" t="e">
        <f>SUM(Sheet2!C45:L45)+Sheet2!Y45-F77</f>
        <v>#N/A</v>
      </c>
      <c r="I77" s="41" t="e">
        <f>SUM(Sheet2!C45:V45)+Sheet2!Z45-F77</f>
        <v>#N/A</v>
      </c>
    </row>
    <row r="78" spans="1:9" x14ac:dyDescent="0.2">
      <c r="A78" s="42">
        <v>1</v>
      </c>
      <c r="B78" s="44">
        <v>40</v>
      </c>
      <c r="C78" s="44">
        <f t="shared" si="8"/>
        <v>272</v>
      </c>
      <c r="D78" s="44">
        <f t="shared" si="9"/>
        <v>23</v>
      </c>
      <c r="F78" s="68">
        <f t="shared" si="7"/>
        <v>0.32051282051282048</v>
      </c>
      <c r="G78" s="41" t="e">
        <f>SUM(Sheet2!C46:F46)+Sheet2!X46-F78</f>
        <v>#N/A</v>
      </c>
      <c r="H78" s="41" t="e">
        <f>SUM(Sheet2!C46:L46)+Sheet2!Y46-F78</f>
        <v>#N/A</v>
      </c>
      <c r="I78" s="41" t="e">
        <f>SUM(Sheet2!C46:V46)+Sheet2!Z46-F78</f>
        <v>#N/A</v>
      </c>
    </row>
    <row r="79" spans="1:9" x14ac:dyDescent="0.2">
      <c r="A79" s="42">
        <v>1</v>
      </c>
      <c r="B79" s="44">
        <v>41</v>
      </c>
      <c r="C79" s="44">
        <f t="shared" si="8"/>
        <v>271</v>
      </c>
      <c r="D79" s="44">
        <f t="shared" si="9"/>
        <v>23</v>
      </c>
      <c r="F79" s="68">
        <f t="shared" si="7"/>
        <v>0.32852564102564102</v>
      </c>
      <c r="G79" s="41" t="e">
        <f>SUM(Sheet2!C47:F47)+Sheet2!X47-F79</f>
        <v>#N/A</v>
      </c>
      <c r="H79" s="41" t="e">
        <f>SUM(Sheet2!C47:L47)+Sheet2!Y47-F79</f>
        <v>#N/A</v>
      </c>
      <c r="I79" s="41" t="e">
        <f>SUM(Sheet2!C47:V47)+Sheet2!Z47-F79</f>
        <v>#N/A</v>
      </c>
    </row>
    <row r="80" spans="1:9" x14ac:dyDescent="0.2">
      <c r="A80" s="42">
        <v>1</v>
      </c>
      <c r="B80" s="44">
        <v>42</v>
      </c>
      <c r="C80" s="44">
        <f t="shared" si="8"/>
        <v>270</v>
      </c>
      <c r="D80" s="44">
        <f t="shared" si="9"/>
        <v>23</v>
      </c>
      <c r="F80" s="68">
        <f t="shared" si="7"/>
        <v>0.33653846153846151</v>
      </c>
      <c r="G80" s="41" t="e">
        <f>SUM(Sheet2!C48:F48)+Sheet2!X48-F80</f>
        <v>#N/A</v>
      </c>
      <c r="H80" s="41" t="e">
        <f>SUM(Sheet2!C48:L48)+Sheet2!Y48-F80</f>
        <v>#N/A</v>
      </c>
      <c r="I80" s="41" t="e">
        <f>SUM(Sheet2!C48:V48)+Sheet2!Z48-F80</f>
        <v>#N/A</v>
      </c>
    </row>
    <row r="81" spans="1:9" x14ac:dyDescent="0.2">
      <c r="A81" s="42">
        <v>1</v>
      </c>
      <c r="B81" s="44">
        <v>43</v>
      </c>
      <c r="C81" s="44">
        <f t="shared" si="8"/>
        <v>269</v>
      </c>
      <c r="D81" s="44">
        <f t="shared" si="9"/>
        <v>23</v>
      </c>
      <c r="F81" s="68">
        <f t="shared" si="7"/>
        <v>0.34455128205128205</v>
      </c>
      <c r="G81" s="41" t="e">
        <f>SUM(Sheet2!C49:F49)+Sheet2!X49-F81</f>
        <v>#N/A</v>
      </c>
      <c r="H81" s="41" t="e">
        <f>SUM(Sheet2!C49:L49)+Sheet2!Y49-F81</f>
        <v>#N/A</v>
      </c>
      <c r="I81" s="41" t="e">
        <f>SUM(Sheet2!C49:V49)+Sheet2!Z49-F81</f>
        <v>#N/A</v>
      </c>
    </row>
    <row r="82" spans="1:9" x14ac:dyDescent="0.2">
      <c r="A82" s="42">
        <v>1</v>
      </c>
      <c r="B82" s="44">
        <v>44</v>
      </c>
      <c r="C82" s="44">
        <f t="shared" si="8"/>
        <v>268</v>
      </c>
      <c r="D82" s="44">
        <f t="shared" si="9"/>
        <v>23</v>
      </c>
      <c r="F82" s="68">
        <f t="shared" si="7"/>
        <v>0.35256410256410253</v>
      </c>
      <c r="G82" s="41" t="e">
        <f>SUM(Sheet2!C50:F50)+Sheet2!X50-F82</f>
        <v>#N/A</v>
      </c>
      <c r="H82" s="41" t="e">
        <f>SUM(Sheet2!C50:L50)+Sheet2!Y50-F82</f>
        <v>#N/A</v>
      </c>
      <c r="I82" s="41" t="e">
        <f>SUM(Sheet2!C50:V50)+Sheet2!Z50-F82</f>
        <v>#N/A</v>
      </c>
    </row>
    <row r="83" spans="1:9" x14ac:dyDescent="0.2">
      <c r="A83" s="42">
        <v>1</v>
      </c>
      <c r="B83" s="44">
        <v>45</v>
      </c>
      <c r="C83" s="44">
        <f t="shared" si="8"/>
        <v>267</v>
      </c>
      <c r="D83" s="44">
        <f t="shared" si="9"/>
        <v>23</v>
      </c>
      <c r="F83" s="68">
        <f t="shared" si="7"/>
        <v>0.36057692307692302</v>
      </c>
      <c r="G83" s="41" t="e">
        <f>SUM(Sheet2!C51:F51)+Sheet2!X51-F83</f>
        <v>#N/A</v>
      </c>
      <c r="H83" s="41" t="e">
        <f>SUM(Sheet2!C51:L51)+Sheet2!Y51-F83</f>
        <v>#N/A</v>
      </c>
      <c r="I83" s="41" t="e">
        <f>SUM(Sheet2!C51:V51)+Sheet2!Z51-F83</f>
        <v>#N/A</v>
      </c>
    </row>
    <row r="84" spans="1:9" x14ac:dyDescent="0.2">
      <c r="A84" s="42">
        <v>1</v>
      </c>
      <c r="B84" s="44">
        <v>46</v>
      </c>
      <c r="C84" s="44">
        <f t="shared" si="8"/>
        <v>266</v>
      </c>
      <c r="D84" s="44">
        <f t="shared" si="9"/>
        <v>23</v>
      </c>
      <c r="F84" s="68">
        <f t="shared" si="7"/>
        <v>0.36858974358974361</v>
      </c>
      <c r="G84" s="41" t="e">
        <f>SUM(Sheet2!C52:F52)+Sheet2!X52-F84</f>
        <v>#N/A</v>
      </c>
      <c r="H84" s="41" t="e">
        <f>SUM(Sheet2!C52:L52)+Sheet2!Y52-F84</f>
        <v>#N/A</v>
      </c>
      <c r="I84" s="41" t="e">
        <f>SUM(Sheet2!C52:V52)+Sheet2!Z52-F84</f>
        <v>#N/A</v>
      </c>
    </row>
    <row r="85" spans="1:9" x14ac:dyDescent="0.2">
      <c r="A85" s="42">
        <v>1</v>
      </c>
      <c r="B85" s="44">
        <v>47</v>
      </c>
      <c r="C85" s="44">
        <f t="shared" si="8"/>
        <v>265</v>
      </c>
      <c r="D85" s="44">
        <f t="shared" si="9"/>
        <v>23</v>
      </c>
      <c r="F85" s="68">
        <f t="shared" si="7"/>
        <v>0.3766025641025641</v>
      </c>
      <c r="G85" s="41" t="e">
        <f>SUM(Sheet2!C53:F53)+Sheet2!X53-F85</f>
        <v>#N/A</v>
      </c>
      <c r="H85" s="41" t="e">
        <f>SUM(Sheet2!C53:L53)+Sheet2!Y53-F85</f>
        <v>#N/A</v>
      </c>
      <c r="I85" s="41" t="e">
        <f>SUM(Sheet2!C53:V53)+Sheet2!Z53-F85</f>
        <v>#N/A</v>
      </c>
    </row>
    <row r="86" spans="1:9" x14ac:dyDescent="0.2">
      <c r="A86" s="42">
        <v>1</v>
      </c>
      <c r="B86" s="44">
        <v>48</v>
      </c>
      <c r="C86" s="44">
        <f t="shared" si="8"/>
        <v>264</v>
      </c>
      <c r="D86" s="44">
        <f t="shared" si="9"/>
        <v>22</v>
      </c>
      <c r="F86" s="68">
        <f t="shared" si="7"/>
        <v>0.38461538461538464</v>
      </c>
      <c r="G86" s="41" t="e">
        <f>SUM(Sheet2!C54:F54)+Sheet2!X54-F86</f>
        <v>#N/A</v>
      </c>
      <c r="H86" s="41" t="e">
        <f>SUM(Sheet2!C54:L54)+Sheet2!Y54-F86</f>
        <v>#N/A</v>
      </c>
      <c r="I86" s="41" t="e">
        <f>SUM(Sheet2!C54:V54)+Sheet2!Z54-F86</f>
        <v>#N/A</v>
      </c>
    </row>
    <row r="87" spans="1:9" x14ac:dyDescent="0.2">
      <c r="A87" s="42">
        <v>1</v>
      </c>
      <c r="B87" s="44">
        <v>49</v>
      </c>
      <c r="C87" s="44">
        <f t="shared" si="8"/>
        <v>263</v>
      </c>
      <c r="D87" s="44">
        <f t="shared" si="9"/>
        <v>22</v>
      </c>
      <c r="F87" s="68">
        <f t="shared" si="7"/>
        <v>0.39262820512820512</v>
      </c>
      <c r="G87" s="41" t="e">
        <f>SUM(Sheet2!C55:F55)+Sheet2!X55-F87</f>
        <v>#N/A</v>
      </c>
      <c r="H87" s="41" t="e">
        <f>SUM(Sheet2!C55:L55)+Sheet2!Y55-F87</f>
        <v>#N/A</v>
      </c>
      <c r="I87" s="41" t="e">
        <f>SUM(Sheet2!C55:V55)+Sheet2!Z55-F87</f>
        <v>#N/A</v>
      </c>
    </row>
    <row r="88" spans="1:9" x14ac:dyDescent="0.2">
      <c r="A88" s="42">
        <v>1</v>
      </c>
      <c r="B88" s="44">
        <v>50</v>
      </c>
      <c r="C88" s="44">
        <f t="shared" si="8"/>
        <v>262</v>
      </c>
      <c r="D88" s="44">
        <f t="shared" si="9"/>
        <v>22</v>
      </c>
      <c r="F88" s="68">
        <f t="shared" si="7"/>
        <v>0.40064102564102566</v>
      </c>
      <c r="G88" s="41" t="e">
        <f>SUM(Sheet2!C56:F56)+Sheet2!X56-F88</f>
        <v>#N/A</v>
      </c>
      <c r="H88" s="41" t="e">
        <f>SUM(Sheet2!C56:L56)+Sheet2!Y56-F88</f>
        <v>#N/A</v>
      </c>
      <c r="I88" s="41" t="e">
        <f>SUM(Sheet2!C56:V56)+Sheet2!Z56-F88</f>
        <v>#N/A</v>
      </c>
    </row>
    <row r="89" spans="1:9" x14ac:dyDescent="0.2">
      <c r="A89" s="42">
        <v>1</v>
      </c>
      <c r="B89" s="44">
        <v>51</v>
      </c>
      <c r="C89" s="44">
        <f t="shared" si="8"/>
        <v>261</v>
      </c>
      <c r="D89" s="44">
        <f t="shared" si="9"/>
        <v>22</v>
      </c>
      <c r="F89" s="68">
        <f t="shared" si="7"/>
        <v>0.40865384615384615</v>
      </c>
      <c r="G89" s="41" t="e">
        <f>SUM(Sheet2!C57:F57)+Sheet2!X57-F89</f>
        <v>#N/A</v>
      </c>
      <c r="H89" s="41" t="e">
        <f>SUM(Sheet2!C57:L57)+Sheet2!Y57-F89</f>
        <v>#N/A</v>
      </c>
      <c r="I89" s="41" t="e">
        <f>SUM(Sheet2!C57:V57)+Sheet2!Z57-F89</f>
        <v>#N/A</v>
      </c>
    </row>
    <row r="90" spans="1:9" x14ac:dyDescent="0.2">
      <c r="A90" s="42">
        <v>1</v>
      </c>
      <c r="B90" s="44">
        <v>52</v>
      </c>
      <c r="C90" s="44">
        <f t="shared" si="8"/>
        <v>260</v>
      </c>
      <c r="D90" s="44">
        <f t="shared" si="9"/>
        <v>22</v>
      </c>
      <c r="F90" s="68">
        <f t="shared" si="7"/>
        <v>0.41666666666666663</v>
      </c>
      <c r="G90" s="41" t="e">
        <f>SUM(Sheet2!C58:F58)+Sheet2!X58-F90</f>
        <v>#N/A</v>
      </c>
      <c r="H90" s="41" t="e">
        <f>SUM(Sheet2!C58:L58)+Sheet2!Y58-F90</f>
        <v>#N/A</v>
      </c>
      <c r="I90" s="41" t="e">
        <f>SUM(Sheet2!C58:V58)+Sheet2!Z58-F90</f>
        <v>#N/A</v>
      </c>
    </row>
    <row r="91" spans="1:9" x14ac:dyDescent="0.2">
      <c r="A91" s="42">
        <v>1</v>
      </c>
      <c r="B91" s="44">
        <v>53</v>
      </c>
      <c r="C91" s="44">
        <f t="shared" si="8"/>
        <v>259</v>
      </c>
      <c r="D91" s="44">
        <f t="shared" si="9"/>
        <v>22</v>
      </c>
      <c r="F91" s="68">
        <f t="shared" si="7"/>
        <v>0.42467948717948723</v>
      </c>
      <c r="G91" s="41" t="e">
        <f>SUM(Sheet2!C59:F59)+Sheet2!X59-F91</f>
        <v>#N/A</v>
      </c>
      <c r="H91" s="41" t="e">
        <f>SUM(Sheet2!C59:L59)+Sheet2!Y59-F91</f>
        <v>#N/A</v>
      </c>
      <c r="I91" s="41" t="e">
        <f>SUM(Sheet2!C59:V59)+Sheet2!Z59-F91</f>
        <v>#N/A</v>
      </c>
    </row>
    <row r="92" spans="1:9" x14ac:dyDescent="0.2">
      <c r="A92" s="42">
        <v>1</v>
      </c>
      <c r="B92" s="44">
        <v>54</v>
      </c>
      <c r="C92" s="44">
        <f t="shared" si="8"/>
        <v>258</v>
      </c>
      <c r="D92" s="44">
        <f t="shared" si="9"/>
        <v>22</v>
      </c>
      <c r="F92" s="68">
        <f t="shared" si="7"/>
        <v>0.43269230769230771</v>
      </c>
      <c r="G92" s="41" t="e">
        <f>SUM(Sheet2!C60:F60)+Sheet2!X60-F92</f>
        <v>#N/A</v>
      </c>
      <c r="H92" s="41" t="e">
        <f>SUM(Sheet2!C60:L60)+Sheet2!Y60-F92</f>
        <v>#N/A</v>
      </c>
      <c r="I92" s="41" t="e">
        <f>SUM(Sheet2!C60:V60)+Sheet2!Z60-F92</f>
        <v>#N/A</v>
      </c>
    </row>
    <row r="93" spans="1:9" x14ac:dyDescent="0.2">
      <c r="A93" s="42">
        <v>1</v>
      </c>
      <c r="B93" s="44">
        <v>55</v>
      </c>
      <c r="C93" s="44">
        <f t="shared" si="8"/>
        <v>257</v>
      </c>
      <c r="D93" s="44">
        <f t="shared" si="9"/>
        <v>22</v>
      </c>
      <c r="F93" s="68">
        <f t="shared" si="7"/>
        <v>0.44070512820512825</v>
      </c>
      <c r="G93" s="41" t="e">
        <f>SUM(Sheet2!C61:F61)+Sheet2!X61-F93</f>
        <v>#N/A</v>
      </c>
      <c r="H93" s="41" t="e">
        <f>SUM(Sheet2!C61:L61)+Sheet2!Y61-F93</f>
        <v>#N/A</v>
      </c>
      <c r="I93" s="41" t="e">
        <f>SUM(Sheet2!C61:V61)+Sheet2!Z61-F93</f>
        <v>#N/A</v>
      </c>
    </row>
    <row r="94" spans="1:9" x14ac:dyDescent="0.2">
      <c r="A94" s="42">
        <v>1</v>
      </c>
      <c r="B94" s="44">
        <v>56</v>
      </c>
      <c r="C94" s="44">
        <f t="shared" si="8"/>
        <v>256</v>
      </c>
      <c r="D94" s="44">
        <f t="shared" si="9"/>
        <v>22</v>
      </c>
      <c r="F94" s="68">
        <f t="shared" si="7"/>
        <v>0.44871794871794873</v>
      </c>
      <c r="G94" s="41" t="e">
        <f>SUM(Sheet2!C62:F62)+Sheet2!X62-F94</f>
        <v>#N/A</v>
      </c>
      <c r="H94" s="41" t="e">
        <f>SUM(Sheet2!C62:L62)+Sheet2!Y62-F94</f>
        <v>#N/A</v>
      </c>
      <c r="I94" s="41" t="e">
        <f>SUM(Sheet2!C62:V62)+Sheet2!Z62-F94</f>
        <v>#N/A</v>
      </c>
    </row>
    <row r="95" spans="1:9" x14ac:dyDescent="0.2">
      <c r="A95" s="42">
        <v>1</v>
      </c>
      <c r="B95" s="44">
        <v>57</v>
      </c>
      <c r="C95" s="44">
        <f t="shared" si="8"/>
        <v>255</v>
      </c>
      <c r="D95" s="44">
        <f t="shared" si="9"/>
        <v>22</v>
      </c>
      <c r="F95" s="68">
        <f t="shared" si="7"/>
        <v>0.45673076923076922</v>
      </c>
      <c r="G95" s="41" t="e">
        <f>SUM(Sheet2!C63:F63)+Sheet2!X63-F95</f>
        <v>#N/A</v>
      </c>
      <c r="H95" s="41" t="e">
        <f>SUM(Sheet2!C63:L63)+Sheet2!Y63-F95</f>
        <v>#N/A</v>
      </c>
      <c r="I95" s="41" t="e">
        <f>SUM(Sheet2!C63:V63)+Sheet2!Z63-F95</f>
        <v>#N/A</v>
      </c>
    </row>
    <row r="96" spans="1:9" x14ac:dyDescent="0.2">
      <c r="A96" s="42">
        <v>1</v>
      </c>
      <c r="B96" s="44">
        <v>58</v>
      </c>
      <c r="C96" s="44">
        <f t="shared" si="8"/>
        <v>254</v>
      </c>
      <c r="D96" s="44">
        <f t="shared" si="9"/>
        <v>22</v>
      </c>
      <c r="F96" s="68">
        <f t="shared" si="7"/>
        <v>0.46474358974358976</v>
      </c>
      <c r="G96" s="41" t="e">
        <f>SUM(Sheet2!C64:F64)+Sheet2!X64-F96</f>
        <v>#N/A</v>
      </c>
      <c r="H96" s="41" t="e">
        <f>SUM(Sheet2!C64:L64)+Sheet2!Y64-F96</f>
        <v>#N/A</v>
      </c>
      <c r="I96" s="41" t="e">
        <f>SUM(Sheet2!C64:V64)+Sheet2!Z64-F96</f>
        <v>#N/A</v>
      </c>
    </row>
    <row r="97" spans="1:9" x14ac:dyDescent="0.2">
      <c r="A97" s="42">
        <v>1</v>
      </c>
      <c r="B97" s="44">
        <v>59</v>
      </c>
      <c r="C97" s="44">
        <f t="shared" si="8"/>
        <v>253</v>
      </c>
      <c r="D97" s="44">
        <f t="shared" si="9"/>
        <v>22</v>
      </c>
      <c r="F97" s="68">
        <f t="shared" si="7"/>
        <v>0.47275641025641024</v>
      </c>
      <c r="G97" s="41" t="e">
        <f>SUM(Sheet2!C65:F65)+Sheet2!X65-F97</f>
        <v>#N/A</v>
      </c>
      <c r="H97" s="41" t="e">
        <f>SUM(Sheet2!C65:L65)+Sheet2!Y65-F97</f>
        <v>#N/A</v>
      </c>
      <c r="I97" s="41" t="e">
        <f>SUM(Sheet2!C65:V65)+Sheet2!Z65-F97</f>
        <v>#N/A</v>
      </c>
    </row>
    <row r="98" spans="1:9" x14ac:dyDescent="0.2">
      <c r="A98" s="42">
        <v>1</v>
      </c>
      <c r="B98" s="44">
        <v>60</v>
      </c>
      <c r="C98" s="44">
        <f t="shared" si="8"/>
        <v>252</v>
      </c>
      <c r="D98" s="44">
        <f t="shared" si="9"/>
        <v>21</v>
      </c>
      <c r="F98" s="68">
        <f t="shared" si="7"/>
        <v>0.48076923076923078</v>
      </c>
      <c r="G98" s="41" t="e">
        <f>SUM(Sheet2!C66:F66)+Sheet2!X66-F98</f>
        <v>#N/A</v>
      </c>
      <c r="H98" s="41" t="e">
        <f>SUM(Sheet2!C66:L66)+Sheet2!Y66-F98</f>
        <v>#N/A</v>
      </c>
      <c r="I98" s="41" t="e">
        <f>SUM(Sheet2!C66:V66)+Sheet2!Z66-F98</f>
        <v>#N/A</v>
      </c>
    </row>
    <row r="99" spans="1:9" x14ac:dyDescent="0.2">
      <c r="A99" s="42">
        <v>1</v>
      </c>
      <c r="B99" s="44">
        <v>61</v>
      </c>
      <c r="C99" s="44">
        <f t="shared" si="8"/>
        <v>251</v>
      </c>
      <c r="D99" s="44">
        <f t="shared" si="9"/>
        <v>21</v>
      </c>
      <c r="F99" s="68">
        <f t="shared" si="7"/>
        <v>0.48878205128205127</v>
      </c>
      <c r="G99" s="41" t="e">
        <f>SUM(Sheet2!C67:F67)+Sheet2!X67-F99</f>
        <v>#N/A</v>
      </c>
      <c r="H99" s="41" t="e">
        <f>SUM(Sheet2!C67:L67)+Sheet2!Y67-F99</f>
        <v>#N/A</v>
      </c>
      <c r="I99" s="41" t="e">
        <f>SUM(Sheet2!C67:V67)+Sheet2!Z67-F99</f>
        <v>#N/A</v>
      </c>
    </row>
    <row r="100" spans="1:9" x14ac:dyDescent="0.2">
      <c r="A100" s="42">
        <v>1</v>
      </c>
      <c r="B100" s="44">
        <v>62</v>
      </c>
      <c r="C100" s="44">
        <f t="shared" si="8"/>
        <v>250</v>
      </c>
      <c r="D100" s="44">
        <f t="shared" si="9"/>
        <v>21</v>
      </c>
      <c r="F100" s="68">
        <f t="shared" si="7"/>
        <v>0.49679487179487175</v>
      </c>
      <c r="G100" s="41" t="e">
        <f>SUM(Sheet2!C68:F68)+Sheet2!X68-F100</f>
        <v>#N/A</v>
      </c>
      <c r="H100" s="41" t="e">
        <f>SUM(Sheet2!C68:L68)+Sheet2!Y68-F100</f>
        <v>#N/A</v>
      </c>
      <c r="I100" s="41" t="e">
        <f>SUM(Sheet2!C68:V68)+Sheet2!Z68-F100</f>
        <v>#N/A</v>
      </c>
    </row>
    <row r="101" spans="1:9" x14ac:dyDescent="0.2">
      <c r="A101" s="42">
        <v>1</v>
      </c>
      <c r="B101" s="44">
        <v>63</v>
      </c>
      <c r="C101" s="44">
        <f t="shared" si="8"/>
        <v>249</v>
      </c>
      <c r="D101" s="44">
        <f t="shared" si="9"/>
        <v>21</v>
      </c>
      <c r="F101" s="68">
        <f t="shared" si="7"/>
        <v>0.50480769230769229</v>
      </c>
      <c r="G101" s="41" t="e">
        <f>SUM(Sheet2!C69:F69)+Sheet2!X69-F101</f>
        <v>#N/A</v>
      </c>
      <c r="H101" s="41" t="e">
        <f>SUM(Sheet2!C69:L69)+Sheet2!Y69-F101</f>
        <v>#N/A</v>
      </c>
      <c r="I101" s="41" t="e">
        <f>SUM(Sheet2!C69:V69)+Sheet2!Z69-F101</f>
        <v>#N/A</v>
      </c>
    </row>
    <row r="102" spans="1:9" x14ac:dyDescent="0.2">
      <c r="A102" s="42">
        <v>1</v>
      </c>
      <c r="B102" s="44">
        <v>64</v>
      </c>
      <c r="C102" s="44">
        <f t="shared" si="8"/>
        <v>248</v>
      </c>
      <c r="D102" s="44">
        <f t="shared" si="9"/>
        <v>21</v>
      </c>
      <c r="F102" s="68">
        <f t="shared" si="7"/>
        <v>0.51282051282051277</v>
      </c>
      <c r="G102" s="41" t="e">
        <f>SUM(Sheet2!C70:F70)+Sheet2!X70-F102</f>
        <v>#N/A</v>
      </c>
      <c r="H102" s="41" t="e">
        <f>SUM(Sheet2!C70:L70)+Sheet2!Y70-F102</f>
        <v>#N/A</v>
      </c>
      <c r="I102" s="41" t="e">
        <f>SUM(Sheet2!C70:V70)+Sheet2!Z70-F102</f>
        <v>#N/A</v>
      </c>
    </row>
    <row r="103" spans="1:9" x14ac:dyDescent="0.2">
      <c r="A103" s="42">
        <v>1</v>
      </c>
      <c r="B103" s="44">
        <v>65</v>
      </c>
      <c r="C103" s="44">
        <f t="shared" si="8"/>
        <v>247</v>
      </c>
      <c r="D103" s="44">
        <f t="shared" si="9"/>
        <v>21</v>
      </c>
      <c r="F103" s="68">
        <f t="shared" ref="F103:F166" si="10">2.5*((B103)/(($C$39+1)))</f>
        <v>0.52083333333333337</v>
      </c>
      <c r="G103" s="41" t="e">
        <f>SUM(Sheet2!C71:F71)+Sheet2!X71-F103</f>
        <v>#N/A</v>
      </c>
      <c r="H103" s="41" t="e">
        <f>SUM(Sheet2!C71:L71)+Sheet2!Y71-F103</f>
        <v>#N/A</v>
      </c>
      <c r="I103" s="41" t="e">
        <f>SUM(Sheet2!C71:V71)+Sheet2!Z71-F103</f>
        <v>#N/A</v>
      </c>
    </row>
    <row r="104" spans="1:9" x14ac:dyDescent="0.2">
      <c r="A104" s="42">
        <v>1</v>
      </c>
      <c r="B104" s="44">
        <v>66</v>
      </c>
      <c r="C104" s="44">
        <f t="shared" ref="C104:C167" si="11">312- IF(B104&gt;312,B104-312,B104)</f>
        <v>246</v>
      </c>
      <c r="D104" s="44">
        <f t="shared" ref="D104:D167" si="12">ROUNDUP(C104/12,0)</f>
        <v>21</v>
      </c>
      <c r="F104" s="68">
        <f t="shared" si="10"/>
        <v>0.52884615384615385</v>
      </c>
      <c r="G104" s="41" t="e">
        <f>SUM(Sheet2!C72:F72)+Sheet2!X72-F104</f>
        <v>#N/A</v>
      </c>
      <c r="H104" s="41" t="e">
        <f>SUM(Sheet2!C72:L72)+Sheet2!Y72-F104</f>
        <v>#N/A</v>
      </c>
      <c r="I104" s="41" t="e">
        <f>SUM(Sheet2!C72:V72)+Sheet2!Z72-F104</f>
        <v>#N/A</v>
      </c>
    </row>
    <row r="105" spans="1:9" x14ac:dyDescent="0.2">
      <c r="A105" s="42">
        <v>1</v>
      </c>
      <c r="B105" s="44">
        <v>67</v>
      </c>
      <c r="C105" s="44">
        <f t="shared" si="11"/>
        <v>245</v>
      </c>
      <c r="D105" s="44">
        <f t="shared" si="12"/>
        <v>21</v>
      </c>
      <c r="F105" s="68">
        <f t="shared" si="10"/>
        <v>0.53685897435897434</v>
      </c>
      <c r="G105" s="41" t="e">
        <f>SUM(Sheet2!C73:F73)+Sheet2!X73-F105</f>
        <v>#N/A</v>
      </c>
      <c r="H105" s="41" t="e">
        <f>SUM(Sheet2!C73:L73)+Sheet2!Y73-F105</f>
        <v>#N/A</v>
      </c>
      <c r="I105" s="41" t="e">
        <f>SUM(Sheet2!C73:V73)+Sheet2!Z73-F105</f>
        <v>#N/A</v>
      </c>
    </row>
    <row r="106" spans="1:9" x14ac:dyDescent="0.2">
      <c r="A106" s="42">
        <v>1</v>
      </c>
      <c r="B106" s="44">
        <v>68</v>
      </c>
      <c r="C106" s="44">
        <f t="shared" si="11"/>
        <v>244</v>
      </c>
      <c r="D106" s="44">
        <f t="shared" si="12"/>
        <v>21</v>
      </c>
      <c r="F106" s="68">
        <f t="shared" si="10"/>
        <v>0.54487179487179493</v>
      </c>
      <c r="G106" s="41" t="e">
        <f>SUM(Sheet2!C74:F74)+Sheet2!X74-F106</f>
        <v>#N/A</v>
      </c>
      <c r="H106" s="41" t="e">
        <f>SUM(Sheet2!C74:L74)+Sheet2!Y74-F106</f>
        <v>#N/A</v>
      </c>
      <c r="I106" s="41" t="e">
        <f>SUM(Sheet2!C74:V74)+Sheet2!Z74-F106</f>
        <v>#N/A</v>
      </c>
    </row>
    <row r="107" spans="1:9" x14ac:dyDescent="0.2">
      <c r="A107" s="42">
        <v>1</v>
      </c>
      <c r="B107" s="44">
        <v>69</v>
      </c>
      <c r="C107" s="44">
        <f t="shared" si="11"/>
        <v>243</v>
      </c>
      <c r="D107" s="44">
        <f t="shared" si="12"/>
        <v>21</v>
      </c>
      <c r="F107" s="68">
        <f t="shared" si="10"/>
        <v>0.55288461538461542</v>
      </c>
      <c r="G107" s="41" t="e">
        <f>SUM(Sheet2!C75:F75)+Sheet2!X75-F107</f>
        <v>#N/A</v>
      </c>
      <c r="H107" s="41" t="e">
        <f>SUM(Sheet2!C75:L75)+Sheet2!Y75-F107</f>
        <v>#N/A</v>
      </c>
      <c r="I107" s="41" t="e">
        <f>SUM(Sheet2!C75:V75)+Sheet2!Z75-F107</f>
        <v>#N/A</v>
      </c>
    </row>
    <row r="108" spans="1:9" x14ac:dyDescent="0.2">
      <c r="A108" s="42">
        <v>1</v>
      </c>
      <c r="B108" s="44">
        <v>70</v>
      </c>
      <c r="C108" s="44">
        <f t="shared" si="11"/>
        <v>242</v>
      </c>
      <c r="D108" s="44">
        <f t="shared" si="12"/>
        <v>21</v>
      </c>
      <c r="F108" s="68">
        <f t="shared" si="10"/>
        <v>0.5608974358974359</v>
      </c>
      <c r="G108" s="41" t="e">
        <f>SUM(Sheet2!C76:F76)+Sheet2!X76-F108</f>
        <v>#N/A</v>
      </c>
      <c r="H108" s="41" t="e">
        <f>SUM(Sheet2!C76:L76)+Sheet2!Y76-F108</f>
        <v>#N/A</v>
      </c>
      <c r="I108" s="41" t="e">
        <f>SUM(Sheet2!C76:V76)+Sheet2!Z76-F108</f>
        <v>#N/A</v>
      </c>
    </row>
    <row r="109" spans="1:9" x14ac:dyDescent="0.2">
      <c r="A109" s="42">
        <v>1</v>
      </c>
      <c r="B109" s="44">
        <v>71</v>
      </c>
      <c r="C109" s="44">
        <f t="shared" si="11"/>
        <v>241</v>
      </c>
      <c r="D109" s="44">
        <f t="shared" si="12"/>
        <v>21</v>
      </c>
      <c r="F109" s="68">
        <f t="shared" si="10"/>
        <v>0.56891025641025639</v>
      </c>
      <c r="G109" s="41" t="e">
        <f>SUM(Sheet2!C77:F77)+Sheet2!X77-F109</f>
        <v>#N/A</v>
      </c>
      <c r="H109" s="41" t="e">
        <f>SUM(Sheet2!C77:L77)+Sheet2!Y77-F109</f>
        <v>#N/A</v>
      </c>
      <c r="I109" s="41" t="e">
        <f>SUM(Sheet2!C77:V77)+Sheet2!Z77-F109</f>
        <v>#N/A</v>
      </c>
    </row>
    <row r="110" spans="1:9" x14ac:dyDescent="0.2">
      <c r="A110" s="42">
        <v>1</v>
      </c>
      <c r="B110" s="44">
        <v>72</v>
      </c>
      <c r="C110" s="44">
        <f t="shared" si="11"/>
        <v>240</v>
      </c>
      <c r="D110" s="44">
        <f t="shared" si="12"/>
        <v>20</v>
      </c>
      <c r="F110" s="68">
        <f t="shared" si="10"/>
        <v>0.57692307692307698</v>
      </c>
      <c r="G110" s="41" t="e">
        <f>SUM(Sheet2!C78:F78)+Sheet2!X78-F110</f>
        <v>#N/A</v>
      </c>
      <c r="H110" s="41" t="e">
        <f>SUM(Sheet2!C78:L78)+Sheet2!Y78-F110</f>
        <v>#N/A</v>
      </c>
      <c r="I110" s="41" t="e">
        <f>SUM(Sheet2!C78:V78)+Sheet2!Z78-F110</f>
        <v>#N/A</v>
      </c>
    </row>
    <row r="111" spans="1:9" x14ac:dyDescent="0.2">
      <c r="A111" s="42">
        <v>1</v>
      </c>
      <c r="B111" s="44">
        <v>73</v>
      </c>
      <c r="C111" s="44">
        <f t="shared" si="11"/>
        <v>239</v>
      </c>
      <c r="D111" s="44">
        <f t="shared" si="12"/>
        <v>20</v>
      </c>
      <c r="F111" s="68">
        <f t="shared" si="10"/>
        <v>0.58493589743589747</v>
      </c>
      <c r="G111" s="41" t="e">
        <f>SUM(Sheet2!C79:F79)+Sheet2!X79-F111</f>
        <v>#N/A</v>
      </c>
      <c r="H111" s="41" t="e">
        <f>SUM(Sheet2!C79:L79)+Sheet2!Y79-F111</f>
        <v>#N/A</v>
      </c>
      <c r="I111" s="41" t="e">
        <f>SUM(Sheet2!C79:V79)+Sheet2!Z79-F111</f>
        <v>#N/A</v>
      </c>
    </row>
    <row r="112" spans="1:9" x14ac:dyDescent="0.2">
      <c r="A112" s="42">
        <v>1</v>
      </c>
      <c r="B112" s="44">
        <v>74</v>
      </c>
      <c r="C112" s="44">
        <f t="shared" si="11"/>
        <v>238</v>
      </c>
      <c r="D112" s="44">
        <f t="shared" si="12"/>
        <v>20</v>
      </c>
      <c r="F112" s="68">
        <f t="shared" si="10"/>
        <v>0.59294871794871795</v>
      </c>
      <c r="G112" s="41" t="e">
        <f>SUM(Sheet2!C80:F80)+Sheet2!X80-F112</f>
        <v>#N/A</v>
      </c>
      <c r="H112" s="41" t="e">
        <f>SUM(Sheet2!C80:L80)+Sheet2!Y80-F112</f>
        <v>#N/A</v>
      </c>
      <c r="I112" s="41" t="e">
        <f>SUM(Sheet2!C80:V80)+Sheet2!Z80-F112</f>
        <v>#N/A</v>
      </c>
    </row>
    <row r="113" spans="1:9" x14ac:dyDescent="0.2">
      <c r="A113" s="42">
        <v>1</v>
      </c>
      <c r="B113" s="44">
        <v>75</v>
      </c>
      <c r="C113" s="44">
        <f t="shared" si="11"/>
        <v>237</v>
      </c>
      <c r="D113" s="44">
        <f t="shared" si="12"/>
        <v>20</v>
      </c>
      <c r="F113" s="68">
        <f t="shared" si="10"/>
        <v>0.60096153846153844</v>
      </c>
      <c r="G113" s="41" t="e">
        <f>SUM(Sheet2!C81:F81)+Sheet2!X81-F113</f>
        <v>#N/A</v>
      </c>
      <c r="H113" s="41" t="e">
        <f>SUM(Sheet2!C81:L81)+Sheet2!Y81-F113</f>
        <v>#N/A</v>
      </c>
      <c r="I113" s="41" t="e">
        <f>SUM(Sheet2!C81:V81)+Sheet2!Z81-F113</f>
        <v>#N/A</v>
      </c>
    </row>
    <row r="114" spans="1:9" x14ac:dyDescent="0.2">
      <c r="A114" s="42">
        <v>1</v>
      </c>
      <c r="B114" s="44">
        <v>76</v>
      </c>
      <c r="C114" s="44">
        <f t="shared" si="11"/>
        <v>236</v>
      </c>
      <c r="D114" s="44">
        <f t="shared" si="12"/>
        <v>20</v>
      </c>
      <c r="F114" s="68">
        <f t="shared" si="10"/>
        <v>0.60897435897435892</v>
      </c>
      <c r="G114" s="41" t="e">
        <f>SUM(Sheet2!C82:F82)+Sheet2!X82-F114</f>
        <v>#N/A</v>
      </c>
      <c r="H114" s="41" t="e">
        <f>SUM(Sheet2!C82:L82)+Sheet2!Y82-F114</f>
        <v>#N/A</v>
      </c>
      <c r="I114" s="41" t="e">
        <f>SUM(Sheet2!C82:V82)+Sheet2!Z82-F114</f>
        <v>#N/A</v>
      </c>
    </row>
    <row r="115" spans="1:9" x14ac:dyDescent="0.2">
      <c r="A115" s="42">
        <v>1</v>
      </c>
      <c r="B115" s="44">
        <v>77</v>
      </c>
      <c r="C115" s="44">
        <f t="shared" si="11"/>
        <v>235</v>
      </c>
      <c r="D115" s="44">
        <f t="shared" si="12"/>
        <v>20</v>
      </c>
      <c r="F115" s="68">
        <f t="shared" si="10"/>
        <v>0.61698717948717952</v>
      </c>
      <c r="G115" s="41" t="e">
        <f>SUM(Sheet2!C83:F83)+Sheet2!X83-F115</f>
        <v>#N/A</v>
      </c>
      <c r="H115" s="41" t="e">
        <f>SUM(Sheet2!C83:L83)+Sheet2!Y83-F115</f>
        <v>#N/A</v>
      </c>
      <c r="I115" s="41" t="e">
        <f>SUM(Sheet2!C83:V83)+Sheet2!Z83-F115</f>
        <v>#N/A</v>
      </c>
    </row>
    <row r="116" spans="1:9" x14ac:dyDescent="0.2">
      <c r="A116" s="42">
        <v>1</v>
      </c>
      <c r="B116" s="44">
        <v>78</v>
      </c>
      <c r="C116" s="44">
        <f t="shared" si="11"/>
        <v>234</v>
      </c>
      <c r="D116" s="44">
        <f t="shared" si="12"/>
        <v>20</v>
      </c>
      <c r="F116" s="68">
        <f t="shared" si="10"/>
        <v>0.625</v>
      </c>
      <c r="G116" s="41" t="e">
        <f>SUM(Sheet2!C84:F84)+Sheet2!X84-F116</f>
        <v>#N/A</v>
      </c>
      <c r="H116" s="41" t="e">
        <f>SUM(Sheet2!C84:L84)+Sheet2!Y84-F116</f>
        <v>#N/A</v>
      </c>
      <c r="I116" s="41" t="e">
        <f>SUM(Sheet2!C84:V84)+Sheet2!Z84-F116</f>
        <v>#N/A</v>
      </c>
    </row>
    <row r="117" spans="1:9" x14ac:dyDescent="0.2">
      <c r="A117" s="42">
        <v>1</v>
      </c>
      <c r="B117" s="44">
        <v>79</v>
      </c>
      <c r="C117" s="44">
        <f t="shared" si="11"/>
        <v>233</v>
      </c>
      <c r="D117" s="44">
        <f t="shared" si="12"/>
        <v>20</v>
      </c>
      <c r="F117" s="68">
        <f t="shared" si="10"/>
        <v>0.63301282051282048</v>
      </c>
      <c r="G117" s="41" t="e">
        <f>SUM(Sheet2!C85:F85)+Sheet2!X85-F117</f>
        <v>#N/A</v>
      </c>
      <c r="H117" s="41" t="e">
        <f>SUM(Sheet2!C85:L85)+Sheet2!Y85-F117</f>
        <v>#N/A</v>
      </c>
      <c r="I117" s="41" t="e">
        <f>SUM(Sheet2!C85:V85)+Sheet2!Z85-F117</f>
        <v>#N/A</v>
      </c>
    </row>
    <row r="118" spans="1:9" x14ac:dyDescent="0.2">
      <c r="A118" s="42">
        <v>1</v>
      </c>
      <c r="B118" s="44">
        <v>80</v>
      </c>
      <c r="C118" s="44">
        <f t="shared" si="11"/>
        <v>232</v>
      </c>
      <c r="D118" s="44">
        <f t="shared" si="12"/>
        <v>20</v>
      </c>
      <c r="F118" s="68">
        <f t="shared" si="10"/>
        <v>0.64102564102564097</v>
      </c>
      <c r="G118" s="41" t="e">
        <f>SUM(Sheet2!C86:F86)+Sheet2!X86-F118</f>
        <v>#N/A</v>
      </c>
      <c r="H118" s="41" t="e">
        <f>SUM(Sheet2!C86:L86)+Sheet2!Y86-F118</f>
        <v>#N/A</v>
      </c>
      <c r="I118" s="41" t="e">
        <f>SUM(Sheet2!C86:V86)+Sheet2!Z86-F118</f>
        <v>#N/A</v>
      </c>
    </row>
    <row r="119" spans="1:9" x14ac:dyDescent="0.2">
      <c r="A119" s="42">
        <v>1</v>
      </c>
      <c r="B119" s="44">
        <v>81</v>
      </c>
      <c r="C119" s="44">
        <f t="shared" si="11"/>
        <v>231</v>
      </c>
      <c r="D119" s="44">
        <f t="shared" si="12"/>
        <v>20</v>
      </c>
      <c r="F119" s="68">
        <f t="shared" si="10"/>
        <v>0.64903846153846156</v>
      </c>
      <c r="G119" s="41" t="e">
        <f>SUM(Sheet2!C87:F87)+Sheet2!X87-F119</f>
        <v>#N/A</v>
      </c>
      <c r="H119" s="41" t="e">
        <f>SUM(Sheet2!C87:L87)+Sheet2!Y87-F119</f>
        <v>#N/A</v>
      </c>
      <c r="I119" s="41" t="e">
        <f>SUM(Sheet2!C87:V87)+Sheet2!Z87-F119</f>
        <v>#N/A</v>
      </c>
    </row>
    <row r="120" spans="1:9" x14ac:dyDescent="0.2">
      <c r="A120" s="42">
        <v>1</v>
      </c>
      <c r="B120" s="44">
        <v>82</v>
      </c>
      <c r="C120" s="44">
        <f t="shared" si="11"/>
        <v>230</v>
      </c>
      <c r="D120" s="44">
        <f t="shared" si="12"/>
        <v>20</v>
      </c>
      <c r="F120" s="68">
        <f t="shared" si="10"/>
        <v>0.65705128205128205</v>
      </c>
      <c r="G120" s="41" t="e">
        <f>SUM(Sheet2!C88:F88)+Sheet2!X88-F120</f>
        <v>#N/A</v>
      </c>
      <c r="H120" s="41" t="e">
        <f>SUM(Sheet2!C88:L88)+Sheet2!Y88-F120</f>
        <v>#N/A</v>
      </c>
      <c r="I120" s="41" t="e">
        <f>SUM(Sheet2!C88:V88)+Sheet2!Z88-F120</f>
        <v>#N/A</v>
      </c>
    </row>
    <row r="121" spans="1:9" x14ac:dyDescent="0.2">
      <c r="A121" s="42">
        <v>1</v>
      </c>
      <c r="B121" s="44">
        <v>83</v>
      </c>
      <c r="C121" s="44">
        <f t="shared" si="11"/>
        <v>229</v>
      </c>
      <c r="D121" s="44">
        <f t="shared" si="12"/>
        <v>20</v>
      </c>
      <c r="F121" s="68">
        <f t="shared" si="10"/>
        <v>0.66506410256410253</v>
      </c>
      <c r="G121" s="41" t="e">
        <f>SUM(Sheet2!C89:F89)+Sheet2!X89-F121</f>
        <v>#N/A</v>
      </c>
      <c r="H121" s="41" t="e">
        <f>SUM(Sheet2!C89:L89)+Sheet2!Y89-F121</f>
        <v>#N/A</v>
      </c>
      <c r="I121" s="41" t="e">
        <f>SUM(Sheet2!C89:V89)+Sheet2!Z89-F121</f>
        <v>#N/A</v>
      </c>
    </row>
    <row r="122" spans="1:9" x14ac:dyDescent="0.2">
      <c r="A122" s="42">
        <v>1</v>
      </c>
      <c r="B122" s="44">
        <v>84</v>
      </c>
      <c r="C122" s="44">
        <f t="shared" si="11"/>
        <v>228</v>
      </c>
      <c r="D122" s="44">
        <f t="shared" si="12"/>
        <v>19</v>
      </c>
      <c r="F122" s="68">
        <f t="shared" si="10"/>
        <v>0.67307692307692302</v>
      </c>
      <c r="G122" s="41" t="e">
        <f>SUM(Sheet2!C90:F90)+Sheet2!X90-F122</f>
        <v>#N/A</v>
      </c>
      <c r="H122" s="41" t="e">
        <f>SUM(Sheet2!C90:L90)+Sheet2!Y90-F122</f>
        <v>#N/A</v>
      </c>
      <c r="I122" s="41" t="e">
        <f>SUM(Sheet2!C90:V90)+Sheet2!Z90-F122</f>
        <v>#N/A</v>
      </c>
    </row>
    <row r="123" spans="1:9" x14ac:dyDescent="0.2">
      <c r="A123" s="42">
        <v>1</v>
      </c>
      <c r="B123" s="44">
        <v>85</v>
      </c>
      <c r="C123" s="44">
        <f t="shared" si="11"/>
        <v>227</v>
      </c>
      <c r="D123" s="44">
        <f t="shared" si="12"/>
        <v>19</v>
      </c>
      <c r="F123" s="68">
        <f t="shared" si="10"/>
        <v>0.6810897435897435</v>
      </c>
      <c r="G123" s="41" t="e">
        <f>SUM(Sheet2!C91:F91)+Sheet2!X91-F123</f>
        <v>#N/A</v>
      </c>
      <c r="H123" s="41" t="e">
        <f>SUM(Sheet2!C91:L91)+Sheet2!Y91-F123</f>
        <v>#N/A</v>
      </c>
      <c r="I123" s="41" t="e">
        <f>SUM(Sheet2!C91:V91)+Sheet2!Z91-F123</f>
        <v>#N/A</v>
      </c>
    </row>
    <row r="124" spans="1:9" x14ac:dyDescent="0.2">
      <c r="A124" s="42">
        <v>1</v>
      </c>
      <c r="B124" s="44">
        <v>86</v>
      </c>
      <c r="C124" s="44">
        <f t="shared" si="11"/>
        <v>226</v>
      </c>
      <c r="D124" s="44">
        <f t="shared" si="12"/>
        <v>19</v>
      </c>
      <c r="F124" s="68">
        <f t="shared" si="10"/>
        <v>0.6891025641025641</v>
      </c>
      <c r="G124" s="41" t="e">
        <f>SUM(Sheet2!C92:F92)+Sheet2!X92-F124</f>
        <v>#N/A</v>
      </c>
      <c r="H124" s="41" t="e">
        <f>SUM(Sheet2!C92:L92)+Sheet2!Y92-F124</f>
        <v>#N/A</v>
      </c>
      <c r="I124" s="41" t="e">
        <f>SUM(Sheet2!C92:V92)+Sheet2!Z92-F124</f>
        <v>#N/A</v>
      </c>
    </row>
    <row r="125" spans="1:9" x14ac:dyDescent="0.2">
      <c r="A125" s="42">
        <v>1</v>
      </c>
      <c r="B125" s="44">
        <v>87</v>
      </c>
      <c r="C125" s="44">
        <f t="shared" si="11"/>
        <v>225</v>
      </c>
      <c r="D125" s="44">
        <f t="shared" si="12"/>
        <v>19</v>
      </c>
      <c r="F125" s="68">
        <f t="shared" si="10"/>
        <v>0.69711538461538458</v>
      </c>
      <c r="G125" s="41" t="e">
        <f>SUM(Sheet2!C93:F93)+Sheet2!X93-F125</f>
        <v>#N/A</v>
      </c>
      <c r="H125" s="41" t="e">
        <f>SUM(Sheet2!C93:L93)+Sheet2!Y93-F125</f>
        <v>#N/A</v>
      </c>
      <c r="I125" s="41" t="e">
        <f>SUM(Sheet2!C93:V93)+Sheet2!Z93-F125</f>
        <v>#N/A</v>
      </c>
    </row>
    <row r="126" spans="1:9" x14ac:dyDescent="0.2">
      <c r="A126" s="42">
        <v>1</v>
      </c>
      <c r="B126" s="44">
        <v>88</v>
      </c>
      <c r="C126" s="44">
        <f t="shared" si="11"/>
        <v>224</v>
      </c>
      <c r="D126" s="44">
        <f t="shared" si="12"/>
        <v>19</v>
      </c>
      <c r="F126" s="68">
        <f t="shared" si="10"/>
        <v>0.70512820512820507</v>
      </c>
      <c r="G126" s="41" t="e">
        <f>SUM(Sheet2!C94:F94)+Sheet2!X94-F126</f>
        <v>#N/A</v>
      </c>
      <c r="H126" s="41" t="e">
        <f>SUM(Sheet2!C94:L94)+Sheet2!Y94-F126</f>
        <v>#N/A</v>
      </c>
      <c r="I126" s="41" t="e">
        <f>SUM(Sheet2!C94:V94)+Sheet2!Z94-F126</f>
        <v>#N/A</v>
      </c>
    </row>
    <row r="127" spans="1:9" x14ac:dyDescent="0.2">
      <c r="A127" s="42">
        <v>1</v>
      </c>
      <c r="B127" s="44">
        <v>89</v>
      </c>
      <c r="C127" s="44">
        <f t="shared" si="11"/>
        <v>223</v>
      </c>
      <c r="D127" s="44">
        <f t="shared" si="12"/>
        <v>19</v>
      </c>
      <c r="F127" s="68">
        <f t="shared" si="10"/>
        <v>0.71314102564102555</v>
      </c>
      <c r="G127" s="41" t="e">
        <f>SUM(Sheet2!C95:F95)+Sheet2!X95-F127</f>
        <v>#N/A</v>
      </c>
      <c r="H127" s="41" t="e">
        <f>SUM(Sheet2!C95:L95)+Sheet2!Y95-F127</f>
        <v>#N/A</v>
      </c>
      <c r="I127" s="41" t="e">
        <f>SUM(Sheet2!C95:V95)+Sheet2!Z95-F127</f>
        <v>#N/A</v>
      </c>
    </row>
    <row r="128" spans="1:9" x14ac:dyDescent="0.2">
      <c r="A128" s="42">
        <v>1</v>
      </c>
      <c r="B128" s="44">
        <v>90</v>
      </c>
      <c r="C128" s="44">
        <f t="shared" si="11"/>
        <v>222</v>
      </c>
      <c r="D128" s="44">
        <f t="shared" si="12"/>
        <v>19</v>
      </c>
      <c r="F128" s="68">
        <f t="shared" si="10"/>
        <v>0.72115384615384603</v>
      </c>
      <c r="G128" s="41" t="e">
        <f>SUM(Sheet2!C96:F96)+Sheet2!X96-F128</f>
        <v>#N/A</v>
      </c>
      <c r="H128" s="41" t="e">
        <f>SUM(Sheet2!C96:L96)+Sheet2!Y96-F128</f>
        <v>#N/A</v>
      </c>
      <c r="I128" s="41" t="e">
        <f>SUM(Sheet2!C96:V96)+Sheet2!Z96-F128</f>
        <v>#N/A</v>
      </c>
    </row>
    <row r="129" spans="1:9" x14ac:dyDescent="0.2">
      <c r="A129" s="42">
        <v>1</v>
      </c>
      <c r="B129" s="44">
        <v>91</v>
      </c>
      <c r="C129" s="44">
        <f t="shared" si="11"/>
        <v>221</v>
      </c>
      <c r="D129" s="44">
        <f t="shared" si="12"/>
        <v>19</v>
      </c>
      <c r="F129" s="68">
        <f t="shared" si="10"/>
        <v>0.72916666666666674</v>
      </c>
      <c r="G129" s="41" t="e">
        <f>SUM(Sheet2!C97:F97)+Sheet2!X97-F129</f>
        <v>#N/A</v>
      </c>
      <c r="H129" s="41" t="e">
        <f>SUM(Sheet2!C97:L97)+Sheet2!Y97-F129</f>
        <v>#N/A</v>
      </c>
      <c r="I129" s="41" t="e">
        <f>SUM(Sheet2!C97:V97)+Sheet2!Z97-F129</f>
        <v>#N/A</v>
      </c>
    </row>
    <row r="130" spans="1:9" x14ac:dyDescent="0.2">
      <c r="A130" s="42">
        <v>1</v>
      </c>
      <c r="B130" s="44">
        <v>92</v>
      </c>
      <c r="C130" s="44">
        <f t="shared" si="11"/>
        <v>220</v>
      </c>
      <c r="D130" s="44">
        <f t="shared" si="12"/>
        <v>19</v>
      </c>
      <c r="F130" s="68">
        <f t="shared" si="10"/>
        <v>0.73717948717948723</v>
      </c>
      <c r="G130" s="41" t="e">
        <f>SUM(Sheet2!C98:F98)+Sheet2!X98-F130</f>
        <v>#N/A</v>
      </c>
      <c r="H130" s="41" t="e">
        <f>SUM(Sheet2!C98:L98)+Sheet2!Y98-F130</f>
        <v>#N/A</v>
      </c>
      <c r="I130" s="41" t="e">
        <f>SUM(Sheet2!C98:V98)+Sheet2!Z98-F130</f>
        <v>#N/A</v>
      </c>
    </row>
    <row r="131" spans="1:9" x14ac:dyDescent="0.2">
      <c r="A131" s="42">
        <v>1</v>
      </c>
      <c r="B131" s="44">
        <v>93</v>
      </c>
      <c r="C131" s="44">
        <f t="shared" si="11"/>
        <v>219</v>
      </c>
      <c r="D131" s="44">
        <f t="shared" si="12"/>
        <v>19</v>
      </c>
      <c r="F131" s="68">
        <f t="shared" si="10"/>
        <v>0.74519230769230771</v>
      </c>
      <c r="G131" s="41" t="e">
        <f>SUM(Sheet2!C99:F99)+Sheet2!X99-F131</f>
        <v>#N/A</v>
      </c>
      <c r="H131" s="41" t="e">
        <f>SUM(Sheet2!C99:L99)+Sheet2!Y99-F131</f>
        <v>#N/A</v>
      </c>
      <c r="I131" s="41" t="e">
        <f>SUM(Sheet2!C99:V99)+Sheet2!Z99-F131</f>
        <v>#N/A</v>
      </c>
    </row>
    <row r="132" spans="1:9" x14ac:dyDescent="0.2">
      <c r="A132" s="42">
        <v>1</v>
      </c>
      <c r="B132" s="44">
        <v>94</v>
      </c>
      <c r="C132" s="44">
        <f t="shared" si="11"/>
        <v>218</v>
      </c>
      <c r="D132" s="44">
        <f t="shared" si="12"/>
        <v>19</v>
      </c>
      <c r="F132" s="68">
        <f t="shared" si="10"/>
        <v>0.75320512820512819</v>
      </c>
      <c r="G132" s="41" t="e">
        <f>SUM(Sheet2!C100:F100)+Sheet2!X100-F132</f>
        <v>#N/A</v>
      </c>
      <c r="H132" s="41" t="e">
        <f>SUM(Sheet2!C100:L100)+Sheet2!Y100-F132</f>
        <v>#N/A</v>
      </c>
      <c r="I132" s="41" t="e">
        <f>SUM(Sheet2!C100:V100)+Sheet2!Z100-F132</f>
        <v>#N/A</v>
      </c>
    </row>
    <row r="133" spans="1:9" x14ac:dyDescent="0.2">
      <c r="A133" s="42">
        <v>1</v>
      </c>
      <c r="B133" s="44">
        <v>95</v>
      </c>
      <c r="C133" s="44">
        <f t="shared" si="11"/>
        <v>217</v>
      </c>
      <c r="D133" s="44">
        <f t="shared" si="12"/>
        <v>19</v>
      </c>
      <c r="F133" s="68">
        <f t="shared" si="10"/>
        <v>0.76121794871794868</v>
      </c>
      <c r="G133" s="41" t="e">
        <f>SUM(Sheet2!C101:F101)+Sheet2!X101-F133</f>
        <v>#N/A</v>
      </c>
      <c r="H133" s="41" t="e">
        <f>SUM(Sheet2!C101:L101)+Sheet2!Y101-F133</f>
        <v>#N/A</v>
      </c>
      <c r="I133" s="41" t="e">
        <f>SUM(Sheet2!C101:V101)+Sheet2!Z101-F133</f>
        <v>#N/A</v>
      </c>
    </row>
    <row r="134" spans="1:9" x14ac:dyDescent="0.2">
      <c r="A134" s="42">
        <v>1</v>
      </c>
      <c r="B134" s="44">
        <v>96</v>
      </c>
      <c r="C134" s="44">
        <f t="shared" si="11"/>
        <v>216</v>
      </c>
      <c r="D134" s="44">
        <f t="shared" si="12"/>
        <v>18</v>
      </c>
      <c r="F134" s="68">
        <f t="shared" si="10"/>
        <v>0.76923076923076927</v>
      </c>
      <c r="G134" s="41" t="e">
        <f>SUM(Sheet2!C102:F102)+Sheet2!X102-F134</f>
        <v>#N/A</v>
      </c>
      <c r="H134" s="41" t="e">
        <f>SUM(Sheet2!C102:L102)+Sheet2!Y102-F134</f>
        <v>#N/A</v>
      </c>
      <c r="I134" s="41" t="e">
        <f>SUM(Sheet2!C102:V102)+Sheet2!Z102-F134</f>
        <v>#N/A</v>
      </c>
    </row>
    <row r="135" spans="1:9" x14ac:dyDescent="0.2">
      <c r="A135" s="42">
        <v>1</v>
      </c>
      <c r="B135" s="44">
        <v>97</v>
      </c>
      <c r="C135" s="44">
        <f t="shared" si="11"/>
        <v>215</v>
      </c>
      <c r="D135" s="44">
        <f t="shared" si="12"/>
        <v>18</v>
      </c>
      <c r="F135" s="68">
        <f t="shared" si="10"/>
        <v>0.77724358974358976</v>
      </c>
      <c r="G135" s="41" t="e">
        <f>SUM(Sheet2!C103:F103)+Sheet2!X103-F135</f>
        <v>#N/A</v>
      </c>
      <c r="H135" s="41" t="e">
        <f>SUM(Sheet2!C103:L103)+Sheet2!Y103-F135</f>
        <v>#N/A</v>
      </c>
      <c r="I135" s="41" t="e">
        <f>SUM(Sheet2!C103:V103)+Sheet2!Z103-F135</f>
        <v>#N/A</v>
      </c>
    </row>
    <row r="136" spans="1:9" x14ac:dyDescent="0.2">
      <c r="A136" s="42">
        <v>1</v>
      </c>
      <c r="B136" s="44">
        <v>98</v>
      </c>
      <c r="C136" s="44">
        <f t="shared" si="11"/>
        <v>214</v>
      </c>
      <c r="D136" s="44">
        <f t="shared" si="12"/>
        <v>18</v>
      </c>
      <c r="F136" s="68">
        <f t="shared" si="10"/>
        <v>0.78525641025641024</v>
      </c>
      <c r="G136" s="41" t="e">
        <f>SUM(Sheet2!C104:F104)+Sheet2!X104-F136</f>
        <v>#N/A</v>
      </c>
      <c r="H136" s="41" t="e">
        <f>SUM(Sheet2!C104:L104)+Sheet2!Y104-F136</f>
        <v>#N/A</v>
      </c>
      <c r="I136" s="41" t="e">
        <f>SUM(Sheet2!C104:V104)+Sheet2!Z104-F136</f>
        <v>#N/A</v>
      </c>
    </row>
    <row r="137" spans="1:9" x14ac:dyDescent="0.2">
      <c r="A137" s="42">
        <v>1</v>
      </c>
      <c r="B137" s="44">
        <v>99</v>
      </c>
      <c r="C137" s="44">
        <f t="shared" si="11"/>
        <v>213</v>
      </c>
      <c r="D137" s="44">
        <f t="shared" si="12"/>
        <v>18</v>
      </c>
      <c r="F137" s="68">
        <f t="shared" si="10"/>
        <v>0.79326923076923073</v>
      </c>
      <c r="G137" s="41" t="e">
        <f>SUM(Sheet2!C105:F105)+Sheet2!X105-F137</f>
        <v>#N/A</v>
      </c>
      <c r="H137" s="41" t="e">
        <f>SUM(Sheet2!C105:L105)+Sheet2!Y105-F137</f>
        <v>#N/A</v>
      </c>
      <c r="I137" s="41" t="e">
        <f>SUM(Sheet2!C105:V105)+Sheet2!Z105-F137</f>
        <v>#N/A</v>
      </c>
    </row>
    <row r="138" spans="1:9" x14ac:dyDescent="0.2">
      <c r="A138" s="42">
        <v>1</v>
      </c>
      <c r="B138" s="44">
        <v>100</v>
      </c>
      <c r="C138" s="44">
        <f t="shared" si="11"/>
        <v>212</v>
      </c>
      <c r="D138" s="44">
        <f t="shared" si="12"/>
        <v>18</v>
      </c>
      <c r="F138" s="68">
        <f t="shared" si="10"/>
        <v>0.80128205128205132</v>
      </c>
      <c r="G138" s="41" t="e">
        <f>SUM(Sheet2!C106:F106)+Sheet2!X106-F138</f>
        <v>#N/A</v>
      </c>
      <c r="H138" s="41" t="e">
        <f>SUM(Sheet2!C106:L106)+Sheet2!Y106-F138</f>
        <v>#N/A</v>
      </c>
      <c r="I138" s="41" t="e">
        <f>SUM(Sheet2!C106:V106)+Sheet2!Z106-F138</f>
        <v>#N/A</v>
      </c>
    </row>
    <row r="139" spans="1:9" x14ac:dyDescent="0.2">
      <c r="A139" s="42">
        <v>1</v>
      </c>
      <c r="B139" s="44">
        <v>101</v>
      </c>
      <c r="C139" s="44">
        <f t="shared" si="11"/>
        <v>211</v>
      </c>
      <c r="D139" s="44">
        <f t="shared" si="12"/>
        <v>18</v>
      </c>
      <c r="F139" s="68">
        <f t="shared" si="10"/>
        <v>0.80929487179487181</v>
      </c>
      <c r="G139" s="41" t="e">
        <f>SUM(Sheet2!C107:F107)+Sheet2!X107-F139</f>
        <v>#N/A</v>
      </c>
      <c r="H139" s="41" t="e">
        <f>SUM(Sheet2!C107:L107)+Sheet2!Y107-F139</f>
        <v>#N/A</v>
      </c>
      <c r="I139" s="41" t="e">
        <f>SUM(Sheet2!C107:V107)+Sheet2!Z107-F139</f>
        <v>#N/A</v>
      </c>
    </row>
    <row r="140" spans="1:9" x14ac:dyDescent="0.2">
      <c r="A140" s="42">
        <v>1</v>
      </c>
      <c r="B140" s="44">
        <v>102</v>
      </c>
      <c r="C140" s="44">
        <f t="shared" si="11"/>
        <v>210</v>
      </c>
      <c r="D140" s="44">
        <f t="shared" si="12"/>
        <v>18</v>
      </c>
      <c r="F140" s="68">
        <f t="shared" si="10"/>
        <v>0.81730769230769229</v>
      </c>
      <c r="G140" s="41" t="e">
        <f>SUM(Sheet2!C108:F108)+Sheet2!X108-F140</f>
        <v>#N/A</v>
      </c>
      <c r="H140" s="41" t="e">
        <f>SUM(Sheet2!C108:L108)+Sheet2!Y108-F140</f>
        <v>#N/A</v>
      </c>
      <c r="I140" s="41" t="e">
        <f>SUM(Sheet2!C108:V108)+Sheet2!Z108-F140</f>
        <v>#N/A</v>
      </c>
    </row>
    <row r="141" spans="1:9" x14ac:dyDescent="0.2">
      <c r="A141" s="42">
        <v>1</v>
      </c>
      <c r="B141" s="44">
        <v>103</v>
      </c>
      <c r="C141" s="44">
        <f t="shared" si="11"/>
        <v>209</v>
      </c>
      <c r="D141" s="44">
        <f t="shared" si="12"/>
        <v>18</v>
      </c>
      <c r="F141" s="68">
        <f t="shared" si="10"/>
        <v>0.82532051282051277</v>
      </c>
      <c r="G141" s="41" t="e">
        <f>SUM(Sheet2!C109:F109)+Sheet2!X109-F141</f>
        <v>#N/A</v>
      </c>
      <c r="H141" s="41" t="e">
        <f>SUM(Sheet2!C109:L109)+Sheet2!Y109-F141</f>
        <v>#N/A</v>
      </c>
      <c r="I141" s="41" t="e">
        <f>SUM(Sheet2!C109:V109)+Sheet2!Z109-F141</f>
        <v>#N/A</v>
      </c>
    </row>
    <row r="142" spans="1:9" x14ac:dyDescent="0.2">
      <c r="A142" s="42">
        <v>1</v>
      </c>
      <c r="B142" s="44">
        <v>104</v>
      </c>
      <c r="C142" s="44">
        <f t="shared" si="11"/>
        <v>208</v>
      </c>
      <c r="D142" s="44">
        <f t="shared" si="12"/>
        <v>18</v>
      </c>
      <c r="F142" s="68">
        <f t="shared" si="10"/>
        <v>0.83333333333333326</v>
      </c>
      <c r="G142" s="41" t="e">
        <f>SUM(Sheet2!C110:F110)+Sheet2!X110-F142</f>
        <v>#N/A</v>
      </c>
      <c r="H142" s="41" t="e">
        <f>SUM(Sheet2!C110:L110)+Sheet2!Y110-F142</f>
        <v>#N/A</v>
      </c>
      <c r="I142" s="41" t="e">
        <f>SUM(Sheet2!C110:V110)+Sheet2!Z110-F142</f>
        <v>#N/A</v>
      </c>
    </row>
    <row r="143" spans="1:9" x14ac:dyDescent="0.2">
      <c r="A143" s="42">
        <v>1</v>
      </c>
      <c r="B143" s="44">
        <v>105</v>
      </c>
      <c r="C143" s="44">
        <f t="shared" si="11"/>
        <v>207</v>
      </c>
      <c r="D143" s="44">
        <f t="shared" si="12"/>
        <v>18</v>
      </c>
      <c r="F143" s="68">
        <f t="shared" si="10"/>
        <v>0.84134615384615397</v>
      </c>
      <c r="G143" s="41" t="e">
        <f>SUM(Sheet2!C111:F111)+Sheet2!X111-F143</f>
        <v>#N/A</v>
      </c>
      <c r="H143" s="41" t="e">
        <f>SUM(Sheet2!C111:L111)+Sheet2!Y111-F143</f>
        <v>#N/A</v>
      </c>
      <c r="I143" s="41" t="e">
        <f>SUM(Sheet2!C111:V111)+Sheet2!Z111-F143</f>
        <v>#N/A</v>
      </c>
    </row>
    <row r="144" spans="1:9" x14ac:dyDescent="0.2">
      <c r="A144" s="42">
        <v>1</v>
      </c>
      <c r="B144" s="44">
        <v>106</v>
      </c>
      <c r="C144" s="44">
        <f t="shared" si="11"/>
        <v>206</v>
      </c>
      <c r="D144" s="44">
        <f t="shared" si="12"/>
        <v>18</v>
      </c>
      <c r="F144" s="68">
        <f t="shared" si="10"/>
        <v>0.84935897435897445</v>
      </c>
      <c r="G144" s="41" t="e">
        <f>SUM(Sheet2!C112:F112)+Sheet2!X112-F144</f>
        <v>#N/A</v>
      </c>
      <c r="H144" s="41" t="e">
        <f>SUM(Sheet2!C112:L112)+Sheet2!Y112-F144</f>
        <v>#N/A</v>
      </c>
      <c r="I144" s="41" t="e">
        <f>SUM(Sheet2!C112:V112)+Sheet2!Z112-F144</f>
        <v>#N/A</v>
      </c>
    </row>
    <row r="145" spans="1:9" x14ac:dyDescent="0.2">
      <c r="A145" s="42">
        <v>1</v>
      </c>
      <c r="B145" s="44">
        <v>107</v>
      </c>
      <c r="C145" s="44">
        <f t="shared" si="11"/>
        <v>205</v>
      </c>
      <c r="D145" s="44">
        <f t="shared" si="12"/>
        <v>18</v>
      </c>
      <c r="F145" s="68">
        <f t="shared" si="10"/>
        <v>0.85737179487179493</v>
      </c>
      <c r="G145" s="41" t="e">
        <f>SUM(Sheet2!C113:F113)+Sheet2!X113-F145</f>
        <v>#N/A</v>
      </c>
      <c r="H145" s="41" t="e">
        <f>SUM(Sheet2!C113:L113)+Sheet2!Y113-F145</f>
        <v>#N/A</v>
      </c>
      <c r="I145" s="41" t="e">
        <f>SUM(Sheet2!C113:V113)+Sheet2!Z113-F145</f>
        <v>#N/A</v>
      </c>
    </row>
    <row r="146" spans="1:9" x14ac:dyDescent="0.2">
      <c r="A146" s="42">
        <v>1</v>
      </c>
      <c r="B146" s="44">
        <v>108</v>
      </c>
      <c r="C146" s="44">
        <f t="shared" si="11"/>
        <v>204</v>
      </c>
      <c r="D146" s="44">
        <f t="shared" si="12"/>
        <v>17</v>
      </c>
      <c r="F146" s="68">
        <f t="shared" si="10"/>
        <v>0.86538461538461542</v>
      </c>
      <c r="G146" s="41" t="e">
        <f>SUM(Sheet2!C114:F114)+Sheet2!X114-F146</f>
        <v>#N/A</v>
      </c>
      <c r="H146" s="41" t="e">
        <f>SUM(Sheet2!C114:L114)+Sheet2!Y114-F146</f>
        <v>#N/A</v>
      </c>
      <c r="I146" s="41" t="e">
        <f>SUM(Sheet2!C114:V114)+Sheet2!Z114-F146</f>
        <v>#N/A</v>
      </c>
    </row>
    <row r="147" spans="1:9" x14ac:dyDescent="0.2">
      <c r="A147" s="42">
        <v>1</v>
      </c>
      <c r="B147" s="44">
        <v>109</v>
      </c>
      <c r="C147" s="44">
        <f t="shared" si="11"/>
        <v>203</v>
      </c>
      <c r="D147" s="44">
        <f t="shared" si="12"/>
        <v>17</v>
      </c>
      <c r="F147" s="68">
        <f t="shared" si="10"/>
        <v>0.8733974358974359</v>
      </c>
      <c r="G147" s="41" t="e">
        <f>SUM(Sheet2!C115:F115)+Sheet2!X115-F147</f>
        <v>#N/A</v>
      </c>
      <c r="H147" s="41" t="e">
        <f>SUM(Sheet2!C115:L115)+Sheet2!Y115-F147</f>
        <v>#N/A</v>
      </c>
      <c r="I147" s="41" t="e">
        <f>SUM(Sheet2!C115:V115)+Sheet2!Z115-F147</f>
        <v>#N/A</v>
      </c>
    </row>
    <row r="148" spans="1:9" x14ac:dyDescent="0.2">
      <c r="A148" s="42">
        <v>1</v>
      </c>
      <c r="B148" s="44">
        <v>110</v>
      </c>
      <c r="C148" s="44">
        <f t="shared" si="11"/>
        <v>202</v>
      </c>
      <c r="D148" s="44">
        <f t="shared" si="12"/>
        <v>17</v>
      </c>
      <c r="F148" s="68">
        <f t="shared" si="10"/>
        <v>0.8814102564102565</v>
      </c>
      <c r="G148" s="41" t="e">
        <f>SUM(Sheet2!C116:F116)+Sheet2!X116-F148</f>
        <v>#N/A</v>
      </c>
      <c r="H148" s="41" t="e">
        <f>SUM(Sheet2!C116:L116)+Sheet2!Y116-F148</f>
        <v>#N/A</v>
      </c>
      <c r="I148" s="41" t="e">
        <f>SUM(Sheet2!C116:V116)+Sheet2!Z116-F148</f>
        <v>#N/A</v>
      </c>
    </row>
    <row r="149" spans="1:9" x14ac:dyDescent="0.2">
      <c r="A149" s="42">
        <v>1</v>
      </c>
      <c r="B149" s="44">
        <v>111</v>
      </c>
      <c r="C149" s="44">
        <f t="shared" si="11"/>
        <v>201</v>
      </c>
      <c r="D149" s="44">
        <f t="shared" si="12"/>
        <v>17</v>
      </c>
      <c r="F149" s="68">
        <f t="shared" si="10"/>
        <v>0.88942307692307698</v>
      </c>
      <c r="G149" s="41" t="e">
        <f>SUM(Sheet2!C117:F117)+Sheet2!X117-F149</f>
        <v>#N/A</v>
      </c>
      <c r="H149" s="41" t="e">
        <f>SUM(Sheet2!C117:L117)+Sheet2!Y117-F149</f>
        <v>#N/A</v>
      </c>
      <c r="I149" s="41" t="e">
        <f>SUM(Sheet2!C117:V117)+Sheet2!Z117-F149</f>
        <v>#N/A</v>
      </c>
    </row>
    <row r="150" spans="1:9" x14ac:dyDescent="0.2">
      <c r="A150" s="42">
        <v>1</v>
      </c>
      <c r="B150" s="44">
        <v>112</v>
      </c>
      <c r="C150" s="44">
        <f t="shared" si="11"/>
        <v>200</v>
      </c>
      <c r="D150" s="44">
        <f t="shared" si="12"/>
        <v>17</v>
      </c>
      <c r="F150" s="68">
        <f t="shared" si="10"/>
        <v>0.89743589743589747</v>
      </c>
      <c r="G150" s="41" t="e">
        <f>SUM(Sheet2!C118:F118)+Sheet2!X118-F150</f>
        <v>#N/A</v>
      </c>
      <c r="H150" s="41" t="e">
        <f>SUM(Sheet2!C118:L118)+Sheet2!Y118-F150</f>
        <v>#N/A</v>
      </c>
      <c r="I150" s="41" t="e">
        <f>SUM(Sheet2!C118:V118)+Sheet2!Z118-F150</f>
        <v>#N/A</v>
      </c>
    </row>
    <row r="151" spans="1:9" x14ac:dyDescent="0.2">
      <c r="A151" s="42">
        <v>1</v>
      </c>
      <c r="B151" s="44">
        <v>113</v>
      </c>
      <c r="C151" s="44">
        <f t="shared" si="11"/>
        <v>199</v>
      </c>
      <c r="D151" s="44">
        <f t="shared" si="12"/>
        <v>17</v>
      </c>
      <c r="F151" s="68">
        <f t="shared" si="10"/>
        <v>0.90544871794871795</v>
      </c>
      <c r="G151" s="41" t="e">
        <f>SUM(Sheet2!C119:F119)+Sheet2!X119-F151</f>
        <v>#N/A</v>
      </c>
      <c r="H151" s="41" t="e">
        <f>SUM(Sheet2!C119:L119)+Sheet2!Y119-F151</f>
        <v>#N/A</v>
      </c>
      <c r="I151" s="41" t="e">
        <f>SUM(Sheet2!C119:V119)+Sheet2!Z119-F151</f>
        <v>#N/A</v>
      </c>
    </row>
    <row r="152" spans="1:9" x14ac:dyDescent="0.2">
      <c r="A152" s="42">
        <v>1</v>
      </c>
      <c r="B152" s="44">
        <v>114</v>
      </c>
      <c r="C152" s="44">
        <f t="shared" si="11"/>
        <v>198</v>
      </c>
      <c r="D152" s="44">
        <f t="shared" si="12"/>
        <v>17</v>
      </c>
      <c r="F152" s="68">
        <f t="shared" si="10"/>
        <v>0.91346153846153844</v>
      </c>
      <c r="G152" s="41" t="e">
        <f>SUM(Sheet2!C120:F120)+Sheet2!X120-F152</f>
        <v>#N/A</v>
      </c>
      <c r="H152" s="41" t="e">
        <f>SUM(Sheet2!C120:L120)+Sheet2!Y120-F152</f>
        <v>#N/A</v>
      </c>
      <c r="I152" s="41" t="e">
        <f>SUM(Sheet2!C120:V120)+Sheet2!Z120-F152</f>
        <v>#N/A</v>
      </c>
    </row>
    <row r="153" spans="1:9" x14ac:dyDescent="0.2">
      <c r="A153" s="42">
        <v>1</v>
      </c>
      <c r="B153" s="44">
        <v>115</v>
      </c>
      <c r="C153" s="44">
        <f t="shared" si="11"/>
        <v>197</v>
      </c>
      <c r="D153" s="44">
        <f t="shared" si="12"/>
        <v>17</v>
      </c>
      <c r="F153" s="68">
        <f t="shared" si="10"/>
        <v>0.92147435897435903</v>
      </c>
      <c r="G153" s="41" t="e">
        <f>SUM(Sheet2!C121:F121)+Sheet2!X121-F153</f>
        <v>#N/A</v>
      </c>
      <c r="H153" s="41" t="e">
        <f>SUM(Sheet2!C121:L121)+Sheet2!Y121-F153</f>
        <v>#N/A</v>
      </c>
      <c r="I153" s="41" t="e">
        <f>SUM(Sheet2!C121:V121)+Sheet2!Z121-F153</f>
        <v>#N/A</v>
      </c>
    </row>
    <row r="154" spans="1:9" x14ac:dyDescent="0.2">
      <c r="A154" s="42">
        <v>1</v>
      </c>
      <c r="B154" s="44">
        <v>116</v>
      </c>
      <c r="C154" s="44">
        <f t="shared" si="11"/>
        <v>196</v>
      </c>
      <c r="D154" s="44">
        <f t="shared" si="12"/>
        <v>17</v>
      </c>
      <c r="F154" s="68">
        <f t="shared" si="10"/>
        <v>0.92948717948717952</v>
      </c>
      <c r="G154" s="41" t="e">
        <f>SUM(Sheet2!C122:F122)+Sheet2!X122-F154</f>
        <v>#N/A</v>
      </c>
      <c r="H154" s="41" t="e">
        <f>SUM(Sheet2!C122:L122)+Sheet2!Y122-F154</f>
        <v>#N/A</v>
      </c>
      <c r="I154" s="41" t="e">
        <f>SUM(Sheet2!C122:V122)+Sheet2!Z122-F154</f>
        <v>#N/A</v>
      </c>
    </row>
    <row r="155" spans="1:9" x14ac:dyDescent="0.2">
      <c r="A155" s="42">
        <v>1</v>
      </c>
      <c r="B155" s="44">
        <v>117</v>
      </c>
      <c r="C155" s="44">
        <f t="shared" si="11"/>
        <v>195</v>
      </c>
      <c r="D155" s="44">
        <f t="shared" si="12"/>
        <v>17</v>
      </c>
      <c r="F155" s="68">
        <f t="shared" si="10"/>
        <v>0.9375</v>
      </c>
      <c r="G155" s="41" t="e">
        <f>SUM(Sheet2!C123:F123)+Sheet2!X123-F155</f>
        <v>#N/A</v>
      </c>
      <c r="H155" s="41" t="e">
        <f>SUM(Sheet2!C123:L123)+Sheet2!Y123-F155</f>
        <v>#N/A</v>
      </c>
      <c r="I155" s="41" t="e">
        <f>SUM(Sheet2!C123:V123)+Sheet2!Z123-F155</f>
        <v>#N/A</v>
      </c>
    </row>
    <row r="156" spans="1:9" x14ac:dyDescent="0.2">
      <c r="A156" s="42">
        <v>1</v>
      </c>
      <c r="B156" s="44">
        <v>118</v>
      </c>
      <c r="C156" s="44">
        <f t="shared" si="11"/>
        <v>194</v>
      </c>
      <c r="D156" s="44">
        <f t="shared" si="12"/>
        <v>17</v>
      </c>
      <c r="F156" s="68">
        <f t="shared" si="10"/>
        <v>0.94551282051282048</v>
      </c>
      <c r="G156" s="41" t="e">
        <f>SUM(Sheet2!C124:F124)+Sheet2!X124-F156</f>
        <v>#N/A</v>
      </c>
      <c r="H156" s="41" t="e">
        <f>SUM(Sheet2!C124:L124)+Sheet2!Y124-F156</f>
        <v>#N/A</v>
      </c>
      <c r="I156" s="41" t="e">
        <f>SUM(Sheet2!C124:V124)+Sheet2!Z124-F156</f>
        <v>#N/A</v>
      </c>
    </row>
    <row r="157" spans="1:9" x14ac:dyDescent="0.2">
      <c r="A157" s="42">
        <v>1</v>
      </c>
      <c r="B157" s="44">
        <v>119</v>
      </c>
      <c r="C157" s="44">
        <f t="shared" si="11"/>
        <v>193</v>
      </c>
      <c r="D157" s="44">
        <f t="shared" si="12"/>
        <v>17</v>
      </c>
      <c r="F157" s="68">
        <f t="shared" si="10"/>
        <v>0.95352564102564097</v>
      </c>
      <c r="G157" s="41" t="e">
        <f>SUM(Sheet2!C125:F125)+Sheet2!X125-F157</f>
        <v>#N/A</v>
      </c>
      <c r="H157" s="41" t="e">
        <f>SUM(Sheet2!C125:L125)+Sheet2!Y125-F157</f>
        <v>#N/A</v>
      </c>
      <c r="I157" s="41" t="e">
        <f>SUM(Sheet2!C125:V125)+Sheet2!Z125-F157</f>
        <v>#N/A</v>
      </c>
    </row>
    <row r="158" spans="1:9" x14ac:dyDescent="0.2">
      <c r="A158" s="42">
        <v>1</v>
      </c>
      <c r="B158" s="44">
        <v>120</v>
      </c>
      <c r="C158" s="44">
        <f t="shared" si="11"/>
        <v>192</v>
      </c>
      <c r="D158" s="44">
        <f t="shared" si="12"/>
        <v>16</v>
      </c>
      <c r="F158" s="68">
        <f t="shared" si="10"/>
        <v>0.96153846153846156</v>
      </c>
      <c r="G158" s="41" t="e">
        <f>SUM(Sheet2!C126:F126)+Sheet2!X126-F158</f>
        <v>#N/A</v>
      </c>
      <c r="H158" s="41" t="e">
        <f>SUM(Sheet2!C126:L126)+Sheet2!Y126-F158</f>
        <v>#N/A</v>
      </c>
      <c r="I158" s="41" t="e">
        <f>SUM(Sheet2!C126:V126)+Sheet2!Z126-F158</f>
        <v>#N/A</v>
      </c>
    </row>
    <row r="159" spans="1:9" x14ac:dyDescent="0.2">
      <c r="A159" s="42">
        <v>1</v>
      </c>
      <c r="B159" s="44">
        <v>121</v>
      </c>
      <c r="C159" s="44">
        <f t="shared" si="11"/>
        <v>191</v>
      </c>
      <c r="D159" s="44">
        <f t="shared" si="12"/>
        <v>16</v>
      </c>
      <c r="F159" s="68">
        <f t="shared" si="10"/>
        <v>0.96955128205128205</v>
      </c>
      <c r="G159" s="41" t="e">
        <f>SUM(Sheet2!C127:F127)+Sheet2!X127-F159</f>
        <v>#N/A</v>
      </c>
      <c r="H159" s="41" t="e">
        <f>SUM(Sheet2!C127:L127)+Sheet2!Y127-F159</f>
        <v>#N/A</v>
      </c>
      <c r="I159" s="41" t="e">
        <f>SUM(Sheet2!C127:V127)+Sheet2!Z127-F159</f>
        <v>#N/A</v>
      </c>
    </row>
    <row r="160" spans="1:9" x14ac:dyDescent="0.2">
      <c r="A160" s="42">
        <v>1</v>
      </c>
      <c r="B160" s="44">
        <v>122</v>
      </c>
      <c r="C160" s="44">
        <f t="shared" si="11"/>
        <v>190</v>
      </c>
      <c r="D160" s="44">
        <f t="shared" si="12"/>
        <v>16</v>
      </c>
      <c r="F160" s="68">
        <f t="shared" si="10"/>
        <v>0.97756410256410253</v>
      </c>
      <c r="G160" s="41" t="e">
        <f>SUM(Sheet2!C128:F128)+Sheet2!X128-F160</f>
        <v>#N/A</v>
      </c>
      <c r="H160" s="41" t="e">
        <f>SUM(Sheet2!C128:L128)+Sheet2!Y128-F160</f>
        <v>#N/A</v>
      </c>
      <c r="I160" s="41" t="e">
        <f>SUM(Sheet2!C128:V128)+Sheet2!Z128-F160</f>
        <v>#N/A</v>
      </c>
    </row>
    <row r="161" spans="1:9" x14ac:dyDescent="0.2">
      <c r="A161" s="42">
        <v>1</v>
      </c>
      <c r="B161" s="44">
        <v>123</v>
      </c>
      <c r="C161" s="44">
        <f t="shared" si="11"/>
        <v>189</v>
      </c>
      <c r="D161" s="44">
        <f t="shared" si="12"/>
        <v>16</v>
      </c>
      <c r="F161" s="68">
        <f t="shared" si="10"/>
        <v>0.98557692307692302</v>
      </c>
      <c r="G161" s="41" t="e">
        <f>SUM(Sheet2!C129:F129)+Sheet2!X129-F161</f>
        <v>#N/A</v>
      </c>
      <c r="H161" s="41" t="e">
        <f>SUM(Sheet2!C129:L129)+Sheet2!Y129-F161</f>
        <v>#N/A</v>
      </c>
      <c r="I161" s="41" t="e">
        <f>SUM(Sheet2!C129:V129)+Sheet2!Z129-F161</f>
        <v>#N/A</v>
      </c>
    </row>
    <row r="162" spans="1:9" x14ac:dyDescent="0.2">
      <c r="A162" s="42">
        <v>1</v>
      </c>
      <c r="B162" s="44">
        <v>124</v>
      </c>
      <c r="C162" s="44">
        <f t="shared" si="11"/>
        <v>188</v>
      </c>
      <c r="D162" s="44">
        <f t="shared" si="12"/>
        <v>16</v>
      </c>
      <c r="F162" s="68">
        <f t="shared" si="10"/>
        <v>0.9935897435897435</v>
      </c>
      <c r="G162" s="41" t="e">
        <f>SUM(Sheet2!C130:F130)+Sheet2!X130-F162</f>
        <v>#N/A</v>
      </c>
      <c r="H162" s="41" t="e">
        <f>SUM(Sheet2!C130:L130)+Sheet2!Y130-F162</f>
        <v>#N/A</v>
      </c>
      <c r="I162" s="41" t="e">
        <f>SUM(Sheet2!C130:V130)+Sheet2!Z130-F162</f>
        <v>#N/A</v>
      </c>
    </row>
    <row r="163" spans="1:9" x14ac:dyDescent="0.2">
      <c r="A163" s="42">
        <v>1</v>
      </c>
      <c r="B163" s="44">
        <v>125</v>
      </c>
      <c r="C163" s="44">
        <f t="shared" si="11"/>
        <v>187</v>
      </c>
      <c r="D163" s="44">
        <f t="shared" si="12"/>
        <v>16</v>
      </c>
      <c r="F163" s="68">
        <f t="shared" si="10"/>
        <v>1.0016025641025641</v>
      </c>
      <c r="G163" s="41" t="e">
        <f>SUM(Sheet2!C131:F131)+Sheet2!X131-F163</f>
        <v>#N/A</v>
      </c>
      <c r="H163" s="41" t="e">
        <f>SUM(Sheet2!C131:L131)+Sheet2!Y131-F163</f>
        <v>#N/A</v>
      </c>
      <c r="I163" s="41" t="e">
        <f>SUM(Sheet2!C131:V131)+Sheet2!Z131-F163</f>
        <v>#N/A</v>
      </c>
    </row>
    <row r="164" spans="1:9" x14ac:dyDescent="0.2">
      <c r="A164" s="42">
        <v>1</v>
      </c>
      <c r="B164" s="44">
        <v>126</v>
      </c>
      <c r="C164" s="44">
        <f t="shared" si="11"/>
        <v>186</v>
      </c>
      <c r="D164" s="44">
        <f t="shared" si="12"/>
        <v>16</v>
      </c>
      <c r="F164" s="68">
        <f t="shared" si="10"/>
        <v>1.0096153846153846</v>
      </c>
      <c r="G164" s="41" t="e">
        <f>SUM(Sheet2!C132:F132)+Sheet2!X132-F164</f>
        <v>#N/A</v>
      </c>
      <c r="H164" s="41" t="e">
        <f>SUM(Sheet2!C132:L132)+Sheet2!Y132-F164</f>
        <v>#N/A</v>
      </c>
      <c r="I164" s="41" t="e">
        <f>SUM(Sheet2!C132:V132)+Sheet2!Z132-F164</f>
        <v>#N/A</v>
      </c>
    </row>
    <row r="165" spans="1:9" x14ac:dyDescent="0.2">
      <c r="A165" s="42">
        <v>1</v>
      </c>
      <c r="B165" s="44">
        <v>127</v>
      </c>
      <c r="C165" s="44">
        <f t="shared" si="11"/>
        <v>185</v>
      </c>
      <c r="D165" s="44">
        <f t="shared" si="12"/>
        <v>16</v>
      </c>
      <c r="F165" s="68">
        <f t="shared" si="10"/>
        <v>1.0176282051282051</v>
      </c>
      <c r="G165" s="41" t="e">
        <f>SUM(Sheet2!C133:F133)+Sheet2!X133-F165</f>
        <v>#N/A</v>
      </c>
      <c r="H165" s="41" t="e">
        <f>SUM(Sheet2!C133:L133)+Sheet2!Y133-F165</f>
        <v>#N/A</v>
      </c>
      <c r="I165" s="41" t="e">
        <f>SUM(Sheet2!C133:V133)+Sheet2!Z133-F165</f>
        <v>#N/A</v>
      </c>
    </row>
    <row r="166" spans="1:9" x14ac:dyDescent="0.2">
      <c r="A166" s="42">
        <v>1</v>
      </c>
      <c r="B166" s="44">
        <v>128</v>
      </c>
      <c r="C166" s="44">
        <f t="shared" si="11"/>
        <v>184</v>
      </c>
      <c r="D166" s="44">
        <f t="shared" si="12"/>
        <v>16</v>
      </c>
      <c r="F166" s="68">
        <f t="shared" si="10"/>
        <v>1.0256410256410255</v>
      </c>
      <c r="G166" s="41" t="e">
        <f>SUM(Sheet2!C134:F134)+Sheet2!X134-F166</f>
        <v>#N/A</v>
      </c>
      <c r="H166" s="41" t="e">
        <f>SUM(Sheet2!C134:L134)+Sheet2!Y134-F166</f>
        <v>#N/A</v>
      </c>
      <c r="I166" s="41" t="e">
        <f>SUM(Sheet2!C134:V134)+Sheet2!Z134-F166</f>
        <v>#N/A</v>
      </c>
    </row>
    <row r="167" spans="1:9" x14ac:dyDescent="0.2">
      <c r="A167" s="42">
        <v>1</v>
      </c>
      <c r="B167" s="44">
        <v>129</v>
      </c>
      <c r="C167" s="44">
        <f t="shared" si="11"/>
        <v>183</v>
      </c>
      <c r="D167" s="44">
        <f t="shared" si="12"/>
        <v>16</v>
      </c>
      <c r="F167" s="68">
        <f t="shared" ref="F167:F230" si="13">2.5*((B167)/(($C$39+1)))</f>
        <v>1.033653846153846</v>
      </c>
      <c r="G167" s="41" t="e">
        <f>SUM(Sheet2!C135:F135)+Sheet2!X135-F167</f>
        <v>#N/A</v>
      </c>
      <c r="H167" s="41" t="e">
        <f>SUM(Sheet2!C135:L135)+Sheet2!Y135-F167</f>
        <v>#N/A</v>
      </c>
      <c r="I167" s="41" t="e">
        <f>SUM(Sheet2!C135:V135)+Sheet2!Z135-F167</f>
        <v>#N/A</v>
      </c>
    </row>
    <row r="168" spans="1:9" x14ac:dyDescent="0.2">
      <c r="A168" s="42">
        <v>1</v>
      </c>
      <c r="B168" s="44">
        <v>130</v>
      </c>
      <c r="C168" s="44">
        <f t="shared" ref="C168:C231" si="14">312- IF(B168&gt;312,B168-312,B168)</f>
        <v>182</v>
      </c>
      <c r="D168" s="44">
        <f t="shared" ref="D168:D231" si="15">ROUNDUP(C168/12,0)</f>
        <v>16</v>
      </c>
      <c r="F168" s="68">
        <f t="shared" si="13"/>
        <v>1.0416666666666667</v>
      </c>
      <c r="G168" s="41" t="e">
        <f>SUM(Sheet2!C136:F136)+Sheet2!X136-F168</f>
        <v>#N/A</v>
      </c>
      <c r="H168" s="41" t="e">
        <f>SUM(Sheet2!C136:L136)+Sheet2!Y136-F168</f>
        <v>#N/A</v>
      </c>
      <c r="I168" s="41" t="e">
        <f>SUM(Sheet2!C136:V136)+Sheet2!Z136-F168</f>
        <v>#N/A</v>
      </c>
    </row>
    <row r="169" spans="1:9" x14ac:dyDescent="0.2">
      <c r="A169" s="42">
        <v>1</v>
      </c>
      <c r="B169" s="44">
        <v>131</v>
      </c>
      <c r="C169" s="44">
        <f t="shared" si="14"/>
        <v>181</v>
      </c>
      <c r="D169" s="44">
        <f t="shared" si="15"/>
        <v>16</v>
      </c>
      <c r="F169" s="68">
        <f t="shared" si="13"/>
        <v>1.0496794871794872</v>
      </c>
      <c r="G169" s="41" t="e">
        <f>SUM(Sheet2!C137:F137)+Sheet2!X137-F169</f>
        <v>#N/A</v>
      </c>
      <c r="H169" s="41" t="e">
        <f>SUM(Sheet2!C137:L137)+Sheet2!Y137-F169</f>
        <v>#N/A</v>
      </c>
      <c r="I169" s="41" t="e">
        <f>SUM(Sheet2!C137:V137)+Sheet2!Z137-F169</f>
        <v>#N/A</v>
      </c>
    </row>
    <row r="170" spans="1:9" x14ac:dyDescent="0.2">
      <c r="A170" s="42">
        <v>1</v>
      </c>
      <c r="B170" s="44">
        <v>132</v>
      </c>
      <c r="C170" s="44">
        <f t="shared" si="14"/>
        <v>180</v>
      </c>
      <c r="D170" s="44">
        <f t="shared" si="15"/>
        <v>15</v>
      </c>
      <c r="F170" s="68">
        <f t="shared" si="13"/>
        <v>1.0576923076923077</v>
      </c>
      <c r="G170" s="41" t="e">
        <f>SUM(Sheet2!C138:F138)+Sheet2!X138-F170</f>
        <v>#N/A</v>
      </c>
      <c r="H170" s="41" t="e">
        <f>SUM(Sheet2!C138:L138)+Sheet2!Y138-F170</f>
        <v>#N/A</v>
      </c>
      <c r="I170" s="41" t="e">
        <f>SUM(Sheet2!C138:V138)+Sheet2!Z138-F170</f>
        <v>#N/A</v>
      </c>
    </row>
    <row r="171" spans="1:9" x14ac:dyDescent="0.2">
      <c r="A171" s="42">
        <v>1</v>
      </c>
      <c r="B171" s="44">
        <v>133</v>
      </c>
      <c r="C171" s="44">
        <f t="shared" si="14"/>
        <v>179</v>
      </c>
      <c r="D171" s="44">
        <f t="shared" si="15"/>
        <v>15</v>
      </c>
      <c r="F171" s="68">
        <f t="shared" si="13"/>
        <v>1.0657051282051282</v>
      </c>
      <c r="G171" s="41" t="e">
        <f>SUM(Sheet2!C139:F139)+Sheet2!X139-F171</f>
        <v>#N/A</v>
      </c>
      <c r="H171" s="41" t="e">
        <f>SUM(Sheet2!C139:L139)+Sheet2!Y139-F171</f>
        <v>#N/A</v>
      </c>
      <c r="I171" s="41" t="e">
        <f>SUM(Sheet2!C139:V139)+Sheet2!Z139-F171</f>
        <v>#N/A</v>
      </c>
    </row>
    <row r="172" spans="1:9" x14ac:dyDescent="0.2">
      <c r="A172" s="42">
        <v>1</v>
      </c>
      <c r="B172" s="44">
        <v>134</v>
      </c>
      <c r="C172" s="44">
        <f t="shared" si="14"/>
        <v>178</v>
      </c>
      <c r="D172" s="44">
        <f t="shared" si="15"/>
        <v>15</v>
      </c>
      <c r="F172" s="68">
        <f t="shared" si="13"/>
        <v>1.0737179487179487</v>
      </c>
      <c r="G172" s="41" t="e">
        <f>SUM(Sheet2!C140:F140)+Sheet2!X140-F172</f>
        <v>#N/A</v>
      </c>
      <c r="H172" s="41" t="e">
        <f>SUM(Sheet2!C140:L140)+Sheet2!Y140-F172</f>
        <v>#N/A</v>
      </c>
      <c r="I172" s="41" t="e">
        <f>SUM(Sheet2!C140:V140)+Sheet2!Z140-F172</f>
        <v>#N/A</v>
      </c>
    </row>
    <row r="173" spans="1:9" x14ac:dyDescent="0.2">
      <c r="A173" s="42">
        <v>1</v>
      </c>
      <c r="B173" s="44">
        <v>135</v>
      </c>
      <c r="C173" s="44">
        <f t="shared" si="14"/>
        <v>177</v>
      </c>
      <c r="D173" s="44">
        <f t="shared" si="15"/>
        <v>15</v>
      </c>
      <c r="F173" s="68">
        <f t="shared" si="13"/>
        <v>1.0817307692307692</v>
      </c>
      <c r="G173" s="41" t="e">
        <f>SUM(Sheet2!C141:F141)+Sheet2!X141-F173</f>
        <v>#N/A</v>
      </c>
      <c r="H173" s="41" t="e">
        <f>SUM(Sheet2!C141:L141)+Sheet2!Y141-F173</f>
        <v>#N/A</v>
      </c>
      <c r="I173" s="41" t="e">
        <f>SUM(Sheet2!C141:V141)+Sheet2!Z141-F173</f>
        <v>#N/A</v>
      </c>
    </row>
    <row r="174" spans="1:9" x14ac:dyDescent="0.2">
      <c r="A174" s="42">
        <v>1</v>
      </c>
      <c r="B174" s="44">
        <v>136</v>
      </c>
      <c r="C174" s="44">
        <f t="shared" si="14"/>
        <v>176</v>
      </c>
      <c r="D174" s="44">
        <f t="shared" si="15"/>
        <v>15</v>
      </c>
      <c r="F174" s="68">
        <f t="shared" si="13"/>
        <v>1.0897435897435899</v>
      </c>
      <c r="G174" s="41" t="e">
        <f>SUM(Sheet2!C142:F142)+Sheet2!X142-F174</f>
        <v>#N/A</v>
      </c>
      <c r="H174" s="41" t="e">
        <f>SUM(Sheet2!C142:L142)+Sheet2!Y142-F174</f>
        <v>#N/A</v>
      </c>
      <c r="I174" s="41" t="e">
        <f>SUM(Sheet2!C142:V142)+Sheet2!Z142-F174</f>
        <v>#N/A</v>
      </c>
    </row>
    <row r="175" spans="1:9" x14ac:dyDescent="0.2">
      <c r="A175" s="42">
        <v>1</v>
      </c>
      <c r="B175" s="44">
        <v>137</v>
      </c>
      <c r="C175" s="44">
        <f t="shared" si="14"/>
        <v>175</v>
      </c>
      <c r="D175" s="44">
        <f t="shared" si="15"/>
        <v>15</v>
      </c>
      <c r="F175" s="68">
        <f t="shared" si="13"/>
        <v>1.0977564102564101</v>
      </c>
      <c r="G175" s="41" t="e">
        <f>SUM(Sheet2!C143:F143)+Sheet2!X143-F175</f>
        <v>#N/A</v>
      </c>
      <c r="H175" s="41" t="e">
        <f>SUM(Sheet2!C143:L143)+Sheet2!Y143-F175</f>
        <v>#N/A</v>
      </c>
      <c r="I175" s="41" t="e">
        <f>SUM(Sheet2!C143:V143)+Sheet2!Z143-F175</f>
        <v>#N/A</v>
      </c>
    </row>
    <row r="176" spans="1:9" x14ac:dyDescent="0.2">
      <c r="A176" s="42">
        <v>1</v>
      </c>
      <c r="B176" s="44">
        <v>138</v>
      </c>
      <c r="C176" s="44">
        <f t="shared" si="14"/>
        <v>174</v>
      </c>
      <c r="D176" s="44">
        <f t="shared" si="15"/>
        <v>15</v>
      </c>
      <c r="F176" s="68">
        <f t="shared" si="13"/>
        <v>1.1057692307692308</v>
      </c>
      <c r="G176" s="41" t="e">
        <f>SUM(Sheet2!C144:F144)+Sheet2!X144-F176</f>
        <v>#N/A</v>
      </c>
      <c r="H176" s="41" t="e">
        <f>SUM(Sheet2!C144:L144)+Sheet2!Y144-F176</f>
        <v>#N/A</v>
      </c>
      <c r="I176" s="41" t="e">
        <f>SUM(Sheet2!C144:V144)+Sheet2!Z144-F176</f>
        <v>#N/A</v>
      </c>
    </row>
    <row r="177" spans="1:9" x14ac:dyDescent="0.2">
      <c r="A177" s="42">
        <v>1</v>
      </c>
      <c r="B177" s="44">
        <v>139</v>
      </c>
      <c r="C177" s="44">
        <f t="shared" si="14"/>
        <v>173</v>
      </c>
      <c r="D177" s="44">
        <f t="shared" si="15"/>
        <v>15</v>
      </c>
      <c r="F177" s="68">
        <f t="shared" si="13"/>
        <v>1.1137820512820513</v>
      </c>
      <c r="G177" s="41" t="e">
        <f>SUM(Sheet2!C145:F145)+Sheet2!X145-F177</f>
        <v>#N/A</v>
      </c>
      <c r="H177" s="41" t="e">
        <f>SUM(Sheet2!C145:L145)+Sheet2!Y145-F177</f>
        <v>#N/A</v>
      </c>
      <c r="I177" s="41" t="e">
        <f>SUM(Sheet2!C145:V145)+Sheet2!Z145-F177</f>
        <v>#N/A</v>
      </c>
    </row>
    <row r="178" spans="1:9" x14ac:dyDescent="0.2">
      <c r="A178" s="42">
        <v>1</v>
      </c>
      <c r="B178" s="44">
        <v>140</v>
      </c>
      <c r="C178" s="44">
        <f t="shared" si="14"/>
        <v>172</v>
      </c>
      <c r="D178" s="44">
        <f t="shared" si="15"/>
        <v>15</v>
      </c>
      <c r="F178" s="68">
        <f t="shared" si="13"/>
        <v>1.1217948717948718</v>
      </c>
      <c r="G178" s="41" t="e">
        <f>SUM(Sheet2!C146:F146)+Sheet2!X146-F178</f>
        <v>#N/A</v>
      </c>
      <c r="H178" s="41" t="e">
        <f>SUM(Sheet2!C146:L146)+Sheet2!Y146-F178</f>
        <v>#N/A</v>
      </c>
      <c r="I178" s="41" t="e">
        <f>SUM(Sheet2!C146:V146)+Sheet2!Z146-F178</f>
        <v>#N/A</v>
      </c>
    </row>
    <row r="179" spans="1:9" x14ac:dyDescent="0.2">
      <c r="A179" s="42">
        <v>1</v>
      </c>
      <c r="B179" s="44">
        <v>141</v>
      </c>
      <c r="C179" s="44">
        <f t="shared" si="14"/>
        <v>171</v>
      </c>
      <c r="D179" s="44">
        <f t="shared" si="15"/>
        <v>15</v>
      </c>
      <c r="F179" s="68">
        <f t="shared" si="13"/>
        <v>1.1298076923076923</v>
      </c>
      <c r="G179" s="41" t="e">
        <f>SUM(Sheet2!C147:F147)+Sheet2!X147-F179</f>
        <v>#N/A</v>
      </c>
      <c r="H179" s="41" t="e">
        <f>SUM(Sheet2!C147:L147)+Sheet2!Y147-F179</f>
        <v>#N/A</v>
      </c>
      <c r="I179" s="41" t="e">
        <f>SUM(Sheet2!C147:V147)+Sheet2!Z147-F179</f>
        <v>#N/A</v>
      </c>
    </row>
    <row r="180" spans="1:9" x14ac:dyDescent="0.2">
      <c r="A180" s="42">
        <v>1</v>
      </c>
      <c r="B180" s="44">
        <v>142</v>
      </c>
      <c r="C180" s="44">
        <f t="shared" si="14"/>
        <v>170</v>
      </c>
      <c r="D180" s="44">
        <f t="shared" si="15"/>
        <v>15</v>
      </c>
      <c r="F180" s="68">
        <f t="shared" si="13"/>
        <v>1.1378205128205128</v>
      </c>
      <c r="G180" s="41" t="e">
        <f>SUM(Sheet2!C148:F148)+Sheet2!X148-F180</f>
        <v>#N/A</v>
      </c>
      <c r="H180" s="41" t="e">
        <f>SUM(Sheet2!C148:L148)+Sheet2!Y148-F180</f>
        <v>#N/A</v>
      </c>
      <c r="I180" s="41" t="e">
        <f>SUM(Sheet2!C148:V148)+Sheet2!Z148-F180</f>
        <v>#N/A</v>
      </c>
    </row>
    <row r="181" spans="1:9" x14ac:dyDescent="0.2">
      <c r="A181" s="42">
        <v>1</v>
      </c>
      <c r="B181" s="44">
        <v>143</v>
      </c>
      <c r="C181" s="44">
        <f t="shared" si="14"/>
        <v>169</v>
      </c>
      <c r="D181" s="44">
        <f t="shared" si="15"/>
        <v>15</v>
      </c>
      <c r="F181" s="68">
        <f t="shared" si="13"/>
        <v>1.1458333333333333</v>
      </c>
      <c r="G181" s="41" t="e">
        <f>SUM(Sheet2!C149:F149)+Sheet2!X149-F181</f>
        <v>#N/A</v>
      </c>
      <c r="H181" s="41" t="e">
        <f>SUM(Sheet2!C149:L149)+Sheet2!Y149-F181</f>
        <v>#N/A</v>
      </c>
      <c r="I181" s="41" t="e">
        <f>SUM(Sheet2!C149:V149)+Sheet2!Z149-F181</f>
        <v>#N/A</v>
      </c>
    </row>
    <row r="182" spans="1:9" x14ac:dyDescent="0.2">
      <c r="A182" s="42">
        <v>1</v>
      </c>
      <c r="B182" s="44">
        <v>144</v>
      </c>
      <c r="C182" s="44">
        <f t="shared" si="14"/>
        <v>168</v>
      </c>
      <c r="D182" s="44">
        <f t="shared" si="15"/>
        <v>14</v>
      </c>
      <c r="F182" s="68">
        <f t="shared" si="13"/>
        <v>1.153846153846154</v>
      </c>
      <c r="G182" s="41" t="e">
        <f>SUM(Sheet2!C150:F150)+Sheet2!X150-F182</f>
        <v>#N/A</v>
      </c>
      <c r="H182" s="41" t="e">
        <f>SUM(Sheet2!C150:L150)+Sheet2!Y150-F182</f>
        <v>#N/A</v>
      </c>
      <c r="I182" s="41" t="e">
        <f>SUM(Sheet2!C150:V150)+Sheet2!Z150-F182</f>
        <v>#N/A</v>
      </c>
    </row>
    <row r="183" spans="1:9" x14ac:dyDescent="0.2">
      <c r="A183" s="42">
        <v>1</v>
      </c>
      <c r="B183" s="44">
        <v>145</v>
      </c>
      <c r="C183" s="44">
        <f t="shared" si="14"/>
        <v>167</v>
      </c>
      <c r="D183" s="44">
        <f t="shared" si="15"/>
        <v>14</v>
      </c>
      <c r="F183" s="68">
        <f t="shared" si="13"/>
        <v>1.1618589743589745</v>
      </c>
      <c r="G183" s="41" t="e">
        <f>SUM(Sheet2!C151:F151)+Sheet2!X151-F183</f>
        <v>#N/A</v>
      </c>
      <c r="H183" s="41" t="e">
        <f>SUM(Sheet2!C151:L151)+Sheet2!Y151-F183</f>
        <v>#N/A</v>
      </c>
      <c r="I183" s="41" t="e">
        <f>SUM(Sheet2!C151:V151)+Sheet2!Z151-F183</f>
        <v>#N/A</v>
      </c>
    </row>
    <row r="184" spans="1:9" x14ac:dyDescent="0.2">
      <c r="A184" s="42">
        <v>1</v>
      </c>
      <c r="B184" s="44">
        <v>146</v>
      </c>
      <c r="C184" s="44">
        <f t="shared" si="14"/>
        <v>166</v>
      </c>
      <c r="D184" s="44">
        <f t="shared" si="15"/>
        <v>14</v>
      </c>
      <c r="F184" s="68">
        <f t="shared" si="13"/>
        <v>1.1698717948717949</v>
      </c>
      <c r="G184" s="41" t="e">
        <f>SUM(Sheet2!C152:F152)+Sheet2!X152-F184</f>
        <v>#N/A</v>
      </c>
      <c r="H184" s="41" t="e">
        <f>SUM(Sheet2!C152:L152)+Sheet2!Y152-F184</f>
        <v>#N/A</v>
      </c>
      <c r="I184" s="41" t="e">
        <f>SUM(Sheet2!C152:V152)+Sheet2!Z152-F184</f>
        <v>#N/A</v>
      </c>
    </row>
    <row r="185" spans="1:9" x14ac:dyDescent="0.2">
      <c r="A185" s="42">
        <v>1</v>
      </c>
      <c r="B185" s="44">
        <v>147</v>
      </c>
      <c r="C185" s="44">
        <f t="shared" si="14"/>
        <v>165</v>
      </c>
      <c r="D185" s="44">
        <f t="shared" si="15"/>
        <v>14</v>
      </c>
      <c r="F185" s="68">
        <f t="shared" si="13"/>
        <v>1.1778846153846154</v>
      </c>
      <c r="G185" s="41" t="e">
        <f>SUM(Sheet2!C153:F153)+Sheet2!X153-F185</f>
        <v>#N/A</v>
      </c>
      <c r="H185" s="41" t="e">
        <f>SUM(Sheet2!C153:L153)+Sheet2!Y153-F185</f>
        <v>#N/A</v>
      </c>
      <c r="I185" s="41" t="e">
        <f>SUM(Sheet2!C153:V153)+Sheet2!Z153-F185</f>
        <v>#N/A</v>
      </c>
    </row>
    <row r="186" spans="1:9" x14ac:dyDescent="0.2">
      <c r="A186" s="42">
        <v>1</v>
      </c>
      <c r="B186" s="44">
        <v>148</v>
      </c>
      <c r="C186" s="44">
        <f t="shared" si="14"/>
        <v>164</v>
      </c>
      <c r="D186" s="44">
        <f t="shared" si="15"/>
        <v>14</v>
      </c>
      <c r="F186" s="68">
        <f t="shared" si="13"/>
        <v>1.1858974358974359</v>
      </c>
      <c r="G186" s="41" t="e">
        <f>SUM(Sheet2!C154:F154)+Sheet2!X154-F186</f>
        <v>#N/A</v>
      </c>
      <c r="H186" s="41" t="e">
        <f>SUM(Sheet2!C154:L154)+Sheet2!Y154-F186</f>
        <v>#N/A</v>
      </c>
      <c r="I186" s="41" t="e">
        <f>SUM(Sheet2!C154:V154)+Sheet2!Z154-F186</f>
        <v>#N/A</v>
      </c>
    </row>
    <row r="187" spans="1:9" x14ac:dyDescent="0.2">
      <c r="A187" s="42">
        <v>1</v>
      </c>
      <c r="B187" s="44">
        <v>149</v>
      </c>
      <c r="C187" s="44">
        <f t="shared" si="14"/>
        <v>163</v>
      </c>
      <c r="D187" s="44">
        <f t="shared" si="15"/>
        <v>14</v>
      </c>
      <c r="F187" s="68">
        <f t="shared" si="13"/>
        <v>1.1939102564102564</v>
      </c>
      <c r="G187" s="41" t="e">
        <f>SUM(Sheet2!C155:F155)+Sheet2!X155-F187</f>
        <v>#N/A</v>
      </c>
      <c r="H187" s="41" t="e">
        <f>SUM(Sheet2!C155:L155)+Sheet2!Y155-F187</f>
        <v>#N/A</v>
      </c>
      <c r="I187" s="41" t="e">
        <f>SUM(Sheet2!C155:V155)+Sheet2!Z155-F187</f>
        <v>#N/A</v>
      </c>
    </row>
    <row r="188" spans="1:9" x14ac:dyDescent="0.2">
      <c r="A188" s="42">
        <v>1</v>
      </c>
      <c r="B188" s="44">
        <v>150</v>
      </c>
      <c r="C188" s="44">
        <f t="shared" si="14"/>
        <v>162</v>
      </c>
      <c r="D188" s="44">
        <f t="shared" si="15"/>
        <v>14</v>
      </c>
      <c r="F188" s="68">
        <f t="shared" si="13"/>
        <v>1.2019230769230769</v>
      </c>
      <c r="G188" s="41" t="e">
        <f>SUM(Sheet2!C156:F156)+Sheet2!X156-F188</f>
        <v>#N/A</v>
      </c>
      <c r="H188" s="41" t="e">
        <f>SUM(Sheet2!C156:L156)+Sheet2!Y156-F188</f>
        <v>#N/A</v>
      </c>
      <c r="I188" s="41" t="e">
        <f>SUM(Sheet2!C156:V156)+Sheet2!Z156-F188</f>
        <v>#N/A</v>
      </c>
    </row>
    <row r="189" spans="1:9" x14ac:dyDescent="0.2">
      <c r="A189" s="42">
        <v>1</v>
      </c>
      <c r="B189" s="44">
        <v>151</v>
      </c>
      <c r="C189" s="44">
        <f t="shared" si="14"/>
        <v>161</v>
      </c>
      <c r="D189" s="44">
        <f t="shared" si="15"/>
        <v>14</v>
      </c>
      <c r="F189" s="68">
        <f t="shared" si="13"/>
        <v>1.2099358974358974</v>
      </c>
      <c r="G189" s="41" t="e">
        <f>SUM(Sheet2!C157:F157)+Sheet2!X157-F189</f>
        <v>#N/A</v>
      </c>
      <c r="H189" s="41" t="e">
        <f>SUM(Sheet2!C157:L157)+Sheet2!Y157-F189</f>
        <v>#N/A</v>
      </c>
      <c r="I189" s="41" t="e">
        <f>SUM(Sheet2!C157:V157)+Sheet2!Z157-F189</f>
        <v>#N/A</v>
      </c>
    </row>
    <row r="190" spans="1:9" x14ac:dyDescent="0.2">
      <c r="A190" s="42">
        <v>1</v>
      </c>
      <c r="B190" s="44">
        <v>152</v>
      </c>
      <c r="C190" s="44">
        <f t="shared" si="14"/>
        <v>160</v>
      </c>
      <c r="D190" s="44">
        <f t="shared" si="15"/>
        <v>14</v>
      </c>
      <c r="F190" s="68">
        <f t="shared" si="13"/>
        <v>1.2179487179487178</v>
      </c>
      <c r="G190" s="41" t="e">
        <f>SUM(Sheet2!C158:F158)+Sheet2!X158-F190</f>
        <v>#N/A</v>
      </c>
      <c r="H190" s="41" t="e">
        <f>SUM(Sheet2!C158:L158)+Sheet2!Y158-F190</f>
        <v>#N/A</v>
      </c>
      <c r="I190" s="41" t="e">
        <f>SUM(Sheet2!C158:V158)+Sheet2!Z158-F190</f>
        <v>#N/A</v>
      </c>
    </row>
    <row r="191" spans="1:9" x14ac:dyDescent="0.2">
      <c r="A191" s="42">
        <v>1</v>
      </c>
      <c r="B191" s="44">
        <v>153</v>
      </c>
      <c r="C191" s="44">
        <f t="shared" si="14"/>
        <v>159</v>
      </c>
      <c r="D191" s="44">
        <f t="shared" si="15"/>
        <v>14</v>
      </c>
      <c r="F191" s="68">
        <f t="shared" si="13"/>
        <v>1.2259615384615383</v>
      </c>
      <c r="G191" s="41" t="e">
        <f>SUM(Sheet2!C159:F159)+Sheet2!X159-F191</f>
        <v>#N/A</v>
      </c>
      <c r="H191" s="41" t="e">
        <f>SUM(Sheet2!C159:L159)+Sheet2!Y159-F191</f>
        <v>#N/A</v>
      </c>
      <c r="I191" s="41" t="e">
        <f>SUM(Sheet2!C159:V159)+Sheet2!Z159-F191</f>
        <v>#N/A</v>
      </c>
    </row>
    <row r="192" spans="1:9" x14ac:dyDescent="0.2">
      <c r="A192" s="42">
        <v>1</v>
      </c>
      <c r="B192" s="44">
        <v>154</v>
      </c>
      <c r="C192" s="44">
        <f t="shared" si="14"/>
        <v>158</v>
      </c>
      <c r="D192" s="44">
        <f t="shared" si="15"/>
        <v>14</v>
      </c>
      <c r="F192" s="68">
        <f t="shared" si="13"/>
        <v>1.233974358974359</v>
      </c>
      <c r="G192" s="41" t="e">
        <f>SUM(Sheet2!C160:F160)+Sheet2!X160-F192</f>
        <v>#N/A</v>
      </c>
      <c r="H192" s="41" t="e">
        <f>SUM(Sheet2!C160:L160)+Sheet2!Y160-F192</f>
        <v>#N/A</v>
      </c>
      <c r="I192" s="41" t="e">
        <f>SUM(Sheet2!C160:V160)+Sheet2!Z160-F192</f>
        <v>#N/A</v>
      </c>
    </row>
    <row r="193" spans="1:9" x14ac:dyDescent="0.2">
      <c r="A193" s="42">
        <v>1</v>
      </c>
      <c r="B193" s="44">
        <v>155</v>
      </c>
      <c r="C193" s="44">
        <f t="shared" si="14"/>
        <v>157</v>
      </c>
      <c r="D193" s="44">
        <f t="shared" si="15"/>
        <v>14</v>
      </c>
      <c r="F193" s="68">
        <f t="shared" si="13"/>
        <v>1.2419871794871795</v>
      </c>
      <c r="G193" s="41" t="e">
        <f>SUM(Sheet2!C161:F161)+Sheet2!X161-F193</f>
        <v>#N/A</v>
      </c>
      <c r="H193" s="41" t="e">
        <f>SUM(Sheet2!C161:L161)+Sheet2!Y161-F193</f>
        <v>#N/A</v>
      </c>
      <c r="I193" s="41" t="e">
        <f>SUM(Sheet2!C161:V161)+Sheet2!Z161-F193</f>
        <v>#N/A</v>
      </c>
    </row>
    <row r="194" spans="1:9" x14ac:dyDescent="0.2">
      <c r="A194" s="42">
        <v>1</v>
      </c>
      <c r="B194" s="44">
        <v>156</v>
      </c>
      <c r="C194" s="44">
        <f t="shared" si="14"/>
        <v>156</v>
      </c>
      <c r="D194" s="44">
        <f t="shared" si="15"/>
        <v>13</v>
      </c>
      <c r="F194" s="68">
        <f t="shared" si="13"/>
        <v>1.25</v>
      </c>
      <c r="G194" s="41" t="e">
        <f>SUM(Sheet2!C162:F162)+Sheet2!X162-F194</f>
        <v>#N/A</v>
      </c>
      <c r="H194" s="41" t="e">
        <f>SUM(Sheet2!C162:L162)+Sheet2!Y162-F194</f>
        <v>#N/A</v>
      </c>
      <c r="I194" s="41" t="e">
        <f>SUM(Sheet2!C162:V162)+Sheet2!Z162-F194</f>
        <v>#N/A</v>
      </c>
    </row>
    <row r="195" spans="1:9" x14ac:dyDescent="0.2">
      <c r="A195" s="42">
        <v>1</v>
      </c>
      <c r="B195" s="44">
        <v>157</v>
      </c>
      <c r="C195" s="44">
        <f t="shared" si="14"/>
        <v>155</v>
      </c>
      <c r="D195" s="44">
        <f t="shared" si="15"/>
        <v>13</v>
      </c>
      <c r="F195" s="68">
        <f t="shared" si="13"/>
        <v>1.2580128205128205</v>
      </c>
      <c r="G195" s="41" t="e">
        <f>SUM(Sheet2!C163:F163)+Sheet2!X163-F195</f>
        <v>#N/A</v>
      </c>
      <c r="H195" s="41" t="e">
        <f>SUM(Sheet2!C163:L163)+Sheet2!Y163-F195</f>
        <v>#N/A</v>
      </c>
      <c r="I195" s="41" t="e">
        <f>SUM(Sheet2!C163:V163)+Sheet2!Z163-F195</f>
        <v>#N/A</v>
      </c>
    </row>
    <row r="196" spans="1:9" x14ac:dyDescent="0.2">
      <c r="A196" s="42">
        <v>1</v>
      </c>
      <c r="B196" s="44">
        <v>158</v>
      </c>
      <c r="C196" s="44">
        <f t="shared" si="14"/>
        <v>154</v>
      </c>
      <c r="D196" s="44">
        <f t="shared" si="15"/>
        <v>13</v>
      </c>
      <c r="F196" s="68">
        <f t="shared" si="13"/>
        <v>1.266025641025641</v>
      </c>
      <c r="G196" s="41" t="e">
        <f>SUM(Sheet2!C164:F164)+Sheet2!X164-F196</f>
        <v>#N/A</v>
      </c>
      <c r="H196" s="41" t="e">
        <f>SUM(Sheet2!C164:L164)+Sheet2!Y164-F196</f>
        <v>#N/A</v>
      </c>
      <c r="I196" s="41" t="e">
        <f>SUM(Sheet2!C164:V164)+Sheet2!Z164-F196</f>
        <v>#N/A</v>
      </c>
    </row>
    <row r="197" spans="1:9" x14ac:dyDescent="0.2">
      <c r="A197" s="42">
        <v>1</v>
      </c>
      <c r="B197" s="44">
        <v>159</v>
      </c>
      <c r="C197" s="44">
        <f t="shared" si="14"/>
        <v>153</v>
      </c>
      <c r="D197" s="44">
        <f t="shared" si="15"/>
        <v>13</v>
      </c>
      <c r="F197" s="68">
        <f t="shared" si="13"/>
        <v>1.2740384615384615</v>
      </c>
      <c r="G197" s="41" t="e">
        <f>SUM(Sheet2!C165:F165)+Sheet2!X165-F197</f>
        <v>#N/A</v>
      </c>
      <c r="H197" s="41" t="e">
        <f>SUM(Sheet2!C165:L165)+Sheet2!Y165-F197</f>
        <v>#N/A</v>
      </c>
      <c r="I197" s="41" t="e">
        <f>SUM(Sheet2!C165:V165)+Sheet2!Z165-F197</f>
        <v>#N/A</v>
      </c>
    </row>
    <row r="198" spans="1:9" x14ac:dyDescent="0.2">
      <c r="A198" s="42">
        <v>1</v>
      </c>
      <c r="B198" s="44">
        <v>160</v>
      </c>
      <c r="C198" s="44">
        <f t="shared" si="14"/>
        <v>152</v>
      </c>
      <c r="D198" s="44">
        <f t="shared" si="15"/>
        <v>13</v>
      </c>
      <c r="F198" s="68">
        <f t="shared" si="13"/>
        <v>1.2820512820512819</v>
      </c>
      <c r="G198" s="41" t="e">
        <f>SUM(Sheet2!C166:F166)+Sheet2!X166-F198</f>
        <v>#N/A</v>
      </c>
      <c r="H198" s="41" t="e">
        <f>SUM(Sheet2!C166:L166)+Sheet2!Y166-F198</f>
        <v>#N/A</v>
      </c>
      <c r="I198" s="41" t="e">
        <f>SUM(Sheet2!C166:V166)+Sheet2!Z166-F198</f>
        <v>#N/A</v>
      </c>
    </row>
    <row r="199" spans="1:9" x14ac:dyDescent="0.2">
      <c r="A199" s="42">
        <v>1</v>
      </c>
      <c r="B199" s="44">
        <v>161</v>
      </c>
      <c r="C199" s="44">
        <f t="shared" si="14"/>
        <v>151</v>
      </c>
      <c r="D199" s="44">
        <f t="shared" si="15"/>
        <v>13</v>
      </c>
      <c r="F199" s="68">
        <f t="shared" si="13"/>
        <v>1.2900641025641026</v>
      </c>
      <c r="G199" s="41" t="e">
        <f>SUM(Sheet2!C167:F167)+Sheet2!X167-F199</f>
        <v>#N/A</v>
      </c>
      <c r="H199" s="41" t="e">
        <f>SUM(Sheet2!C167:L167)+Sheet2!Y167-F199</f>
        <v>#N/A</v>
      </c>
      <c r="I199" s="41" t="e">
        <f>SUM(Sheet2!C167:V167)+Sheet2!Z167-F199</f>
        <v>#N/A</v>
      </c>
    </row>
    <row r="200" spans="1:9" x14ac:dyDescent="0.2">
      <c r="A200" s="42">
        <v>1</v>
      </c>
      <c r="B200" s="44">
        <v>162</v>
      </c>
      <c r="C200" s="44">
        <f t="shared" si="14"/>
        <v>150</v>
      </c>
      <c r="D200" s="44">
        <f t="shared" si="15"/>
        <v>13</v>
      </c>
      <c r="F200" s="68">
        <f t="shared" si="13"/>
        <v>1.2980769230769231</v>
      </c>
      <c r="G200" s="41" t="e">
        <f>SUM(Sheet2!C168:F168)+Sheet2!X168-F200</f>
        <v>#N/A</v>
      </c>
      <c r="H200" s="41" t="e">
        <f>SUM(Sheet2!C168:L168)+Sheet2!Y168-F200</f>
        <v>#N/A</v>
      </c>
      <c r="I200" s="41" t="e">
        <f>SUM(Sheet2!C168:V168)+Sheet2!Z168-F200</f>
        <v>#N/A</v>
      </c>
    </row>
    <row r="201" spans="1:9" x14ac:dyDescent="0.2">
      <c r="A201" s="42">
        <v>1</v>
      </c>
      <c r="B201" s="44">
        <v>163</v>
      </c>
      <c r="C201" s="44">
        <f t="shared" si="14"/>
        <v>149</v>
      </c>
      <c r="D201" s="44">
        <f t="shared" si="15"/>
        <v>13</v>
      </c>
      <c r="F201" s="68">
        <f t="shared" si="13"/>
        <v>1.3060897435897436</v>
      </c>
      <c r="G201" s="41" t="e">
        <f>SUM(Sheet2!C169:F169)+Sheet2!X169-F201</f>
        <v>#N/A</v>
      </c>
      <c r="H201" s="41" t="e">
        <f>SUM(Sheet2!C169:L169)+Sheet2!Y169-F201</f>
        <v>#N/A</v>
      </c>
      <c r="I201" s="41" t="e">
        <f>SUM(Sheet2!C169:V169)+Sheet2!Z169-F201</f>
        <v>#N/A</v>
      </c>
    </row>
    <row r="202" spans="1:9" x14ac:dyDescent="0.2">
      <c r="A202" s="42">
        <v>1</v>
      </c>
      <c r="B202" s="44">
        <v>164</v>
      </c>
      <c r="C202" s="44">
        <f t="shared" si="14"/>
        <v>148</v>
      </c>
      <c r="D202" s="44">
        <f t="shared" si="15"/>
        <v>13</v>
      </c>
      <c r="F202" s="68">
        <f t="shared" si="13"/>
        <v>1.3141025641025641</v>
      </c>
      <c r="G202" s="41" t="e">
        <f>SUM(Sheet2!C170:F170)+Sheet2!X170-F202</f>
        <v>#N/A</v>
      </c>
      <c r="H202" s="41" t="e">
        <f>SUM(Sheet2!C170:L170)+Sheet2!Y170-F202</f>
        <v>#N/A</v>
      </c>
      <c r="I202" s="41" t="e">
        <f>SUM(Sheet2!C170:V170)+Sheet2!Z170-F202</f>
        <v>#N/A</v>
      </c>
    </row>
    <row r="203" spans="1:9" x14ac:dyDescent="0.2">
      <c r="A203" s="42">
        <v>1</v>
      </c>
      <c r="B203" s="44">
        <v>165</v>
      </c>
      <c r="C203" s="44">
        <f t="shared" si="14"/>
        <v>147</v>
      </c>
      <c r="D203" s="44">
        <f t="shared" si="15"/>
        <v>13</v>
      </c>
      <c r="F203" s="68">
        <f t="shared" si="13"/>
        <v>1.3221153846153846</v>
      </c>
      <c r="G203" s="41" t="e">
        <f>SUM(Sheet2!C171:F171)+Sheet2!X171-F203</f>
        <v>#N/A</v>
      </c>
      <c r="H203" s="41" t="e">
        <f>SUM(Sheet2!C171:L171)+Sheet2!Y171-F203</f>
        <v>#N/A</v>
      </c>
      <c r="I203" s="41" t="e">
        <f>SUM(Sheet2!C171:V171)+Sheet2!Z171-F203</f>
        <v>#N/A</v>
      </c>
    </row>
    <row r="204" spans="1:9" x14ac:dyDescent="0.2">
      <c r="A204" s="42">
        <v>1</v>
      </c>
      <c r="B204" s="44">
        <v>166</v>
      </c>
      <c r="C204" s="44">
        <f t="shared" si="14"/>
        <v>146</v>
      </c>
      <c r="D204" s="44">
        <f t="shared" si="15"/>
        <v>13</v>
      </c>
      <c r="F204" s="68">
        <f t="shared" si="13"/>
        <v>1.3301282051282051</v>
      </c>
      <c r="G204" s="41" t="e">
        <f>SUM(Sheet2!C172:F172)+Sheet2!X172-F204</f>
        <v>#N/A</v>
      </c>
      <c r="H204" s="41" t="e">
        <f>SUM(Sheet2!C172:L172)+Sheet2!Y172-F204</f>
        <v>#N/A</v>
      </c>
      <c r="I204" s="41" t="e">
        <f>SUM(Sheet2!C172:V172)+Sheet2!Z172-F204</f>
        <v>#N/A</v>
      </c>
    </row>
    <row r="205" spans="1:9" x14ac:dyDescent="0.2">
      <c r="A205" s="42">
        <v>1</v>
      </c>
      <c r="B205" s="44">
        <v>167</v>
      </c>
      <c r="C205" s="44">
        <f t="shared" si="14"/>
        <v>145</v>
      </c>
      <c r="D205" s="44">
        <f t="shared" si="15"/>
        <v>13</v>
      </c>
      <c r="F205" s="68">
        <f t="shared" si="13"/>
        <v>1.3381410256410255</v>
      </c>
      <c r="G205" s="41" t="e">
        <f>SUM(Sheet2!C173:F173)+Sheet2!X173-F205</f>
        <v>#N/A</v>
      </c>
      <c r="H205" s="41" t="e">
        <f>SUM(Sheet2!C173:L173)+Sheet2!Y173-F205</f>
        <v>#N/A</v>
      </c>
      <c r="I205" s="41" t="e">
        <f>SUM(Sheet2!C173:V173)+Sheet2!Z173-F205</f>
        <v>#N/A</v>
      </c>
    </row>
    <row r="206" spans="1:9" x14ac:dyDescent="0.2">
      <c r="A206" s="42">
        <v>1</v>
      </c>
      <c r="B206" s="44">
        <v>168</v>
      </c>
      <c r="C206" s="44">
        <f t="shared" si="14"/>
        <v>144</v>
      </c>
      <c r="D206" s="44">
        <f t="shared" si="15"/>
        <v>12</v>
      </c>
      <c r="F206" s="68">
        <f t="shared" si="13"/>
        <v>1.346153846153846</v>
      </c>
      <c r="G206" s="41" t="e">
        <f>SUM(Sheet2!C174:F174)+Sheet2!X174-F206</f>
        <v>#N/A</v>
      </c>
      <c r="H206" s="41" t="e">
        <f>SUM(Sheet2!C174:L174)+Sheet2!Y174-F206</f>
        <v>#N/A</v>
      </c>
      <c r="I206" s="41" t="e">
        <f>SUM(Sheet2!C174:V174)+Sheet2!Z174-F206</f>
        <v>#N/A</v>
      </c>
    </row>
    <row r="207" spans="1:9" x14ac:dyDescent="0.2">
      <c r="A207" s="42">
        <v>1</v>
      </c>
      <c r="B207" s="44">
        <v>169</v>
      </c>
      <c r="C207" s="44">
        <f t="shared" si="14"/>
        <v>143</v>
      </c>
      <c r="D207" s="44">
        <f t="shared" si="15"/>
        <v>12</v>
      </c>
      <c r="F207" s="68">
        <f t="shared" si="13"/>
        <v>1.3541666666666665</v>
      </c>
      <c r="G207" s="41" t="e">
        <f>SUM(Sheet2!C175:F175)+Sheet2!X175-F207</f>
        <v>#N/A</v>
      </c>
      <c r="H207" s="41" t="e">
        <f>SUM(Sheet2!C175:L175)+Sheet2!Y175-F207</f>
        <v>#N/A</v>
      </c>
      <c r="I207" s="41" t="e">
        <f>SUM(Sheet2!C175:V175)+Sheet2!Z175-F207</f>
        <v>#N/A</v>
      </c>
    </row>
    <row r="208" spans="1:9" x14ac:dyDescent="0.2">
      <c r="A208" s="42">
        <v>1</v>
      </c>
      <c r="B208" s="44">
        <v>170</v>
      </c>
      <c r="C208" s="44">
        <f t="shared" si="14"/>
        <v>142</v>
      </c>
      <c r="D208" s="44">
        <f t="shared" si="15"/>
        <v>12</v>
      </c>
      <c r="F208" s="68">
        <f t="shared" si="13"/>
        <v>1.362179487179487</v>
      </c>
      <c r="G208" s="41" t="e">
        <f>SUM(Sheet2!C176:F176)+Sheet2!X176-F208</f>
        <v>#N/A</v>
      </c>
      <c r="H208" s="41" t="e">
        <f>SUM(Sheet2!C176:L176)+Sheet2!Y176-F208</f>
        <v>#N/A</v>
      </c>
      <c r="I208" s="41" t="e">
        <f>SUM(Sheet2!C176:V176)+Sheet2!Z176-F208</f>
        <v>#N/A</v>
      </c>
    </row>
    <row r="209" spans="1:9" x14ac:dyDescent="0.2">
      <c r="A209" s="42">
        <v>1</v>
      </c>
      <c r="B209" s="44">
        <v>171</v>
      </c>
      <c r="C209" s="44">
        <f t="shared" si="14"/>
        <v>141</v>
      </c>
      <c r="D209" s="44">
        <f t="shared" si="15"/>
        <v>12</v>
      </c>
      <c r="F209" s="68">
        <f t="shared" si="13"/>
        <v>1.3701923076923079</v>
      </c>
      <c r="G209" s="41" t="e">
        <f>SUM(Sheet2!C177:F177)+Sheet2!X177-F209</f>
        <v>#N/A</v>
      </c>
      <c r="H209" s="41" t="e">
        <f>SUM(Sheet2!C177:L177)+Sheet2!Y177-F209</f>
        <v>#N/A</v>
      </c>
      <c r="I209" s="41" t="e">
        <f>SUM(Sheet2!C177:V177)+Sheet2!Z177-F209</f>
        <v>#N/A</v>
      </c>
    </row>
    <row r="210" spans="1:9" x14ac:dyDescent="0.2">
      <c r="A210" s="42">
        <v>1</v>
      </c>
      <c r="B210" s="44">
        <v>172</v>
      </c>
      <c r="C210" s="44">
        <f t="shared" si="14"/>
        <v>140</v>
      </c>
      <c r="D210" s="44">
        <f t="shared" si="15"/>
        <v>12</v>
      </c>
      <c r="F210" s="68">
        <f t="shared" si="13"/>
        <v>1.3782051282051282</v>
      </c>
      <c r="G210" s="41" t="e">
        <f>SUM(Sheet2!C178:F178)+Sheet2!X178-F210</f>
        <v>#N/A</v>
      </c>
      <c r="H210" s="41" t="e">
        <f>SUM(Sheet2!C178:L178)+Sheet2!Y178-F210</f>
        <v>#N/A</v>
      </c>
      <c r="I210" s="41" t="e">
        <f>SUM(Sheet2!C178:V178)+Sheet2!Z178-F210</f>
        <v>#N/A</v>
      </c>
    </row>
    <row r="211" spans="1:9" x14ac:dyDescent="0.2">
      <c r="A211" s="42">
        <v>1</v>
      </c>
      <c r="B211" s="44">
        <v>173</v>
      </c>
      <c r="C211" s="44">
        <f t="shared" si="14"/>
        <v>139</v>
      </c>
      <c r="D211" s="44">
        <f t="shared" si="15"/>
        <v>12</v>
      </c>
      <c r="F211" s="68">
        <f t="shared" si="13"/>
        <v>1.3862179487179489</v>
      </c>
      <c r="G211" s="41" t="e">
        <f>SUM(Sheet2!C179:F179)+Sheet2!X179-F211</f>
        <v>#N/A</v>
      </c>
      <c r="H211" s="41" t="e">
        <f>SUM(Sheet2!C179:L179)+Sheet2!Y179-F211</f>
        <v>#N/A</v>
      </c>
      <c r="I211" s="41" t="e">
        <f>SUM(Sheet2!C179:V179)+Sheet2!Z179-F211</f>
        <v>#N/A</v>
      </c>
    </row>
    <row r="212" spans="1:9" x14ac:dyDescent="0.2">
      <c r="A212" s="42">
        <v>1</v>
      </c>
      <c r="B212" s="44">
        <v>174</v>
      </c>
      <c r="C212" s="44">
        <f t="shared" si="14"/>
        <v>138</v>
      </c>
      <c r="D212" s="44">
        <f t="shared" si="15"/>
        <v>12</v>
      </c>
      <c r="F212" s="68">
        <f t="shared" si="13"/>
        <v>1.3942307692307692</v>
      </c>
      <c r="G212" s="41" t="e">
        <f>SUM(Sheet2!C180:F180)+Sheet2!X180-F212</f>
        <v>#N/A</v>
      </c>
      <c r="H212" s="41" t="e">
        <f>SUM(Sheet2!C180:L180)+Sheet2!Y180-F212</f>
        <v>#N/A</v>
      </c>
      <c r="I212" s="41" t="e">
        <f>SUM(Sheet2!C180:V180)+Sheet2!Z180-F212</f>
        <v>#N/A</v>
      </c>
    </row>
    <row r="213" spans="1:9" x14ac:dyDescent="0.2">
      <c r="A213" s="42">
        <v>1</v>
      </c>
      <c r="B213" s="44">
        <v>175</v>
      </c>
      <c r="C213" s="44">
        <f t="shared" si="14"/>
        <v>137</v>
      </c>
      <c r="D213" s="44">
        <f t="shared" si="15"/>
        <v>12</v>
      </c>
      <c r="F213" s="68">
        <f t="shared" si="13"/>
        <v>1.4022435897435899</v>
      </c>
      <c r="G213" s="41" t="e">
        <f>SUM(Sheet2!C181:F181)+Sheet2!X181-F213</f>
        <v>#N/A</v>
      </c>
      <c r="H213" s="41" t="e">
        <f>SUM(Sheet2!C181:L181)+Sheet2!Y181-F213</f>
        <v>#N/A</v>
      </c>
      <c r="I213" s="41" t="e">
        <f>SUM(Sheet2!C181:V181)+Sheet2!Z181-F213</f>
        <v>#N/A</v>
      </c>
    </row>
    <row r="214" spans="1:9" x14ac:dyDescent="0.2">
      <c r="A214" s="42">
        <v>1</v>
      </c>
      <c r="B214" s="44">
        <v>176</v>
      </c>
      <c r="C214" s="44">
        <f t="shared" si="14"/>
        <v>136</v>
      </c>
      <c r="D214" s="44">
        <f t="shared" si="15"/>
        <v>12</v>
      </c>
      <c r="F214" s="68">
        <f t="shared" si="13"/>
        <v>1.4102564102564101</v>
      </c>
      <c r="G214" s="41" t="e">
        <f>SUM(Sheet2!C182:F182)+Sheet2!X182-F214</f>
        <v>#N/A</v>
      </c>
      <c r="H214" s="41" t="e">
        <f>SUM(Sheet2!C182:L182)+Sheet2!Y182-F214</f>
        <v>#N/A</v>
      </c>
      <c r="I214" s="41" t="e">
        <f>SUM(Sheet2!C182:V182)+Sheet2!Z182-F214</f>
        <v>#N/A</v>
      </c>
    </row>
    <row r="215" spans="1:9" x14ac:dyDescent="0.2">
      <c r="A215" s="42">
        <v>1</v>
      </c>
      <c r="B215" s="44">
        <v>177</v>
      </c>
      <c r="C215" s="44">
        <f t="shared" si="14"/>
        <v>135</v>
      </c>
      <c r="D215" s="44">
        <f t="shared" si="15"/>
        <v>12</v>
      </c>
      <c r="F215" s="68">
        <f t="shared" si="13"/>
        <v>1.4182692307692308</v>
      </c>
      <c r="G215" s="41" t="e">
        <f>SUM(Sheet2!C183:F183)+Sheet2!X183-F215</f>
        <v>#N/A</v>
      </c>
      <c r="H215" s="41" t="e">
        <f>SUM(Sheet2!C183:L183)+Sheet2!Y183-F215</f>
        <v>#N/A</v>
      </c>
      <c r="I215" s="41" t="e">
        <f>SUM(Sheet2!C183:V183)+Sheet2!Z183-F215</f>
        <v>#N/A</v>
      </c>
    </row>
    <row r="216" spans="1:9" x14ac:dyDescent="0.2">
      <c r="A216" s="42">
        <v>1</v>
      </c>
      <c r="B216" s="44">
        <v>178</v>
      </c>
      <c r="C216" s="44">
        <f t="shared" si="14"/>
        <v>134</v>
      </c>
      <c r="D216" s="44">
        <f t="shared" si="15"/>
        <v>12</v>
      </c>
      <c r="F216" s="68">
        <f t="shared" si="13"/>
        <v>1.4262820512820511</v>
      </c>
      <c r="G216" s="41" t="e">
        <f>SUM(Sheet2!C184:F184)+Sheet2!X184-F216</f>
        <v>#N/A</v>
      </c>
      <c r="H216" s="41" t="e">
        <f>SUM(Sheet2!C184:L184)+Sheet2!Y184-F216</f>
        <v>#N/A</v>
      </c>
      <c r="I216" s="41" t="e">
        <f>SUM(Sheet2!C184:V184)+Sheet2!Z184-F216</f>
        <v>#N/A</v>
      </c>
    </row>
    <row r="217" spans="1:9" x14ac:dyDescent="0.2">
      <c r="A217" s="42">
        <v>1</v>
      </c>
      <c r="B217" s="44">
        <v>179</v>
      </c>
      <c r="C217" s="44">
        <f t="shared" si="14"/>
        <v>133</v>
      </c>
      <c r="D217" s="44">
        <f t="shared" si="15"/>
        <v>12</v>
      </c>
      <c r="F217" s="68">
        <f t="shared" si="13"/>
        <v>1.4342948717948718</v>
      </c>
      <c r="G217" s="41" t="e">
        <f>SUM(Sheet2!C185:F185)+Sheet2!X185-F217</f>
        <v>#N/A</v>
      </c>
      <c r="H217" s="41" t="e">
        <f>SUM(Sheet2!C185:L185)+Sheet2!Y185-F217</f>
        <v>#N/A</v>
      </c>
      <c r="I217" s="41" t="e">
        <f>SUM(Sheet2!C185:V185)+Sheet2!Z185-F217</f>
        <v>#N/A</v>
      </c>
    </row>
    <row r="218" spans="1:9" x14ac:dyDescent="0.2">
      <c r="A218" s="42">
        <v>1</v>
      </c>
      <c r="B218" s="44">
        <v>180</v>
      </c>
      <c r="C218" s="44">
        <f t="shared" si="14"/>
        <v>132</v>
      </c>
      <c r="D218" s="44">
        <f t="shared" si="15"/>
        <v>11</v>
      </c>
      <c r="F218" s="68">
        <f t="shared" si="13"/>
        <v>1.4423076923076921</v>
      </c>
      <c r="G218" s="41" t="e">
        <f>SUM(Sheet2!C186:F186)+Sheet2!X186-F218</f>
        <v>#N/A</v>
      </c>
      <c r="H218" s="41" t="e">
        <f>SUM(Sheet2!C186:L186)+Sheet2!Y186-F218</f>
        <v>#N/A</v>
      </c>
      <c r="I218" s="41" t="e">
        <f>SUM(Sheet2!C186:V186)+Sheet2!Z186-F218</f>
        <v>#N/A</v>
      </c>
    </row>
    <row r="219" spans="1:9" x14ac:dyDescent="0.2">
      <c r="A219" s="42">
        <v>1</v>
      </c>
      <c r="B219" s="44">
        <v>181</v>
      </c>
      <c r="C219" s="44">
        <f t="shared" si="14"/>
        <v>131</v>
      </c>
      <c r="D219" s="44">
        <f t="shared" si="15"/>
        <v>11</v>
      </c>
      <c r="F219" s="68">
        <f t="shared" si="13"/>
        <v>1.450320512820513</v>
      </c>
      <c r="G219" s="41" t="e">
        <f>SUM(Sheet2!C187:F187)+Sheet2!X187-F219</f>
        <v>#N/A</v>
      </c>
      <c r="H219" s="41" t="e">
        <f>SUM(Sheet2!C187:L187)+Sheet2!Y187-F219</f>
        <v>#N/A</v>
      </c>
      <c r="I219" s="41" t="e">
        <f>SUM(Sheet2!C187:V187)+Sheet2!Z187-F219</f>
        <v>#N/A</v>
      </c>
    </row>
    <row r="220" spans="1:9" x14ac:dyDescent="0.2">
      <c r="A220" s="42">
        <v>1</v>
      </c>
      <c r="B220" s="44">
        <v>182</v>
      </c>
      <c r="C220" s="44">
        <f t="shared" si="14"/>
        <v>130</v>
      </c>
      <c r="D220" s="44">
        <f t="shared" si="15"/>
        <v>11</v>
      </c>
      <c r="F220" s="68">
        <f t="shared" si="13"/>
        <v>1.4583333333333335</v>
      </c>
      <c r="G220" s="41" t="e">
        <f>SUM(Sheet2!C188:F188)+Sheet2!X188-F220</f>
        <v>#N/A</v>
      </c>
      <c r="H220" s="41" t="e">
        <f>SUM(Sheet2!C188:L188)+Sheet2!Y188-F220</f>
        <v>#N/A</v>
      </c>
      <c r="I220" s="41" t="e">
        <f>SUM(Sheet2!C188:V188)+Sheet2!Z188-F220</f>
        <v>#N/A</v>
      </c>
    </row>
    <row r="221" spans="1:9" x14ac:dyDescent="0.2">
      <c r="A221" s="42">
        <v>1</v>
      </c>
      <c r="B221" s="44">
        <v>183</v>
      </c>
      <c r="C221" s="44">
        <f t="shared" si="14"/>
        <v>129</v>
      </c>
      <c r="D221" s="44">
        <f t="shared" si="15"/>
        <v>11</v>
      </c>
      <c r="F221" s="68">
        <f t="shared" si="13"/>
        <v>1.466346153846154</v>
      </c>
      <c r="G221" s="41" t="e">
        <f>SUM(Sheet2!C189:F189)+Sheet2!X189-F221</f>
        <v>#N/A</v>
      </c>
      <c r="H221" s="41" t="e">
        <f>SUM(Sheet2!C189:L189)+Sheet2!Y189-F221</f>
        <v>#N/A</v>
      </c>
      <c r="I221" s="41" t="e">
        <f>SUM(Sheet2!C189:V189)+Sheet2!Z189-F221</f>
        <v>#N/A</v>
      </c>
    </row>
    <row r="222" spans="1:9" x14ac:dyDescent="0.2">
      <c r="A222" s="42">
        <v>1</v>
      </c>
      <c r="B222" s="44">
        <v>184</v>
      </c>
      <c r="C222" s="44">
        <f t="shared" si="14"/>
        <v>128</v>
      </c>
      <c r="D222" s="44">
        <f t="shared" si="15"/>
        <v>11</v>
      </c>
      <c r="F222" s="68">
        <f t="shared" si="13"/>
        <v>1.4743589743589745</v>
      </c>
      <c r="G222" s="41" t="e">
        <f>SUM(Sheet2!C190:F190)+Sheet2!X190-F222</f>
        <v>#N/A</v>
      </c>
      <c r="H222" s="41" t="e">
        <f>SUM(Sheet2!C190:L190)+Sheet2!Y190-F222</f>
        <v>#N/A</v>
      </c>
      <c r="I222" s="41" t="e">
        <f>SUM(Sheet2!C190:V190)+Sheet2!Z190-F222</f>
        <v>#N/A</v>
      </c>
    </row>
    <row r="223" spans="1:9" x14ac:dyDescent="0.2">
      <c r="A223" s="42">
        <v>1</v>
      </c>
      <c r="B223" s="44">
        <v>185</v>
      </c>
      <c r="C223" s="44">
        <f t="shared" si="14"/>
        <v>127</v>
      </c>
      <c r="D223" s="44">
        <f t="shared" si="15"/>
        <v>11</v>
      </c>
      <c r="F223" s="68">
        <f t="shared" si="13"/>
        <v>1.4823717948717949</v>
      </c>
      <c r="G223" s="41" t="e">
        <f>SUM(Sheet2!C191:F191)+Sheet2!X191-F223</f>
        <v>#N/A</v>
      </c>
      <c r="H223" s="41" t="e">
        <f>SUM(Sheet2!C191:L191)+Sheet2!Y191-F223</f>
        <v>#N/A</v>
      </c>
      <c r="I223" s="41" t="e">
        <f>SUM(Sheet2!C191:V191)+Sheet2!Z191-F223</f>
        <v>#N/A</v>
      </c>
    </row>
    <row r="224" spans="1:9" x14ac:dyDescent="0.2">
      <c r="A224" s="42">
        <v>1</v>
      </c>
      <c r="B224" s="44">
        <v>186</v>
      </c>
      <c r="C224" s="44">
        <f t="shared" si="14"/>
        <v>126</v>
      </c>
      <c r="D224" s="44">
        <f t="shared" si="15"/>
        <v>11</v>
      </c>
      <c r="F224" s="68">
        <f t="shared" si="13"/>
        <v>1.4903846153846154</v>
      </c>
      <c r="G224" s="41" t="e">
        <f>SUM(Sheet2!C192:F192)+Sheet2!X192-F224</f>
        <v>#N/A</v>
      </c>
      <c r="H224" s="41" t="e">
        <f>SUM(Sheet2!C192:L192)+Sheet2!Y192-F224</f>
        <v>#N/A</v>
      </c>
      <c r="I224" s="41" t="e">
        <f>SUM(Sheet2!C192:V192)+Sheet2!Z192-F224</f>
        <v>#N/A</v>
      </c>
    </row>
    <row r="225" spans="1:9" x14ac:dyDescent="0.2">
      <c r="A225" s="42">
        <v>1</v>
      </c>
      <c r="B225" s="44">
        <v>187</v>
      </c>
      <c r="C225" s="44">
        <f t="shared" si="14"/>
        <v>125</v>
      </c>
      <c r="D225" s="44">
        <f t="shared" si="15"/>
        <v>11</v>
      </c>
      <c r="F225" s="68">
        <f t="shared" si="13"/>
        <v>1.4983974358974359</v>
      </c>
      <c r="G225" s="41" t="e">
        <f>SUM(Sheet2!C193:F193)+Sheet2!X193-F225</f>
        <v>#N/A</v>
      </c>
      <c r="H225" s="41" t="e">
        <f>SUM(Sheet2!C193:L193)+Sheet2!Y193-F225</f>
        <v>#N/A</v>
      </c>
      <c r="I225" s="41" t="e">
        <f>SUM(Sheet2!C193:V193)+Sheet2!Z193-F225</f>
        <v>#N/A</v>
      </c>
    </row>
    <row r="226" spans="1:9" x14ac:dyDescent="0.2">
      <c r="A226" s="42">
        <v>1</v>
      </c>
      <c r="B226" s="44">
        <v>188</v>
      </c>
      <c r="C226" s="44">
        <f t="shared" si="14"/>
        <v>124</v>
      </c>
      <c r="D226" s="44">
        <f t="shared" si="15"/>
        <v>11</v>
      </c>
      <c r="F226" s="68">
        <f t="shared" si="13"/>
        <v>1.5064102564102564</v>
      </c>
      <c r="G226" s="41" t="e">
        <f>SUM(Sheet2!C194:F194)+Sheet2!X194-F226</f>
        <v>#N/A</v>
      </c>
      <c r="H226" s="41" t="e">
        <f>SUM(Sheet2!C194:L194)+Sheet2!Y194-F226</f>
        <v>#N/A</v>
      </c>
      <c r="I226" s="41" t="e">
        <f>SUM(Sheet2!C194:V194)+Sheet2!Z194-F226</f>
        <v>#N/A</v>
      </c>
    </row>
    <row r="227" spans="1:9" x14ac:dyDescent="0.2">
      <c r="A227" s="42">
        <v>1</v>
      </c>
      <c r="B227" s="44">
        <v>189</v>
      </c>
      <c r="C227" s="44">
        <f t="shared" si="14"/>
        <v>123</v>
      </c>
      <c r="D227" s="44">
        <f t="shared" si="15"/>
        <v>11</v>
      </c>
      <c r="F227" s="68">
        <f t="shared" si="13"/>
        <v>1.5144230769230769</v>
      </c>
      <c r="G227" s="41" t="e">
        <f>SUM(Sheet2!C195:F195)+Sheet2!X195-F227</f>
        <v>#N/A</v>
      </c>
      <c r="H227" s="41" t="e">
        <f>SUM(Sheet2!C195:L195)+Sheet2!Y195-F227</f>
        <v>#N/A</v>
      </c>
      <c r="I227" s="41" t="e">
        <f>SUM(Sheet2!C195:V195)+Sheet2!Z195-F227</f>
        <v>#N/A</v>
      </c>
    </row>
    <row r="228" spans="1:9" x14ac:dyDescent="0.2">
      <c r="A228" s="42">
        <v>1</v>
      </c>
      <c r="B228" s="44">
        <v>190</v>
      </c>
      <c r="C228" s="44">
        <f t="shared" si="14"/>
        <v>122</v>
      </c>
      <c r="D228" s="44">
        <f t="shared" si="15"/>
        <v>11</v>
      </c>
      <c r="F228" s="68">
        <f t="shared" si="13"/>
        <v>1.5224358974358974</v>
      </c>
      <c r="G228" s="41" t="e">
        <f>SUM(Sheet2!C196:F196)+Sheet2!X196-F228</f>
        <v>#N/A</v>
      </c>
      <c r="H228" s="41" t="e">
        <f>SUM(Sheet2!C196:L196)+Sheet2!Y196-F228</f>
        <v>#N/A</v>
      </c>
      <c r="I228" s="41" t="e">
        <f>SUM(Sheet2!C196:V196)+Sheet2!Z196-F228</f>
        <v>#N/A</v>
      </c>
    </row>
    <row r="229" spans="1:9" x14ac:dyDescent="0.2">
      <c r="A229" s="42">
        <v>1</v>
      </c>
      <c r="B229" s="44">
        <v>191</v>
      </c>
      <c r="C229" s="44">
        <f t="shared" si="14"/>
        <v>121</v>
      </c>
      <c r="D229" s="44">
        <f t="shared" si="15"/>
        <v>11</v>
      </c>
      <c r="F229" s="68">
        <f t="shared" si="13"/>
        <v>1.5304487179487181</v>
      </c>
      <c r="G229" s="41" t="e">
        <f>SUM(Sheet2!C197:F197)+Sheet2!X197-F229</f>
        <v>#N/A</v>
      </c>
      <c r="H229" s="41" t="e">
        <f>SUM(Sheet2!C197:L197)+Sheet2!Y197-F229</f>
        <v>#N/A</v>
      </c>
      <c r="I229" s="41" t="e">
        <f>SUM(Sheet2!C197:V197)+Sheet2!Z197-F229</f>
        <v>#N/A</v>
      </c>
    </row>
    <row r="230" spans="1:9" x14ac:dyDescent="0.2">
      <c r="A230" s="42">
        <v>1</v>
      </c>
      <c r="B230" s="44">
        <v>192</v>
      </c>
      <c r="C230" s="44">
        <f t="shared" si="14"/>
        <v>120</v>
      </c>
      <c r="D230" s="44">
        <f t="shared" si="15"/>
        <v>10</v>
      </c>
      <c r="F230" s="68">
        <f t="shared" si="13"/>
        <v>1.5384615384615385</v>
      </c>
      <c r="G230" s="41" t="e">
        <f>SUM(Sheet2!C198:F198)+Sheet2!X198-F230</f>
        <v>#N/A</v>
      </c>
      <c r="H230" s="41" t="e">
        <f>SUM(Sheet2!C198:L198)+Sheet2!Y198-F230</f>
        <v>#N/A</v>
      </c>
      <c r="I230" s="41" t="e">
        <f>SUM(Sheet2!C198:V198)+Sheet2!Z198-F230</f>
        <v>#N/A</v>
      </c>
    </row>
    <row r="231" spans="1:9" x14ac:dyDescent="0.2">
      <c r="A231" s="42">
        <v>1</v>
      </c>
      <c r="B231" s="44">
        <v>193</v>
      </c>
      <c r="C231" s="44">
        <f t="shared" si="14"/>
        <v>119</v>
      </c>
      <c r="D231" s="44">
        <f t="shared" si="15"/>
        <v>10</v>
      </c>
      <c r="F231" s="68">
        <f t="shared" ref="F231:F294" si="16">2.5*((B231)/(($C$39+1)))</f>
        <v>1.546474358974359</v>
      </c>
      <c r="G231" s="41" t="e">
        <f>SUM(Sheet2!C199:F199)+Sheet2!X199-F231</f>
        <v>#N/A</v>
      </c>
      <c r="H231" s="41" t="e">
        <f>SUM(Sheet2!C199:L199)+Sheet2!Y199-F231</f>
        <v>#N/A</v>
      </c>
      <c r="I231" s="41" t="e">
        <f>SUM(Sheet2!C199:V199)+Sheet2!Z199-F231</f>
        <v>#N/A</v>
      </c>
    </row>
    <row r="232" spans="1:9" x14ac:dyDescent="0.2">
      <c r="A232" s="42">
        <v>1</v>
      </c>
      <c r="B232" s="44">
        <v>194</v>
      </c>
      <c r="C232" s="44">
        <f t="shared" ref="C232:C295" si="17">312- IF(B232&gt;312,B232-312,B232)</f>
        <v>118</v>
      </c>
      <c r="D232" s="44">
        <f t="shared" ref="D232:D295" si="18">ROUNDUP(C232/12,0)</f>
        <v>10</v>
      </c>
      <c r="F232" s="68">
        <f t="shared" si="16"/>
        <v>1.5544871794871795</v>
      </c>
      <c r="G232" s="41" t="e">
        <f>SUM(Sheet2!C200:F200)+Sheet2!X200-F232</f>
        <v>#N/A</v>
      </c>
      <c r="H232" s="41" t="e">
        <f>SUM(Sheet2!C200:L200)+Sheet2!Y200-F232</f>
        <v>#N/A</v>
      </c>
      <c r="I232" s="41" t="e">
        <f>SUM(Sheet2!C200:V200)+Sheet2!Z200-F232</f>
        <v>#N/A</v>
      </c>
    </row>
    <row r="233" spans="1:9" x14ac:dyDescent="0.2">
      <c r="A233" s="42">
        <v>1</v>
      </c>
      <c r="B233" s="44">
        <v>195</v>
      </c>
      <c r="C233" s="44">
        <f t="shared" si="17"/>
        <v>117</v>
      </c>
      <c r="D233" s="44">
        <f t="shared" si="18"/>
        <v>10</v>
      </c>
      <c r="F233" s="68">
        <f t="shared" si="16"/>
        <v>1.5625</v>
      </c>
      <c r="G233" s="41" t="e">
        <f>SUM(Sheet2!C201:F201)+Sheet2!X201-F233</f>
        <v>#N/A</v>
      </c>
      <c r="H233" s="41" t="e">
        <f>SUM(Sheet2!C201:L201)+Sheet2!Y201-F233</f>
        <v>#N/A</v>
      </c>
      <c r="I233" s="41" t="e">
        <f>SUM(Sheet2!C201:V201)+Sheet2!Z201-F233</f>
        <v>#N/A</v>
      </c>
    </row>
    <row r="234" spans="1:9" x14ac:dyDescent="0.2">
      <c r="A234" s="42">
        <v>1</v>
      </c>
      <c r="B234" s="44">
        <v>196</v>
      </c>
      <c r="C234" s="44">
        <f t="shared" si="17"/>
        <v>116</v>
      </c>
      <c r="D234" s="44">
        <f t="shared" si="18"/>
        <v>10</v>
      </c>
      <c r="F234" s="68">
        <f t="shared" si="16"/>
        <v>1.5705128205128205</v>
      </c>
      <c r="G234" s="41" t="e">
        <f>SUM(Sheet2!C202:F202)+Sheet2!X202-F234</f>
        <v>#N/A</v>
      </c>
      <c r="H234" s="41" t="e">
        <f>SUM(Sheet2!C202:L202)+Sheet2!Y202-F234</f>
        <v>#N/A</v>
      </c>
      <c r="I234" s="41" t="e">
        <f>SUM(Sheet2!C202:V202)+Sheet2!Z202-F234</f>
        <v>#N/A</v>
      </c>
    </row>
    <row r="235" spans="1:9" x14ac:dyDescent="0.2">
      <c r="A235" s="42">
        <v>1</v>
      </c>
      <c r="B235" s="44">
        <v>197</v>
      </c>
      <c r="C235" s="44">
        <f t="shared" si="17"/>
        <v>115</v>
      </c>
      <c r="D235" s="44">
        <f t="shared" si="18"/>
        <v>10</v>
      </c>
      <c r="F235" s="68">
        <f t="shared" si="16"/>
        <v>1.578525641025641</v>
      </c>
      <c r="G235" s="41" t="e">
        <f>SUM(Sheet2!C203:F203)+Sheet2!X203-F235</f>
        <v>#N/A</v>
      </c>
      <c r="H235" s="41" t="e">
        <f>SUM(Sheet2!C203:L203)+Sheet2!Y203-F235</f>
        <v>#N/A</v>
      </c>
      <c r="I235" s="41" t="e">
        <f>SUM(Sheet2!C203:V203)+Sheet2!Z203-F235</f>
        <v>#N/A</v>
      </c>
    </row>
    <row r="236" spans="1:9" x14ac:dyDescent="0.2">
      <c r="A236" s="42">
        <v>1</v>
      </c>
      <c r="B236" s="44">
        <v>198</v>
      </c>
      <c r="C236" s="44">
        <f t="shared" si="17"/>
        <v>114</v>
      </c>
      <c r="D236" s="44">
        <f t="shared" si="18"/>
        <v>10</v>
      </c>
      <c r="F236" s="68">
        <f t="shared" si="16"/>
        <v>1.5865384615384615</v>
      </c>
      <c r="G236" s="41" t="e">
        <f>SUM(Sheet2!C204:F204)+Sheet2!X204-F236</f>
        <v>#N/A</v>
      </c>
      <c r="H236" s="41" t="e">
        <f>SUM(Sheet2!C204:L204)+Sheet2!Y204-F236</f>
        <v>#N/A</v>
      </c>
      <c r="I236" s="41" t="e">
        <f>SUM(Sheet2!C204:V204)+Sheet2!Z204-F236</f>
        <v>#N/A</v>
      </c>
    </row>
    <row r="237" spans="1:9" x14ac:dyDescent="0.2">
      <c r="A237" s="42">
        <v>1</v>
      </c>
      <c r="B237" s="44">
        <v>199</v>
      </c>
      <c r="C237" s="44">
        <f t="shared" si="17"/>
        <v>113</v>
      </c>
      <c r="D237" s="44">
        <f t="shared" si="18"/>
        <v>10</v>
      </c>
      <c r="F237" s="68">
        <f t="shared" si="16"/>
        <v>1.5945512820512819</v>
      </c>
      <c r="G237" s="41" t="e">
        <f>SUM(Sheet2!C205:F205)+Sheet2!X205-F237</f>
        <v>#N/A</v>
      </c>
      <c r="H237" s="41" t="e">
        <f>SUM(Sheet2!C205:L205)+Sheet2!Y205-F237</f>
        <v>#N/A</v>
      </c>
      <c r="I237" s="41" t="e">
        <f>SUM(Sheet2!C205:V205)+Sheet2!Z205-F237</f>
        <v>#N/A</v>
      </c>
    </row>
    <row r="238" spans="1:9" x14ac:dyDescent="0.2">
      <c r="A238" s="42">
        <v>1</v>
      </c>
      <c r="B238" s="44">
        <v>200</v>
      </c>
      <c r="C238" s="44">
        <f t="shared" si="17"/>
        <v>112</v>
      </c>
      <c r="D238" s="44">
        <f t="shared" si="18"/>
        <v>10</v>
      </c>
      <c r="F238" s="68">
        <f t="shared" si="16"/>
        <v>1.6025641025641026</v>
      </c>
      <c r="G238" s="41" t="e">
        <f>SUM(Sheet2!C206:F206)+Sheet2!X206-F238</f>
        <v>#N/A</v>
      </c>
      <c r="H238" s="41" t="e">
        <f>SUM(Sheet2!C206:L206)+Sheet2!Y206-F238</f>
        <v>#N/A</v>
      </c>
      <c r="I238" s="41" t="e">
        <f>SUM(Sheet2!C206:V206)+Sheet2!Z206-F238</f>
        <v>#N/A</v>
      </c>
    </row>
    <row r="239" spans="1:9" x14ac:dyDescent="0.2">
      <c r="A239" s="42">
        <v>1</v>
      </c>
      <c r="B239" s="44">
        <v>201</v>
      </c>
      <c r="C239" s="44">
        <f t="shared" si="17"/>
        <v>111</v>
      </c>
      <c r="D239" s="44">
        <f t="shared" si="18"/>
        <v>10</v>
      </c>
      <c r="F239" s="68">
        <f t="shared" si="16"/>
        <v>1.6105769230769231</v>
      </c>
      <c r="G239" s="41" t="e">
        <f>SUM(Sheet2!C207:F207)+Sheet2!X207-F239</f>
        <v>#N/A</v>
      </c>
      <c r="H239" s="41" t="e">
        <f>SUM(Sheet2!C207:L207)+Sheet2!Y207-F239</f>
        <v>#N/A</v>
      </c>
      <c r="I239" s="41" t="e">
        <f>SUM(Sheet2!C207:V207)+Sheet2!Z207-F239</f>
        <v>#N/A</v>
      </c>
    </row>
    <row r="240" spans="1:9" x14ac:dyDescent="0.2">
      <c r="A240" s="42">
        <v>1</v>
      </c>
      <c r="B240" s="44">
        <v>202</v>
      </c>
      <c r="C240" s="44">
        <f t="shared" si="17"/>
        <v>110</v>
      </c>
      <c r="D240" s="44">
        <f t="shared" si="18"/>
        <v>10</v>
      </c>
      <c r="F240" s="68">
        <f t="shared" si="16"/>
        <v>1.6185897435897436</v>
      </c>
      <c r="G240" s="41" t="e">
        <f>SUM(Sheet2!C208:F208)+Sheet2!X208-F240</f>
        <v>#N/A</v>
      </c>
      <c r="H240" s="41" t="e">
        <f>SUM(Sheet2!C208:L208)+Sheet2!Y208-F240</f>
        <v>#N/A</v>
      </c>
      <c r="I240" s="41" t="e">
        <f>SUM(Sheet2!C208:V208)+Sheet2!Z208-F240</f>
        <v>#N/A</v>
      </c>
    </row>
    <row r="241" spans="1:9" x14ac:dyDescent="0.2">
      <c r="A241" s="42">
        <v>1</v>
      </c>
      <c r="B241" s="44">
        <v>203</v>
      </c>
      <c r="C241" s="44">
        <f t="shared" si="17"/>
        <v>109</v>
      </c>
      <c r="D241" s="44">
        <f t="shared" si="18"/>
        <v>10</v>
      </c>
      <c r="F241" s="68">
        <f t="shared" si="16"/>
        <v>1.6266025641025641</v>
      </c>
      <c r="G241" s="41" t="e">
        <f>SUM(Sheet2!C209:F209)+Sheet2!X209-F241</f>
        <v>#N/A</v>
      </c>
      <c r="H241" s="41" t="e">
        <f>SUM(Sheet2!C209:L209)+Sheet2!Y209-F241</f>
        <v>#N/A</v>
      </c>
      <c r="I241" s="41" t="e">
        <f>SUM(Sheet2!C209:V209)+Sheet2!Z209-F241</f>
        <v>#N/A</v>
      </c>
    </row>
    <row r="242" spans="1:9" x14ac:dyDescent="0.2">
      <c r="A242" s="42">
        <v>1</v>
      </c>
      <c r="B242" s="44">
        <v>204</v>
      </c>
      <c r="C242" s="44">
        <f t="shared" si="17"/>
        <v>108</v>
      </c>
      <c r="D242" s="44">
        <f t="shared" si="18"/>
        <v>9</v>
      </c>
      <c r="F242" s="68">
        <f t="shared" si="16"/>
        <v>1.6346153846153846</v>
      </c>
      <c r="G242" s="41" t="e">
        <f>SUM(Sheet2!C210:F210)+Sheet2!X210-F242</f>
        <v>#N/A</v>
      </c>
      <c r="H242" s="41" t="e">
        <f>SUM(Sheet2!C210:L210)+Sheet2!Y210-F242</f>
        <v>#N/A</v>
      </c>
      <c r="I242" s="41" t="e">
        <f>SUM(Sheet2!C210:V210)+Sheet2!Z210-F242</f>
        <v>#N/A</v>
      </c>
    </row>
    <row r="243" spans="1:9" x14ac:dyDescent="0.2">
      <c r="A243" s="42">
        <v>1</v>
      </c>
      <c r="B243" s="44">
        <v>205</v>
      </c>
      <c r="C243" s="44">
        <f t="shared" si="17"/>
        <v>107</v>
      </c>
      <c r="D243" s="44">
        <f t="shared" si="18"/>
        <v>9</v>
      </c>
      <c r="F243" s="68">
        <f t="shared" si="16"/>
        <v>1.6426282051282051</v>
      </c>
      <c r="G243" s="41" t="e">
        <f>SUM(Sheet2!C211:F211)+Sheet2!X211-F243</f>
        <v>#N/A</v>
      </c>
      <c r="H243" s="41" t="e">
        <f>SUM(Sheet2!C211:L211)+Sheet2!Y211-F243</f>
        <v>#N/A</v>
      </c>
      <c r="I243" s="41" t="e">
        <f>SUM(Sheet2!C211:V211)+Sheet2!Z211-F243</f>
        <v>#N/A</v>
      </c>
    </row>
    <row r="244" spans="1:9" x14ac:dyDescent="0.2">
      <c r="A244" s="42">
        <v>1</v>
      </c>
      <c r="B244" s="44">
        <v>206</v>
      </c>
      <c r="C244" s="44">
        <f t="shared" si="17"/>
        <v>106</v>
      </c>
      <c r="D244" s="44">
        <f t="shared" si="18"/>
        <v>9</v>
      </c>
      <c r="F244" s="68">
        <f t="shared" si="16"/>
        <v>1.6506410256410255</v>
      </c>
      <c r="G244" s="41" t="e">
        <f>SUM(Sheet2!C212:F212)+Sheet2!X212-F244</f>
        <v>#N/A</v>
      </c>
      <c r="H244" s="41" t="e">
        <f>SUM(Sheet2!C212:L212)+Sheet2!Y212-F244</f>
        <v>#N/A</v>
      </c>
      <c r="I244" s="41" t="e">
        <f>SUM(Sheet2!C212:V212)+Sheet2!Z212-F244</f>
        <v>#N/A</v>
      </c>
    </row>
    <row r="245" spans="1:9" x14ac:dyDescent="0.2">
      <c r="A245" s="42">
        <v>1</v>
      </c>
      <c r="B245" s="44">
        <v>207</v>
      </c>
      <c r="C245" s="44">
        <f t="shared" si="17"/>
        <v>105</v>
      </c>
      <c r="D245" s="44">
        <f t="shared" si="18"/>
        <v>9</v>
      </c>
      <c r="F245" s="68">
        <f t="shared" si="16"/>
        <v>1.658653846153846</v>
      </c>
      <c r="G245" s="41" t="e">
        <f>SUM(Sheet2!C213:F213)+Sheet2!X213-F245</f>
        <v>#N/A</v>
      </c>
      <c r="H245" s="41" t="e">
        <f>SUM(Sheet2!C213:L213)+Sheet2!Y213-F245</f>
        <v>#N/A</v>
      </c>
      <c r="I245" s="41" t="e">
        <f>SUM(Sheet2!C213:V213)+Sheet2!Z213-F245</f>
        <v>#N/A</v>
      </c>
    </row>
    <row r="246" spans="1:9" x14ac:dyDescent="0.2">
      <c r="A246" s="42">
        <v>1</v>
      </c>
      <c r="B246" s="44">
        <v>208</v>
      </c>
      <c r="C246" s="44">
        <f t="shared" si="17"/>
        <v>104</v>
      </c>
      <c r="D246" s="44">
        <f t="shared" si="18"/>
        <v>9</v>
      </c>
      <c r="F246" s="68">
        <f t="shared" si="16"/>
        <v>1.6666666666666665</v>
      </c>
      <c r="G246" s="41" t="e">
        <f>SUM(Sheet2!C214:F214)+Sheet2!X214-F246</f>
        <v>#N/A</v>
      </c>
      <c r="H246" s="41" t="e">
        <f>SUM(Sheet2!C214:L214)+Sheet2!Y214-F246</f>
        <v>#N/A</v>
      </c>
      <c r="I246" s="41" t="e">
        <f>SUM(Sheet2!C214:V214)+Sheet2!Z214-F246</f>
        <v>#N/A</v>
      </c>
    </row>
    <row r="247" spans="1:9" x14ac:dyDescent="0.2">
      <c r="A247" s="42">
        <v>1</v>
      </c>
      <c r="B247" s="44">
        <v>209</v>
      </c>
      <c r="C247" s="44">
        <f t="shared" si="17"/>
        <v>103</v>
      </c>
      <c r="D247" s="44">
        <f t="shared" si="18"/>
        <v>9</v>
      </c>
      <c r="F247" s="68">
        <f t="shared" si="16"/>
        <v>1.674679487179487</v>
      </c>
      <c r="G247" s="41" t="e">
        <f>SUM(Sheet2!C215:F215)+Sheet2!X215-F247</f>
        <v>#N/A</v>
      </c>
      <c r="H247" s="41" t="e">
        <f>SUM(Sheet2!C215:L215)+Sheet2!Y215-F247</f>
        <v>#N/A</v>
      </c>
      <c r="I247" s="41" t="e">
        <f>SUM(Sheet2!C215:V215)+Sheet2!Z215-F247</f>
        <v>#N/A</v>
      </c>
    </row>
    <row r="248" spans="1:9" x14ac:dyDescent="0.2">
      <c r="A248" s="42">
        <v>1</v>
      </c>
      <c r="B248" s="44">
        <v>210</v>
      </c>
      <c r="C248" s="44">
        <f t="shared" si="17"/>
        <v>102</v>
      </c>
      <c r="D248" s="44">
        <f t="shared" si="18"/>
        <v>9</v>
      </c>
      <c r="F248" s="68">
        <f t="shared" si="16"/>
        <v>1.6826923076923079</v>
      </c>
      <c r="G248" s="41" t="e">
        <f>SUM(Sheet2!C216:F216)+Sheet2!X216-F248</f>
        <v>#N/A</v>
      </c>
      <c r="H248" s="41" t="e">
        <f>SUM(Sheet2!C216:L216)+Sheet2!Y216-F248</f>
        <v>#N/A</v>
      </c>
      <c r="I248" s="41" t="e">
        <f>SUM(Sheet2!C216:V216)+Sheet2!Z216-F248</f>
        <v>#N/A</v>
      </c>
    </row>
    <row r="249" spans="1:9" x14ac:dyDescent="0.2">
      <c r="A249" s="42">
        <v>1</v>
      </c>
      <c r="B249" s="44">
        <v>211</v>
      </c>
      <c r="C249" s="44">
        <f t="shared" si="17"/>
        <v>101</v>
      </c>
      <c r="D249" s="44">
        <f t="shared" si="18"/>
        <v>9</v>
      </c>
      <c r="F249" s="68">
        <f t="shared" si="16"/>
        <v>1.6907051282051282</v>
      </c>
      <c r="G249" s="41" t="e">
        <f>SUM(Sheet2!C217:F217)+Sheet2!X217-F249</f>
        <v>#N/A</v>
      </c>
      <c r="H249" s="41" t="e">
        <f>SUM(Sheet2!C217:L217)+Sheet2!Y217-F249</f>
        <v>#N/A</v>
      </c>
      <c r="I249" s="41" t="e">
        <f>SUM(Sheet2!C217:V217)+Sheet2!Z217-F249</f>
        <v>#N/A</v>
      </c>
    </row>
    <row r="250" spans="1:9" x14ac:dyDescent="0.2">
      <c r="A250" s="42">
        <v>1</v>
      </c>
      <c r="B250" s="44">
        <v>212</v>
      </c>
      <c r="C250" s="44">
        <f t="shared" si="17"/>
        <v>100</v>
      </c>
      <c r="D250" s="44">
        <f t="shared" si="18"/>
        <v>9</v>
      </c>
      <c r="F250" s="68">
        <f t="shared" si="16"/>
        <v>1.6987179487179489</v>
      </c>
      <c r="G250" s="41" t="e">
        <f>SUM(Sheet2!C218:F218)+Sheet2!X218-F250</f>
        <v>#N/A</v>
      </c>
      <c r="H250" s="41" t="e">
        <f>SUM(Sheet2!C218:L218)+Sheet2!Y218-F250</f>
        <v>#N/A</v>
      </c>
      <c r="I250" s="41" t="e">
        <f>SUM(Sheet2!C218:V218)+Sheet2!Z218-F250</f>
        <v>#N/A</v>
      </c>
    </row>
    <row r="251" spans="1:9" x14ac:dyDescent="0.2">
      <c r="A251" s="42">
        <v>1</v>
      </c>
      <c r="B251" s="44">
        <v>213</v>
      </c>
      <c r="C251" s="44">
        <f t="shared" si="17"/>
        <v>99</v>
      </c>
      <c r="D251" s="44">
        <f t="shared" si="18"/>
        <v>9</v>
      </c>
      <c r="F251" s="68">
        <f t="shared" si="16"/>
        <v>1.7067307692307692</v>
      </c>
      <c r="G251" s="41" t="e">
        <f>SUM(Sheet2!C219:F219)+Sheet2!X219-F251</f>
        <v>#N/A</v>
      </c>
      <c r="H251" s="41" t="e">
        <f>SUM(Sheet2!C219:L219)+Sheet2!Y219-F251</f>
        <v>#N/A</v>
      </c>
      <c r="I251" s="41" t="e">
        <f>SUM(Sheet2!C219:V219)+Sheet2!Z219-F251</f>
        <v>#N/A</v>
      </c>
    </row>
    <row r="252" spans="1:9" x14ac:dyDescent="0.2">
      <c r="A252" s="42">
        <v>1</v>
      </c>
      <c r="B252" s="44">
        <v>214</v>
      </c>
      <c r="C252" s="44">
        <f t="shared" si="17"/>
        <v>98</v>
      </c>
      <c r="D252" s="44">
        <f t="shared" si="18"/>
        <v>9</v>
      </c>
      <c r="F252" s="68">
        <f t="shared" si="16"/>
        <v>1.7147435897435899</v>
      </c>
      <c r="G252" s="41" t="e">
        <f>SUM(Sheet2!C220:F220)+Sheet2!X220-F252</f>
        <v>#N/A</v>
      </c>
      <c r="H252" s="41" t="e">
        <f>SUM(Sheet2!C220:L220)+Sheet2!Y220-F252</f>
        <v>#N/A</v>
      </c>
      <c r="I252" s="41" t="e">
        <f>SUM(Sheet2!C220:V220)+Sheet2!Z220-F252</f>
        <v>#N/A</v>
      </c>
    </row>
    <row r="253" spans="1:9" x14ac:dyDescent="0.2">
      <c r="A253" s="42">
        <v>1</v>
      </c>
      <c r="B253" s="44">
        <v>215</v>
      </c>
      <c r="C253" s="44">
        <f t="shared" si="17"/>
        <v>97</v>
      </c>
      <c r="D253" s="44">
        <f t="shared" si="18"/>
        <v>9</v>
      </c>
      <c r="F253" s="68">
        <f t="shared" si="16"/>
        <v>1.7227564102564101</v>
      </c>
      <c r="G253" s="41" t="e">
        <f>SUM(Sheet2!C221:F221)+Sheet2!X221-F253</f>
        <v>#N/A</v>
      </c>
      <c r="H253" s="41" t="e">
        <f>SUM(Sheet2!C221:L221)+Sheet2!Y221-F253</f>
        <v>#N/A</v>
      </c>
      <c r="I253" s="41" t="e">
        <f>SUM(Sheet2!C221:V221)+Sheet2!Z221-F253</f>
        <v>#N/A</v>
      </c>
    </row>
    <row r="254" spans="1:9" x14ac:dyDescent="0.2">
      <c r="A254" s="42">
        <v>1</v>
      </c>
      <c r="B254" s="44">
        <v>216</v>
      </c>
      <c r="C254" s="44">
        <f t="shared" si="17"/>
        <v>96</v>
      </c>
      <c r="D254" s="44">
        <f t="shared" si="18"/>
        <v>8</v>
      </c>
      <c r="F254" s="68">
        <f t="shared" si="16"/>
        <v>1.7307692307692308</v>
      </c>
      <c r="G254" s="41" t="e">
        <f>SUM(Sheet2!C222:F222)+Sheet2!X222-F254</f>
        <v>#N/A</v>
      </c>
      <c r="H254" s="41" t="e">
        <f>SUM(Sheet2!C222:L222)+Sheet2!Y222-F254</f>
        <v>#N/A</v>
      </c>
      <c r="I254" s="41" t="e">
        <f>SUM(Sheet2!C222:V222)+Sheet2!Z222-F254</f>
        <v>#N/A</v>
      </c>
    </row>
    <row r="255" spans="1:9" x14ac:dyDescent="0.2">
      <c r="A255" s="42">
        <v>1</v>
      </c>
      <c r="B255" s="44">
        <v>217</v>
      </c>
      <c r="C255" s="44">
        <f t="shared" si="17"/>
        <v>95</v>
      </c>
      <c r="D255" s="44">
        <f t="shared" si="18"/>
        <v>8</v>
      </c>
      <c r="F255" s="68">
        <f t="shared" si="16"/>
        <v>1.7387820512820511</v>
      </c>
      <c r="G255" s="41" t="e">
        <f>SUM(Sheet2!C223:F223)+Sheet2!X223-F255</f>
        <v>#N/A</v>
      </c>
      <c r="H255" s="41" t="e">
        <f>SUM(Sheet2!C223:L223)+Sheet2!Y223-F255</f>
        <v>#N/A</v>
      </c>
      <c r="I255" s="41" t="e">
        <f>SUM(Sheet2!C223:V223)+Sheet2!Z223-F255</f>
        <v>#N/A</v>
      </c>
    </row>
    <row r="256" spans="1:9" x14ac:dyDescent="0.2">
      <c r="A256" s="42">
        <v>1</v>
      </c>
      <c r="B256" s="44">
        <v>218</v>
      </c>
      <c r="C256" s="44">
        <f t="shared" si="17"/>
        <v>94</v>
      </c>
      <c r="D256" s="44">
        <f t="shared" si="18"/>
        <v>8</v>
      </c>
      <c r="F256" s="68">
        <f t="shared" si="16"/>
        <v>1.7467948717948718</v>
      </c>
      <c r="G256" s="41" t="e">
        <f>SUM(Sheet2!C224:F224)+Sheet2!X224-F256</f>
        <v>#N/A</v>
      </c>
      <c r="H256" s="41" t="e">
        <f>SUM(Sheet2!C224:L224)+Sheet2!Y224-F256</f>
        <v>#N/A</v>
      </c>
      <c r="I256" s="41" t="e">
        <f>SUM(Sheet2!C224:V224)+Sheet2!Z224-F256</f>
        <v>#N/A</v>
      </c>
    </row>
    <row r="257" spans="1:9" x14ac:dyDescent="0.2">
      <c r="A257" s="42">
        <v>1</v>
      </c>
      <c r="B257" s="44">
        <v>219</v>
      </c>
      <c r="C257" s="44">
        <f t="shared" si="17"/>
        <v>93</v>
      </c>
      <c r="D257" s="44">
        <f t="shared" si="18"/>
        <v>8</v>
      </c>
      <c r="F257" s="68">
        <f t="shared" si="16"/>
        <v>1.7548076923076921</v>
      </c>
      <c r="G257" s="41" t="e">
        <f>SUM(Sheet2!C225:F225)+Sheet2!X225-F257</f>
        <v>#N/A</v>
      </c>
      <c r="H257" s="41" t="e">
        <f>SUM(Sheet2!C225:L225)+Sheet2!Y225-F257</f>
        <v>#N/A</v>
      </c>
      <c r="I257" s="41" t="e">
        <f>SUM(Sheet2!C225:V225)+Sheet2!Z225-F257</f>
        <v>#N/A</v>
      </c>
    </row>
    <row r="258" spans="1:9" x14ac:dyDescent="0.2">
      <c r="A258" s="42">
        <v>1</v>
      </c>
      <c r="B258" s="44">
        <v>220</v>
      </c>
      <c r="C258" s="44">
        <f t="shared" si="17"/>
        <v>92</v>
      </c>
      <c r="D258" s="44">
        <f t="shared" si="18"/>
        <v>8</v>
      </c>
      <c r="F258" s="68">
        <f t="shared" si="16"/>
        <v>1.762820512820513</v>
      </c>
      <c r="G258" s="41" t="e">
        <f>SUM(Sheet2!C226:F226)+Sheet2!X226-F258</f>
        <v>#N/A</v>
      </c>
      <c r="H258" s="41" t="e">
        <f>SUM(Sheet2!C226:L226)+Sheet2!Y226-F258</f>
        <v>#N/A</v>
      </c>
      <c r="I258" s="41" t="e">
        <f>SUM(Sheet2!C226:V226)+Sheet2!Z226-F258</f>
        <v>#N/A</v>
      </c>
    </row>
    <row r="259" spans="1:9" x14ac:dyDescent="0.2">
      <c r="A259" s="42">
        <v>1</v>
      </c>
      <c r="B259" s="44">
        <v>221</v>
      </c>
      <c r="C259" s="44">
        <f t="shared" si="17"/>
        <v>91</v>
      </c>
      <c r="D259" s="44">
        <f t="shared" si="18"/>
        <v>8</v>
      </c>
      <c r="F259" s="68">
        <f t="shared" si="16"/>
        <v>1.7708333333333335</v>
      </c>
      <c r="G259" s="41" t="e">
        <f>SUM(Sheet2!C227:F227)+Sheet2!X227-F259</f>
        <v>#N/A</v>
      </c>
      <c r="H259" s="41" t="e">
        <f>SUM(Sheet2!C227:L227)+Sheet2!Y227-F259</f>
        <v>#N/A</v>
      </c>
      <c r="I259" s="41" t="e">
        <f>SUM(Sheet2!C227:V227)+Sheet2!Z227-F259</f>
        <v>#N/A</v>
      </c>
    </row>
    <row r="260" spans="1:9" x14ac:dyDescent="0.2">
      <c r="A260" s="42">
        <v>1</v>
      </c>
      <c r="B260" s="44">
        <v>222</v>
      </c>
      <c r="C260" s="44">
        <f t="shared" si="17"/>
        <v>90</v>
      </c>
      <c r="D260" s="44">
        <f t="shared" si="18"/>
        <v>8</v>
      </c>
      <c r="F260" s="68">
        <f t="shared" si="16"/>
        <v>1.778846153846154</v>
      </c>
      <c r="G260" s="41" t="e">
        <f>SUM(Sheet2!C228:F228)+Sheet2!X228-F260</f>
        <v>#N/A</v>
      </c>
      <c r="H260" s="41" t="e">
        <f>SUM(Sheet2!C228:L228)+Sheet2!Y228-F260</f>
        <v>#N/A</v>
      </c>
      <c r="I260" s="41" t="e">
        <f>SUM(Sheet2!C228:V228)+Sheet2!Z228-F260</f>
        <v>#N/A</v>
      </c>
    </row>
    <row r="261" spans="1:9" x14ac:dyDescent="0.2">
      <c r="A261" s="42">
        <v>1</v>
      </c>
      <c r="B261" s="44">
        <v>223</v>
      </c>
      <c r="C261" s="44">
        <f t="shared" si="17"/>
        <v>89</v>
      </c>
      <c r="D261" s="44">
        <f t="shared" si="18"/>
        <v>8</v>
      </c>
      <c r="F261" s="68">
        <f t="shared" si="16"/>
        <v>1.7868589743589745</v>
      </c>
      <c r="G261" s="41" t="e">
        <f>SUM(Sheet2!C229:F229)+Sheet2!X229-F261</f>
        <v>#N/A</v>
      </c>
      <c r="H261" s="41" t="e">
        <f>SUM(Sheet2!C229:L229)+Sheet2!Y229-F261</f>
        <v>#N/A</v>
      </c>
      <c r="I261" s="41" t="e">
        <f>SUM(Sheet2!C229:V229)+Sheet2!Z229-F261</f>
        <v>#N/A</v>
      </c>
    </row>
    <row r="262" spans="1:9" x14ac:dyDescent="0.2">
      <c r="A262" s="42">
        <v>1</v>
      </c>
      <c r="B262" s="44">
        <v>224</v>
      </c>
      <c r="C262" s="44">
        <f t="shared" si="17"/>
        <v>88</v>
      </c>
      <c r="D262" s="44">
        <f t="shared" si="18"/>
        <v>8</v>
      </c>
      <c r="F262" s="68">
        <f t="shared" si="16"/>
        <v>1.7948717948717949</v>
      </c>
      <c r="G262" s="41" t="e">
        <f>SUM(Sheet2!C230:F230)+Sheet2!X230-F262</f>
        <v>#N/A</v>
      </c>
      <c r="H262" s="41" t="e">
        <f>SUM(Sheet2!C230:L230)+Sheet2!Y230-F262</f>
        <v>#N/A</v>
      </c>
      <c r="I262" s="41" t="e">
        <f>SUM(Sheet2!C230:V230)+Sheet2!Z230-F262</f>
        <v>#N/A</v>
      </c>
    </row>
    <row r="263" spans="1:9" x14ac:dyDescent="0.2">
      <c r="A263" s="42">
        <v>1</v>
      </c>
      <c r="B263" s="44">
        <v>225</v>
      </c>
      <c r="C263" s="44">
        <f t="shared" si="17"/>
        <v>87</v>
      </c>
      <c r="D263" s="44">
        <f t="shared" si="18"/>
        <v>8</v>
      </c>
      <c r="F263" s="68">
        <f t="shared" si="16"/>
        <v>1.8028846153846154</v>
      </c>
      <c r="G263" s="41" t="e">
        <f>SUM(Sheet2!C231:F231)+Sheet2!X231-F263</f>
        <v>#N/A</v>
      </c>
      <c r="H263" s="41" t="e">
        <f>SUM(Sheet2!C231:L231)+Sheet2!Y231-F263</f>
        <v>#N/A</v>
      </c>
      <c r="I263" s="41" t="e">
        <f>SUM(Sheet2!C231:V231)+Sheet2!Z231-F263</f>
        <v>#N/A</v>
      </c>
    </row>
    <row r="264" spans="1:9" x14ac:dyDescent="0.2">
      <c r="A264" s="42">
        <v>1</v>
      </c>
      <c r="B264" s="44">
        <v>226</v>
      </c>
      <c r="C264" s="44">
        <f t="shared" si="17"/>
        <v>86</v>
      </c>
      <c r="D264" s="44">
        <f t="shared" si="18"/>
        <v>8</v>
      </c>
      <c r="F264" s="68">
        <f t="shared" si="16"/>
        <v>1.8108974358974359</v>
      </c>
      <c r="G264" s="41" t="e">
        <f>SUM(Sheet2!C232:F232)+Sheet2!X232-F264</f>
        <v>#N/A</v>
      </c>
      <c r="H264" s="41" t="e">
        <f>SUM(Sheet2!C232:L232)+Sheet2!Y232-F264</f>
        <v>#N/A</v>
      </c>
      <c r="I264" s="41" t="e">
        <f>SUM(Sheet2!C232:V232)+Sheet2!Z232-F264</f>
        <v>#N/A</v>
      </c>
    </row>
    <row r="265" spans="1:9" x14ac:dyDescent="0.2">
      <c r="A265" s="42">
        <v>1</v>
      </c>
      <c r="B265" s="44">
        <v>227</v>
      </c>
      <c r="C265" s="44">
        <f t="shared" si="17"/>
        <v>85</v>
      </c>
      <c r="D265" s="44">
        <f t="shared" si="18"/>
        <v>8</v>
      </c>
      <c r="F265" s="68">
        <f t="shared" si="16"/>
        <v>1.8189102564102564</v>
      </c>
      <c r="G265" s="41" t="e">
        <f>SUM(Sheet2!C233:F233)+Sheet2!X233-F265</f>
        <v>#N/A</v>
      </c>
      <c r="H265" s="41" t="e">
        <f>SUM(Sheet2!C233:L233)+Sheet2!Y233-F265</f>
        <v>#N/A</v>
      </c>
      <c r="I265" s="41" t="e">
        <f>SUM(Sheet2!C233:V233)+Sheet2!Z233-F265</f>
        <v>#N/A</v>
      </c>
    </row>
    <row r="266" spans="1:9" x14ac:dyDescent="0.2">
      <c r="A266" s="42">
        <v>1</v>
      </c>
      <c r="B266" s="44">
        <v>228</v>
      </c>
      <c r="C266" s="44">
        <f t="shared" si="17"/>
        <v>84</v>
      </c>
      <c r="D266" s="44">
        <f t="shared" si="18"/>
        <v>7</v>
      </c>
      <c r="F266" s="68">
        <f t="shared" si="16"/>
        <v>1.8269230769230769</v>
      </c>
      <c r="G266" s="41" t="e">
        <f>SUM(Sheet2!C234:F234)+Sheet2!X234-F266</f>
        <v>#N/A</v>
      </c>
      <c r="H266" s="41" t="e">
        <f>SUM(Sheet2!C234:L234)+Sheet2!Y234-F266</f>
        <v>#N/A</v>
      </c>
      <c r="I266" s="41" t="e">
        <f>SUM(Sheet2!C234:V234)+Sheet2!Z234-F266</f>
        <v>#N/A</v>
      </c>
    </row>
    <row r="267" spans="1:9" x14ac:dyDescent="0.2">
      <c r="A267" s="42">
        <v>1</v>
      </c>
      <c r="B267" s="44">
        <v>229</v>
      </c>
      <c r="C267" s="44">
        <f t="shared" si="17"/>
        <v>83</v>
      </c>
      <c r="D267" s="44">
        <f t="shared" si="18"/>
        <v>7</v>
      </c>
      <c r="F267" s="68">
        <f t="shared" si="16"/>
        <v>1.8349358974358974</v>
      </c>
      <c r="G267" s="41" t="e">
        <f>SUM(Sheet2!C235:F235)+Sheet2!X235-F267</f>
        <v>#N/A</v>
      </c>
      <c r="H267" s="41" t="e">
        <f>SUM(Sheet2!C235:L235)+Sheet2!Y235-F267</f>
        <v>#N/A</v>
      </c>
      <c r="I267" s="41" t="e">
        <f>SUM(Sheet2!C235:V235)+Sheet2!Z235-F267</f>
        <v>#N/A</v>
      </c>
    </row>
    <row r="268" spans="1:9" x14ac:dyDescent="0.2">
      <c r="A268" s="42">
        <v>1</v>
      </c>
      <c r="B268" s="44">
        <v>230</v>
      </c>
      <c r="C268" s="44">
        <f t="shared" si="17"/>
        <v>82</v>
      </c>
      <c r="D268" s="44">
        <f t="shared" si="18"/>
        <v>7</v>
      </c>
      <c r="F268" s="68">
        <f t="shared" si="16"/>
        <v>1.8429487179487181</v>
      </c>
      <c r="G268" s="41" t="e">
        <f>SUM(Sheet2!C236:F236)+Sheet2!X236-F268</f>
        <v>#N/A</v>
      </c>
      <c r="H268" s="41" t="e">
        <f>SUM(Sheet2!C236:L236)+Sheet2!Y236-F268</f>
        <v>#N/A</v>
      </c>
      <c r="I268" s="41" t="e">
        <f>SUM(Sheet2!C236:V236)+Sheet2!Z236-F268</f>
        <v>#N/A</v>
      </c>
    </row>
    <row r="269" spans="1:9" x14ac:dyDescent="0.2">
      <c r="A269" s="42">
        <v>1</v>
      </c>
      <c r="B269" s="44">
        <v>231</v>
      </c>
      <c r="C269" s="44">
        <f t="shared" si="17"/>
        <v>81</v>
      </c>
      <c r="D269" s="44">
        <f t="shared" si="18"/>
        <v>7</v>
      </c>
      <c r="F269" s="68">
        <f t="shared" si="16"/>
        <v>1.8509615384615385</v>
      </c>
      <c r="G269" s="41" t="e">
        <f>SUM(Sheet2!C237:F237)+Sheet2!X237-F269</f>
        <v>#N/A</v>
      </c>
      <c r="H269" s="41" t="e">
        <f>SUM(Sheet2!C237:L237)+Sheet2!Y237-F269</f>
        <v>#N/A</v>
      </c>
      <c r="I269" s="41" t="e">
        <f>SUM(Sheet2!C237:V237)+Sheet2!Z237-F269</f>
        <v>#N/A</v>
      </c>
    </row>
    <row r="270" spans="1:9" x14ac:dyDescent="0.2">
      <c r="A270" s="42">
        <v>1</v>
      </c>
      <c r="B270" s="44">
        <v>232</v>
      </c>
      <c r="C270" s="44">
        <f t="shared" si="17"/>
        <v>80</v>
      </c>
      <c r="D270" s="44">
        <f t="shared" si="18"/>
        <v>7</v>
      </c>
      <c r="F270" s="68">
        <f t="shared" si="16"/>
        <v>1.858974358974359</v>
      </c>
      <c r="G270" s="41" t="e">
        <f>SUM(Sheet2!C238:F238)+Sheet2!X238-F270</f>
        <v>#N/A</v>
      </c>
      <c r="H270" s="41" t="e">
        <f>SUM(Sheet2!C238:L238)+Sheet2!Y238-F270</f>
        <v>#N/A</v>
      </c>
      <c r="I270" s="41" t="e">
        <f>SUM(Sheet2!C238:V238)+Sheet2!Z238-F270</f>
        <v>#N/A</v>
      </c>
    </row>
    <row r="271" spans="1:9" x14ac:dyDescent="0.2">
      <c r="A271" s="42">
        <v>1</v>
      </c>
      <c r="B271" s="44">
        <v>233</v>
      </c>
      <c r="C271" s="44">
        <f t="shared" si="17"/>
        <v>79</v>
      </c>
      <c r="D271" s="44">
        <f t="shared" si="18"/>
        <v>7</v>
      </c>
      <c r="F271" s="68">
        <f t="shared" si="16"/>
        <v>1.8669871794871795</v>
      </c>
      <c r="G271" s="41" t="e">
        <f>SUM(Sheet2!C239:F239)+Sheet2!X239-F271</f>
        <v>#N/A</v>
      </c>
      <c r="H271" s="41" t="e">
        <f>SUM(Sheet2!C239:L239)+Sheet2!Y239-F271</f>
        <v>#N/A</v>
      </c>
      <c r="I271" s="41" t="e">
        <f>SUM(Sheet2!C239:V239)+Sheet2!Z239-F271</f>
        <v>#N/A</v>
      </c>
    </row>
    <row r="272" spans="1:9" x14ac:dyDescent="0.2">
      <c r="A272" s="42">
        <v>1</v>
      </c>
      <c r="B272" s="44">
        <v>234</v>
      </c>
      <c r="C272" s="44">
        <f t="shared" si="17"/>
        <v>78</v>
      </c>
      <c r="D272" s="44">
        <f t="shared" si="18"/>
        <v>7</v>
      </c>
      <c r="F272" s="68">
        <f t="shared" si="16"/>
        <v>1.875</v>
      </c>
      <c r="G272" s="41" t="e">
        <f>SUM(Sheet2!C240:F240)+Sheet2!X240-F272</f>
        <v>#N/A</v>
      </c>
      <c r="H272" s="41" t="e">
        <f>SUM(Sheet2!C240:L240)+Sheet2!Y240-F272</f>
        <v>#N/A</v>
      </c>
      <c r="I272" s="41" t="e">
        <f>SUM(Sheet2!C240:V240)+Sheet2!Z240-F272</f>
        <v>#N/A</v>
      </c>
    </row>
    <row r="273" spans="1:9" x14ac:dyDescent="0.2">
      <c r="A273" s="42">
        <v>1</v>
      </c>
      <c r="B273" s="44">
        <v>235</v>
      </c>
      <c r="C273" s="44">
        <f t="shared" si="17"/>
        <v>77</v>
      </c>
      <c r="D273" s="44">
        <f t="shared" si="18"/>
        <v>7</v>
      </c>
      <c r="F273" s="68">
        <f t="shared" si="16"/>
        <v>1.8830128205128205</v>
      </c>
      <c r="G273" s="41" t="e">
        <f>SUM(Sheet2!C241:F241)+Sheet2!X241-F273</f>
        <v>#N/A</v>
      </c>
      <c r="H273" s="41" t="e">
        <f>SUM(Sheet2!C241:L241)+Sheet2!Y241-F273</f>
        <v>#N/A</v>
      </c>
      <c r="I273" s="41" t="e">
        <f>SUM(Sheet2!C241:V241)+Sheet2!Z241-F273</f>
        <v>#N/A</v>
      </c>
    </row>
    <row r="274" spans="1:9" x14ac:dyDescent="0.2">
      <c r="A274" s="42">
        <v>1</v>
      </c>
      <c r="B274" s="44">
        <v>236</v>
      </c>
      <c r="C274" s="44">
        <f t="shared" si="17"/>
        <v>76</v>
      </c>
      <c r="D274" s="44">
        <f t="shared" si="18"/>
        <v>7</v>
      </c>
      <c r="F274" s="68">
        <f t="shared" si="16"/>
        <v>1.891025641025641</v>
      </c>
      <c r="G274" s="41" t="e">
        <f>SUM(Sheet2!C242:F242)+Sheet2!X242-F274</f>
        <v>#N/A</v>
      </c>
      <c r="H274" s="41" t="e">
        <f>SUM(Sheet2!C242:L242)+Sheet2!Y242-F274</f>
        <v>#N/A</v>
      </c>
      <c r="I274" s="41" t="e">
        <f>SUM(Sheet2!C242:V242)+Sheet2!Z242-F274</f>
        <v>#N/A</v>
      </c>
    </row>
    <row r="275" spans="1:9" x14ac:dyDescent="0.2">
      <c r="A275" s="42">
        <v>1</v>
      </c>
      <c r="B275" s="44">
        <v>237</v>
      </c>
      <c r="C275" s="44">
        <f t="shared" si="17"/>
        <v>75</v>
      </c>
      <c r="D275" s="44">
        <f t="shared" si="18"/>
        <v>7</v>
      </c>
      <c r="F275" s="68">
        <f t="shared" si="16"/>
        <v>1.8990384615384615</v>
      </c>
      <c r="G275" s="41" t="e">
        <f>SUM(Sheet2!C243:F243)+Sheet2!X243-F275</f>
        <v>#N/A</v>
      </c>
      <c r="H275" s="41" t="e">
        <f>SUM(Sheet2!C243:L243)+Sheet2!Y243-F275</f>
        <v>#N/A</v>
      </c>
      <c r="I275" s="41" t="e">
        <f>SUM(Sheet2!C243:V243)+Sheet2!Z243-F275</f>
        <v>#N/A</v>
      </c>
    </row>
    <row r="276" spans="1:9" x14ac:dyDescent="0.2">
      <c r="A276" s="42">
        <v>1</v>
      </c>
      <c r="B276" s="44">
        <v>238</v>
      </c>
      <c r="C276" s="44">
        <f t="shared" si="17"/>
        <v>74</v>
      </c>
      <c r="D276" s="44">
        <f t="shared" si="18"/>
        <v>7</v>
      </c>
      <c r="F276" s="68">
        <f t="shared" si="16"/>
        <v>1.9070512820512819</v>
      </c>
      <c r="G276" s="41" t="e">
        <f>SUM(Sheet2!C244:F244)+Sheet2!X244-F276</f>
        <v>#N/A</v>
      </c>
      <c r="H276" s="41" t="e">
        <f>SUM(Sheet2!C244:L244)+Sheet2!Y244-F276</f>
        <v>#N/A</v>
      </c>
      <c r="I276" s="41" t="e">
        <f>SUM(Sheet2!C244:V244)+Sheet2!Z244-F276</f>
        <v>#N/A</v>
      </c>
    </row>
    <row r="277" spans="1:9" x14ac:dyDescent="0.2">
      <c r="A277" s="42">
        <v>1</v>
      </c>
      <c r="B277" s="44">
        <v>239</v>
      </c>
      <c r="C277" s="44">
        <f t="shared" si="17"/>
        <v>73</v>
      </c>
      <c r="D277" s="44">
        <f t="shared" si="18"/>
        <v>7</v>
      </c>
      <c r="F277" s="68">
        <f t="shared" si="16"/>
        <v>1.9150641025641026</v>
      </c>
      <c r="G277" s="41" t="e">
        <f>SUM(Sheet2!C245:F245)+Sheet2!X245-F277</f>
        <v>#N/A</v>
      </c>
      <c r="H277" s="41" t="e">
        <f>SUM(Sheet2!C245:L245)+Sheet2!Y245-F277</f>
        <v>#N/A</v>
      </c>
      <c r="I277" s="41" t="e">
        <f>SUM(Sheet2!C245:V245)+Sheet2!Z245-F277</f>
        <v>#N/A</v>
      </c>
    </row>
    <row r="278" spans="1:9" x14ac:dyDescent="0.2">
      <c r="A278" s="42">
        <v>1</v>
      </c>
      <c r="B278" s="44">
        <v>240</v>
      </c>
      <c r="C278" s="44">
        <f t="shared" si="17"/>
        <v>72</v>
      </c>
      <c r="D278" s="44">
        <f t="shared" si="18"/>
        <v>6</v>
      </c>
      <c r="F278" s="68">
        <f t="shared" si="16"/>
        <v>1.9230769230769231</v>
      </c>
      <c r="G278" s="41" t="e">
        <f>SUM(Sheet2!C246:F246)+Sheet2!X246-F278</f>
        <v>#N/A</v>
      </c>
      <c r="H278" s="41" t="e">
        <f>SUM(Sheet2!C246:L246)+Sheet2!Y246-F278</f>
        <v>#N/A</v>
      </c>
      <c r="I278" s="41" t="e">
        <f>SUM(Sheet2!C246:V246)+Sheet2!Z246-F278</f>
        <v>#N/A</v>
      </c>
    </row>
    <row r="279" spans="1:9" x14ac:dyDescent="0.2">
      <c r="A279" s="42">
        <v>1</v>
      </c>
      <c r="B279" s="44">
        <v>241</v>
      </c>
      <c r="C279" s="44">
        <f t="shared" si="17"/>
        <v>71</v>
      </c>
      <c r="D279" s="44">
        <f t="shared" si="18"/>
        <v>6</v>
      </c>
      <c r="F279" s="68">
        <f t="shared" si="16"/>
        <v>1.9310897435897436</v>
      </c>
      <c r="G279" s="41" t="e">
        <f>SUM(Sheet2!C247:F247)+Sheet2!X247-F279</f>
        <v>#N/A</v>
      </c>
      <c r="H279" s="41" t="e">
        <f>SUM(Sheet2!C247:L247)+Sheet2!Y247-F279</f>
        <v>#N/A</v>
      </c>
      <c r="I279" s="41" t="e">
        <f>SUM(Sheet2!C247:V247)+Sheet2!Z247-F279</f>
        <v>#N/A</v>
      </c>
    </row>
    <row r="280" spans="1:9" x14ac:dyDescent="0.2">
      <c r="A280" s="42">
        <v>1</v>
      </c>
      <c r="B280" s="44">
        <v>242</v>
      </c>
      <c r="C280" s="44">
        <f t="shared" si="17"/>
        <v>70</v>
      </c>
      <c r="D280" s="44">
        <f t="shared" si="18"/>
        <v>6</v>
      </c>
      <c r="F280" s="68">
        <f t="shared" si="16"/>
        <v>1.9391025641025641</v>
      </c>
      <c r="G280" s="41" t="e">
        <f>SUM(Sheet2!C248:F248)+Sheet2!X248-F280</f>
        <v>#N/A</v>
      </c>
      <c r="H280" s="41" t="e">
        <f>SUM(Sheet2!C248:L248)+Sheet2!Y248-F280</f>
        <v>#N/A</v>
      </c>
      <c r="I280" s="41" t="e">
        <f>SUM(Sheet2!C248:V248)+Sheet2!Z248-F280</f>
        <v>#N/A</v>
      </c>
    </row>
    <row r="281" spans="1:9" x14ac:dyDescent="0.2">
      <c r="A281" s="42">
        <v>1</v>
      </c>
      <c r="B281" s="44">
        <v>243</v>
      </c>
      <c r="C281" s="44">
        <f t="shared" si="17"/>
        <v>69</v>
      </c>
      <c r="D281" s="44">
        <f t="shared" si="18"/>
        <v>6</v>
      </c>
      <c r="F281" s="68">
        <f t="shared" si="16"/>
        <v>1.9471153846153846</v>
      </c>
      <c r="G281" s="41" t="e">
        <f>SUM(Sheet2!C249:F249)+Sheet2!X249-F281</f>
        <v>#N/A</v>
      </c>
      <c r="H281" s="41" t="e">
        <f>SUM(Sheet2!C249:L249)+Sheet2!Y249-F281</f>
        <v>#N/A</v>
      </c>
      <c r="I281" s="41" t="e">
        <f>SUM(Sheet2!C249:V249)+Sheet2!Z249-F281</f>
        <v>#N/A</v>
      </c>
    </row>
    <row r="282" spans="1:9" x14ac:dyDescent="0.2">
      <c r="A282" s="42">
        <v>1</v>
      </c>
      <c r="B282" s="44">
        <v>244</v>
      </c>
      <c r="C282" s="44">
        <f t="shared" si="17"/>
        <v>68</v>
      </c>
      <c r="D282" s="44">
        <f t="shared" si="18"/>
        <v>6</v>
      </c>
      <c r="F282" s="68">
        <f t="shared" si="16"/>
        <v>1.9551282051282051</v>
      </c>
      <c r="G282" s="41" t="e">
        <f>SUM(Sheet2!C250:F250)+Sheet2!X250-F282</f>
        <v>#N/A</v>
      </c>
      <c r="H282" s="41" t="e">
        <f>SUM(Sheet2!C250:L250)+Sheet2!Y250-F282</f>
        <v>#N/A</v>
      </c>
      <c r="I282" s="41" t="e">
        <f>SUM(Sheet2!C250:V250)+Sheet2!Z250-F282</f>
        <v>#N/A</v>
      </c>
    </row>
    <row r="283" spans="1:9" x14ac:dyDescent="0.2">
      <c r="A283" s="42">
        <v>1</v>
      </c>
      <c r="B283" s="44">
        <v>245</v>
      </c>
      <c r="C283" s="44">
        <f t="shared" si="17"/>
        <v>67</v>
      </c>
      <c r="D283" s="44">
        <f t="shared" si="18"/>
        <v>6</v>
      </c>
      <c r="F283" s="68">
        <f t="shared" si="16"/>
        <v>1.9631410256410255</v>
      </c>
      <c r="G283" s="41" t="e">
        <f>SUM(Sheet2!C251:F251)+Sheet2!X251-F283</f>
        <v>#N/A</v>
      </c>
      <c r="H283" s="41" t="e">
        <f>SUM(Sheet2!C251:L251)+Sheet2!Y251-F283</f>
        <v>#N/A</v>
      </c>
      <c r="I283" s="41" t="e">
        <f>SUM(Sheet2!C251:V251)+Sheet2!Z251-F283</f>
        <v>#N/A</v>
      </c>
    </row>
    <row r="284" spans="1:9" x14ac:dyDescent="0.2">
      <c r="A284" s="42">
        <v>1</v>
      </c>
      <c r="B284" s="44">
        <v>246</v>
      </c>
      <c r="C284" s="44">
        <f t="shared" si="17"/>
        <v>66</v>
      </c>
      <c r="D284" s="44">
        <f t="shared" si="18"/>
        <v>6</v>
      </c>
      <c r="F284" s="68">
        <f t="shared" si="16"/>
        <v>1.971153846153846</v>
      </c>
      <c r="G284" s="41" t="e">
        <f>SUM(Sheet2!C252:F252)+Sheet2!X252-F284</f>
        <v>#N/A</v>
      </c>
      <c r="H284" s="41" t="e">
        <f>SUM(Sheet2!C252:L252)+Sheet2!Y252-F284</f>
        <v>#N/A</v>
      </c>
      <c r="I284" s="41" t="e">
        <f>SUM(Sheet2!C252:V252)+Sheet2!Z252-F284</f>
        <v>#N/A</v>
      </c>
    </row>
    <row r="285" spans="1:9" x14ac:dyDescent="0.2">
      <c r="A285" s="42">
        <v>1</v>
      </c>
      <c r="B285" s="44">
        <v>247</v>
      </c>
      <c r="C285" s="44">
        <f t="shared" si="17"/>
        <v>65</v>
      </c>
      <c r="D285" s="44">
        <f t="shared" si="18"/>
        <v>6</v>
      </c>
      <c r="F285" s="68">
        <f t="shared" si="16"/>
        <v>1.9791666666666665</v>
      </c>
      <c r="G285" s="41" t="e">
        <f>SUM(Sheet2!C253:F253)+Sheet2!X253-F285</f>
        <v>#N/A</v>
      </c>
      <c r="H285" s="41" t="e">
        <f>SUM(Sheet2!C253:L253)+Sheet2!Y253-F285</f>
        <v>#N/A</v>
      </c>
      <c r="I285" s="41" t="e">
        <f>SUM(Sheet2!C253:V253)+Sheet2!Z253-F285</f>
        <v>#N/A</v>
      </c>
    </row>
    <row r="286" spans="1:9" x14ac:dyDescent="0.2">
      <c r="A286" s="42">
        <v>1</v>
      </c>
      <c r="B286" s="44">
        <v>248</v>
      </c>
      <c r="C286" s="44">
        <f t="shared" si="17"/>
        <v>64</v>
      </c>
      <c r="D286" s="44">
        <f t="shared" si="18"/>
        <v>6</v>
      </c>
      <c r="F286" s="68">
        <f t="shared" si="16"/>
        <v>1.987179487179487</v>
      </c>
      <c r="G286" s="41" t="e">
        <f>SUM(Sheet2!C254:F254)+Sheet2!X254-F286</f>
        <v>#N/A</v>
      </c>
      <c r="H286" s="41" t="e">
        <f>SUM(Sheet2!C254:L254)+Sheet2!Y254-F286</f>
        <v>#N/A</v>
      </c>
      <c r="I286" s="41" t="e">
        <f>SUM(Sheet2!C254:V254)+Sheet2!Z254-F286</f>
        <v>#N/A</v>
      </c>
    </row>
    <row r="287" spans="1:9" x14ac:dyDescent="0.2">
      <c r="A287" s="42">
        <v>1</v>
      </c>
      <c r="B287" s="44">
        <v>249</v>
      </c>
      <c r="C287" s="44">
        <f t="shared" si="17"/>
        <v>63</v>
      </c>
      <c r="D287" s="44">
        <f t="shared" si="18"/>
        <v>6</v>
      </c>
      <c r="F287" s="68">
        <f t="shared" si="16"/>
        <v>1.9951923076923079</v>
      </c>
      <c r="G287" s="41" t="e">
        <f>SUM(Sheet2!C255:F255)+Sheet2!X255-F287</f>
        <v>#N/A</v>
      </c>
      <c r="H287" s="41" t="e">
        <f>SUM(Sheet2!C255:L255)+Sheet2!Y255-F287</f>
        <v>#N/A</v>
      </c>
      <c r="I287" s="41" t="e">
        <f>SUM(Sheet2!C255:V255)+Sheet2!Z255-F287</f>
        <v>#N/A</v>
      </c>
    </row>
    <row r="288" spans="1:9" x14ac:dyDescent="0.2">
      <c r="A288" s="42">
        <v>1</v>
      </c>
      <c r="B288" s="44">
        <v>250</v>
      </c>
      <c r="C288" s="44">
        <f t="shared" si="17"/>
        <v>62</v>
      </c>
      <c r="D288" s="44">
        <f t="shared" si="18"/>
        <v>6</v>
      </c>
      <c r="F288" s="68">
        <f t="shared" si="16"/>
        <v>2.0032051282051282</v>
      </c>
      <c r="G288" s="41" t="e">
        <f>SUM(Sheet2!C256:F256)+Sheet2!X256-F288</f>
        <v>#N/A</v>
      </c>
      <c r="H288" s="41" t="e">
        <f>SUM(Sheet2!C256:L256)+Sheet2!Y256-F288</f>
        <v>#N/A</v>
      </c>
      <c r="I288" s="41" t="e">
        <f>SUM(Sheet2!C256:V256)+Sheet2!Z256-F288</f>
        <v>#N/A</v>
      </c>
    </row>
    <row r="289" spans="1:9" x14ac:dyDescent="0.2">
      <c r="A289" s="42">
        <v>1</v>
      </c>
      <c r="B289" s="44">
        <v>251</v>
      </c>
      <c r="C289" s="44">
        <f t="shared" si="17"/>
        <v>61</v>
      </c>
      <c r="D289" s="44">
        <f t="shared" si="18"/>
        <v>6</v>
      </c>
      <c r="F289" s="68">
        <f t="shared" si="16"/>
        <v>2.0112179487179489</v>
      </c>
      <c r="G289" s="41" t="e">
        <f>SUM(Sheet2!C257:F257)+Sheet2!X257-F289</f>
        <v>#N/A</v>
      </c>
      <c r="H289" s="41" t="e">
        <f>SUM(Sheet2!C257:L257)+Sheet2!Y257-F289</f>
        <v>#N/A</v>
      </c>
      <c r="I289" s="41" t="e">
        <f>SUM(Sheet2!C257:V257)+Sheet2!Z257-F289</f>
        <v>#N/A</v>
      </c>
    </row>
    <row r="290" spans="1:9" x14ac:dyDescent="0.2">
      <c r="A290" s="42">
        <v>1</v>
      </c>
      <c r="B290" s="44">
        <v>252</v>
      </c>
      <c r="C290" s="44">
        <f t="shared" si="17"/>
        <v>60</v>
      </c>
      <c r="D290" s="44">
        <f t="shared" si="18"/>
        <v>5</v>
      </c>
      <c r="F290" s="68">
        <f t="shared" si="16"/>
        <v>2.0192307692307692</v>
      </c>
      <c r="G290" s="41" t="e">
        <f>SUM(Sheet2!C258:F258)+Sheet2!X258-F290</f>
        <v>#N/A</v>
      </c>
      <c r="H290" s="41" t="e">
        <f>SUM(Sheet2!C258:L258)+Sheet2!Y258-F290</f>
        <v>#N/A</v>
      </c>
      <c r="I290" s="41" t="e">
        <f>SUM(Sheet2!C258:V258)+Sheet2!Z258-F290</f>
        <v>#N/A</v>
      </c>
    </row>
    <row r="291" spans="1:9" x14ac:dyDescent="0.2">
      <c r="A291" s="42">
        <v>1</v>
      </c>
      <c r="B291" s="44">
        <v>253</v>
      </c>
      <c r="C291" s="44">
        <f t="shared" si="17"/>
        <v>59</v>
      </c>
      <c r="D291" s="44">
        <f t="shared" si="18"/>
        <v>5</v>
      </c>
      <c r="F291" s="68">
        <f t="shared" si="16"/>
        <v>2.0272435897435899</v>
      </c>
      <c r="G291" s="41" t="e">
        <f>SUM(Sheet2!C259:F259)+Sheet2!X259-F291</f>
        <v>#N/A</v>
      </c>
      <c r="H291" s="41" t="e">
        <f>SUM(Sheet2!C259:L259)+Sheet2!Y259-F291</f>
        <v>#N/A</v>
      </c>
      <c r="I291" s="41" t="e">
        <f>SUM(Sheet2!C259:V259)+Sheet2!Z259-F291</f>
        <v>#N/A</v>
      </c>
    </row>
    <row r="292" spans="1:9" x14ac:dyDescent="0.2">
      <c r="A292" s="42">
        <v>1</v>
      </c>
      <c r="B292" s="44">
        <v>254</v>
      </c>
      <c r="C292" s="44">
        <f t="shared" si="17"/>
        <v>58</v>
      </c>
      <c r="D292" s="44">
        <f t="shared" si="18"/>
        <v>5</v>
      </c>
      <c r="F292" s="68">
        <f t="shared" si="16"/>
        <v>2.0352564102564101</v>
      </c>
      <c r="G292" s="41" t="e">
        <f>SUM(Sheet2!C260:F260)+Sheet2!X260-F292</f>
        <v>#N/A</v>
      </c>
      <c r="H292" s="41" t="e">
        <f>SUM(Sheet2!C260:L260)+Sheet2!Y260-F292</f>
        <v>#N/A</v>
      </c>
      <c r="I292" s="41" t="e">
        <f>SUM(Sheet2!C260:V260)+Sheet2!Z260-F292</f>
        <v>#N/A</v>
      </c>
    </row>
    <row r="293" spans="1:9" x14ac:dyDescent="0.2">
      <c r="A293" s="42">
        <v>1</v>
      </c>
      <c r="B293" s="44">
        <v>255</v>
      </c>
      <c r="C293" s="44">
        <f t="shared" si="17"/>
        <v>57</v>
      </c>
      <c r="D293" s="44">
        <f t="shared" si="18"/>
        <v>5</v>
      </c>
      <c r="F293" s="68">
        <f t="shared" si="16"/>
        <v>2.0432692307692308</v>
      </c>
      <c r="G293" s="41" t="e">
        <f>SUM(Sheet2!C261:F261)+Sheet2!X261-F293</f>
        <v>#N/A</v>
      </c>
      <c r="H293" s="41" t="e">
        <f>SUM(Sheet2!C261:L261)+Sheet2!Y261-F293</f>
        <v>#N/A</v>
      </c>
      <c r="I293" s="41" t="e">
        <f>SUM(Sheet2!C261:V261)+Sheet2!Z261-F293</f>
        <v>#N/A</v>
      </c>
    </row>
    <row r="294" spans="1:9" x14ac:dyDescent="0.2">
      <c r="A294" s="42">
        <v>1</v>
      </c>
      <c r="B294" s="44">
        <v>256</v>
      </c>
      <c r="C294" s="44">
        <f t="shared" si="17"/>
        <v>56</v>
      </c>
      <c r="D294" s="44">
        <f t="shared" si="18"/>
        <v>5</v>
      </c>
      <c r="F294" s="68">
        <f t="shared" si="16"/>
        <v>2.0512820512820511</v>
      </c>
      <c r="G294" s="41" t="e">
        <f>SUM(Sheet2!C262:F262)+Sheet2!X262-F294</f>
        <v>#N/A</v>
      </c>
      <c r="H294" s="41" t="e">
        <f>SUM(Sheet2!C262:L262)+Sheet2!Y262-F294</f>
        <v>#N/A</v>
      </c>
      <c r="I294" s="41" t="e">
        <f>SUM(Sheet2!C262:V262)+Sheet2!Z262-F294</f>
        <v>#N/A</v>
      </c>
    </row>
    <row r="295" spans="1:9" x14ac:dyDescent="0.2">
      <c r="A295" s="42">
        <v>1</v>
      </c>
      <c r="B295" s="44">
        <v>257</v>
      </c>
      <c r="C295" s="44">
        <f t="shared" si="17"/>
        <v>55</v>
      </c>
      <c r="D295" s="44">
        <f t="shared" si="18"/>
        <v>5</v>
      </c>
      <c r="F295" s="68">
        <f t="shared" ref="F295:F349" si="19">2.5*((B295)/(($C$39+1)))</f>
        <v>2.0592948717948718</v>
      </c>
      <c r="G295" s="41" t="e">
        <f>SUM(Sheet2!C263:F263)+Sheet2!X263-F295</f>
        <v>#N/A</v>
      </c>
      <c r="H295" s="41" t="e">
        <f>SUM(Sheet2!C263:L263)+Sheet2!Y263-F295</f>
        <v>#N/A</v>
      </c>
      <c r="I295" s="41" t="e">
        <f>SUM(Sheet2!C263:V263)+Sheet2!Z263-F295</f>
        <v>#N/A</v>
      </c>
    </row>
    <row r="296" spans="1:9" x14ac:dyDescent="0.2">
      <c r="A296" s="42">
        <v>1</v>
      </c>
      <c r="B296" s="44">
        <v>258</v>
      </c>
      <c r="C296" s="44">
        <f t="shared" ref="C296:C359" si="20">312- IF(B296&gt;312,B296-312,B296)</f>
        <v>54</v>
      </c>
      <c r="D296" s="44">
        <f t="shared" ref="D296:D359" si="21">ROUNDUP(C296/12,0)</f>
        <v>5</v>
      </c>
      <c r="F296" s="68">
        <f t="shared" si="19"/>
        <v>2.0673076923076921</v>
      </c>
      <c r="G296" s="41" t="e">
        <f>SUM(Sheet2!C264:F264)+Sheet2!X264-F296</f>
        <v>#N/A</v>
      </c>
      <c r="H296" s="41" t="e">
        <f>SUM(Sheet2!C264:L264)+Sheet2!Y264-F296</f>
        <v>#N/A</v>
      </c>
      <c r="I296" s="41" t="e">
        <f>SUM(Sheet2!C264:V264)+Sheet2!Z264-F296</f>
        <v>#N/A</v>
      </c>
    </row>
    <row r="297" spans="1:9" x14ac:dyDescent="0.2">
      <c r="A297" s="42">
        <v>1</v>
      </c>
      <c r="B297" s="44">
        <v>259</v>
      </c>
      <c r="C297" s="44">
        <f t="shared" si="20"/>
        <v>53</v>
      </c>
      <c r="D297" s="44">
        <f t="shared" si="21"/>
        <v>5</v>
      </c>
      <c r="F297" s="68">
        <f t="shared" si="19"/>
        <v>2.0753205128205128</v>
      </c>
      <c r="G297" s="41" t="e">
        <f>SUM(Sheet2!C265:F265)+Sheet2!X265-F297</f>
        <v>#N/A</v>
      </c>
      <c r="H297" s="41" t="e">
        <f>SUM(Sheet2!C265:L265)+Sheet2!Y265-F297</f>
        <v>#N/A</v>
      </c>
      <c r="I297" s="41" t="e">
        <f>SUM(Sheet2!C265:V265)+Sheet2!Z265-F297</f>
        <v>#N/A</v>
      </c>
    </row>
    <row r="298" spans="1:9" x14ac:dyDescent="0.2">
      <c r="A298" s="42">
        <v>1</v>
      </c>
      <c r="B298" s="44">
        <v>260</v>
      </c>
      <c r="C298" s="44">
        <f t="shared" si="20"/>
        <v>52</v>
      </c>
      <c r="D298" s="44">
        <f t="shared" si="21"/>
        <v>5</v>
      </c>
      <c r="F298" s="68">
        <f t="shared" si="19"/>
        <v>2.0833333333333335</v>
      </c>
      <c r="G298" s="41" t="e">
        <f>SUM(Sheet2!C266:F266)+Sheet2!X266-F298</f>
        <v>#N/A</v>
      </c>
      <c r="H298" s="41" t="e">
        <f>SUM(Sheet2!C266:L266)+Sheet2!Y266-F298</f>
        <v>#N/A</v>
      </c>
      <c r="I298" s="41" t="e">
        <f>SUM(Sheet2!C266:V266)+Sheet2!Z266-F298</f>
        <v>#N/A</v>
      </c>
    </row>
    <row r="299" spans="1:9" x14ac:dyDescent="0.2">
      <c r="A299" s="42">
        <v>1</v>
      </c>
      <c r="B299" s="44">
        <v>261</v>
      </c>
      <c r="C299" s="44">
        <f t="shared" si="20"/>
        <v>51</v>
      </c>
      <c r="D299" s="44">
        <f t="shared" si="21"/>
        <v>5</v>
      </c>
      <c r="F299" s="68">
        <f t="shared" si="19"/>
        <v>2.0913461538461537</v>
      </c>
      <c r="G299" s="41" t="e">
        <f>SUM(Sheet2!C267:F267)+Sheet2!X267-F299</f>
        <v>#N/A</v>
      </c>
      <c r="H299" s="41" t="e">
        <f>SUM(Sheet2!C267:L267)+Sheet2!Y267-F299</f>
        <v>#N/A</v>
      </c>
      <c r="I299" s="41" t="e">
        <f>SUM(Sheet2!C267:V267)+Sheet2!Z267-F299</f>
        <v>#N/A</v>
      </c>
    </row>
    <row r="300" spans="1:9" x14ac:dyDescent="0.2">
      <c r="A300" s="42">
        <v>1</v>
      </c>
      <c r="B300" s="44">
        <v>262</v>
      </c>
      <c r="C300" s="44">
        <f t="shared" si="20"/>
        <v>50</v>
      </c>
      <c r="D300" s="44">
        <f t="shared" si="21"/>
        <v>5</v>
      </c>
      <c r="F300" s="68">
        <f t="shared" si="19"/>
        <v>2.0993589743589745</v>
      </c>
      <c r="G300" s="41" t="e">
        <f>SUM(Sheet2!C268:F268)+Sheet2!X268-F300</f>
        <v>#N/A</v>
      </c>
      <c r="H300" s="41" t="e">
        <f>SUM(Sheet2!C268:L268)+Sheet2!Y268-F300</f>
        <v>#N/A</v>
      </c>
      <c r="I300" s="41" t="e">
        <f>SUM(Sheet2!C268:V268)+Sheet2!Z268-F300</f>
        <v>#N/A</v>
      </c>
    </row>
    <row r="301" spans="1:9" x14ac:dyDescent="0.2">
      <c r="A301" s="42">
        <v>1</v>
      </c>
      <c r="B301" s="44">
        <v>263</v>
      </c>
      <c r="C301" s="44">
        <f t="shared" si="20"/>
        <v>49</v>
      </c>
      <c r="D301" s="44">
        <f t="shared" si="21"/>
        <v>5</v>
      </c>
      <c r="F301" s="68">
        <f t="shared" si="19"/>
        <v>2.1073717948717947</v>
      </c>
      <c r="G301" s="41" t="e">
        <f>SUM(Sheet2!C269:F269)+Sheet2!X269-F301</f>
        <v>#N/A</v>
      </c>
      <c r="H301" s="41" t="e">
        <f>SUM(Sheet2!C269:L269)+Sheet2!Y269-F301</f>
        <v>#N/A</v>
      </c>
      <c r="I301" s="41" t="e">
        <f>SUM(Sheet2!C269:V269)+Sheet2!Z269-F301</f>
        <v>#N/A</v>
      </c>
    </row>
    <row r="302" spans="1:9" x14ac:dyDescent="0.2">
      <c r="A302" s="42">
        <v>1</v>
      </c>
      <c r="B302" s="44">
        <v>264</v>
      </c>
      <c r="C302" s="44">
        <f t="shared" si="20"/>
        <v>48</v>
      </c>
      <c r="D302" s="44">
        <f t="shared" si="21"/>
        <v>4</v>
      </c>
      <c r="F302" s="68">
        <f t="shared" si="19"/>
        <v>2.1153846153846154</v>
      </c>
      <c r="G302" s="41" t="e">
        <f>SUM(Sheet2!C270:F270)+Sheet2!X270-F302</f>
        <v>#N/A</v>
      </c>
      <c r="H302" s="41" t="e">
        <f>SUM(Sheet2!C270:L270)+Sheet2!Y270-F302</f>
        <v>#N/A</v>
      </c>
      <c r="I302" s="41" t="e">
        <f>SUM(Sheet2!C270:V270)+Sheet2!Z270-F302</f>
        <v>#N/A</v>
      </c>
    </row>
    <row r="303" spans="1:9" x14ac:dyDescent="0.2">
      <c r="A303" s="42">
        <v>1</v>
      </c>
      <c r="B303" s="44">
        <v>265</v>
      </c>
      <c r="C303" s="44">
        <f t="shared" si="20"/>
        <v>47</v>
      </c>
      <c r="D303" s="44">
        <f t="shared" si="21"/>
        <v>4</v>
      </c>
      <c r="F303" s="68">
        <f t="shared" si="19"/>
        <v>2.1233974358974357</v>
      </c>
      <c r="G303" s="41" t="e">
        <f>SUM(Sheet2!C271:F271)+Sheet2!X271-F303</f>
        <v>#N/A</v>
      </c>
      <c r="H303" s="41" t="e">
        <f>SUM(Sheet2!C271:L271)+Sheet2!Y271-F303</f>
        <v>#N/A</v>
      </c>
      <c r="I303" s="41" t="e">
        <f>SUM(Sheet2!C271:V271)+Sheet2!Z271-F303</f>
        <v>#N/A</v>
      </c>
    </row>
    <row r="304" spans="1:9" x14ac:dyDescent="0.2">
      <c r="A304" s="42">
        <v>1</v>
      </c>
      <c r="B304" s="44">
        <v>266</v>
      </c>
      <c r="C304" s="44">
        <f t="shared" si="20"/>
        <v>46</v>
      </c>
      <c r="D304" s="44">
        <f t="shared" si="21"/>
        <v>4</v>
      </c>
      <c r="F304" s="68">
        <f t="shared" si="19"/>
        <v>2.1314102564102564</v>
      </c>
      <c r="G304" s="41" t="e">
        <f>SUM(Sheet2!C272:F272)+Sheet2!X272-F304</f>
        <v>#N/A</v>
      </c>
      <c r="H304" s="41" t="e">
        <f>SUM(Sheet2!C272:L272)+Sheet2!Y272-F304</f>
        <v>#N/A</v>
      </c>
      <c r="I304" s="41" t="e">
        <f>SUM(Sheet2!C272:V272)+Sheet2!Z272-F304</f>
        <v>#N/A</v>
      </c>
    </row>
    <row r="305" spans="1:9" x14ac:dyDescent="0.2">
      <c r="A305" s="42">
        <v>1</v>
      </c>
      <c r="B305" s="44">
        <v>267</v>
      </c>
      <c r="C305" s="44">
        <f t="shared" si="20"/>
        <v>45</v>
      </c>
      <c r="D305" s="44">
        <f t="shared" si="21"/>
        <v>4</v>
      </c>
      <c r="F305" s="68">
        <f t="shared" si="19"/>
        <v>2.1394230769230766</v>
      </c>
      <c r="G305" s="41" t="e">
        <f>SUM(Sheet2!C273:F273)+Sheet2!X273-F305</f>
        <v>#N/A</v>
      </c>
      <c r="H305" s="41" t="e">
        <f>SUM(Sheet2!C273:L273)+Sheet2!Y273-F305</f>
        <v>#N/A</v>
      </c>
      <c r="I305" s="41" t="e">
        <f>SUM(Sheet2!C273:V273)+Sheet2!Z273-F305</f>
        <v>#N/A</v>
      </c>
    </row>
    <row r="306" spans="1:9" x14ac:dyDescent="0.2">
      <c r="A306" s="42">
        <v>1</v>
      </c>
      <c r="B306" s="44">
        <v>268</v>
      </c>
      <c r="C306" s="44">
        <f t="shared" si="20"/>
        <v>44</v>
      </c>
      <c r="D306" s="44">
        <f t="shared" si="21"/>
        <v>4</v>
      </c>
      <c r="F306" s="68">
        <f t="shared" si="19"/>
        <v>2.1474358974358974</v>
      </c>
      <c r="G306" s="41" t="e">
        <f>SUM(Sheet2!C274:F274)+Sheet2!X274-F306</f>
        <v>#N/A</v>
      </c>
      <c r="H306" s="41" t="e">
        <f>SUM(Sheet2!C274:L274)+Sheet2!Y274-F306</f>
        <v>#N/A</v>
      </c>
      <c r="I306" s="41" t="e">
        <f>SUM(Sheet2!C274:V274)+Sheet2!Z274-F306</f>
        <v>#N/A</v>
      </c>
    </row>
    <row r="307" spans="1:9" x14ac:dyDescent="0.2">
      <c r="A307" s="42">
        <v>1</v>
      </c>
      <c r="B307" s="44">
        <v>269</v>
      </c>
      <c r="C307" s="44">
        <f t="shared" si="20"/>
        <v>43</v>
      </c>
      <c r="D307" s="44">
        <f t="shared" si="21"/>
        <v>4</v>
      </c>
      <c r="F307" s="68">
        <f t="shared" si="19"/>
        <v>2.1554487179487181</v>
      </c>
      <c r="G307" s="41" t="e">
        <f>SUM(Sheet2!C275:F275)+Sheet2!X275-F307</f>
        <v>#N/A</v>
      </c>
      <c r="H307" s="41" t="e">
        <f>SUM(Sheet2!C275:L275)+Sheet2!Y275-F307</f>
        <v>#N/A</v>
      </c>
      <c r="I307" s="41" t="e">
        <f>SUM(Sheet2!C275:V275)+Sheet2!Z275-F307</f>
        <v>#N/A</v>
      </c>
    </row>
    <row r="308" spans="1:9" x14ac:dyDescent="0.2">
      <c r="A308" s="42">
        <v>1</v>
      </c>
      <c r="B308" s="44">
        <v>270</v>
      </c>
      <c r="C308" s="44">
        <f t="shared" si="20"/>
        <v>42</v>
      </c>
      <c r="D308" s="44">
        <f t="shared" si="21"/>
        <v>4</v>
      </c>
      <c r="F308" s="68">
        <f t="shared" si="19"/>
        <v>2.1634615384615383</v>
      </c>
      <c r="G308" s="41" t="e">
        <f>SUM(Sheet2!C276:F276)+Sheet2!X276-F308</f>
        <v>#N/A</v>
      </c>
      <c r="H308" s="41" t="e">
        <f>SUM(Sheet2!C276:L276)+Sheet2!Y276-F308</f>
        <v>#N/A</v>
      </c>
      <c r="I308" s="41" t="e">
        <f>SUM(Sheet2!C276:V276)+Sheet2!Z276-F308</f>
        <v>#N/A</v>
      </c>
    </row>
    <row r="309" spans="1:9" x14ac:dyDescent="0.2">
      <c r="A309" s="42">
        <v>1</v>
      </c>
      <c r="B309" s="44">
        <v>271</v>
      </c>
      <c r="C309" s="44">
        <f t="shared" si="20"/>
        <v>41</v>
      </c>
      <c r="D309" s="44">
        <f t="shared" si="21"/>
        <v>4</v>
      </c>
      <c r="F309" s="68">
        <f t="shared" si="19"/>
        <v>2.171474358974359</v>
      </c>
      <c r="G309" s="41" t="e">
        <f>SUM(Sheet2!C277:F277)+Sheet2!X277-F309</f>
        <v>#N/A</v>
      </c>
      <c r="H309" s="41" t="e">
        <f>SUM(Sheet2!C277:L277)+Sheet2!Y277-F309</f>
        <v>#N/A</v>
      </c>
      <c r="I309" s="41" t="e">
        <f>SUM(Sheet2!C277:V277)+Sheet2!Z277-F309</f>
        <v>#N/A</v>
      </c>
    </row>
    <row r="310" spans="1:9" x14ac:dyDescent="0.2">
      <c r="A310" s="42">
        <v>1</v>
      </c>
      <c r="B310" s="44">
        <v>272</v>
      </c>
      <c r="C310" s="44">
        <f t="shared" si="20"/>
        <v>40</v>
      </c>
      <c r="D310" s="44">
        <f t="shared" si="21"/>
        <v>4</v>
      </c>
      <c r="F310" s="68">
        <f t="shared" si="19"/>
        <v>2.1794871794871797</v>
      </c>
      <c r="G310" s="41" t="e">
        <f>SUM(Sheet2!C278:F278)+Sheet2!X278-F310</f>
        <v>#N/A</v>
      </c>
      <c r="H310" s="41" t="e">
        <f>SUM(Sheet2!C278:L278)+Sheet2!Y278-F310</f>
        <v>#N/A</v>
      </c>
      <c r="I310" s="41" t="e">
        <f>SUM(Sheet2!C278:V278)+Sheet2!Z278-F310</f>
        <v>#N/A</v>
      </c>
    </row>
    <row r="311" spans="1:9" x14ac:dyDescent="0.2">
      <c r="A311" s="42">
        <v>1</v>
      </c>
      <c r="B311" s="44">
        <v>273</v>
      </c>
      <c r="C311" s="44">
        <f t="shared" si="20"/>
        <v>39</v>
      </c>
      <c r="D311" s="44">
        <f t="shared" si="21"/>
        <v>4</v>
      </c>
      <c r="F311" s="68">
        <f t="shared" si="19"/>
        <v>2.1875</v>
      </c>
      <c r="G311" s="41" t="e">
        <f>SUM(Sheet2!C279:F279)+Sheet2!X279-F311</f>
        <v>#N/A</v>
      </c>
      <c r="H311" s="41" t="e">
        <f>SUM(Sheet2!C279:L279)+Sheet2!Y279-F311</f>
        <v>#N/A</v>
      </c>
      <c r="I311" s="41" t="e">
        <f>SUM(Sheet2!C279:V279)+Sheet2!Z279-F311</f>
        <v>#N/A</v>
      </c>
    </row>
    <row r="312" spans="1:9" x14ac:dyDescent="0.2">
      <c r="A312" s="42">
        <v>1</v>
      </c>
      <c r="B312" s="44">
        <v>274</v>
      </c>
      <c r="C312" s="44">
        <f t="shared" si="20"/>
        <v>38</v>
      </c>
      <c r="D312" s="44">
        <f t="shared" si="21"/>
        <v>4</v>
      </c>
      <c r="F312" s="68">
        <f t="shared" si="19"/>
        <v>2.1955128205128203</v>
      </c>
      <c r="G312" s="41" t="e">
        <f>SUM(Sheet2!C280:F280)+Sheet2!X280-F312</f>
        <v>#N/A</v>
      </c>
      <c r="H312" s="41" t="e">
        <f>SUM(Sheet2!C280:L280)+Sheet2!Y280-F312</f>
        <v>#N/A</v>
      </c>
      <c r="I312" s="41" t="e">
        <f>SUM(Sheet2!C280:V280)+Sheet2!Z280-F312</f>
        <v>#N/A</v>
      </c>
    </row>
    <row r="313" spans="1:9" x14ac:dyDescent="0.2">
      <c r="A313" s="42">
        <v>1</v>
      </c>
      <c r="B313" s="44">
        <v>275</v>
      </c>
      <c r="C313" s="44">
        <f t="shared" si="20"/>
        <v>37</v>
      </c>
      <c r="D313" s="44">
        <f t="shared" si="21"/>
        <v>4</v>
      </c>
      <c r="F313" s="68">
        <f t="shared" si="19"/>
        <v>2.203525641025641</v>
      </c>
      <c r="G313" s="41" t="e">
        <f>SUM(Sheet2!C281:F281)+Sheet2!X281-F313</f>
        <v>#N/A</v>
      </c>
      <c r="H313" s="41" t="e">
        <f>SUM(Sheet2!C281:L281)+Sheet2!Y281-F313</f>
        <v>#N/A</v>
      </c>
      <c r="I313" s="41" t="e">
        <f>SUM(Sheet2!C281:V281)+Sheet2!Z281-F313</f>
        <v>#N/A</v>
      </c>
    </row>
    <row r="314" spans="1:9" x14ac:dyDescent="0.2">
      <c r="A314" s="42">
        <v>1</v>
      </c>
      <c r="B314" s="44">
        <v>276</v>
      </c>
      <c r="C314" s="44">
        <f t="shared" si="20"/>
        <v>36</v>
      </c>
      <c r="D314" s="44">
        <f t="shared" si="21"/>
        <v>3</v>
      </c>
      <c r="F314" s="68">
        <f t="shared" si="19"/>
        <v>2.2115384615384617</v>
      </c>
      <c r="G314" s="41" t="e">
        <f>SUM(Sheet2!C282:F282)+Sheet2!X282-F314</f>
        <v>#N/A</v>
      </c>
      <c r="H314" s="41" t="e">
        <f>SUM(Sheet2!C282:L282)+Sheet2!Y282-F314</f>
        <v>#N/A</v>
      </c>
      <c r="I314" s="41" t="e">
        <f>SUM(Sheet2!C282:V282)+Sheet2!Z282-F314</f>
        <v>#N/A</v>
      </c>
    </row>
    <row r="315" spans="1:9" x14ac:dyDescent="0.2">
      <c r="A315" s="42">
        <v>1</v>
      </c>
      <c r="B315" s="44">
        <v>277</v>
      </c>
      <c r="C315" s="44">
        <f t="shared" si="20"/>
        <v>35</v>
      </c>
      <c r="D315" s="44">
        <f t="shared" si="21"/>
        <v>3</v>
      </c>
      <c r="F315" s="68">
        <f t="shared" si="19"/>
        <v>2.2195512820512819</v>
      </c>
      <c r="G315" s="41" t="e">
        <f>SUM(Sheet2!C283:F283)+Sheet2!X283-F315</f>
        <v>#N/A</v>
      </c>
      <c r="H315" s="41" t="e">
        <f>SUM(Sheet2!C283:L283)+Sheet2!Y283-F315</f>
        <v>#N/A</v>
      </c>
      <c r="I315" s="41" t="e">
        <f>SUM(Sheet2!C283:V283)+Sheet2!Z283-F315</f>
        <v>#N/A</v>
      </c>
    </row>
    <row r="316" spans="1:9" x14ac:dyDescent="0.2">
      <c r="A316" s="42">
        <v>1</v>
      </c>
      <c r="B316" s="44">
        <v>278</v>
      </c>
      <c r="C316" s="44">
        <f t="shared" si="20"/>
        <v>34</v>
      </c>
      <c r="D316" s="44">
        <f t="shared" si="21"/>
        <v>3</v>
      </c>
      <c r="F316" s="68">
        <f t="shared" si="19"/>
        <v>2.2275641025641026</v>
      </c>
      <c r="G316" s="41" t="e">
        <f>SUM(Sheet2!C284:F284)+Sheet2!X284-F316</f>
        <v>#N/A</v>
      </c>
      <c r="H316" s="41" t="e">
        <f>SUM(Sheet2!C284:L284)+Sheet2!Y284-F316</f>
        <v>#N/A</v>
      </c>
      <c r="I316" s="41" t="e">
        <f>SUM(Sheet2!C284:V284)+Sheet2!Z284-F316</f>
        <v>#N/A</v>
      </c>
    </row>
    <row r="317" spans="1:9" x14ac:dyDescent="0.2">
      <c r="A317" s="42">
        <v>1</v>
      </c>
      <c r="B317" s="44">
        <v>279</v>
      </c>
      <c r="C317" s="44">
        <f t="shared" si="20"/>
        <v>33</v>
      </c>
      <c r="D317" s="44">
        <f t="shared" si="21"/>
        <v>3</v>
      </c>
      <c r="F317" s="68">
        <f t="shared" si="19"/>
        <v>2.2355769230769234</v>
      </c>
      <c r="G317" s="41" t="e">
        <f>SUM(Sheet2!C285:F285)+Sheet2!X285-F317</f>
        <v>#N/A</v>
      </c>
      <c r="H317" s="41" t="e">
        <f>SUM(Sheet2!C285:L285)+Sheet2!Y285-F317</f>
        <v>#N/A</v>
      </c>
      <c r="I317" s="41" t="e">
        <f>SUM(Sheet2!C285:V285)+Sheet2!Z285-F317</f>
        <v>#N/A</v>
      </c>
    </row>
    <row r="318" spans="1:9" x14ac:dyDescent="0.2">
      <c r="A318" s="42">
        <v>1</v>
      </c>
      <c r="B318" s="44">
        <v>280</v>
      </c>
      <c r="C318" s="44">
        <f t="shared" si="20"/>
        <v>32</v>
      </c>
      <c r="D318" s="44">
        <f t="shared" si="21"/>
        <v>3</v>
      </c>
      <c r="F318" s="68">
        <f t="shared" si="19"/>
        <v>2.2435897435897436</v>
      </c>
      <c r="G318" s="41" t="e">
        <f>SUM(Sheet2!C286:F286)+Sheet2!X286-F318</f>
        <v>#N/A</v>
      </c>
      <c r="H318" s="41" t="e">
        <f>SUM(Sheet2!C286:L286)+Sheet2!Y286-F318</f>
        <v>#N/A</v>
      </c>
      <c r="I318" s="41" t="e">
        <f>SUM(Sheet2!C286:V286)+Sheet2!Z286-F318</f>
        <v>#N/A</v>
      </c>
    </row>
    <row r="319" spans="1:9" x14ac:dyDescent="0.2">
      <c r="A319" s="42">
        <v>1</v>
      </c>
      <c r="B319" s="44">
        <v>281</v>
      </c>
      <c r="C319" s="44">
        <f t="shared" si="20"/>
        <v>31</v>
      </c>
      <c r="D319" s="44">
        <f t="shared" si="21"/>
        <v>3</v>
      </c>
      <c r="F319" s="68">
        <f t="shared" si="19"/>
        <v>2.2516025641025643</v>
      </c>
      <c r="G319" s="41" t="e">
        <f>SUM(Sheet2!C287:F287)+Sheet2!X287-F319</f>
        <v>#N/A</v>
      </c>
      <c r="H319" s="41" t="e">
        <f>SUM(Sheet2!C287:L287)+Sheet2!Y287-F319</f>
        <v>#N/A</v>
      </c>
      <c r="I319" s="41" t="e">
        <f>SUM(Sheet2!C287:V287)+Sheet2!Z287-F319</f>
        <v>#N/A</v>
      </c>
    </row>
    <row r="320" spans="1:9" x14ac:dyDescent="0.2">
      <c r="A320" s="42">
        <v>1</v>
      </c>
      <c r="B320" s="44">
        <v>282</v>
      </c>
      <c r="C320" s="44">
        <f t="shared" si="20"/>
        <v>30</v>
      </c>
      <c r="D320" s="44">
        <f t="shared" si="21"/>
        <v>3</v>
      </c>
      <c r="F320" s="68">
        <f t="shared" si="19"/>
        <v>2.2596153846153846</v>
      </c>
      <c r="G320" s="41" t="e">
        <f>SUM(Sheet2!C288:F288)+Sheet2!X288-F320</f>
        <v>#N/A</v>
      </c>
      <c r="H320" s="41" t="e">
        <f>SUM(Sheet2!C288:L288)+Sheet2!Y288-F320</f>
        <v>#N/A</v>
      </c>
      <c r="I320" s="41" t="e">
        <f>SUM(Sheet2!C288:V288)+Sheet2!Z288-F320</f>
        <v>#N/A</v>
      </c>
    </row>
    <row r="321" spans="1:9" x14ac:dyDescent="0.2">
      <c r="A321" s="42">
        <v>1</v>
      </c>
      <c r="B321" s="44">
        <v>283</v>
      </c>
      <c r="C321" s="44">
        <f t="shared" si="20"/>
        <v>29</v>
      </c>
      <c r="D321" s="44">
        <f t="shared" si="21"/>
        <v>3</v>
      </c>
      <c r="F321" s="68">
        <f t="shared" si="19"/>
        <v>2.2676282051282053</v>
      </c>
      <c r="G321" s="41" t="e">
        <f>SUM(Sheet2!C289:F289)+Sheet2!X289-F321</f>
        <v>#N/A</v>
      </c>
      <c r="H321" s="41" t="e">
        <f>SUM(Sheet2!C289:L289)+Sheet2!Y289-F321</f>
        <v>#N/A</v>
      </c>
      <c r="I321" s="41" t="e">
        <f>SUM(Sheet2!C289:V289)+Sheet2!Z289-F321</f>
        <v>#N/A</v>
      </c>
    </row>
    <row r="322" spans="1:9" x14ac:dyDescent="0.2">
      <c r="A322" s="42">
        <v>1</v>
      </c>
      <c r="B322" s="44">
        <v>284</v>
      </c>
      <c r="C322" s="44">
        <f t="shared" si="20"/>
        <v>28</v>
      </c>
      <c r="D322" s="44">
        <f t="shared" si="21"/>
        <v>3</v>
      </c>
      <c r="F322" s="68">
        <f t="shared" si="19"/>
        <v>2.2756410256410255</v>
      </c>
      <c r="G322" s="41" t="e">
        <f>SUM(Sheet2!C290:F290)+Sheet2!X290-F322</f>
        <v>#N/A</v>
      </c>
      <c r="H322" s="41" t="e">
        <f>SUM(Sheet2!C290:L290)+Sheet2!Y290-F322</f>
        <v>#N/A</v>
      </c>
      <c r="I322" s="41" t="e">
        <f>SUM(Sheet2!C290:V290)+Sheet2!Z290-F322</f>
        <v>#N/A</v>
      </c>
    </row>
    <row r="323" spans="1:9" x14ac:dyDescent="0.2">
      <c r="A323" s="42">
        <v>1</v>
      </c>
      <c r="B323" s="44">
        <v>285</v>
      </c>
      <c r="C323" s="44">
        <f t="shared" si="20"/>
        <v>27</v>
      </c>
      <c r="D323" s="44">
        <f t="shared" si="21"/>
        <v>3</v>
      </c>
      <c r="F323" s="68">
        <f t="shared" si="19"/>
        <v>2.2836538461538463</v>
      </c>
      <c r="G323" s="41" t="e">
        <f>SUM(Sheet2!C291:F291)+Sheet2!X291-F323</f>
        <v>#N/A</v>
      </c>
      <c r="H323" s="41" t="e">
        <f>SUM(Sheet2!C291:L291)+Sheet2!Y291-F323</f>
        <v>#N/A</v>
      </c>
      <c r="I323" s="41" t="e">
        <f>SUM(Sheet2!C291:V291)+Sheet2!Z291-F323</f>
        <v>#N/A</v>
      </c>
    </row>
    <row r="324" spans="1:9" x14ac:dyDescent="0.2">
      <c r="A324" s="42">
        <v>1</v>
      </c>
      <c r="B324" s="44">
        <v>286</v>
      </c>
      <c r="C324" s="44">
        <f t="shared" si="20"/>
        <v>26</v>
      </c>
      <c r="D324" s="44">
        <f t="shared" si="21"/>
        <v>3</v>
      </c>
      <c r="F324" s="68">
        <f t="shared" si="19"/>
        <v>2.2916666666666665</v>
      </c>
      <c r="G324" s="41" t="e">
        <f>SUM(Sheet2!C292:F292)+Sheet2!X292-F324</f>
        <v>#N/A</v>
      </c>
      <c r="H324" s="41" t="e">
        <f>SUM(Sheet2!C292:L292)+Sheet2!Y292-F324</f>
        <v>#N/A</v>
      </c>
      <c r="I324" s="41" t="e">
        <f>SUM(Sheet2!C292:V292)+Sheet2!Z292-F324</f>
        <v>#N/A</v>
      </c>
    </row>
    <row r="325" spans="1:9" x14ac:dyDescent="0.2">
      <c r="A325" s="42">
        <v>1</v>
      </c>
      <c r="B325" s="44">
        <v>287</v>
      </c>
      <c r="C325" s="44">
        <f t="shared" si="20"/>
        <v>25</v>
      </c>
      <c r="D325" s="44">
        <f t="shared" si="21"/>
        <v>3</v>
      </c>
      <c r="F325" s="68">
        <f t="shared" si="19"/>
        <v>2.2996794871794872</v>
      </c>
      <c r="G325" s="41" t="e">
        <f>SUM(Sheet2!C293:F293)+Sheet2!X293-F325</f>
        <v>#N/A</v>
      </c>
      <c r="H325" s="41" t="e">
        <f>SUM(Sheet2!C293:L293)+Sheet2!Y293-F325</f>
        <v>#N/A</v>
      </c>
      <c r="I325" s="41" t="e">
        <f>SUM(Sheet2!C293:V293)+Sheet2!Z293-F325</f>
        <v>#N/A</v>
      </c>
    </row>
    <row r="326" spans="1:9" x14ac:dyDescent="0.2">
      <c r="A326" s="42">
        <v>1</v>
      </c>
      <c r="B326" s="44">
        <v>288</v>
      </c>
      <c r="C326" s="44">
        <f t="shared" si="20"/>
        <v>24</v>
      </c>
      <c r="D326" s="44">
        <f t="shared" si="21"/>
        <v>2</v>
      </c>
      <c r="F326" s="68">
        <f t="shared" si="19"/>
        <v>2.3076923076923079</v>
      </c>
      <c r="G326" s="41" t="e">
        <f>SUM(Sheet2!C294:F294)+Sheet2!X294-F326</f>
        <v>#N/A</v>
      </c>
      <c r="H326" s="41" t="e">
        <f>SUM(Sheet2!C294:L294)+Sheet2!Y294-F326</f>
        <v>#N/A</v>
      </c>
      <c r="I326" s="41" t="e">
        <f>SUM(Sheet2!C294:V294)+Sheet2!Z294-F326</f>
        <v>#N/A</v>
      </c>
    </row>
    <row r="327" spans="1:9" x14ac:dyDescent="0.2">
      <c r="A327" s="42">
        <v>1</v>
      </c>
      <c r="B327" s="44">
        <v>289</v>
      </c>
      <c r="C327" s="44">
        <f t="shared" si="20"/>
        <v>23</v>
      </c>
      <c r="D327" s="44">
        <f t="shared" si="21"/>
        <v>2</v>
      </c>
      <c r="F327" s="68">
        <f t="shared" si="19"/>
        <v>2.3157051282051282</v>
      </c>
      <c r="G327" s="41" t="e">
        <f>SUM(Sheet2!C295:F295)+Sheet2!X295-F327</f>
        <v>#N/A</v>
      </c>
      <c r="H327" s="41" t="e">
        <f>SUM(Sheet2!C295:L295)+Sheet2!Y295-F327</f>
        <v>#N/A</v>
      </c>
      <c r="I327" s="41" t="e">
        <f>SUM(Sheet2!C295:V295)+Sheet2!Z295-F327</f>
        <v>#N/A</v>
      </c>
    </row>
    <row r="328" spans="1:9" x14ac:dyDescent="0.2">
      <c r="A328" s="42">
        <v>1</v>
      </c>
      <c r="B328" s="44">
        <v>290</v>
      </c>
      <c r="C328" s="44">
        <f t="shared" si="20"/>
        <v>22</v>
      </c>
      <c r="D328" s="44">
        <f t="shared" si="21"/>
        <v>2</v>
      </c>
      <c r="F328" s="68">
        <f t="shared" si="19"/>
        <v>2.3237179487179489</v>
      </c>
      <c r="G328" s="41" t="e">
        <f>SUM(Sheet2!C296:F296)+Sheet2!X296-F328</f>
        <v>#N/A</v>
      </c>
      <c r="H328" s="41" t="e">
        <f>SUM(Sheet2!C296:L296)+Sheet2!Y296-F328</f>
        <v>#N/A</v>
      </c>
      <c r="I328" s="41" t="e">
        <f>SUM(Sheet2!C296:V296)+Sheet2!Z296-F328</f>
        <v>#N/A</v>
      </c>
    </row>
    <row r="329" spans="1:9" x14ac:dyDescent="0.2">
      <c r="A329" s="42">
        <v>1</v>
      </c>
      <c r="B329" s="44">
        <v>291</v>
      </c>
      <c r="C329" s="44">
        <f t="shared" si="20"/>
        <v>21</v>
      </c>
      <c r="D329" s="44">
        <f t="shared" si="21"/>
        <v>2</v>
      </c>
      <c r="F329" s="68">
        <f t="shared" si="19"/>
        <v>2.3317307692307692</v>
      </c>
      <c r="G329" s="41" t="e">
        <f>SUM(Sheet2!C297:F297)+Sheet2!X297-F329</f>
        <v>#N/A</v>
      </c>
      <c r="H329" s="41" t="e">
        <f>SUM(Sheet2!C297:L297)+Sheet2!Y297-F329</f>
        <v>#N/A</v>
      </c>
      <c r="I329" s="41" t="e">
        <f>SUM(Sheet2!C297:V297)+Sheet2!Z297-F329</f>
        <v>#N/A</v>
      </c>
    </row>
    <row r="330" spans="1:9" x14ac:dyDescent="0.2">
      <c r="A330" s="42">
        <v>1</v>
      </c>
      <c r="B330" s="44">
        <v>292</v>
      </c>
      <c r="C330" s="44">
        <f t="shared" si="20"/>
        <v>20</v>
      </c>
      <c r="D330" s="44">
        <f t="shared" si="21"/>
        <v>2</v>
      </c>
      <c r="F330" s="68">
        <f t="shared" si="19"/>
        <v>2.3397435897435899</v>
      </c>
      <c r="G330" s="41" t="e">
        <f>SUM(Sheet2!C298:F298)+Sheet2!X298-F330</f>
        <v>#N/A</v>
      </c>
      <c r="H330" s="41" t="e">
        <f>SUM(Sheet2!C298:L298)+Sheet2!Y298-F330</f>
        <v>#N/A</v>
      </c>
      <c r="I330" s="41" t="e">
        <f>SUM(Sheet2!C298:V298)+Sheet2!Z298-F330</f>
        <v>#N/A</v>
      </c>
    </row>
    <row r="331" spans="1:9" x14ac:dyDescent="0.2">
      <c r="A331" s="42">
        <f>A19+1</f>
        <v>2</v>
      </c>
      <c r="B331" s="44">
        <v>293</v>
      </c>
      <c r="C331" s="44">
        <f t="shared" si="20"/>
        <v>19</v>
      </c>
      <c r="D331" s="44">
        <f t="shared" si="21"/>
        <v>2</v>
      </c>
      <c r="F331" s="68">
        <f t="shared" si="19"/>
        <v>2.3477564102564101</v>
      </c>
      <c r="G331" s="41" t="e">
        <f>SUM(Sheet2!C299:F299)+Sheet2!X299-F331</f>
        <v>#N/A</v>
      </c>
      <c r="H331" s="41" t="e">
        <f>SUM(Sheet2!C299:L299)+Sheet2!Y299-F331</f>
        <v>#N/A</v>
      </c>
      <c r="I331" s="41" t="e">
        <f>SUM(Sheet2!C299:V299)+Sheet2!Z299-F331</f>
        <v>#N/A</v>
      </c>
    </row>
    <row r="332" spans="1:9" x14ac:dyDescent="0.2">
      <c r="A332" s="42">
        <f t="shared" ref="A332:A395" si="22">A20+1</f>
        <v>2</v>
      </c>
      <c r="B332" s="44">
        <v>294</v>
      </c>
      <c r="C332" s="44">
        <f t="shared" si="20"/>
        <v>18</v>
      </c>
      <c r="D332" s="44">
        <f t="shared" si="21"/>
        <v>2</v>
      </c>
      <c r="F332" s="68">
        <f t="shared" si="19"/>
        <v>2.3557692307692308</v>
      </c>
      <c r="G332" s="41" t="e">
        <f>SUM(Sheet2!C300:F300)+Sheet2!X300-F332</f>
        <v>#N/A</v>
      </c>
      <c r="H332" s="41" t="e">
        <f>SUM(Sheet2!C300:L300)+Sheet2!Y300-F332</f>
        <v>#N/A</v>
      </c>
      <c r="I332" s="41" t="e">
        <f>SUM(Sheet2!C300:V300)+Sheet2!Z300-F332</f>
        <v>#N/A</v>
      </c>
    </row>
    <row r="333" spans="1:9" x14ac:dyDescent="0.2">
      <c r="A333" s="42">
        <f t="shared" si="22"/>
        <v>2</v>
      </c>
      <c r="B333" s="44">
        <v>295</v>
      </c>
      <c r="C333" s="44">
        <f t="shared" si="20"/>
        <v>17</v>
      </c>
      <c r="D333" s="44">
        <f t="shared" si="21"/>
        <v>2</v>
      </c>
      <c r="F333" s="68">
        <f t="shared" si="19"/>
        <v>2.3637820512820511</v>
      </c>
      <c r="G333" s="41" t="e">
        <f>SUM(Sheet2!C301:F301)+Sheet2!X301-F333</f>
        <v>#N/A</v>
      </c>
      <c r="H333" s="41" t="e">
        <f>SUM(Sheet2!C301:L301)+Sheet2!Y301-F333</f>
        <v>#N/A</v>
      </c>
      <c r="I333" s="41" t="e">
        <f>SUM(Sheet2!C301:V301)+Sheet2!Z301-F333</f>
        <v>#N/A</v>
      </c>
    </row>
    <row r="334" spans="1:9" x14ac:dyDescent="0.2">
      <c r="A334" s="42">
        <f t="shared" si="22"/>
        <v>2</v>
      </c>
      <c r="B334" s="44">
        <v>296</v>
      </c>
      <c r="C334" s="44">
        <f t="shared" si="20"/>
        <v>16</v>
      </c>
      <c r="D334" s="44">
        <f t="shared" si="21"/>
        <v>2</v>
      </c>
      <c r="F334" s="68">
        <f t="shared" si="19"/>
        <v>2.3717948717948718</v>
      </c>
      <c r="G334" s="41" t="e">
        <f>SUM(Sheet2!C302:F302)+Sheet2!X302-F334</f>
        <v>#N/A</v>
      </c>
      <c r="H334" s="41" t="e">
        <f>SUM(Sheet2!C302:L302)+Sheet2!Y302-F334</f>
        <v>#N/A</v>
      </c>
      <c r="I334" s="41" t="e">
        <f>SUM(Sheet2!C302:V302)+Sheet2!Z302-F334</f>
        <v>#N/A</v>
      </c>
    </row>
    <row r="335" spans="1:9" x14ac:dyDescent="0.2">
      <c r="A335" s="42">
        <f t="shared" si="22"/>
        <v>2</v>
      </c>
      <c r="B335" s="44">
        <v>297</v>
      </c>
      <c r="C335" s="44">
        <f t="shared" si="20"/>
        <v>15</v>
      </c>
      <c r="D335" s="44">
        <f t="shared" si="21"/>
        <v>2</v>
      </c>
      <c r="F335" s="68">
        <f t="shared" si="19"/>
        <v>2.3798076923076921</v>
      </c>
      <c r="G335" s="41" t="e">
        <f>SUM(Sheet2!C303:F303)+Sheet2!X303-F335</f>
        <v>#N/A</v>
      </c>
      <c r="H335" s="41" t="e">
        <f>SUM(Sheet2!C303:L303)+Sheet2!Y303-F335</f>
        <v>#N/A</v>
      </c>
      <c r="I335" s="41" t="e">
        <f>SUM(Sheet2!C303:V303)+Sheet2!Z303-F335</f>
        <v>#N/A</v>
      </c>
    </row>
    <row r="336" spans="1:9" x14ac:dyDescent="0.2">
      <c r="A336" s="42">
        <f t="shared" si="22"/>
        <v>2</v>
      </c>
      <c r="B336" s="44">
        <v>298</v>
      </c>
      <c r="C336" s="44">
        <f t="shared" si="20"/>
        <v>14</v>
      </c>
      <c r="D336" s="44">
        <f t="shared" si="21"/>
        <v>2</v>
      </c>
      <c r="F336" s="68">
        <f t="shared" si="19"/>
        <v>2.3878205128205128</v>
      </c>
      <c r="G336" s="41" t="e">
        <f>SUM(Sheet2!C304:F304)+Sheet2!X304-F336</f>
        <v>#N/A</v>
      </c>
      <c r="H336" s="41" t="e">
        <f>SUM(Sheet2!C304:L304)+Sheet2!Y304-F336</f>
        <v>#N/A</v>
      </c>
      <c r="I336" s="41" t="e">
        <f>SUM(Sheet2!C304:V304)+Sheet2!Z304-F336</f>
        <v>#N/A</v>
      </c>
    </row>
    <row r="337" spans="1:9" x14ac:dyDescent="0.2">
      <c r="A337" s="42">
        <f t="shared" si="22"/>
        <v>2</v>
      </c>
      <c r="B337" s="44">
        <v>299</v>
      </c>
      <c r="C337" s="44">
        <f t="shared" si="20"/>
        <v>13</v>
      </c>
      <c r="D337" s="44">
        <f t="shared" si="21"/>
        <v>2</v>
      </c>
      <c r="F337" s="68">
        <f t="shared" si="19"/>
        <v>2.3958333333333335</v>
      </c>
      <c r="G337" s="41" t="e">
        <f>SUM(Sheet2!C305:F305)+Sheet2!X305-F337</f>
        <v>#N/A</v>
      </c>
      <c r="H337" s="41" t="e">
        <f>SUM(Sheet2!C305:L305)+Sheet2!Y305-F337</f>
        <v>#N/A</v>
      </c>
      <c r="I337" s="41" t="e">
        <f>SUM(Sheet2!C305:V305)+Sheet2!Z305-F337</f>
        <v>#N/A</v>
      </c>
    </row>
    <row r="338" spans="1:9" x14ac:dyDescent="0.2">
      <c r="A338" s="42">
        <f t="shared" si="22"/>
        <v>2</v>
      </c>
      <c r="B338" s="44">
        <v>300</v>
      </c>
      <c r="C338" s="44">
        <f t="shared" si="20"/>
        <v>12</v>
      </c>
      <c r="D338" s="44">
        <f t="shared" si="21"/>
        <v>1</v>
      </c>
      <c r="F338" s="68">
        <f t="shared" si="19"/>
        <v>2.4038461538461537</v>
      </c>
      <c r="G338" s="41" t="e">
        <f>SUM(Sheet2!C306:F306)+Sheet2!X306-F338</f>
        <v>#N/A</v>
      </c>
      <c r="H338" s="41" t="e">
        <f>SUM(Sheet2!C306:L306)+Sheet2!Y306-F338</f>
        <v>#N/A</v>
      </c>
      <c r="I338" s="41" t="e">
        <f>SUM(Sheet2!C306:V306)+Sheet2!Z306-F338</f>
        <v>#N/A</v>
      </c>
    </row>
    <row r="339" spans="1:9" x14ac:dyDescent="0.2">
      <c r="A339" s="42">
        <f t="shared" si="22"/>
        <v>2</v>
      </c>
      <c r="B339" s="44">
        <v>301</v>
      </c>
      <c r="C339" s="44">
        <f t="shared" si="20"/>
        <v>11</v>
      </c>
      <c r="D339" s="44">
        <f t="shared" si="21"/>
        <v>1</v>
      </c>
      <c r="F339" s="68">
        <f t="shared" si="19"/>
        <v>2.4118589743589745</v>
      </c>
      <c r="G339" s="41" t="e">
        <f>SUM(Sheet2!C307:F307)+Sheet2!X307-F339</f>
        <v>#N/A</v>
      </c>
      <c r="H339" s="41" t="e">
        <f>SUM(Sheet2!C307:L307)+Sheet2!Y307-F339</f>
        <v>#N/A</v>
      </c>
      <c r="I339" s="41" t="e">
        <f>SUM(Sheet2!C307:V307)+Sheet2!Z307-F339</f>
        <v>#N/A</v>
      </c>
    </row>
    <row r="340" spans="1:9" x14ac:dyDescent="0.2">
      <c r="A340" s="42">
        <f t="shared" si="22"/>
        <v>2</v>
      </c>
      <c r="B340" s="44">
        <v>302</v>
      </c>
      <c r="C340" s="44">
        <f t="shared" si="20"/>
        <v>10</v>
      </c>
      <c r="D340" s="44">
        <f t="shared" si="21"/>
        <v>1</v>
      </c>
      <c r="F340" s="68">
        <f t="shared" si="19"/>
        <v>2.4198717948717947</v>
      </c>
      <c r="G340" s="41" t="e">
        <f>SUM(Sheet2!C308:F308)+Sheet2!X308-F340</f>
        <v>#N/A</v>
      </c>
      <c r="H340" s="41" t="e">
        <f>SUM(Sheet2!C308:L308)+Sheet2!Y308-F340</f>
        <v>#N/A</v>
      </c>
      <c r="I340" s="41" t="e">
        <f>SUM(Sheet2!C308:V308)+Sheet2!Z308-F340</f>
        <v>#N/A</v>
      </c>
    </row>
    <row r="341" spans="1:9" x14ac:dyDescent="0.2">
      <c r="A341" s="42">
        <f t="shared" si="22"/>
        <v>2</v>
      </c>
      <c r="B341" s="44">
        <v>303</v>
      </c>
      <c r="C341" s="44">
        <f t="shared" si="20"/>
        <v>9</v>
      </c>
      <c r="D341" s="44">
        <f t="shared" si="21"/>
        <v>1</v>
      </c>
      <c r="F341" s="68">
        <f t="shared" si="19"/>
        <v>2.4278846153846154</v>
      </c>
      <c r="G341" s="41" t="e">
        <f>SUM(Sheet2!C309:F309)+Sheet2!X309-F341</f>
        <v>#N/A</v>
      </c>
      <c r="H341" s="41" t="e">
        <f>SUM(Sheet2!C309:L309)+Sheet2!Y309-F341</f>
        <v>#N/A</v>
      </c>
      <c r="I341" s="41" t="e">
        <f>SUM(Sheet2!C309:V309)+Sheet2!Z309-F341</f>
        <v>#N/A</v>
      </c>
    </row>
    <row r="342" spans="1:9" x14ac:dyDescent="0.2">
      <c r="A342" s="42">
        <f t="shared" si="22"/>
        <v>2</v>
      </c>
      <c r="B342" s="44">
        <v>304</v>
      </c>
      <c r="C342" s="44">
        <f t="shared" si="20"/>
        <v>8</v>
      </c>
      <c r="D342" s="44">
        <f t="shared" si="21"/>
        <v>1</v>
      </c>
      <c r="F342" s="68">
        <f t="shared" si="19"/>
        <v>2.4358974358974357</v>
      </c>
      <c r="G342" s="41" t="e">
        <f>SUM(Sheet2!C310:F310)+Sheet2!X310-F342</f>
        <v>#N/A</v>
      </c>
      <c r="H342" s="41" t="e">
        <f>SUM(Sheet2!C310:L310)+Sheet2!Y310-F342</f>
        <v>#N/A</v>
      </c>
      <c r="I342" s="41" t="e">
        <f>SUM(Sheet2!C310:V310)+Sheet2!Z310-F342</f>
        <v>#N/A</v>
      </c>
    </row>
    <row r="343" spans="1:9" x14ac:dyDescent="0.2">
      <c r="A343" s="42">
        <f t="shared" si="22"/>
        <v>2</v>
      </c>
      <c r="B343" s="44">
        <v>305</v>
      </c>
      <c r="C343" s="44">
        <f t="shared" si="20"/>
        <v>7</v>
      </c>
      <c r="D343" s="44">
        <f t="shared" si="21"/>
        <v>1</v>
      </c>
      <c r="F343" s="68">
        <f t="shared" si="19"/>
        <v>2.4439102564102564</v>
      </c>
      <c r="G343" s="41" t="e">
        <f>SUM(Sheet2!C311:F311)+Sheet2!X311-F343</f>
        <v>#N/A</v>
      </c>
      <c r="H343" s="41" t="e">
        <f>SUM(Sheet2!C311:L311)+Sheet2!Y311-F343</f>
        <v>#N/A</v>
      </c>
      <c r="I343" s="41" t="e">
        <f>SUM(Sheet2!C311:V311)+Sheet2!Z311-F343</f>
        <v>#N/A</v>
      </c>
    </row>
    <row r="344" spans="1:9" x14ac:dyDescent="0.2">
      <c r="A344" s="42">
        <f t="shared" si="22"/>
        <v>2</v>
      </c>
      <c r="B344" s="44">
        <v>306</v>
      </c>
      <c r="C344" s="44">
        <f t="shared" si="20"/>
        <v>6</v>
      </c>
      <c r="D344" s="44">
        <f t="shared" si="21"/>
        <v>1</v>
      </c>
      <c r="F344" s="68">
        <f t="shared" si="19"/>
        <v>2.4519230769230766</v>
      </c>
      <c r="G344" s="41" t="e">
        <f>SUM(Sheet2!C312:F312)+Sheet2!X312-F344</f>
        <v>#N/A</v>
      </c>
      <c r="H344" s="41" t="e">
        <f>SUM(Sheet2!C312:L312)+Sheet2!Y312-F344</f>
        <v>#N/A</v>
      </c>
      <c r="I344" s="41" t="e">
        <f>SUM(Sheet2!C312:V312)+Sheet2!Z312-F344</f>
        <v>#N/A</v>
      </c>
    </row>
    <row r="345" spans="1:9" x14ac:dyDescent="0.2">
      <c r="A345" s="42">
        <f t="shared" si="22"/>
        <v>2</v>
      </c>
      <c r="B345" s="44">
        <v>307</v>
      </c>
      <c r="C345" s="44">
        <f t="shared" si="20"/>
        <v>5</v>
      </c>
      <c r="D345" s="44">
        <f t="shared" si="21"/>
        <v>1</v>
      </c>
      <c r="F345" s="68">
        <f t="shared" si="19"/>
        <v>2.4599358974358974</v>
      </c>
      <c r="G345" s="41" t="e">
        <f>SUM(Sheet2!C313:F313)+Sheet2!X313-F345</f>
        <v>#N/A</v>
      </c>
      <c r="H345" s="41" t="e">
        <f>SUM(Sheet2!C313:L313)+Sheet2!Y313-F345</f>
        <v>#N/A</v>
      </c>
      <c r="I345" s="41" t="e">
        <f>SUM(Sheet2!C313:V313)+Sheet2!Z313-F345</f>
        <v>#N/A</v>
      </c>
    </row>
    <row r="346" spans="1:9" x14ac:dyDescent="0.2">
      <c r="A346" s="42">
        <f t="shared" si="22"/>
        <v>2</v>
      </c>
      <c r="B346" s="44">
        <v>308</v>
      </c>
      <c r="C346" s="44">
        <f t="shared" si="20"/>
        <v>4</v>
      </c>
      <c r="D346" s="44">
        <f t="shared" si="21"/>
        <v>1</v>
      </c>
      <c r="F346" s="68">
        <f t="shared" si="19"/>
        <v>2.4679487179487181</v>
      </c>
      <c r="G346" s="41" t="e">
        <f>SUM(Sheet2!C314:F314)+Sheet2!X314-F346</f>
        <v>#N/A</v>
      </c>
      <c r="H346" s="41" t="e">
        <f>SUM(Sheet2!C314:L314)+Sheet2!Y314-F346</f>
        <v>#N/A</v>
      </c>
      <c r="I346" s="41" t="e">
        <f>SUM(Sheet2!C314:V314)+Sheet2!Z314-F346</f>
        <v>#N/A</v>
      </c>
    </row>
    <row r="347" spans="1:9" x14ac:dyDescent="0.2">
      <c r="A347" s="42">
        <f t="shared" si="22"/>
        <v>2</v>
      </c>
      <c r="B347" s="44">
        <v>309</v>
      </c>
      <c r="C347" s="44">
        <f t="shared" si="20"/>
        <v>3</v>
      </c>
      <c r="D347" s="44">
        <f t="shared" si="21"/>
        <v>1</v>
      </c>
      <c r="F347" s="68">
        <f t="shared" si="19"/>
        <v>2.4759615384615383</v>
      </c>
      <c r="G347" s="41" t="e">
        <f>SUM(Sheet2!C315:F315)+Sheet2!X315-F347</f>
        <v>#N/A</v>
      </c>
      <c r="H347" s="41" t="e">
        <f>SUM(Sheet2!C315:L315)+Sheet2!Y315-F347</f>
        <v>#N/A</v>
      </c>
      <c r="I347" s="41" t="e">
        <f>SUM(Sheet2!C315:V315)+Sheet2!Z315-F347</f>
        <v>#N/A</v>
      </c>
    </row>
    <row r="348" spans="1:9" x14ac:dyDescent="0.2">
      <c r="A348" s="42">
        <f t="shared" si="22"/>
        <v>2</v>
      </c>
      <c r="B348" s="44">
        <v>310</v>
      </c>
      <c r="C348" s="44">
        <f t="shared" si="20"/>
        <v>2</v>
      </c>
      <c r="D348" s="44">
        <f t="shared" si="21"/>
        <v>1</v>
      </c>
      <c r="F348" s="68">
        <f t="shared" si="19"/>
        <v>2.483974358974359</v>
      </c>
      <c r="G348" s="41" t="e">
        <f>SUM(Sheet2!C316:F316)+Sheet2!X316-F348</f>
        <v>#N/A</v>
      </c>
      <c r="H348" s="41" t="e">
        <f>SUM(Sheet2!C316:L316)+Sheet2!Y316-F348</f>
        <v>#N/A</v>
      </c>
      <c r="I348" s="41" t="e">
        <f>SUM(Sheet2!C316:V316)+Sheet2!Z316-F348</f>
        <v>#N/A</v>
      </c>
    </row>
    <row r="349" spans="1:9" x14ac:dyDescent="0.2">
      <c r="A349" s="42">
        <f t="shared" si="22"/>
        <v>2</v>
      </c>
      <c r="B349" s="44">
        <v>311</v>
      </c>
      <c r="C349" s="44">
        <f t="shared" si="20"/>
        <v>1</v>
      </c>
      <c r="D349" s="44">
        <f t="shared" si="21"/>
        <v>1</v>
      </c>
      <c r="F349" s="68">
        <f t="shared" si="19"/>
        <v>2.4919871794871797</v>
      </c>
      <c r="G349" s="41" t="e">
        <f>SUM(Sheet2!C317:F317)+Sheet2!X317-F349</f>
        <v>#N/A</v>
      </c>
      <c r="H349" s="41" t="e">
        <f>SUM(Sheet2!C317:L317)+Sheet2!Y317-F349</f>
        <v>#N/A</v>
      </c>
      <c r="I349" s="41" t="e">
        <f>SUM(Sheet2!C317:V317)+Sheet2!Z317-F349</f>
        <v>#N/A</v>
      </c>
    </row>
    <row r="350" spans="1:9" x14ac:dyDescent="0.2">
      <c r="A350" s="42">
        <f t="shared" si="22"/>
        <v>2</v>
      </c>
      <c r="B350" s="45">
        <v>312</v>
      </c>
      <c r="C350" s="44">
        <f t="shared" si="20"/>
        <v>0</v>
      </c>
      <c r="D350" s="45">
        <f t="shared" si="21"/>
        <v>0</v>
      </c>
      <c r="E350" s="4"/>
      <c r="F350" s="69">
        <v>2.5</v>
      </c>
      <c r="G350" s="41" t="e">
        <f>SUM(Sheet2!C318:F318)+Sheet2!X318-F350</f>
        <v>#N/A</v>
      </c>
      <c r="H350" s="41" t="e">
        <f>SUM(Sheet2!C318:L318)+Sheet2!Y318-F350</f>
        <v>#N/A</v>
      </c>
      <c r="I350" s="41" t="e">
        <f>SUM(Sheet2!C318:V318)+Sheet2!Z318-F350</f>
        <v>#N/A</v>
      </c>
    </row>
    <row r="351" spans="1:9" x14ac:dyDescent="0.2">
      <c r="A351" s="42">
        <f t="shared" si="22"/>
        <v>2</v>
      </c>
      <c r="B351" s="44">
        <v>1</v>
      </c>
      <c r="C351" s="44">
        <f t="shared" si="20"/>
        <v>311</v>
      </c>
      <c r="D351" s="44">
        <f t="shared" si="21"/>
        <v>26</v>
      </c>
      <c r="F351" s="68">
        <f t="shared" ref="F351:F414" si="23">2.5*(B351)/(($C$351+1))</f>
        <v>8.0128205128205121E-3</v>
      </c>
      <c r="G351" s="41" t="e">
        <f>SUM(Sheet2!C319:F319)+Sheet2!X319-F351</f>
        <v>#N/A</v>
      </c>
      <c r="H351" s="41" t="e">
        <f>SUM(Sheet2!C319:L319)+Sheet2!Y319-F351</f>
        <v>#N/A</v>
      </c>
      <c r="I351" s="41" t="e">
        <f>SUM(Sheet2!C319:V319)+Sheet2!Z319-F351</f>
        <v>#N/A</v>
      </c>
    </row>
    <row r="352" spans="1:9" x14ac:dyDescent="0.2">
      <c r="A352" s="42">
        <f t="shared" si="22"/>
        <v>2</v>
      </c>
      <c r="B352" s="44">
        <f>B351+1</f>
        <v>2</v>
      </c>
      <c r="C352" s="44">
        <f t="shared" si="20"/>
        <v>310</v>
      </c>
      <c r="D352" s="44">
        <f t="shared" si="21"/>
        <v>26</v>
      </c>
      <c r="F352" s="68">
        <f t="shared" si="23"/>
        <v>1.6025641025641024E-2</v>
      </c>
      <c r="G352" s="41" t="e">
        <f>SUM(Sheet2!C320:F320)+Sheet2!X320-F352</f>
        <v>#N/A</v>
      </c>
      <c r="H352" s="41" t="e">
        <f>SUM(Sheet2!C320:L320)+Sheet2!Y320-F352</f>
        <v>#N/A</v>
      </c>
      <c r="I352" s="41" t="e">
        <f>SUM(Sheet2!C320:V320)+Sheet2!Z320-F352</f>
        <v>#N/A</v>
      </c>
    </row>
    <row r="353" spans="1:9" x14ac:dyDescent="0.2">
      <c r="A353" s="42">
        <f t="shared" si="22"/>
        <v>2</v>
      </c>
      <c r="B353" s="44">
        <f t="shared" ref="B353:B416" si="24">B352+1</f>
        <v>3</v>
      </c>
      <c r="C353" s="44">
        <f t="shared" si="20"/>
        <v>309</v>
      </c>
      <c r="D353" s="44">
        <f t="shared" si="21"/>
        <v>26</v>
      </c>
      <c r="F353" s="68">
        <f t="shared" si="23"/>
        <v>2.403846153846154E-2</v>
      </c>
      <c r="G353" s="41" t="e">
        <f>SUM(Sheet2!C321:F321)+Sheet2!X321-F353</f>
        <v>#N/A</v>
      </c>
      <c r="H353" s="41" t="e">
        <f>SUM(Sheet2!C321:L321)+Sheet2!Y321-F353</f>
        <v>#N/A</v>
      </c>
      <c r="I353" s="41" t="e">
        <f>SUM(Sheet2!C321:V321)+Sheet2!Z321-F353</f>
        <v>#N/A</v>
      </c>
    </row>
    <row r="354" spans="1:9" x14ac:dyDescent="0.2">
      <c r="A354" s="42">
        <f t="shared" si="22"/>
        <v>2</v>
      </c>
      <c r="B354" s="44">
        <f t="shared" si="24"/>
        <v>4</v>
      </c>
      <c r="C354" s="44">
        <f t="shared" si="20"/>
        <v>308</v>
      </c>
      <c r="D354" s="44">
        <f t="shared" si="21"/>
        <v>26</v>
      </c>
      <c r="F354" s="68">
        <f t="shared" si="23"/>
        <v>3.2051282051282048E-2</v>
      </c>
      <c r="G354" s="41" t="e">
        <f>SUM(Sheet2!C322:F322)+Sheet2!X322-F354</f>
        <v>#N/A</v>
      </c>
      <c r="H354" s="41" t="e">
        <f>SUM(Sheet2!C322:L322)+Sheet2!Y322-F354</f>
        <v>#N/A</v>
      </c>
      <c r="I354" s="41" t="e">
        <f>SUM(Sheet2!C322:V322)+Sheet2!Z322-F354</f>
        <v>#N/A</v>
      </c>
    </row>
    <row r="355" spans="1:9" x14ac:dyDescent="0.2">
      <c r="A355" s="42">
        <f t="shared" si="22"/>
        <v>2</v>
      </c>
      <c r="B355" s="44">
        <f t="shared" si="24"/>
        <v>5</v>
      </c>
      <c r="C355" s="44">
        <f t="shared" si="20"/>
        <v>307</v>
      </c>
      <c r="D355" s="44">
        <f t="shared" si="21"/>
        <v>26</v>
      </c>
      <c r="F355" s="68">
        <f t="shared" si="23"/>
        <v>4.0064102564102567E-2</v>
      </c>
      <c r="G355" s="41" t="e">
        <f>SUM(Sheet2!C323:F323)+Sheet2!X323-F355</f>
        <v>#N/A</v>
      </c>
      <c r="H355" s="41" t="e">
        <f>SUM(Sheet2!C323:L323)+Sheet2!Y323-F355</f>
        <v>#N/A</v>
      </c>
      <c r="I355" s="41" t="e">
        <f>SUM(Sheet2!C323:V323)+Sheet2!Z323-F355</f>
        <v>#N/A</v>
      </c>
    </row>
    <row r="356" spans="1:9" x14ac:dyDescent="0.2">
      <c r="A356" s="42">
        <f t="shared" si="22"/>
        <v>2</v>
      </c>
      <c r="B356" s="44">
        <f t="shared" si="24"/>
        <v>6</v>
      </c>
      <c r="C356" s="44">
        <f t="shared" si="20"/>
        <v>306</v>
      </c>
      <c r="D356" s="44">
        <f t="shared" si="21"/>
        <v>26</v>
      </c>
      <c r="F356" s="68">
        <f t="shared" si="23"/>
        <v>4.807692307692308E-2</v>
      </c>
      <c r="G356" s="41" t="e">
        <f>SUM(Sheet2!C324:F324)+Sheet2!X324-F356</f>
        <v>#N/A</v>
      </c>
      <c r="H356" s="41" t="e">
        <f>SUM(Sheet2!C324:L324)+Sheet2!Y324-F356</f>
        <v>#N/A</v>
      </c>
      <c r="I356" s="41" t="e">
        <f>SUM(Sheet2!C324:V324)+Sheet2!Z324-F356</f>
        <v>#N/A</v>
      </c>
    </row>
    <row r="357" spans="1:9" x14ac:dyDescent="0.2">
      <c r="A357" s="42">
        <f t="shared" si="22"/>
        <v>2</v>
      </c>
      <c r="B357" s="44">
        <f t="shared" si="24"/>
        <v>7</v>
      </c>
      <c r="C357" s="44">
        <f t="shared" si="20"/>
        <v>305</v>
      </c>
      <c r="D357" s="44">
        <f t="shared" si="21"/>
        <v>26</v>
      </c>
      <c r="F357" s="68">
        <f t="shared" si="23"/>
        <v>5.6089743589743592E-2</v>
      </c>
      <c r="G357" s="41" t="e">
        <f>SUM(Sheet2!C325:F325)+Sheet2!X325-F357</f>
        <v>#N/A</v>
      </c>
      <c r="H357" s="41" t="e">
        <f>SUM(Sheet2!C325:L325)+Sheet2!Y325-F357</f>
        <v>#N/A</v>
      </c>
      <c r="I357" s="41" t="e">
        <f>SUM(Sheet2!C325:V325)+Sheet2!Z325-F357</f>
        <v>#N/A</v>
      </c>
    </row>
    <row r="358" spans="1:9" x14ac:dyDescent="0.2">
      <c r="A358" s="42">
        <f t="shared" si="22"/>
        <v>2</v>
      </c>
      <c r="B358" s="44">
        <f t="shared" si="24"/>
        <v>8</v>
      </c>
      <c r="C358" s="44">
        <f t="shared" si="20"/>
        <v>304</v>
      </c>
      <c r="D358" s="44">
        <f t="shared" si="21"/>
        <v>26</v>
      </c>
      <c r="F358" s="68">
        <f t="shared" si="23"/>
        <v>6.4102564102564097E-2</v>
      </c>
      <c r="G358" s="41" t="e">
        <f>SUM(Sheet2!C326:F326)+Sheet2!X326-F358</f>
        <v>#N/A</v>
      </c>
      <c r="H358" s="41" t="e">
        <f>SUM(Sheet2!C326:L326)+Sheet2!Y326-F358</f>
        <v>#N/A</v>
      </c>
      <c r="I358" s="41" t="e">
        <f>SUM(Sheet2!C326:V326)+Sheet2!Z326-F358</f>
        <v>#N/A</v>
      </c>
    </row>
    <row r="359" spans="1:9" x14ac:dyDescent="0.2">
      <c r="A359" s="42">
        <f t="shared" si="22"/>
        <v>2</v>
      </c>
      <c r="B359" s="44">
        <f t="shared" si="24"/>
        <v>9</v>
      </c>
      <c r="C359" s="44">
        <f t="shared" si="20"/>
        <v>303</v>
      </c>
      <c r="D359" s="44">
        <f t="shared" si="21"/>
        <v>26</v>
      </c>
      <c r="F359" s="68">
        <f t="shared" si="23"/>
        <v>7.2115384615384609E-2</v>
      </c>
      <c r="G359" s="41" t="e">
        <f>SUM(Sheet2!C327:F327)+Sheet2!X327-F359</f>
        <v>#N/A</v>
      </c>
      <c r="H359" s="41" t="e">
        <f>SUM(Sheet2!C327:L327)+Sheet2!Y327-F359</f>
        <v>#N/A</v>
      </c>
      <c r="I359" s="41" t="e">
        <f>SUM(Sheet2!C327:V327)+Sheet2!Z327-F359</f>
        <v>#N/A</v>
      </c>
    </row>
    <row r="360" spans="1:9" x14ac:dyDescent="0.2">
      <c r="A360" s="42">
        <f t="shared" si="22"/>
        <v>2</v>
      </c>
      <c r="B360" s="44">
        <f t="shared" si="24"/>
        <v>10</v>
      </c>
      <c r="C360" s="44">
        <f t="shared" ref="C360:C423" si="25">312- IF(B360&gt;312,B360-312,B360)</f>
        <v>302</v>
      </c>
      <c r="D360" s="44">
        <f t="shared" ref="D360:D423" si="26">ROUNDUP(C360/12,0)</f>
        <v>26</v>
      </c>
      <c r="F360" s="68">
        <f t="shared" si="23"/>
        <v>8.0128205128205135E-2</v>
      </c>
      <c r="G360" s="41" t="e">
        <f>SUM(Sheet2!C328:F328)+Sheet2!X328-F360</f>
        <v>#N/A</v>
      </c>
      <c r="H360" s="41" t="e">
        <f>SUM(Sheet2!C328:L328)+Sheet2!Y328-F360</f>
        <v>#N/A</v>
      </c>
      <c r="I360" s="41" t="e">
        <f>SUM(Sheet2!C328:V328)+Sheet2!Z328-F360</f>
        <v>#N/A</v>
      </c>
    </row>
    <row r="361" spans="1:9" x14ac:dyDescent="0.2">
      <c r="A361" s="42">
        <f t="shared" si="22"/>
        <v>2</v>
      </c>
      <c r="B361" s="44">
        <f t="shared" si="24"/>
        <v>11</v>
      </c>
      <c r="C361" s="44">
        <f t="shared" si="25"/>
        <v>301</v>
      </c>
      <c r="D361" s="44">
        <f t="shared" si="26"/>
        <v>26</v>
      </c>
      <c r="F361" s="68">
        <f t="shared" si="23"/>
        <v>8.8141025641025647E-2</v>
      </c>
      <c r="G361" s="41" t="e">
        <f>SUM(Sheet2!C329:F329)+Sheet2!X329-F361</f>
        <v>#N/A</v>
      </c>
      <c r="H361" s="41" t="e">
        <f>SUM(Sheet2!C329:L329)+Sheet2!Y329-F361</f>
        <v>#N/A</v>
      </c>
      <c r="I361" s="41" t="e">
        <f>SUM(Sheet2!C329:V329)+Sheet2!Z329-F361</f>
        <v>#N/A</v>
      </c>
    </row>
    <row r="362" spans="1:9" x14ac:dyDescent="0.2">
      <c r="A362" s="42">
        <f t="shared" si="22"/>
        <v>2</v>
      </c>
      <c r="B362" s="44">
        <f t="shared" si="24"/>
        <v>12</v>
      </c>
      <c r="C362" s="44">
        <f t="shared" si="25"/>
        <v>300</v>
      </c>
      <c r="D362" s="44">
        <f t="shared" si="26"/>
        <v>25</v>
      </c>
      <c r="F362" s="68">
        <f t="shared" si="23"/>
        <v>9.6153846153846159E-2</v>
      </c>
      <c r="G362" s="41" t="e">
        <f>SUM(Sheet2!C330:F330)+Sheet2!X330-F362</f>
        <v>#N/A</v>
      </c>
      <c r="H362" s="41" t="e">
        <f>SUM(Sheet2!C330:L330)+Sheet2!Y330-F362</f>
        <v>#N/A</v>
      </c>
      <c r="I362" s="41" t="e">
        <f>SUM(Sheet2!C330:V330)+Sheet2!Z330-F362</f>
        <v>#N/A</v>
      </c>
    </row>
    <row r="363" spans="1:9" x14ac:dyDescent="0.2">
      <c r="A363" s="42">
        <f t="shared" si="22"/>
        <v>2</v>
      </c>
      <c r="B363" s="44">
        <f t="shared" si="24"/>
        <v>13</v>
      </c>
      <c r="C363" s="44">
        <f t="shared" si="25"/>
        <v>299</v>
      </c>
      <c r="D363" s="44">
        <f t="shared" si="26"/>
        <v>25</v>
      </c>
      <c r="F363" s="68">
        <f t="shared" si="23"/>
        <v>0.10416666666666667</v>
      </c>
      <c r="G363" s="41" t="e">
        <f>SUM(Sheet2!C331:F331)+Sheet2!X331-F363</f>
        <v>#N/A</v>
      </c>
      <c r="H363" s="41" t="e">
        <f>SUM(Sheet2!C331:L331)+Sheet2!Y331-F363</f>
        <v>#N/A</v>
      </c>
      <c r="I363" s="41" t="e">
        <f>SUM(Sheet2!C331:V331)+Sheet2!Z331-F363</f>
        <v>#N/A</v>
      </c>
    </row>
    <row r="364" spans="1:9" x14ac:dyDescent="0.2">
      <c r="A364" s="42">
        <f t="shared" si="22"/>
        <v>2</v>
      </c>
      <c r="B364" s="44">
        <f t="shared" si="24"/>
        <v>14</v>
      </c>
      <c r="C364" s="44">
        <f t="shared" si="25"/>
        <v>298</v>
      </c>
      <c r="D364" s="44">
        <f t="shared" si="26"/>
        <v>25</v>
      </c>
      <c r="F364" s="68">
        <f t="shared" si="23"/>
        <v>0.11217948717948718</v>
      </c>
      <c r="G364" s="41" t="e">
        <f>SUM(Sheet2!C332:F332)+Sheet2!X332-F364</f>
        <v>#N/A</v>
      </c>
      <c r="H364" s="41" t="e">
        <f>SUM(Sheet2!C332:L332)+Sheet2!Y332-F364</f>
        <v>#N/A</v>
      </c>
      <c r="I364" s="41" t="e">
        <f>SUM(Sheet2!C332:V332)+Sheet2!Z332-F364</f>
        <v>#N/A</v>
      </c>
    </row>
    <row r="365" spans="1:9" x14ac:dyDescent="0.2">
      <c r="A365" s="42">
        <f t="shared" si="22"/>
        <v>2</v>
      </c>
      <c r="B365" s="44">
        <f t="shared" si="24"/>
        <v>15</v>
      </c>
      <c r="C365" s="44">
        <f t="shared" si="25"/>
        <v>297</v>
      </c>
      <c r="D365" s="44">
        <f t="shared" si="26"/>
        <v>25</v>
      </c>
      <c r="F365" s="68">
        <f t="shared" si="23"/>
        <v>0.1201923076923077</v>
      </c>
      <c r="G365" s="41" t="e">
        <f>SUM(Sheet2!C333:F333)+Sheet2!X333-F365</f>
        <v>#N/A</v>
      </c>
      <c r="H365" s="41" t="e">
        <f>SUM(Sheet2!C333:L333)+Sheet2!Y333-F365</f>
        <v>#N/A</v>
      </c>
      <c r="I365" s="41" t="e">
        <f>SUM(Sheet2!C333:V333)+Sheet2!Z333-F365</f>
        <v>#N/A</v>
      </c>
    </row>
    <row r="366" spans="1:9" x14ac:dyDescent="0.2">
      <c r="A366" s="42">
        <f t="shared" si="22"/>
        <v>2</v>
      </c>
      <c r="B366" s="44">
        <f t="shared" si="24"/>
        <v>16</v>
      </c>
      <c r="C366" s="44">
        <f t="shared" si="25"/>
        <v>296</v>
      </c>
      <c r="D366" s="44">
        <f t="shared" si="26"/>
        <v>25</v>
      </c>
      <c r="F366" s="68">
        <f t="shared" si="23"/>
        <v>0.12820512820512819</v>
      </c>
      <c r="G366" s="41" t="e">
        <f>SUM(Sheet2!C334:F334)+Sheet2!X334-F366</f>
        <v>#N/A</v>
      </c>
      <c r="H366" s="41" t="e">
        <f>SUM(Sheet2!C334:L334)+Sheet2!Y334-F366</f>
        <v>#N/A</v>
      </c>
      <c r="I366" s="41" t="e">
        <f>SUM(Sheet2!C334:V334)+Sheet2!Z334-F366</f>
        <v>#N/A</v>
      </c>
    </row>
    <row r="367" spans="1:9" x14ac:dyDescent="0.2">
      <c r="A367" s="42">
        <f t="shared" si="22"/>
        <v>2</v>
      </c>
      <c r="B367" s="44">
        <f t="shared" si="24"/>
        <v>17</v>
      </c>
      <c r="C367" s="44">
        <f t="shared" si="25"/>
        <v>295</v>
      </c>
      <c r="D367" s="44">
        <f t="shared" si="26"/>
        <v>25</v>
      </c>
      <c r="F367" s="68">
        <f t="shared" si="23"/>
        <v>0.13621794871794871</v>
      </c>
      <c r="G367" s="41" t="e">
        <f>SUM(Sheet2!C335:F335)+Sheet2!X335-F367</f>
        <v>#N/A</v>
      </c>
      <c r="H367" s="41" t="e">
        <f>SUM(Sheet2!C335:L335)+Sheet2!Y335-F367</f>
        <v>#N/A</v>
      </c>
      <c r="I367" s="41" t="e">
        <f>SUM(Sheet2!C335:V335)+Sheet2!Z335-F367</f>
        <v>#N/A</v>
      </c>
    </row>
    <row r="368" spans="1:9" x14ac:dyDescent="0.2">
      <c r="A368" s="42">
        <f t="shared" si="22"/>
        <v>2</v>
      </c>
      <c r="B368" s="44">
        <f t="shared" si="24"/>
        <v>18</v>
      </c>
      <c r="C368" s="44">
        <f t="shared" si="25"/>
        <v>294</v>
      </c>
      <c r="D368" s="44">
        <f t="shared" si="26"/>
        <v>25</v>
      </c>
      <c r="F368" s="68">
        <f t="shared" si="23"/>
        <v>0.14423076923076922</v>
      </c>
      <c r="G368" s="41" t="e">
        <f>SUM(Sheet2!C336:F336)+Sheet2!X336-F368</f>
        <v>#N/A</v>
      </c>
      <c r="H368" s="41" t="e">
        <f>SUM(Sheet2!C336:L336)+Sheet2!Y336-F368</f>
        <v>#N/A</v>
      </c>
      <c r="I368" s="41" t="e">
        <f>SUM(Sheet2!C336:V336)+Sheet2!Z336-F368</f>
        <v>#N/A</v>
      </c>
    </row>
    <row r="369" spans="1:9" x14ac:dyDescent="0.2">
      <c r="A369" s="42">
        <f t="shared" si="22"/>
        <v>2</v>
      </c>
      <c r="B369" s="44">
        <f t="shared" si="24"/>
        <v>19</v>
      </c>
      <c r="C369" s="44">
        <f t="shared" si="25"/>
        <v>293</v>
      </c>
      <c r="D369" s="44">
        <f t="shared" si="26"/>
        <v>25</v>
      </c>
      <c r="F369" s="68">
        <f t="shared" si="23"/>
        <v>0.15224358974358973</v>
      </c>
      <c r="G369" s="41" t="e">
        <f>SUM(Sheet2!C337:F337)+Sheet2!X337-F369</f>
        <v>#N/A</v>
      </c>
      <c r="H369" s="41" t="e">
        <f>SUM(Sheet2!C337:L337)+Sheet2!Y337-F369</f>
        <v>#N/A</v>
      </c>
      <c r="I369" s="41" t="e">
        <f>SUM(Sheet2!C337:V337)+Sheet2!Z337-F369</f>
        <v>#N/A</v>
      </c>
    </row>
    <row r="370" spans="1:9" x14ac:dyDescent="0.2">
      <c r="A370" s="42">
        <f t="shared" si="22"/>
        <v>2</v>
      </c>
      <c r="B370" s="44">
        <f t="shared" si="24"/>
        <v>20</v>
      </c>
      <c r="C370" s="44">
        <f t="shared" si="25"/>
        <v>292</v>
      </c>
      <c r="D370" s="44">
        <f t="shared" si="26"/>
        <v>25</v>
      </c>
      <c r="F370" s="68">
        <f t="shared" si="23"/>
        <v>0.16025641025641027</v>
      </c>
      <c r="G370" s="41" t="e">
        <f>SUM(Sheet2!C338:F338)+Sheet2!X338-F370</f>
        <v>#N/A</v>
      </c>
      <c r="H370" s="41" t="e">
        <f>SUM(Sheet2!C338:L338)+Sheet2!Y338-F370</f>
        <v>#N/A</v>
      </c>
      <c r="I370" s="41" t="e">
        <f>SUM(Sheet2!C338:V338)+Sheet2!Z338-F370</f>
        <v>#N/A</v>
      </c>
    </row>
    <row r="371" spans="1:9" x14ac:dyDescent="0.2">
      <c r="A371" s="42">
        <f t="shared" si="22"/>
        <v>2</v>
      </c>
      <c r="B371" s="44">
        <f t="shared" si="24"/>
        <v>21</v>
      </c>
      <c r="C371" s="44">
        <f t="shared" si="25"/>
        <v>291</v>
      </c>
      <c r="D371" s="44">
        <f t="shared" si="26"/>
        <v>25</v>
      </c>
      <c r="F371" s="68">
        <f t="shared" si="23"/>
        <v>0.16826923076923078</v>
      </c>
      <c r="G371" s="41" t="e">
        <f>SUM(Sheet2!C339:F339)+Sheet2!X339-F371</f>
        <v>#N/A</v>
      </c>
      <c r="H371" s="41" t="e">
        <f>SUM(Sheet2!C339:L339)+Sheet2!Y339-F371</f>
        <v>#N/A</v>
      </c>
      <c r="I371" s="41" t="e">
        <f>SUM(Sheet2!C339:V339)+Sheet2!Z339-F371</f>
        <v>#N/A</v>
      </c>
    </row>
    <row r="372" spans="1:9" x14ac:dyDescent="0.2">
      <c r="A372" s="42">
        <f t="shared" si="22"/>
        <v>2</v>
      </c>
      <c r="B372" s="44">
        <f t="shared" si="24"/>
        <v>22</v>
      </c>
      <c r="C372" s="44">
        <f t="shared" si="25"/>
        <v>290</v>
      </c>
      <c r="D372" s="44">
        <f t="shared" si="26"/>
        <v>25</v>
      </c>
      <c r="F372" s="68">
        <f t="shared" si="23"/>
        <v>0.17628205128205129</v>
      </c>
      <c r="G372" s="41" t="e">
        <f>SUM(Sheet2!C340:F340)+Sheet2!X340-F372</f>
        <v>#N/A</v>
      </c>
      <c r="H372" s="41" t="e">
        <f>SUM(Sheet2!C340:L340)+Sheet2!Y340-F372</f>
        <v>#N/A</v>
      </c>
      <c r="I372" s="41" t="e">
        <f>SUM(Sheet2!C340:V340)+Sheet2!Z340-F372</f>
        <v>#N/A</v>
      </c>
    </row>
    <row r="373" spans="1:9" x14ac:dyDescent="0.2">
      <c r="A373" s="42">
        <f t="shared" si="22"/>
        <v>2</v>
      </c>
      <c r="B373" s="44">
        <f t="shared" si="24"/>
        <v>23</v>
      </c>
      <c r="C373" s="44">
        <f t="shared" si="25"/>
        <v>289</v>
      </c>
      <c r="D373" s="44">
        <f t="shared" si="26"/>
        <v>25</v>
      </c>
      <c r="F373" s="68">
        <f t="shared" si="23"/>
        <v>0.18429487179487181</v>
      </c>
      <c r="G373" s="41" t="e">
        <f>SUM(Sheet2!C341:F341)+Sheet2!X341-F373</f>
        <v>#N/A</v>
      </c>
      <c r="H373" s="41" t="e">
        <f>SUM(Sheet2!C341:L341)+Sheet2!Y341-F373</f>
        <v>#N/A</v>
      </c>
      <c r="I373" s="41" t="e">
        <f>SUM(Sheet2!C341:V341)+Sheet2!Z341-F373</f>
        <v>#N/A</v>
      </c>
    </row>
    <row r="374" spans="1:9" x14ac:dyDescent="0.2">
      <c r="A374" s="42">
        <f t="shared" si="22"/>
        <v>2</v>
      </c>
      <c r="B374" s="44">
        <f t="shared" si="24"/>
        <v>24</v>
      </c>
      <c r="C374" s="44">
        <f t="shared" si="25"/>
        <v>288</v>
      </c>
      <c r="D374" s="44">
        <f t="shared" si="26"/>
        <v>24</v>
      </c>
      <c r="F374" s="68">
        <f t="shared" si="23"/>
        <v>0.19230769230769232</v>
      </c>
      <c r="G374" s="41" t="e">
        <f>SUM(Sheet2!C342:F342)+Sheet2!X342-F374</f>
        <v>#N/A</v>
      </c>
      <c r="H374" s="41" t="e">
        <f>SUM(Sheet2!C342:L342)+Sheet2!Y342-F374</f>
        <v>#N/A</v>
      </c>
      <c r="I374" s="41" t="e">
        <f>SUM(Sheet2!C342:V342)+Sheet2!Z342-F374</f>
        <v>#N/A</v>
      </c>
    </row>
    <row r="375" spans="1:9" x14ac:dyDescent="0.2">
      <c r="A375" s="42">
        <f t="shared" si="22"/>
        <v>2</v>
      </c>
      <c r="B375" s="44">
        <f t="shared" si="24"/>
        <v>25</v>
      </c>
      <c r="C375" s="44">
        <f t="shared" si="25"/>
        <v>287</v>
      </c>
      <c r="D375" s="44">
        <f t="shared" si="26"/>
        <v>24</v>
      </c>
      <c r="F375" s="68">
        <f t="shared" si="23"/>
        <v>0.20032051282051283</v>
      </c>
      <c r="G375" s="41" t="e">
        <f>SUM(Sheet2!C343:F343)+Sheet2!X343-F375</f>
        <v>#N/A</v>
      </c>
      <c r="H375" s="41" t="e">
        <f>SUM(Sheet2!C343:L343)+Sheet2!Y343-F375</f>
        <v>#N/A</v>
      </c>
      <c r="I375" s="41" t="e">
        <f>SUM(Sheet2!C343:V343)+Sheet2!Z343-F375</f>
        <v>#N/A</v>
      </c>
    </row>
    <row r="376" spans="1:9" x14ac:dyDescent="0.2">
      <c r="A376" s="42">
        <f t="shared" si="22"/>
        <v>2</v>
      </c>
      <c r="B376" s="44">
        <f t="shared" si="24"/>
        <v>26</v>
      </c>
      <c r="C376" s="44">
        <f t="shared" si="25"/>
        <v>286</v>
      </c>
      <c r="D376" s="44">
        <f t="shared" si="26"/>
        <v>24</v>
      </c>
      <c r="F376" s="68">
        <f t="shared" si="23"/>
        <v>0.20833333333333334</v>
      </c>
      <c r="G376" s="41" t="e">
        <f>SUM(Sheet2!C344:F344)+Sheet2!X344-F376</f>
        <v>#N/A</v>
      </c>
      <c r="H376" s="41" t="e">
        <f>SUM(Sheet2!C344:L344)+Sheet2!Y344-F376</f>
        <v>#N/A</v>
      </c>
      <c r="I376" s="41" t="e">
        <f>SUM(Sheet2!C344:V344)+Sheet2!Z344-F376</f>
        <v>#N/A</v>
      </c>
    </row>
    <row r="377" spans="1:9" x14ac:dyDescent="0.2">
      <c r="A377" s="42">
        <f t="shared" si="22"/>
        <v>2</v>
      </c>
      <c r="B377" s="44">
        <f t="shared" si="24"/>
        <v>27</v>
      </c>
      <c r="C377" s="44">
        <f t="shared" si="25"/>
        <v>285</v>
      </c>
      <c r="D377" s="44">
        <f t="shared" si="26"/>
        <v>24</v>
      </c>
      <c r="F377" s="68">
        <f t="shared" si="23"/>
        <v>0.21634615384615385</v>
      </c>
      <c r="G377" s="41" t="e">
        <f>SUM(Sheet2!C345:F345)+Sheet2!X345-F377</f>
        <v>#N/A</v>
      </c>
      <c r="H377" s="41" t="e">
        <f>SUM(Sheet2!C345:L345)+Sheet2!Y345-F377</f>
        <v>#N/A</v>
      </c>
      <c r="I377" s="41" t="e">
        <f>SUM(Sheet2!C345:V345)+Sheet2!Z345-F377</f>
        <v>#N/A</v>
      </c>
    </row>
    <row r="378" spans="1:9" x14ac:dyDescent="0.2">
      <c r="A378" s="42">
        <f t="shared" si="22"/>
        <v>2</v>
      </c>
      <c r="B378" s="44">
        <f t="shared" si="24"/>
        <v>28</v>
      </c>
      <c r="C378" s="44">
        <f t="shared" si="25"/>
        <v>284</v>
      </c>
      <c r="D378" s="44">
        <f t="shared" si="26"/>
        <v>24</v>
      </c>
      <c r="F378" s="68">
        <f t="shared" si="23"/>
        <v>0.22435897435897437</v>
      </c>
      <c r="G378" s="41" t="e">
        <f>SUM(Sheet2!C346:F346)+Sheet2!X346-F378</f>
        <v>#N/A</v>
      </c>
      <c r="H378" s="41" t="e">
        <f>SUM(Sheet2!C346:L346)+Sheet2!Y346-F378</f>
        <v>#N/A</v>
      </c>
      <c r="I378" s="41" t="e">
        <f>SUM(Sheet2!C346:V346)+Sheet2!Z346-F378</f>
        <v>#N/A</v>
      </c>
    </row>
    <row r="379" spans="1:9" x14ac:dyDescent="0.2">
      <c r="A379" s="42">
        <f t="shared" si="22"/>
        <v>2</v>
      </c>
      <c r="B379" s="44">
        <f t="shared" si="24"/>
        <v>29</v>
      </c>
      <c r="C379" s="44">
        <f t="shared" si="25"/>
        <v>283</v>
      </c>
      <c r="D379" s="44">
        <f t="shared" si="26"/>
        <v>24</v>
      </c>
      <c r="F379" s="68">
        <f t="shared" si="23"/>
        <v>0.23237179487179488</v>
      </c>
      <c r="G379" s="41" t="e">
        <f>SUM(Sheet2!C347:F347)+Sheet2!X347-F379</f>
        <v>#N/A</v>
      </c>
      <c r="H379" s="41" t="e">
        <f>SUM(Sheet2!C347:L347)+Sheet2!Y347-F379</f>
        <v>#N/A</v>
      </c>
      <c r="I379" s="41" t="e">
        <f>SUM(Sheet2!C347:V347)+Sheet2!Z347-F379</f>
        <v>#N/A</v>
      </c>
    </row>
    <row r="380" spans="1:9" x14ac:dyDescent="0.2">
      <c r="A380" s="42">
        <f t="shared" si="22"/>
        <v>2</v>
      </c>
      <c r="B380" s="44">
        <f t="shared" si="24"/>
        <v>30</v>
      </c>
      <c r="C380" s="44">
        <f t="shared" si="25"/>
        <v>282</v>
      </c>
      <c r="D380" s="44">
        <f t="shared" si="26"/>
        <v>24</v>
      </c>
      <c r="F380" s="68">
        <f t="shared" si="23"/>
        <v>0.24038461538461539</v>
      </c>
      <c r="G380" s="41" t="e">
        <f>SUM(Sheet2!C348:F348)+Sheet2!X348-F380</f>
        <v>#N/A</v>
      </c>
      <c r="H380" s="41" t="e">
        <f>SUM(Sheet2!C348:L348)+Sheet2!Y348-F380</f>
        <v>#N/A</v>
      </c>
      <c r="I380" s="41" t="e">
        <f>SUM(Sheet2!C348:V348)+Sheet2!Z348-F380</f>
        <v>#N/A</v>
      </c>
    </row>
    <row r="381" spans="1:9" x14ac:dyDescent="0.2">
      <c r="A381" s="42">
        <f t="shared" si="22"/>
        <v>2</v>
      </c>
      <c r="B381" s="44">
        <f t="shared" si="24"/>
        <v>31</v>
      </c>
      <c r="C381" s="44">
        <f t="shared" si="25"/>
        <v>281</v>
      </c>
      <c r="D381" s="44">
        <f t="shared" si="26"/>
        <v>24</v>
      </c>
      <c r="F381" s="68">
        <f t="shared" si="23"/>
        <v>0.2483974358974359</v>
      </c>
      <c r="G381" s="41" t="e">
        <f>SUM(Sheet2!C349:F349)+Sheet2!X349-F381</f>
        <v>#N/A</v>
      </c>
      <c r="H381" s="41" t="e">
        <f>SUM(Sheet2!C349:L349)+Sheet2!Y349-F381</f>
        <v>#N/A</v>
      </c>
      <c r="I381" s="41" t="e">
        <f>SUM(Sheet2!C349:V349)+Sheet2!Z349-F381</f>
        <v>#N/A</v>
      </c>
    </row>
    <row r="382" spans="1:9" x14ac:dyDescent="0.2">
      <c r="A382" s="42">
        <f t="shared" si="22"/>
        <v>2</v>
      </c>
      <c r="B382" s="44">
        <f t="shared" si="24"/>
        <v>32</v>
      </c>
      <c r="C382" s="44">
        <f t="shared" si="25"/>
        <v>280</v>
      </c>
      <c r="D382" s="44">
        <f t="shared" si="26"/>
        <v>24</v>
      </c>
      <c r="F382" s="68">
        <f t="shared" si="23"/>
        <v>0.25641025641025639</v>
      </c>
      <c r="G382" s="41" t="e">
        <f>SUM(Sheet2!C350:F350)+Sheet2!X350-F382</f>
        <v>#N/A</v>
      </c>
      <c r="H382" s="41" t="e">
        <f>SUM(Sheet2!C350:L350)+Sheet2!Y350-F382</f>
        <v>#N/A</v>
      </c>
      <c r="I382" s="41" t="e">
        <f>SUM(Sheet2!C350:V350)+Sheet2!Z350-F382</f>
        <v>#N/A</v>
      </c>
    </row>
    <row r="383" spans="1:9" x14ac:dyDescent="0.2">
      <c r="A383" s="42">
        <f t="shared" si="22"/>
        <v>2</v>
      </c>
      <c r="B383" s="44">
        <f t="shared" si="24"/>
        <v>33</v>
      </c>
      <c r="C383" s="44">
        <f t="shared" si="25"/>
        <v>279</v>
      </c>
      <c r="D383" s="44">
        <f t="shared" si="26"/>
        <v>24</v>
      </c>
      <c r="F383" s="68">
        <f t="shared" si="23"/>
        <v>0.26442307692307693</v>
      </c>
      <c r="G383" s="41" t="e">
        <f>SUM(Sheet2!C351:F351)+Sheet2!X351-F383</f>
        <v>#N/A</v>
      </c>
      <c r="H383" s="41" t="e">
        <f>SUM(Sheet2!C351:L351)+Sheet2!Y351-F383</f>
        <v>#N/A</v>
      </c>
      <c r="I383" s="41" t="e">
        <f>SUM(Sheet2!C351:V351)+Sheet2!Z351-F383</f>
        <v>#N/A</v>
      </c>
    </row>
    <row r="384" spans="1:9" x14ac:dyDescent="0.2">
      <c r="A384" s="42">
        <f t="shared" si="22"/>
        <v>2</v>
      </c>
      <c r="B384" s="44">
        <f t="shared" si="24"/>
        <v>34</v>
      </c>
      <c r="C384" s="44">
        <f t="shared" si="25"/>
        <v>278</v>
      </c>
      <c r="D384" s="44">
        <f t="shared" si="26"/>
        <v>24</v>
      </c>
      <c r="F384" s="68">
        <f t="shared" si="23"/>
        <v>0.27243589743589741</v>
      </c>
      <c r="G384" s="41" t="e">
        <f>SUM(Sheet2!C352:F352)+Sheet2!X352-F384</f>
        <v>#N/A</v>
      </c>
      <c r="H384" s="41" t="e">
        <f>SUM(Sheet2!C352:L352)+Sheet2!Y352-F384</f>
        <v>#N/A</v>
      </c>
      <c r="I384" s="41" t="e">
        <f>SUM(Sheet2!C352:V352)+Sheet2!Z352-F384</f>
        <v>#N/A</v>
      </c>
    </row>
    <row r="385" spans="1:9" x14ac:dyDescent="0.2">
      <c r="A385" s="42">
        <f t="shared" si="22"/>
        <v>2</v>
      </c>
      <c r="B385" s="44">
        <f t="shared" si="24"/>
        <v>35</v>
      </c>
      <c r="C385" s="44">
        <f t="shared" si="25"/>
        <v>277</v>
      </c>
      <c r="D385" s="44">
        <f t="shared" si="26"/>
        <v>24</v>
      </c>
      <c r="F385" s="68">
        <f t="shared" si="23"/>
        <v>0.28044871794871795</v>
      </c>
      <c r="G385" s="41" t="e">
        <f>SUM(Sheet2!C353:F353)+Sheet2!X353-F385</f>
        <v>#N/A</v>
      </c>
      <c r="H385" s="41" t="e">
        <f>SUM(Sheet2!C353:L353)+Sheet2!Y353-F385</f>
        <v>#N/A</v>
      </c>
      <c r="I385" s="41" t="e">
        <f>SUM(Sheet2!C353:V353)+Sheet2!Z353-F385</f>
        <v>#N/A</v>
      </c>
    </row>
    <row r="386" spans="1:9" x14ac:dyDescent="0.2">
      <c r="A386" s="42">
        <f t="shared" si="22"/>
        <v>2</v>
      </c>
      <c r="B386" s="44">
        <f t="shared" si="24"/>
        <v>36</v>
      </c>
      <c r="C386" s="44">
        <f t="shared" si="25"/>
        <v>276</v>
      </c>
      <c r="D386" s="44">
        <f t="shared" si="26"/>
        <v>23</v>
      </c>
      <c r="F386" s="68">
        <f t="shared" si="23"/>
        <v>0.28846153846153844</v>
      </c>
      <c r="G386" s="41" t="e">
        <f>SUM(Sheet2!C354:F354)+Sheet2!X354-F386</f>
        <v>#N/A</v>
      </c>
      <c r="H386" s="41" t="e">
        <f>SUM(Sheet2!C354:L354)+Sheet2!Y354-F386</f>
        <v>#N/A</v>
      </c>
      <c r="I386" s="41" t="e">
        <f>SUM(Sheet2!C354:V354)+Sheet2!Z354-F386</f>
        <v>#N/A</v>
      </c>
    </row>
    <row r="387" spans="1:9" x14ac:dyDescent="0.2">
      <c r="A387" s="42">
        <f t="shared" si="22"/>
        <v>2</v>
      </c>
      <c r="B387" s="44">
        <f t="shared" si="24"/>
        <v>37</v>
      </c>
      <c r="C387" s="44">
        <f t="shared" si="25"/>
        <v>275</v>
      </c>
      <c r="D387" s="44">
        <f t="shared" si="26"/>
        <v>23</v>
      </c>
      <c r="F387" s="68">
        <f t="shared" si="23"/>
        <v>0.29647435897435898</v>
      </c>
      <c r="G387" s="41" t="e">
        <f>SUM(Sheet2!C355:F355)+Sheet2!X355-F387</f>
        <v>#N/A</v>
      </c>
      <c r="H387" s="41" t="e">
        <f>SUM(Sheet2!C355:L355)+Sheet2!Y355-F387</f>
        <v>#N/A</v>
      </c>
      <c r="I387" s="41" t="e">
        <f>SUM(Sheet2!C355:V355)+Sheet2!Z355-F387</f>
        <v>#N/A</v>
      </c>
    </row>
    <row r="388" spans="1:9" x14ac:dyDescent="0.2">
      <c r="A388" s="42">
        <f t="shared" si="22"/>
        <v>2</v>
      </c>
      <c r="B388" s="44">
        <f t="shared" si="24"/>
        <v>38</v>
      </c>
      <c r="C388" s="44">
        <f t="shared" si="25"/>
        <v>274</v>
      </c>
      <c r="D388" s="44">
        <f t="shared" si="26"/>
        <v>23</v>
      </c>
      <c r="F388" s="68">
        <f t="shared" si="23"/>
        <v>0.30448717948717946</v>
      </c>
      <c r="G388" s="41" t="e">
        <f>SUM(Sheet2!C356:F356)+Sheet2!X356-F388</f>
        <v>#N/A</v>
      </c>
      <c r="H388" s="41" t="e">
        <f>SUM(Sheet2!C356:L356)+Sheet2!Y356-F388</f>
        <v>#N/A</v>
      </c>
      <c r="I388" s="41" t="e">
        <f>SUM(Sheet2!C356:V356)+Sheet2!Z356-F388</f>
        <v>#N/A</v>
      </c>
    </row>
    <row r="389" spans="1:9" x14ac:dyDescent="0.2">
      <c r="A389" s="42">
        <f t="shared" si="22"/>
        <v>2</v>
      </c>
      <c r="B389" s="44">
        <f t="shared" si="24"/>
        <v>39</v>
      </c>
      <c r="C389" s="44">
        <f t="shared" si="25"/>
        <v>273</v>
      </c>
      <c r="D389" s="44">
        <f t="shared" si="26"/>
        <v>23</v>
      </c>
      <c r="F389" s="68">
        <f t="shared" si="23"/>
        <v>0.3125</v>
      </c>
      <c r="G389" s="41" t="e">
        <f>SUM(Sheet2!C357:F357)+Sheet2!X357-F389</f>
        <v>#N/A</v>
      </c>
      <c r="H389" s="41" t="e">
        <f>SUM(Sheet2!C357:L357)+Sheet2!Y357-F389</f>
        <v>#N/A</v>
      </c>
      <c r="I389" s="41" t="e">
        <f>SUM(Sheet2!C357:V357)+Sheet2!Z357-F389</f>
        <v>#N/A</v>
      </c>
    </row>
    <row r="390" spans="1:9" x14ac:dyDescent="0.2">
      <c r="A390" s="42">
        <f t="shared" si="22"/>
        <v>2</v>
      </c>
      <c r="B390" s="44">
        <f t="shared" si="24"/>
        <v>40</v>
      </c>
      <c r="C390" s="44">
        <f t="shared" si="25"/>
        <v>272</v>
      </c>
      <c r="D390" s="44">
        <f t="shared" si="26"/>
        <v>23</v>
      </c>
      <c r="F390" s="68">
        <f t="shared" si="23"/>
        <v>0.32051282051282054</v>
      </c>
      <c r="G390" s="41" t="e">
        <f>SUM(Sheet2!C358:F358)+Sheet2!X358-F390</f>
        <v>#N/A</v>
      </c>
      <c r="H390" s="41" t="e">
        <f>SUM(Sheet2!C358:L358)+Sheet2!Y358-F390</f>
        <v>#N/A</v>
      </c>
      <c r="I390" s="41" t="e">
        <f>SUM(Sheet2!C358:V358)+Sheet2!Z358-F390</f>
        <v>#N/A</v>
      </c>
    </row>
    <row r="391" spans="1:9" x14ac:dyDescent="0.2">
      <c r="A391" s="42">
        <f t="shared" si="22"/>
        <v>2</v>
      </c>
      <c r="B391" s="44">
        <f t="shared" si="24"/>
        <v>41</v>
      </c>
      <c r="C391" s="44">
        <f t="shared" si="25"/>
        <v>271</v>
      </c>
      <c r="D391" s="44">
        <f t="shared" si="26"/>
        <v>23</v>
      </c>
      <c r="F391" s="68">
        <f t="shared" si="23"/>
        <v>0.32852564102564102</v>
      </c>
      <c r="G391" s="41" t="e">
        <f>SUM(Sheet2!C359:F359)+Sheet2!X359-F391</f>
        <v>#N/A</v>
      </c>
      <c r="H391" s="41" t="e">
        <f>SUM(Sheet2!C359:L359)+Sheet2!Y359-F391</f>
        <v>#N/A</v>
      </c>
      <c r="I391" s="41" t="e">
        <f>SUM(Sheet2!C359:V359)+Sheet2!Z359-F391</f>
        <v>#N/A</v>
      </c>
    </row>
    <row r="392" spans="1:9" x14ac:dyDescent="0.2">
      <c r="A392" s="42">
        <f t="shared" si="22"/>
        <v>2</v>
      </c>
      <c r="B392" s="44">
        <f t="shared" si="24"/>
        <v>42</v>
      </c>
      <c r="C392" s="44">
        <f t="shared" si="25"/>
        <v>270</v>
      </c>
      <c r="D392" s="44">
        <f t="shared" si="26"/>
        <v>23</v>
      </c>
      <c r="F392" s="68">
        <f t="shared" si="23"/>
        <v>0.33653846153846156</v>
      </c>
      <c r="G392" s="41" t="e">
        <f>SUM(Sheet2!C360:F360)+Sheet2!X360-F392</f>
        <v>#N/A</v>
      </c>
      <c r="H392" s="41" t="e">
        <f>SUM(Sheet2!C360:L360)+Sheet2!Y360-F392</f>
        <v>#N/A</v>
      </c>
      <c r="I392" s="41" t="e">
        <f>SUM(Sheet2!C360:V360)+Sheet2!Z360-F392</f>
        <v>#N/A</v>
      </c>
    </row>
    <row r="393" spans="1:9" x14ac:dyDescent="0.2">
      <c r="A393" s="42">
        <f t="shared" si="22"/>
        <v>2</v>
      </c>
      <c r="B393" s="44">
        <f t="shared" si="24"/>
        <v>43</v>
      </c>
      <c r="C393" s="44">
        <f t="shared" si="25"/>
        <v>269</v>
      </c>
      <c r="D393" s="44">
        <f t="shared" si="26"/>
        <v>23</v>
      </c>
      <c r="F393" s="68">
        <f t="shared" si="23"/>
        <v>0.34455128205128205</v>
      </c>
      <c r="G393" s="41" t="e">
        <f>SUM(Sheet2!C361:F361)+Sheet2!X361-F393</f>
        <v>#N/A</v>
      </c>
      <c r="H393" s="41" t="e">
        <f>SUM(Sheet2!C361:L361)+Sheet2!Y361-F393</f>
        <v>#N/A</v>
      </c>
      <c r="I393" s="41" t="e">
        <f>SUM(Sheet2!C361:V361)+Sheet2!Z361-F393</f>
        <v>#N/A</v>
      </c>
    </row>
    <row r="394" spans="1:9" x14ac:dyDescent="0.2">
      <c r="A394" s="42">
        <f t="shared" si="22"/>
        <v>2</v>
      </c>
      <c r="B394" s="44">
        <f t="shared" si="24"/>
        <v>44</v>
      </c>
      <c r="C394" s="44">
        <f t="shared" si="25"/>
        <v>268</v>
      </c>
      <c r="D394" s="44">
        <f t="shared" si="26"/>
        <v>23</v>
      </c>
      <c r="F394" s="68">
        <f t="shared" si="23"/>
        <v>0.35256410256410259</v>
      </c>
      <c r="G394" s="41" t="e">
        <f>SUM(Sheet2!C362:F362)+Sheet2!X362-F394</f>
        <v>#N/A</v>
      </c>
      <c r="H394" s="41" t="e">
        <f>SUM(Sheet2!C362:L362)+Sheet2!Y362-F394</f>
        <v>#N/A</v>
      </c>
      <c r="I394" s="41" t="e">
        <f>SUM(Sheet2!C362:V362)+Sheet2!Z362-F394</f>
        <v>#N/A</v>
      </c>
    </row>
    <row r="395" spans="1:9" x14ac:dyDescent="0.2">
      <c r="A395" s="42">
        <f t="shared" si="22"/>
        <v>2</v>
      </c>
      <c r="B395" s="44">
        <f t="shared" si="24"/>
        <v>45</v>
      </c>
      <c r="C395" s="44">
        <f t="shared" si="25"/>
        <v>267</v>
      </c>
      <c r="D395" s="44">
        <f t="shared" si="26"/>
        <v>23</v>
      </c>
      <c r="F395" s="68">
        <f t="shared" si="23"/>
        <v>0.36057692307692307</v>
      </c>
      <c r="G395" s="41" t="e">
        <f>SUM(Sheet2!C363:F363)+Sheet2!X363-F395</f>
        <v>#N/A</v>
      </c>
      <c r="H395" s="41" t="e">
        <f>SUM(Sheet2!C363:L363)+Sheet2!Y363-F395</f>
        <v>#N/A</v>
      </c>
      <c r="I395" s="41" t="e">
        <f>SUM(Sheet2!C363:V363)+Sheet2!Z363-F395</f>
        <v>#N/A</v>
      </c>
    </row>
    <row r="396" spans="1:9" x14ac:dyDescent="0.2">
      <c r="A396" s="42">
        <f t="shared" ref="A396:A459" si="27">A84+1</f>
        <v>2</v>
      </c>
      <c r="B396" s="44">
        <f t="shared" si="24"/>
        <v>46</v>
      </c>
      <c r="C396" s="44">
        <f t="shared" si="25"/>
        <v>266</v>
      </c>
      <c r="D396" s="44">
        <f t="shared" si="26"/>
        <v>23</v>
      </c>
      <c r="F396" s="68">
        <f t="shared" si="23"/>
        <v>0.36858974358974361</v>
      </c>
      <c r="G396" s="41" t="e">
        <f>SUM(Sheet2!C364:F364)+Sheet2!X364-F396</f>
        <v>#N/A</v>
      </c>
      <c r="H396" s="41" t="e">
        <f>SUM(Sheet2!C364:L364)+Sheet2!Y364-F396</f>
        <v>#N/A</v>
      </c>
      <c r="I396" s="41" t="e">
        <f>SUM(Sheet2!C364:V364)+Sheet2!Z364-F396</f>
        <v>#N/A</v>
      </c>
    </row>
    <row r="397" spans="1:9" x14ac:dyDescent="0.2">
      <c r="A397" s="42">
        <f t="shared" si="27"/>
        <v>2</v>
      </c>
      <c r="B397" s="44">
        <f t="shared" si="24"/>
        <v>47</v>
      </c>
      <c r="C397" s="44">
        <f t="shared" si="25"/>
        <v>265</v>
      </c>
      <c r="D397" s="44">
        <f t="shared" si="26"/>
        <v>23</v>
      </c>
      <c r="F397" s="68">
        <f t="shared" si="23"/>
        <v>0.3766025641025641</v>
      </c>
      <c r="G397" s="41" t="e">
        <f>SUM(Sheet2!C365:F365)+Sheet2!X365-F397</f>
        <v>#N/A</v>
      </c>
      <c r="H397" s="41" t="e">
        <f>SUM(Sheet2!C365:L365)+Sheet2!Y365-F397</f>
        <v>#N/A</v>
      </c>
      <c r="I397" s="41" t="e">
        <f>SUM(Sheet2!C365:V365)+Sheet2!Z365-F397</f>
        <v>#N/A</v>
      </c>
    </row>
    <row r="398" spans="1:9" x14ac:dyDescent="0.2">
      <c r="A398" s="42">
        <f t="shared" si="27"/>
        <v>2</v>
      </c>
      <c r="B398" s="44">
        <f t="shared" si="24"/>
        <v>48</v>
      </c>
      <c r="C398" s="44">
        <f t="shared" si="25"/>
        <v>264</v>
      </c>
      <c r="D398" s="44">
        <f t="shared" si="26"/>
        <v>22</v>
      </c>
      <c r="F398" s="68">
        <f t="shared" si="23"/>
        <v>0.38461538461538464</v>
      </c>
      <c r="G398" s="41" t="e">
        <f>SUM(Sheet2!C366:F366)+Sheet2!X366-F398</f>
        <v>#N/A</v>
      </c>
      <c r="H398" s="41" t="e">
        <f>SUM(Sheet2!C366:L366)+Sheet2!Y366-F398</f>
        <v>#N/A</v>
      </c>
      <c r="I398" s="41" t="e">
        <f>SUM(Sheet2!C366:V366)+Sheet2!Z366-F398</f>
        <v>#N/A</v>
      </c>
    </row>
    <row r="399" spans="1:9" x14ac:dyDescent="0.2">
      <c r="A399" s="42">
        <f t="shared" si="27"/>
        <v>2</v>
      </c>
      <c r="B399" s="44">
        <f t="shared" si="24"/>
        <v>49</v>
      </c>
      <c r="C399" s="44">
        <f t="shared" si="25"/>
        <v>263</v>
      </c>
      <c r="D399" s="44">
        <f t="shared" si="26"/>
        <v>22</v>
      </c>
      <c r="F399" s="68">
        <f t="shared" si="23"/>
        <v>0.39262820512820512</v>
      </c>
      <c r="G399" s="41" t="e">
        <f>SUM(Sheet2!C367:F367)+Sheet2!X367-F399</f>
        <v>#N/A</v>
      </c>
      <c r="H399" s="41" t="e">
        <f>SUM(Sheet2!C367:L367)+Sheet2!Y367-F399</f>
        <v>#N/A</v>
      </c>
      <c r="I399" s="41" t="e">
        <f>SUM(Sheet2!C367:V367)+Sheet2!Z367-F399</f>
        <v>#N/A</v>
      </c>
    </row>
    <row r="400" spans="1:9" x14ac:dyDescent="0.2">
      <c r="A400" s="42">
        <f t="shared" si="27"/>
        <v>2</v>
      </c>
      <c r="B400" s="44">
        <f t="shared" si="24"/>
        <v>50</v>
      </c>
      <c r="C400" s="44">
        <f t="shared" si="25"/>
        <v>262</v>
      </c>
      <c r="D400" s="44">
        <f t="shared" si="26"/>
        <v>22</v>
      </c>
      <c r="F400" s="68">
        <f t="shared" si="23"/>
        <v>0.40064102564102566</v>
      </c>
      <c r="G400" s="41" t="e">
        <f>SUM(Sheet2!C368:F368)+Sheet2!X368-F400</f>
        <v>#N/A</v>
      </c>
      <c r="H400" s="41" t="e">
        <f>SUM(Sheet2!C368:L368)+Sheet2!Y368-F400</f>
        <v>#N/A</v>
      </c>
      <c r="I400" s="41" t="e">
        <f>SUM(Sheet2!C368:V368)+Sheet2!Z368-F400</f>
        <v>#N/A</v>
      </c>
    </row>
    <row r="401" spans="1:9" x14ac:dyDescent="0.2">
      <c r="A401" s="42">
        <f t="shared" si="27"/>
        <v>2</v>
      </c>
      <c r="B401" s="44">
        <f t="shared" si="24"/>
        <v>51</v>
      </c>
      <c r="C401" s="44">
        <f t="shared" si="25"/>
        <v>261</v>
      </c>
      <c r="D401" s="44">
        <f t="shared" si="26"/>
        <v>22</v>
      </c>
      <c r="F401" s="68">
        <f t="shared" si="23"/>
        <v>0.40865384615384615</v>
      </c>
      <c r="G401" s="41" t="e">
        <f>SUM(Sheet2!C369:F369)+Sheet2!X369-F401</f>
        <v>#N/A</v>
      </c>
      <c r="H401" s="41" t="e">
        <f>SUM(Sheet2!C369:L369)+Sheet2!Y369-F401</f>
        <v>#N/A</v>
      </c>
      <c r="I401" s="41" t="e">
        <f>SUM(Sheet2!C369:V369)+Sheet2!Z369-F401</f>
        <v>#N/A</v>
      </c>
    </row>
    <row r="402" spans="1:9" x14ac:dyDescent="0.2">
      <c r="A402" s="42">
        <f t="shared" si="27"/>
        <v>2</v>
      </c>
      <c r="B402" s="44">
        <f t="shared" si="24"/>
        <v>52</v>
      </c>
      <c r="C402" s="44">
        <f t="shared" si="25"/>
        <v>260</v>
      </c>
      <c r="D402" s="44">
        <f t="shared" si="26"/>
        <v>22</v>
      </c>
      <c r="F402" s="68">
        <f t="shared" si="23"/>
        <v>0.41666666666666669</v>
      </c>
      <c r="G402" s="41" t="e">
        <f>SUM(Sheet2!C370:F370)+Sheet2!X370-F402</f>
        <v>#N/A</v>
      </c>
      <c r="H402" s="41" t="e">
        <f>SUM(Sheet2!C370:L370)+Sheet2!Y370-F402</f>
        <v>#N/A</v>
      </c>
      <c r="I402" s="41" t="e">
        <f>SUM(Sheet2!C370:V370)+Sheet2!Z370-F402</f>
        <v>#N/A</v>
      </c>
    </row>
    <row r="403" spans="1:9" x14ac:dyDescent="0.2">
      <c r="A403" s="42">
        <f t="shared" si="27"/>
        <v>2</v>
      </c>
      <c r="B403" s="44">
        <f t="shared" si="24"/>
        <v>53</v>
      </c>
      <c r="C403" s="44">
        <f t="shared" si="25"/>
        <v>259</v>
      </c>
      <c r="D403" s="44">
        <f t="shared" si="26"/>
        <v>22</v>
      </c>
      <c r="F403" s="68">
        <f t="shared" si="23"/>
        <v>0.42467948717948717</v>
      </c>
      <c r="G403" s="41" t="e">
        <f>SUM(Sheet2!C371:F371)+Sheet2!X371-F403</f>
        <v>#N/A</v>
      </c>
      <c r="H403" s="41" t="e">
        <f>SUM(Sheet2!C371:L371)+Sheet2!Y371-F403</f>
        <v>#N/A</v>
      </c>
      <c r="I403" s="41" t="e">
        <f>SUM(Sheet2!C371:V371)+Sheet2!Z371-F403</f>
        <v>#N/A</v>
      </c>
    </row>
    <row r="404" spans="1:9" x14ac:dyDescent="0.2">
      <c r="A404" s="42">
        <f t="shared" si="27"/>
        <v>2</v>
      </c>
      <c r="B404" s="44">
        <f t="shared" si="24"/>
        <v>54</v>
      </c>
      <c r="C404" s="44">
        <f t="shared" si="25"/>
        <v>258</v>
      </c>
      <c r="D404" s="44">
        <f t="shared" si="26"/>
        <v>22</v>
      </c>
      <c r="F404" s="68">
        <f t="shared" si="23"/>
        <v>0.43269230769230771</v>
      </c>
      <c r="G404" s="41" t="e">
        <f>SUM(Sheet2!C372:F372)+Sheet2!X372-F404</f>
        <v>#N/A</v>
      </c>
      <c r="H404" s="41" t="e">
        <f>SUM(Sheet2!C372:L372)+Sheet2!Y372-F404</f>
        <v>#N/A</v>
      </c>
      <c r="I404" s="41" t="e">
        <f>SUM(Sheet2!C372:V372)+Sheet2!Z372-F404</f>
        <v>#N/A</v>
      </c>
    </row>
    <row r="405" spans="1:9" x14ac:dyDescent="0.2">
      <c r="A405" s="42">
        <f t="shared" si="27"/>
        <v>2</v>
      </c>
      <c r="B405" s="44">
        <f t="shared" si="24"/>
        <v>55</v>
      </c>
      <c r="C405" s="44">
        <f t="shared" si="25"/>
        <v>257</v>
      </c>
      <c r="D405" s="44">
        <f t="shared" si="26"/>
        <v>22</v>
      </c>
      <c r="F405" s="68">
        <f t="shared" si="23"/>
        <v>0.44070512820512819</v>
      </c>
      <c r="G405" s="41" t="e">
        <f>SUM(Sheet2!C373:F373)+Sheet2!X373-F405</f>
        <v>#N/A</v>
      </c>
      <c r="H405" s="41" t="e">
        <f>SUM(Sheet2!C373:L373)+Sheet2!Y373-F405</f>
        <v>#N/A</v>
      </c>
      <c r="I405" s="41" t="e">
        <f>SUM(Sheet2!C373:V373)+Sheet2!Z373-F405</f>
        <v>#N/A</v>
      </c>
    </row>
    <row r="406" spans="1:9" x14ac:dyDescent="0.2">
      <c r="A406" s="42">
        <f t="shared" si="27"/>
        <v>2</v>
      </c>
      <c r="B406" s="44">
        <f t="shared" si="24"/>
        <v>56</v>
      </c>
      <c r="C406" s="44">
        <f t="shared" si="25"/>
        <v>256</v>
      </c>
      <c r="D406" s="44">
        <f t="shared" si="26"/>
        <v>22</v>
      </c>
      <c r="F406" s="68">
        <f t="shared" si="23"/>
        <v>0.44871794871794873</v>
      </c>
      <c r="G406" s="41" t="e">
        <f>SUM(Sheet2!C374:F374)+Sheet2!X374-F406</f>
        <v>#N/A</v>
      </c>
      <c r="H406" s="41" t="e">
        <f>SUM(Sheet2!C374:L374)+Sheet2!Y374-F406</f>
        <v>#N/A</v>
      </c>
      <c r="I406" s="41" t="e">
        <f>SUM(Sheet2!C374:V374)+Sheet2!Z374-F406</f>
        <v>#N/A</v>
      </c>
    </row>
    <row r="407" spans="1:9" x14ac:dyDescent="0.2">
      <c r="A407" s="42">
        <f t="shared" si="27"/>
        <v>2</v>
      </c>
      <c r="B407" s="44">
        <f t="shared" si="24"/>
        <v>57</v>
      </c>
      <c r="C407" s="44">
        <f t="shared" si="25"/>
        <v>255</v>
      </c>
      <c r="D407" s="44">
        <f t="shared" si="26"/>
        <v>22</v>
      </c>
      <c r="F407" s="68">
        <f t="shared" si="23"/>
        <v>0.45673076923076922</v>
      </c>
      <c r="G407" s="41" t="e">
        <f>SUM(Sheet2!C375:F375)+Sheet2!X375-F407</f>
        <v>#N/A</v>
      </c>
      <c r="H407" s="41" t="e">
        <f>SUM(Sheet2!C375:L375)+Sheet2!Y375-F407</f>
        <v>#N/A</v>
      </c>
      <c r="I407" s="41" t="e">
        <f>SUM(Sheet2!C375:V375)+Sheet2!Z375-F407</f>
        <v>#N/A</v>
      </c>
    </row>
    <row r="408" spans="1:9" x14ac:dyDescent="0.2">
      <c r="A408" s="42">
        <f t="shared" si="27"/>
        <v>2</v>
      </c>
      <c r="B408" s="44">
        <f t="shared" si="24"/>
        <v>58</v>
      </c>
      <c r="C408" s="44">
        <f t="shared" si="25"/>
        <v>254</v>
      </c>
      <c r="D408" s="44">
        <f t="shared" si="26"/>
        <v>22</v>
      </c>
      <c r="F408" s="68">
        <f t="shared" si="23"/>
        <v>0.46474358974358976</v>
      </c>
      <c r="G408" s="41" t="e">
        <f>SUM(Sheet2!C376:F376)+Sheet2!X376-F408</f>
        <v>#N/A</v>
      </c>
      <c r="H408" s="41" t="e">
        <f>SUM(Sheet2!C376:L376)+Sheet2!Y376-F408</f>
        <v>#N/A</v>
      </c>
      <c r="I408" s="41" t="e">
        <f>SUM(Sheet2!C376:V376)+Sheet2!Z376-F408</f>
        <v>#N/A</v>
      </c>
    </row>
    <row r="409" spans="1:9" x14ac:dyDescent="0.2">
      <c r="A409" s="42">
        <f t="shared" si="27"/>
        <v>2</v>
      </c>
      <c r="B409" s="44">
        <f t="shared" si="24"/>
        <v>59</v>
      </c>
      <c r="C409" s="44">
        <f t="shared" si="25"/>
        <v>253</v>
      </c>
      <c r="D409" s="44">
        <f t="shared" si="26"/>
        <v>22</v>
      </c>
      <c r="F409" s="68">
        <f t="shared" si="23"/>
        <v>0.47275641025641024</v>
      </c>
      <c r="G409" s="41" t="e">
        <f>SUM(Sheet2!C377:F377)+Sheet2!X377-F409</f>
        <v>#N/A</v>
      </c>
      <c r="H409" s="41" t="e">
        <f>SUM(Sheet2!C377:L377)+Sheet2!Y377-F409</f>
        <v>#N/A</v>
      </c>
      <c r="I409" s="41" t="e">
        <f>SUM(Sheet2!C377:V377)+Sheet2!Z377-F409</f>
        <v>#N/A</v>
      </c>
    </row>
    <row r="410" spans="1:9" x14ac:dyDescent="0.2">
      <c r="A410" s="42">
        <f t="shared" si="27"/>
        <v>2</v>
      </c>
      <c r="B410" s="44">
        <f t="shared" si="24"/>
        <v>60</v>
      </c>
      <c r="C410" s="44">
        <f t="shared" si="25"/>
        <v>252</v>
      </c>
      <c r="D410" s="44">
        <f t="shared" si="26"/>
        <v>21</v>
      </c>
      <c r="F410" s="68">
        <f t="shared" si="23"/>
        <v>0.48076923076923078</v>
      </c>
      <c r="G410" s="41" t="e">
        <f>SUM(Sheet2!C378:F378)+Sheet2!X378-F410</f>
        <v>#N/A</v>
      </c>
      <c r="H410" s="41" t="e">
        <f>SUM(Sheet2!C378:L378)+Sheet2!Y378-F410</f>
        <v>#N/A</v>
      </c>
      <c r="I410" s="41" t="e">
        <f>SUM(Sheet2!C378:V378)+Sheet2!Z378-F410</f>
        <v>#N/A</v>
      </c>
    </row>
    <row r="411" spans="1:9" x14ac:dyDescent="0.2">
      <c r="A411" s="42">
        <f t="shared" si="27"/>
        <v>2</v>
      </c>
      <c r="B411" s="44">
        <f t="shared" si="24"/>
        <v>61</v>
      </c>
      <c r="C411" s="44">
        <f t="shared" si="25"/>
        <v>251</v>
      </c>
      <c r="D411" s="44">
        <f t="shared" si="26"/>
        <v>21</v>
      </c>
      <c r="F411" s="68">
        <f t="shared" si="23"/>
        <v>0.48878205128205127</v>
      </c>
      <c r="G411" s="41" t="e">
        <f>SUM(Sheet2!C379:F379)+Sheet2!X379-F411</f>
        <v>#N/A</v>
      </c>
      <c r="H411" s="41" t="e">
        <f>SUM(Sheet2!C379:L379)+Sheet2!Y379-F411</f>
        <v>#N/A</v>
      </c>
      <c r="I411" s="41" t="e">
        <f>SUM(Sheet2!C379:V379)+Sheet2!Z379-F411</f>
        <v>#N/A</v>
      </c>
    </row>
    <row r="412" spans="1:9" x14ac:dyDescent="0.2">
      <c r="A412" s="42">
        <f t="shared" si="27"/>
        <v>2</v>
      </c>
      <c r="B412" s="44">
        <f t="shared" si="24"/>
        <v>62</v>
      </c>
      <c r="C412" s="44">
        <f t="shared" si="25"/>
        <v>250</v>
      </c>
      <c r="D412" s="44">
        <f t="shared" si="26"/>
        <v>21</v>
      </c>
      <c r="F412" s="68">
        <f t="shared" si="23"/>
        <v>0.49679487179487181</v>
      </c>
      <c r="G412" s="41" t="e">
        <f>SUM(Sheet2!C380:F380)+Sheet2!X380-F412</f>
        <v>#N/A</v>
      </c>
      <c r="H412" s="41" t="e">
        <f>SUM(Sheet2!C380:L380)+Sheet2!Y380-F412</f>
        <v>#N/A</v>
      </c>
      <c r="I412" s="41" t="e">
        <f>SUM(Sheet2!C380:V380)+Sheet2!Z380-F412</f>
        <v>#N/A</v>
      </c>
    </row>
    <row r="413" spans="1:9" x14ac:dyDescent="0.2">
      <c r="A413" s="42">
        <f t="shared" si="27"/>
        <v>2</v>
      </c>
      <c r="B413" s="44">
        <f t="shared" si="24"/>
        <v>63</v>
      </c>
      <c r="C413" s="44">
        <f t="shared" si="25"/>
        <v>249</v>
      </c>
      <c r="D413" s="44">
        <f t="shared" si="26"/>
        <v>21</v>
      </c>
      <c r="F413" s="68">
        <f t="shared" si="23"/>
        <v>0.50480769230769229</v>
      </c>
      <c r="G413" s="41" t="e">
        <f>SUM(Sheet2!C381:F381)+Sheet2!X381-F413</f>
        <v>#N/A</v>
      </c>
      <c r="H413" s="41" t="e">
        <f>SUM(Sheet2!C381:L381)+Sheet2!Y381-F413</f>
        <v>#N/A</v>
      </c>
      <c r="I413" s="41" t="e">
        <f>SUM(Sheet2!C381:V381)+Sheet2!Z381-F413</f>
        <v>#N/A</v>
      </c>
    </row>
    <row r="414" spans="1:9" x14ac:dyDescent="0.2">
      <c r="A414" s="42">
        <f t="shared" si="27"/>
        <v>2</v>
      </c>
      <c r="B414" s="44">
        <f t="shared" si="24"/>
        <v>64</v>
      </c>
      <c r="C414" s="44">
        <f t="shared" si="25"/>
        <v>248</v>
      </c>
      <c r="D414" s="44">
        <f t="shared" si="26"/>
        <v>21</v>
      </c>
      <c r="F414" s="68">
        <f t="shared" si="23"/>
        <v>0.51282051282051277</v>
      </c>
      <c r="G414" s="41" t="e">
        <f>SUM(Sheet2!C382:F382)+Sheet2!X382-F414</f>
        <v>#N/A</v>
      </c>
      <c r="H414" s="41" t="e">
        <f>SUM(Sheet2!C382:L382)+Sheet2!Y382-F414</f>
        <v>#N/A</v>
      </c>
      <c r="I414" s="41" t="e">
        <f>SUM(Sheet2!C382:V382)+Sheet2!Z382-F414</f>
        <v>#N/A</v>
      </c>
    </row>
    <row r="415" spans="1:9" x14ac:dyDescent="0.2">
      <c r="A415" s="42">
        <f t="shared" si="27"/>
        <v>2</v>
      </c>
      <c r="B415" s="44">
        <f t="shared" si="24"/>
        <v>65</v>
      </c>
      <c r="C415" s="44">
        <f t="shared" si="25"/>
        <v>247</v>
      </c>
      <c r="D415" s="44">
        <f t="shared" si="26"/>
        <v>21</v>
      </c>
      <c r="F415" s="68">
        <f t="shared" ref="F415:F478" si="28">2.5*(B415)/(($C$351+1))</f>
        <v>0.52083333333333337</v>
      </c>
      <c r="G415" s="41" t="e">
        <f>SUM(Sheet2!C383:F383)+Sheet2!X383-F415</f>
        <v>#N/A</v>
      </c>
      <c r="H415" s="41" t="e">
        <f>SUM(Sheet2!C383:L383)+Sheet2!Y383-F415</f>
        <v>#N/A</v>
      </c>
      <c r="I415" s="41" t="e">
        <f>SUM(Sheet2!C383:V383)+Sheet2!Z383-F415</f>
        <v>#N/A</v>
      </c>
    </row>
    <row r="416" spans="1:9" x14ac:dyDescent="0.2">
      <c r="A416" s="42">
        <f t="shared" si="27"/>
        <v>2</v>
      </c>
      <c r="B416" s="44">
        <f t="shared" si="24"/>
        <v>66</v>
      </c>
      <c r="C416" s="44">
        <f t="shared" si="25"/>
        <v>246</v>
      </c>
      <c r="D416" s="44">
        <f t="shared" si="26"/>
        <v>21</v>
      </c>
      <c r="F416" s="68">
        <f t="shared" si="28"/>
        <v>0.52884615384615385</v>
      </c>
      <c r="G416" s="41" t="e">
        <f>SUM(Sheet2!C384:F384)+Sheet2!X384-F416</f>
        <v>#N/A</v>
      </c>
      <c r="H416" s="41" t="e">
        <f>SUM(Sheet2!C384:L384)+Sheet2!Y384-F416</f>
        <v>#N/A</v>
      </c>
      <c r="I416" s="41" t="e">
        <f>SUM(Sheet2!C384:V384)+Sheet2!Z384-F416</f>
        <v>#N/A</v>
      </c>
    </row>
    <row r="417" spans="1:9" x14ac:dyDescent="0.2">
      <c r="A417" s="42">
        <f t="shared" si="27"/>
        <v>2</v>
      </c>
      <c r="B417" s="44">
        <f t="shared" ref="B417:B480" si="29">B416+1</f>
        <v>67</v>
      </c>
      <c r="C417" s="44">
        <f t="shared" si="25"/>
        <v>245</v>
      </c>
      <c r="D417" s="44">
        <f t="shared" si="26"/>
        <v>21</v>
      </c>
      <c r="F417" s="68">
        <f t="shared" si="28"/>
        <v>0.53685897435897434</v>
      </c>
      <c r="G417" s="41" t="e">
        <f>SUM(Sheet2!C385:F385)+Sheet2!X385-F417</f>
        <v>#N/A</v>
      </c>
      <c r="H417" s="41" t="e">
        <f>SUM(Sheet2!C385:L385)+Sheet2!Y385-F417</f>
        <v>#N/A</v>
      </c>
      <c r="I417" s="41" t="e">
        <f>SUM(Sheet2!C385:V385)+Sheet2!Z385-F417</f>
        <v>#N/A</v>
      </c>
    </row>
    <row r="418" spans="1:9" x14ac:dyDescent="0.2">
      <c r="A418" s="42">
        <f t="shared" si="27"/>
        <v>2</v>
      </c>
      <c r="B418" s="44">
        <f t="shared" si="29"/>
        <v>68</v>
      </c>
      <c r="C418" s="44">
        <f t="shared" si="25"/>
        <v>244</v>
      </c>
      <c r="D418" s="44">
        <f t="shared" si="26"/>
        <v>21</v>
      </c>
      <c r="F418" s="68">
        <f t="shared" si="28"/>
        <v>0.54487179487179482</v>
      </c>
      <c r="G418" s="41" t="e">
        <f>SUM(Sheet2!C386:F386)+Sheet2!X386-F418</f>
        <v>#N/A</v>
      </c>
      <c r="H418" s="41" t="e">
        <f>SUM(Sheet2!C386:L386)+Sheet2!Y386-F418</f>
        <v>#N/A</v>
      </c>
      <c r="I418" s="41" t="e">
        <f>SUM(Sheet2!C386:V386)+Sheet2!Z386-F418</f>
        <v>#N/A</v>
      </c>
    </row>
    <row r="419" spans="1:9" x14ac:dyDescent="0.2">
      <c r="A419" s="42">
        <f t="shared" si="27"/>
        <v>2</v>
      </c>
      <c r="B419" s="44">
        <f t="shared" si="29"/>
        <v>69</v>
      </c>
      <c r="C419" s="44">
        <f t="shared" si="25"/>
        <v>243</v>
      </c>
      <c r="D419" s="44">
        <f t="shared" si="26"/>
        <v>21</v>
      </c>
      <c r="F419" s="68">
        <f t="shared" si="28"/>
        <v>0.55288461538461542</v>
      </c>
      <c r="G419" s="41" t="e">
        <f>SUM(Sheet2!C387:F387)+Sheet2!X387-F419</f>
        <v>#N/A</v>
      </c>
      <c r="H419" s="41" t="e">
        <f>SUM(Sheet2!C387:L387)+Sheet2!Y387-F419</f>
        <v>#N/A</v>
      </c>
      <c r="I419" s="41" t="e">
        <f>SUM(Sheet2!C387:V387)+Sheet2!Z387-F419</f>
        <v>#N/A</v>
      </c>
    </row>
    <row r="420" spans="1:9" x14ac:dyDescent="0.2">
      <c r="A420" s="42">
        <f t="shared" si="27"/>
        <v>2</v>
      </c>
      <c r="B420" s="44">
        <f t="shared" si="29"/>
        <v>70</v>
      </c>
      <c r="C420" s="44">
        <f t="shared" si="25"/>
        <v>242</v>
      </c>
      <c r="D420" s="44">
        <f t="shared" si="26"/>
        <v>21</v>
      </c>
      <c r="F420" s="68">
        <f t="shared" si="28"/>
        <v>0.5608974358974359</v>
      </c>
      <c r="G420" s="41" t="e">
        <f>SUM(Sheet2!C388:F388)+Sheet2!X388-F420</f>
        <v>#N/A</v>
      </c>
      <c r="H420" s="41" t="e">
        <f>SUM(Sheet2!C388:L388)+Sheet2!Y388-F420</f>
        <v>#N/A</v>
      </c>
      <c r="I420" s="41" t="e">
        <f>SUM(Sheet2!C388:V388)+Sheet2!Z388-F420</f>
        <v>#N/A</v>
      </c>
    </row>
    <row r="421" spans="1:9" x14ac:dyDescent="0.2">
      <c r="A421" s="42">
        <f t="shared" si="27"/>
        <v>2</v>
      </c>
      <c r="B421" s="44">
        <f t="shared" si="29"/>
        <v>71</v>
      </c>
      <c r="C421" s="44">
        <f t="shared" si="25"/>
        <v>241</v>
      </c>
      <c r="D421" s="44">
        <f t="shared" si="26"/>
        <v>21</v>
      </c>
      <c r="F421" s="68">
        <f t="shared" si="28"/>
        <v>0.56891025641025639</v>
      </c>
      <c r="G421" s="41" t="e">
        <f>SUM(Sheet2!C389:F389)+Sheet2!X389-F421</f>
        <v>#N/A</v>
      </c>
      <c r="H421" s="41" t="e">
        <f>SUM(Sheet2!C389:L389)+Sheet2!Y389-F421</f>
        <v>#N/A</v>
      </c>
      <c r="I421" s="41" t="e">
        <f>SUM(Sheet2!C389:V389)+Sheet2!Z389-F421</f>
        <v>#N/A</v>
      </c>
    </row>
    <row r="422" spans="1:9" x14ac:dyDescent="0.2">
      <c r="A422" s="42">
        <f t="shared" si="27"/>
        <v>2</v>
      </c>
      <c r="B422" s="44">
        <f t="shared" si="29"/>
        <v>72</v>
      </c>
      <c r="C422" s="44">
        <f t="shared" si="25"/>
        <v>240</v>
      </c>
      <c r="D422" s="44">
        <f t="shared" si="26"/>
        <v>20</v>
      </c>
      <c r="F422" s="68">
        <f t="shared" si="28"/>
        <v>0.57692307692307687</v>
      </c>
      <c r="G422" s="41" t="e">
        <f>SUM(Sheet2!C390:F390)+Sheet2!X390-F422</f>
        <v>#N/A</v>
      </c>
      <c r="H422" s="41" t="e">
        <f>SUM(Sheet2!C390:L390)+Sheet2!Y390-F422</f>
        <v>#N/A</v>
      </c>
      <c r="I422" s="41" t="e">
        <f>SUM(Sheet2!C390:V390)+Sheet2!Z390-F422</f>
        <v>#N/A</v>
      </c>
    </row>
    <row r="423" spans="1:9" x14ac:dyDescent="0.2">
      <c r="A423" s="42">
        <f t="shared" si="27"/>
        <v>2</v>
      </c>
      <c r="B423" s="44">
        <f t="shared" si="29"/>
        <v>73</v>
      </c>
      <c r="C423" s="44">
        <f t="shared" si="25"/>
        <v>239</v>
      </c>
      <c r="D423" s="44">
        <f t="shared" si="26"/>
        <v>20</v>
      </c>
      <c r="F423" s="68">
        <f t="shared" si="28"/>
        <v>0.58493589743589747</v>
      </c>
      <c r="G423" s="41" t="e">
        <f>SUM(Sheet2!C391:F391)+Sheet2!X391-F423</f>
        <v>#N/A</v>
      </c>
      <c r="H423" s="41" t="e">
        <f>SUM(Sheet2!C391:L391)+Sheet2!Y391-F423</f>
        <v>#N/A</v>
      </c>
      <c r="I423" s="41" t="e">
        <f>SUM(Sheet2!C391:V391)+Sheet2!Z391-F423</f>
        <v>#N/A</v>
      </c>
    </row>
    <row r="424" spans="1:9" x14ac:dyDescent="0.2">
      <c r="A424" s="42">
        <f t="shared" si="27"/>
        <v>2</v>
      </c>
      <c r="B424" s="44">
        <f t="shared" si="29"/>
        <v>74</v>
      </c>
      <c r="C424" s="44">
        <f t="shared" ref="C424:C487" si="30">312- IF(B424&gt;312,B424-312,B424)</f>
        <v>238</v>
      </c>
      <c r="D424" s="44">
        <f t="shared" ref="D424:D487" si="31">ROUNDUP(C424/12,0)</f>
        <v>20</v>
      </c>
      <c r="F424" s="68">
        <f t="shared" si="28"/>
        <v>0.59294871794871795</v>
      </c>
      <c r="G424" s="41" t="e">
        <f>SUM(Sheet2!C392:F392)+Sheet2!X392-F424</f>
        <v>#N/A</v>
      </c>
      <c r="H424" s="41" t="e">
        <f>SUM(Sheet2!C392:L392)+Sheet2!Y392-F424</f>
        <v>#N/A</v>
      </c>
      <c r="I424" s="41" t="e">
        <f>SUM(Sheet2!C392:V392)+Sheet2!Z392-F424</f>
        <v>#N/A</v>
      </c>
    </row>
    <row r="425" spans="1:9" x14ac:dyDescent="0.2">
      <c r="A425" s="42">
        <f t="shared" si="27"/>
        <v>2</v>
      </c>
      <c r="B425" s="44">
        <f t="shared" si="29"/>
        <v>75</v>
      </c>
      <c r="C425" s="44">
        <f t="shared" si="30"/>
        <v>237</v>
      </c>
      <c r="D425" s="44">
        <f t="shared" si="31"/>
        <v>20</v>
      </c>
      <c r="F425" s="68">
        <f t="shared" si="28"/>
        <v>0.60096153846153844</v>
      </c>
      <c r="G425" s="41" t="e">
        <f>SUM(Sheet2!C393:F393)+Sheet2!X393-F425</f>
        <v>#N/A</v>
      </c>
      <c r="H425" s="41" t="e">
        <f>SUM(Sheet2!C393:L393)+Sheet2!Y393-F425</f>
        <v>#N/A</v>
      </c>
      <c r="I425" s="41" t="e">
        <f>SUM(Sheet2!C393:V393)+Sheet2!Z393-F425</f>
        <v>#N/A</v>
      </c>
    </row>
    <row r="426" spans="1:9" x14ac:dyDescent="0.2">
      <c r="A426" s="42">
        <f t="shared" si="27"/>
        <v>2</v>
      </c>
      <c r="B426" s="44">
        <f t="shared" si="29"/>
        <v>76</v>
      </c>
      <c r="C426" s="44">
        <f t="shared" si="30"/>
        <v>236</v>
      </c>
      <c r="D426" s="44">
        <f t="shared" si="31"/>
        <v>20</v>
      </c>
      <c r="F426" s="68">
        <f t="shared" si="28"/>
        <v>0.60897435897435892</v>
      </c>
      <c r="G426" s="41" t="e">
        <f>SUM(Sheet2!C394:F394)+Sheet2!X394-F426</f>
        <v>#N/A</v>
      </c>
      <c r="H426" s="41" t="e">
        <f>SUM(Sheet2!C394:L394)+Sheet2!Y394-F426</f>
        <v>#N/A</v>
      </c>
      <c r="I426" s="41" t="e">
        <f>SUM(Sheet2!C394:V394)+Sheet2!Z394-F426</f>
        <v>#N/A</v>
      </c>
    </row>
    <row r="427" spans="1:9" x14ac:dyDescent="0.2">
      <c r="A427" s="42">
        <f t="shared" si="27"/>
        <v>2</v>
      </c>
      <c r="B427" s="44">
        <f t="shared" si="29"/>
        <v>77</v>
      </c>
      <c r="C427" s="44">
        <f t="shared" si="30"/>
        <v>235</v>
      </c>
      <c r="D427" s="44">
        <f t="shared" si="31"/>
        <v>20</v>
      </c>
      <c r="F427" s="68">
        <f t="shared" si="28"/>
        <v>0.61698717948717952</v>
      </c>
      <c r="G427" s="41" t="e">
        <f>SUM(Sheet2!C395:F395)+Sheet2!X395-F427</f>
        <v>#N/A</v>
      </c>
      <c r="H427" s="41" t="e">
        <f>SUM(Sheet2!C395:L395)+Sheet2!Y395-F427</f>
        <v>#N/A</v>
      </c>
      <c r="I427" s="41" t="e">
        <f>SUM(Sheet2!C395:V395)+Sheet2!Z395-F427</f>
        <v>#N/A</v>
      </c>
    </row>
    <row r="428" spans="1:9" x14ac:dyDescent="0.2">
      <c r="A428" s="42">
        <f t="shared" si="27"/>
        <v>2</v>
      </c>
      <c r="B428" s="44">
        <f t="shared" si="29"/>
        <v>78</v>
      </c>
      <c r="C428" s="44">
        <f t="shared" si="30"/>
        <v>234</v>
      </c>
      <c r="D428" s="44">
        <f t="shared" si="31"/>
        <v>20</v>
      </c>
      <c r="F428" s="68">
        <f t="shared" si="28"/>
        <v>0.625</v>
      </c>
      <c r="G428" s="41" t="e">
        <f>SUM(Sheet2!C396:F396)+Sheet2!X396-F428</f>
        <v>#N/A</v>
      </c>
      <c r="H428" s="41" t="e">
        <f>SUM(Sheet2!C396:L396)+Sheet2!Y396-F428</f>
        <v>#N/A</v>
      </c>
      <c r="I428" s="41" t="e">
        <f>SUM(Sheet2!C396:V396)+Sheet2!Z396-F428</f>
        <v>#N/A</v>
      </c>
    </row>
    <row r="429" spans="1:9" x14ac:dyDescent="0.2">
      <c r="A429" s="42">
        <f t="shared" si="27"/>
        <v>2</v>
      </c>
      <c r="B429" s="44">
        <f t="shared" si="29"/>
        <v>79</v>
      </c>
      <c r="C429" s="44">
        <f t="shared" si="30"/>
        <v>233</v>
      </c>
      <c r="D429" s="44">
        <f t="shared" si="31"/>
        <v>20</v>
      </c>
      <c r="F429" s="68">
        <f t="shared" si="28"/>
        <v>0.63301282051282048</v>
      </c>
      <c r="G429" s="41" t="e">
        <f>SUM(Sheet2!C397:F397)+Sheet2!X397-F429</f>
        <v>#N/A</v>
      </c>
      <c r="H429" s="41" t="e">
        <f>SUM(Sheet2!C397:L397)+Sheet2!Y397-F429</f>
        <v>#N/A</v>
      </c>
      <c r="I429" s="41" t="e">
        <f>SUM(Sheet2!C397:V397)+Sheet2!Z397-F429</f>
        <v>#N/A</v>
      </c>
    </row>
    <row r="430" spans="1:9" x14ac:dyDescent="0.2">
      <c r="A430" s="42">
        <f t="shared" si="27"/>
        <v>2</v>
      </c>
      <c r="B430" s="44">
        <f t="shared" si="29"/>
        <v>80</v>
      </c>
      <c r="C430" s="44">
        <f t="shared" si="30"/>
        <v>232</v>
      </c>
      <c r="D430" s="44">
        <f t="shared" si="31"/>
        <v>20</v>
      </c>
      <c r="F430" s="68">
        <f t="shared" si="28"/>
        <v>0.64102564102564108</v>
      </c>
      <c r="G430" s="41" t="e">
        <f>SUM(Sheet2!C398:F398)+Sheet2!X398-F430</f>
        <v>#N/A</v>
      </c>
      <c r="H430" s="41" t="e">
        <f>SUM(Sheet2!C398:L398)+Sheet2!Y398-F430</f>
        <v>#N/A</v>
      </c>
      <c r="I430" s="41" t="e">
        <f>SUM(Sheet2!C398:V398)+Sheet2!Z398-F430</f>
        <v>#N/A</v>
      </c>
    </row>
    <row r="431" spans="1:9" x14ac:dyDescent="0.2">
      <c r="A431" s="42">
        <f t="shared" si="27"/>
        <v>2</v>
      </c>
      <c r="B431" s="44">
        <f t="shared" si="29"/>
        <v>81</v>
      </c>
      <c r="C431" s="44">
        <f t="shared" si="30"/>
        <v>231</v>
      </c>
      <c r="D431" s="44">
        <f t="shared" si="31"/>
        <v>20</v>
      </c>
      <c r="F431" s="68">
        <f t="shared" si="28"/>
        <v>0.64903846153846156</v>
      </c>
      <c r="G431" s="41" t="e">
        <f>SUM(Sheet2!C399:F399)+Sheet2!X399-F431</f>
        <v>#N/A</v>
      </c>
      <c r="H431" s="41" t="e">
        <f>SUM(Sheet2!C399:L399)+Sheet2!Y399-F431</f>
        <v>#N/A</v>
      </c>
      <c r="I431" s="41" t="e">
        <f>SUM(Sheet2!C399:V399)+Sheet2!Z399-F431</f>
        <v>#N/A</v>
      </c>
    </row>
    <row r="432" spans="1:9" x14ac:dyDescent="0.2">
      <c r="A432" s="42">
        <f t="shared" si="27"/>
        <v>2</v>
      </c>
      <c r="B432" s="44">
        <f t="shared" si="29"/>
        <v>82</v>
      </c>
      <c r="C432" s="44">
        <f t="shared" si="30"/>
        <v>230</v>
      </c>
      <c r="D432" s="44">
        <f t="shared" si="31"/>
        <v>20</v>
      </c>
      <c r="F432" s="68">
        <f t="shared" si="28"/>
        <v>0.65705128205128205</v>
      </c>
      <c r="G432" s="41" t="e">
        <f>SUM(Sheet2!C400:F400)+Sheet2!X400-F432</f>
        <v>#N/A</v>
      </c>
      <c r="H432" s="41" t="e">
        <f>SUM(Sheet2!C400:L400)+Sheet2!Y400-F432</f>
        <v>#N/A</v>
      </c>
      <c r="I432" s="41" t="e">
        <f>SUM(Sheet2!C400:V400)+Sheet2!Z400-F432</f>
        <v>#N/A</v>
      </c>
    </row>
    <row r="433" spans="1:9" x14ac:dyDescent="0.2">
      <c r="A433" s="42">
        <f t="shared" si="27"/>
        <v>2</v>
      </c>
      <c r="B433" s="44">
        <f t="shared" si="29"/>
        <v>83</v>
      </c>
      <c r="C433" s="44">
        <f t="shared" si="30"/>
        <v>229</v>
      </c>
      <c r="D433" s="44">
        <f t="shared" si="31"/>
        <v>20</v>
      </c>
      <c r="F433" s="68">
        <f t="shared" si="28"/>
        <v>0.66506410256410253</v>
      </c>
      <c r="G433" s="41" t="e">
        <f>SUM(Sheet2!C401:F401)+Sheet2!X401-F433</f>
        <v>#N/A</v>
      </c>
      <c r="H433" s="41" t="e">
        <f>SUM(Sheet2!C401:L401)+Sheet2!Y401-F433</f>
        <v>#N/A</v>
      </c>
      <c r="I433" s="41" t="e">
        <f>SUM(Sheet2!C401:V401)+Sheet2!Z401-F433</f>
        <v>#N/A</v>
      </c>
    </row>
    <row r="434" spans="1:9" x14ac:dyDescent="0.2">
      <c r="A434" s="42">
        <f t="shared" si="27"/>
        <v>2</v>
      </c>
      <c r="B434" s="44">
        <f t="shared" si="29"/>
        <v>84</v>
      </c>
      <c r="C434" s="44">
        <f t="shared" si="30"/>
        <v>228</v>
      </c>
      <c r="D434" s="44">
        <f t="shared" si="31"/>
        <v>19</v>
      </c>
      <c r="F434" s="68">
        <f t="shared" si="28"/>
        <v>0.67307692307692313</v>
      </c>
      <c r="G434" s="41" t="e">
        <f>SUM(Sheet2!C402:F402)+Sheet2!X402-F434</f>
        <v>#N/A</v>
      </c>
      <c r="H434" s="41" t="e">
        <f>SUM(Sheet2!C402:L402)+Sheet2!Y402-F434</f>
        <v>#N/A</v>
      </c>
      <c r="I434" s="41" t="e">
        <f>SUM(Sheet2!C402:V402)+Sheet2!Z402-F434</f>
        <v>#N/A</v>
      </c>
    </row>
    <row r="435" spans="1:9" x14ac:dyDescent="0.2">
      <c r="A435" s="42">
        <f t="shared" si="27"/>
        <v>2</v>
      </c>
      <c r="B435" s="44">
        <f t="shared" si="29"/>
        <v>85</v>
      </c>
      <c r="C435" s="44">
        <f t="shared" si="30"/>
        <v>227</v>
      </c>
      <c r="D435" s="44">
        <f t="shared" si="31"/>
        <v>19</v>
      </c>
      <c r="F435" s="68">
        <f t="shared" si="28"/>
        <v>0.68108974358974361</v>
      </c>
      <c r="G435" s="41" t="e">
        <f>SUM(Sheet2!C403:F403)+Sheet2!X403-F435</f>
        <v>#N/A</v>
      </c>
      <c r="H435" s="41" t="e">
        <f>SUM(Sheet2!C403:L403)+Sheet2!Y403-F435</f>
        <v>#N/A</v>
      </c>
      <c r="I435" s="41" t="e">
        <f>SUM(Sheet2!C403:V403)+Sheet2!Z403-F435</f>
        <v>#N/A</v>
      </c>
    </row>
    <row r="436" spans="1:9" x14ac:dyDescent="0.2">
      <c r="A436" s="42">
        <f t="shared" si="27"/>
        <v>2</v>
      </c>
      <c r="B436" s="44">
        <f t="shared" si="29"/>
        <v>86</v>
      </c>
      <c r="C436" s="44">
        <f t="shared" si="30"/>
        <v>226</v>
      </c>
      <c r="D436" s="44">
        <f t="shared" si="31"/>
        <v>19</v>
      </c>
      <c r="F436" s="68">
        <f t="shared" si="28"/>
        <v>0.6891025641025641</v>
      </c>
      <c r="G436" s="41" t="e">
        <f>SUM(Sheet2!C404:F404)+Sheet2!X404-F436</f>
        <v>#N/A</v>
      </c>
      <c r="H436" s="41" t="e">
        <f>SUM(Sheet2!C404:L404)+Sheet2!Y404-F436</f>
        <v>#N/A</v>
      </c>
      <c r="I436" s="41" t="e">
        <f>SUM(Sheet2!C404:V404)+Sheet2!Z404-F436</f>
        <v>#N/A</v>
      </c>
    </row>
    <row r="437" spans="1:9" x14ac:dyDescent="0.2">
      <c r="A437" s="42">
        <f t="shared" si="27"/>
        <v>2</v>
      </c>
      <c r="B437" s="44">
        <f t="shared" si="29"/>
        <v>87</v>
      </c>
      <c r="C437" s="44">
        <f t="shared" si="30"/>
        <v>225</v>
      </c>
      <c r="D437" s="44">
        <f t="shared" si="31"/>
        <v>19</v>
      </c>
      <c r="F437" s="68">
        <f t="shared" si="28"/>
        <v>0.69711538461538458</v>
      </c>
      <c r="G437" s="41" t="e">
        <f>SUM(Sheet2!C405:F405)+Sheet2!X405-F437</f>
        <v>#N/A</v>
      </c>
      <c r="H437" s="41" t="e">
        <f>SUM(Sheet2!C405:L405)+Sheet2!Y405-F437</f>
        <v>#N/A</v>
      </c>
      <c r="I437" s="41" t="e">
        <f>SUM(Sheet2!C405:V405)+Sheet2!Z405-F437</f>
        <v>#N/A</v>
      </c>
    </row>
    <row r="438" spans="1:9" x14ac:dyDescent="0.2">
      <c r="A438" s="42">
        <f t="shared" si="27"/>
        <v>2</v>
      </c>
      <c r="B438" s="44">
        <f t="shared" si="29"/>
        <v>88</v>
      </c>
      <c r="C438" s="44">
        <f t="shared" si="30"/>
        <v>224</v>
      </c>
      <c r="D438" s="44">
        <f t="shared" si="31"/>
        <v>19</v>
      </c>
      <c r="F438" s="68">
        <f t="shared" si="28"/>
        <v>0.70512820512820518</v>
      </c>
      <c r="G438" s="41" t="e">
        <f>SUM(Sheet2!C406:F406)+Sheet2!X406-F438</f>
        <v>#N/A</v>
      </c>
      <c r="H438" s="41" t="e">
        <f>SUM(Sheet2!C406:L406)+Sheet2!Y406-F438</f>
        <v>#N/A</v>
      </c>
      <c r="I438" s="41" t="e">
        <f>SUM(Sheet2!C406:V406)+Sheet2!Z406-F438</f>
        <v>#N/A</v>
      </c>
    </row>
    <row r="439" spans="1:9" x14ac:dyDescent="0.2">
      <c r="A439" s="42">
        <f t="shared" si="27"/>
        <v>2</v>
      </c>
      <c r="B439" s="44">
        <f t="shared" si="29"/>
        <v>89</v>
      </c>
      <c r="C439" s="44">
        <f t="shared" si="30"/>
        <v>223</v>
      </c>
      <c r="D439" s="44">
        <f t="shared" si="31"/>
        <v>19</v>
      </c>
      <c r="F439" s="68">
        <f t="shared" si="28"/>
        <v>0.71314102564102566</v>
      </c>
      <c r="G439" s="41" t="e">
        <f>SUM(Sheet2!C407:F407)+Sheet2!X407-F439</f>
        <v>#N/A</v>
      </c>
      <c r="H439" s="41" t="e">
        <f>SUM(Sheet2!C407:L407)+Sheet2!Y407-F439</f>
        <v>#N/A</v>
      </c>
      <c r="I439" s="41" t="e">
        <f>SUM(Sheet2!C407:V407)+Sheet2!Z407-F439</f>
        <v>#N/A</v>
      </c>
    </row>
    <row r="440" spans="1:9" x14ac:dyDescent="0.2">
      <c r="A440" s="42">
        <f t="shared" si="27"/>
        <v>2</v>
      </c>
      <c r="B440" s="44">
        <f t="shared" si="29"/>
        <v>90</v>
      </c>
      <c r="C440" s="44">
        <f t="shared" si="30"/>
        <v>222</v>
      </c>
      <c r="D440" s="44">
        <f t="shared" si="31"/>
        <v>19</v>
      </c>
      <c r="F440" s="68">
        <f t="shared" si="28"/>
        <v>0.72115384615384615</v>
      </c>
      <c r="G440" s="41" t="e">
        <f>SUM(Sheet2!C408:F408)+Sheet2!X408-F440</f>
        <v>#N/A</v>
      </c>
      <c r="H440" s="41" t="e">
        <f>SUM(Sheet2!C408:L408)+Sheet2!Y408-F440</f>
        <v>#N/A</v>
      </c>
      <c r="I440" s="41" t="e">
        <f>SUM(Sheet2!C408:V408)+Sheet2!Z408-F440</f>
        <v>#N/A</v>
      </c>
    </row>
    <row r="441" spans="1:9" x14ac:dyDescent="0.2">
      <c r="A441" s="42">
        <f t="shared" si="27"/>
        <v>2</v>
      </c>
      <c r="B441" s="44">
        <f t="shared" si="29"/>
        <v>91</v>
      </c>
      <c r="C441" s="44">
        <f t="shared" si="30"/>
        <v>221</v>
      </c>
      <c r="D441" s="44">
        <f t="shared" si="31"/>
        <v>19</v>
      </c>
      <c r="F441" s="68">
        <f t="shared" si="28"/>
        <v>0.72916666666666663</v>
      </c>
      <c r="G441" s="41" t="e">
        <f>SUM(Sheet2!C409:F409)+Sheet2!X409-F441</f>
        <v>#N/A</v>
      </c>
      <c r="H441" s="41" t="e">
        <f>SUM(Sheet2!C409:L409)+Sheet2!Y409-F441</f>
        <v>#N/A</v>
      </c>
      <c r="I441" s="41" t="e">
        <f>SUM(Sheet2!C409:V409)+Sheet2!Z409-F441</f>
        <v>#N/A</v>
      </c>
    </row>
    <row r="442" spans="1:9" x14ac:dyDescent="0.2">
      <c r="A442" s="42">
        <f t="shared" si="27"/>
        <v>2</v>
      </c>
      <c r="B442" s="44">
        <f t="shared" si="29"/>
        <v>92</v>
      </c>
      <c r="C442" s="44">
        <f t="shared" si="30"/>
        <v>220</v>
      </c>
      <c r="D442" s="44">
        <f t="shared" si="31"/>
        <v>19</v>
      </c>
      <c r="F442" s="68">
        <f t="shared" si="28"/>
        <v>0.73717948717948723</v>
      </c>
      <c r="G442" s="41" t="e">
        <f>SUM(Sheet2!C410:F410)+Sheet2!X410-F442</f>
        <v>#N/A</v>
      </c>
      <c r="H442" s="41" t="e">
        <f>SUM(Sheet2!C410:L410)+Sheet2!Y410-F442</f>
        <v>#N/A</v>
      </c>
      <c r="I442" s="41" t="e">
        <f>SUM(Sheet2!C410:V410)+Sheet2!Z410-F442</f>
        <v>#N/A</v>
      </c>
    </row>
    <row r="443" spans="1:9" x14ac:dyDescent="0.2">
      <c r="A443" s="42">
        <f t="shared" si="27"/>
        <v>2</v>
      </c>
      <c r="B443" s="44">
        <f t="shared" si="29"/>
        <v>93</v>
      </c>
      <c r="C443" s="44">
        <f t="shared" si="30"/>
        <v>219</v>
      </c>
      <c r="D443" s="44">
        <f t="shared" si="31"/>
        <v>19</v>
      </c>
      <c r="F443" s="68">
        <f t="shared" si="28"/>
        <v>0.74519230769230771</v>
      </c>
      <c r="G443" s="41" t="e">
        <f>SUM(Sheet2!C411:F411)+Sheet2!X411-F443</f>
        <v>#N/A</v>
      </c>
      <c r="H443" s="41" t="e">
        <f>SUM(Sheet2!C411:L411)+Sheet2!Y411-F443</f>
        <v>#N/A</v>
      </c>
      <c r="I443" s="41" t="e">
        <f>SUM(Sheet2!C411:V411)+Sheet2!Z411-F443</f>
        <v>#N/A</v>
      </c>
    </row>
    <row r="444" spans="1:9" x14ac:dyDescent="0.2">
      <c r="A444" s="42">
        <f t="shared" si="27"/>
        <v>2</v>
      </c>
      <c r="B444" s="44">
        <f t="shared" si="29"/>
        <v>94</v>
      </c>
      <c r="C444" s="44">
        <f t="shared" si="30"/>
        <v>218</v>
      </c>
      <c r="D444" s="44">
        <f t="shared" si="31"/>
        <v>19</v>
      </c>
      <c r="F444" s="68">
        <f t="shared" si="28"/>
        <v>0.75320512820512819</v>
      </c>
      <c r="G444" s="41" t="e">
        <f>SUM(Sheet2!C412:F412)+Sheet2!X412-F444</f>
        <v>#N/A</v>
      </c>
      <c r="H444" s="41" t="e">
        <f>SUM(Sheet2!C412:L412)+Sheet2!Y412-F444</f>
        <v>#N/A</v>
      </c>
      <c r="I444" s="41" t="e">
        <f>SUM(Sheet2!C412:V412)+Sheet2!Z412-F444</f>
        <v>#N/A</v>
      </c>
    </row>
    <row r="445" spans="1:9" x14ac:dyDescent="0.2">
      <c r="A445" s="42">
        <f t="shared" si="27"/>
        <v>2</v>
      </c>
      <c r="B445" s="44">
        <f t="shared" si="29"/>
        <v>95</v>
      </c>
      <c r="C445" s="44">
        <f t="shared" si="30"/>
        <v>217</v>
      </c>
      <c r="D445" s="44">
        <f t="shared" si="31"/>
        <v>19</v>
      </c>
      <c r="F445" s="68">
        <f t="shared" si="28"/>
        <v>0.76121794871794868</v>
      </c>
      <c r="G445" s="41" t="e">
        <f>SUM(Sheet2!C413:F413)+Sheet2!X413-F445</f>
        <v>#N/A</v>
      </c>
      <c r="H445" s="41" t="e">
        <f>SUM(Sheet2!C413:L413)+Sheet2!Y413-F445</f>
        <v>#N/A</v>
      </c>
      <c r="I445" s="41" t="e">
        <f>SUM(Sheet2!C413:V413)+Sheet2!Z413-F445</f>
        <v>#N/A</v>
      </c>
    </row>
    <row r="446" spans="1:9" x14ac:dyDescent="0.2">
      <c r="A446" s="42">
        <f t="shared" si="27"/>
        <v>2</v>
      </c>
      <c r="B446" s="44">
        <f t="shared" si="29"/>
        <v>96</v>
      </c>
      <c r="C446" s="44">
        <f t="shared" si="30"/>
        <v>216</v>
      </c>
      <c r="D446" s="44">
        <f t="shared" si="31"/>
        <v>18</v>
      </c>
      <c r="F446" s="68">
        <f t="shared" si="28"/>
        <v>0.76923076923076927</v>
      </c>
      <c r="G446" s="41" t="e">
        <f>SUM(Sheet2!C414:F414)+Sheet2!X414-F446</f>
        <v>#N/A</v>
      </c>
      <c r="H446" s="41" t="e">
        <f>SUM(Sheet2!C414:L414)+Sheet2!Y414-F446</f>
        <v>#N/A</v>
      </c>
      <c r="I446" s="41" t="e">
        <f>SUM(Sheet2!C414:V414)+Sheet2!Z414-F446</f>
        <v>#N/A</v>
      </c>
    </row>
    <row r="447" spans="1:9" x14ac:dyDescent="0.2">
      <c r="A447" s="42">
        <f t="shared" si="27"/>
        <v>2</v>
      </c>
      <c r="B447" s="44">
        <f t="shared" si="29"/>
        <v>97</v>
      </c>
      <c r="C447" s="44">
        <f t="shared" si="30"/>
        <v>215</v>
      </c>
      <c r="D447" s="44">
        <f t="shared" si="31"/>
        <v>18</v>
      </c>
      <c r="F447" s="68">
        <f t="shared" si="28"/>
        <v>0.77724358974358976</v>
      </c>
      <c r="G447" s="41" t="e">
        <f>SUM(Sheet2!C415:F415)+Sheet2!X415-F447</f>
        <v>#N/A</v>
      </c>
      <c r="H447" s="41" t="e">
        <f>SUM(Sheet2!C415:L415)+Sheet2!Y415-F447</f>
        <v>#N/A</v>
      </c>
      <c r="I447" s="41" t="e">
        <f>SUM(Sheet2!C415:V415)+Sheet2!Z415-F447</f>
        <v>#N/A</v>
      </c>
    </row>
    <row r="448" spans="1:9" x14ac:dyDescent="0.2">
      <c r="A448" s="42">
        <f t="shared" si="27"/>
        <v>2</v>
      </c>
      <c r="B448" s="44">
        <f t="shared" si="29"/>
        <v>98</v>
      </c>
      <c r="C448" s="44">
        <f t="shared" si="30"/>
        <v>214</v>
      </c>
      <c r="D448" s="44">
        <f t="shared" si="31"/>
        <v>18</v>
      </c>
      <c r="F448" s="68">
        <f t="shared" si="28"/>
        <v>0.78525641025641024</v>
      </c>
      <c r="G448" s="41" t="e">
        <f>SUM(Sheet2!C416:F416)+Sheet2!X416-F448</f>
        <v>#N/A</v>
      </c>
      <c r="H448" s="41" t="e">
        <f>SUM(Sheet2!C416:L416)+Sheet2!Y416-F448</f>
        <v>#N/A</v>
      </c>
      <c r="I448" s="41" t="e">
        <f>SUM(Sheet2!C416:V416)+Sheet2!Z416-F448</f>
        <v>#N/A</v>
      </c>
    </row>
    <row r="449" spans="1:9" x14ac:dyDescent="0.2">
      <c r="A449" s="42">
        <f t="shared" si="27"/>
        <v>2</v>
      </c>
      <c r="B449" s="44">
        <f t="shared" si="29"/>
        <v>99</v>
      </c>
      <c r="C449" s="44">
        <f t="shared" si="30"/>
        <v>213</v>
      </c>
      <c r="D449" s="44">
        <f t="shared" si="31"/>
        <v>18</v>
      </c>
      <c r="F449" s="68">
        <f t="shared" si="28"/>
        <v>0.79326923076923073</v>
      </c>
      <c r="G449" s="41" t="e">
        <f>SUM(Sheet2!C417:F417)+Sheet2!X417-F449</f>
        <v>#N/A</v>
      </c>
      <c r="H449" s="41" t="e">
        <f>SUM(Sheet2!C417:L417)+Sheet2!Y417-F449</f>
        <v>#N/A</v>
      </c>
      <c r="I449" s="41" t="e">
        <f>SUM(Sheet2!C417:V417)+Sheet2!Z417-F449</f>
        <v>#N/A</v>
      </c>
    </row>
    <row r="450" spans="1:9" x14ac:dyDescent="0.2">
      <c r="A450" s="42">
        <f t="shared" si="27"/>
        <v>2</v>
      </c>
      <c r="B450" s="44">
        <f t="shared" si="29"/>
        <v>100</v>
      </c>
      <c r="C450" s="44">
        <f t="shared" si="30"/>
        <v>212</v>
      </c>
      <c r="D450" s="44">
        <f t="shared" si="31"/>
        <v>18</v>
      </c>
      <c r="F450" s="68">
        <f t="shared" si="28"/>
        <v>0.80128205128205132</v>
      </c>
      <c r="G450" s="41" t="e">
        <f>SUM(Sheet2!C418:F418)+Sheet2!X418-F450</f>
        <v>#N/A</v>
      </c>
      <c r="H450" s="41" t="e">
        <f>SUM(Sheet2!C418:L418)+Sheet2!Y418-F450</f>
        <v>#N/A</v>
      </c>
      <c r="I450" s="41" t="e">
        <f>SUM(Sheet2!C418:V418)+Sheet2!Z418-F450</f>
        <v>#N/A</v>
      </c>
    </row>
    <row r="451" spans="1:9" x14ac:dyDescent="0.2">
      <c r="A451" s="42">
        <f t="shared" si="27"/>
        <v>2</v>
      </c>
      <c r="B451" s="44">
        <f t="shared" si="29"/>
        <v>101</v>
      </c>
      <c r="C451" s="44">
        <f t="shared" si="30"/>
        <v>211</v>
      </c>
      <c r="D451" s="44">
        <f t="shared" si="31"/>
        <v>18</v>
      </c>
      <c r="F451" s="68">
        <f t="shared" si="28"/>
        <v>0.80929487179487181</v>
      </c>
      <c r="G451" s="41" t="e">
        <f>SUM(Sheet2!C419:F419)+Sheet2!X419-F451</f>
        <v>#N/A</v>
      </c>
      <c r="H451" s="41" t="e">
        <f>SUM(Sheet2!C419:L419)+Sheet2!Y419-F451</f>
        <v>#N/A</v>
      </c>
      <c r="I451" s="41" t="e">
        <f>SUM(Sheet2!C419:V419)+Sheet2!Z419-F451</f>
        <v>#N/A</v>
      </c>
    </row>
    <row r="452" spans="1:9" x14ac:dyDescent="0.2">
      <c r="A452" s="42">
        <f t="shared" si="27"/>
        <v>2</v>
      </c>
      <c r="B452" s="44">
        <f t="shared" si="29"/>
        <v>102</v>
      </c>
      <c r="C452" s="44">
        <f t="shared" si="30"/>
        <v>210</v>
      </c>
      <c r="D452" s="44">
        <f t="shared" si="31"/>
        <v>18</v>
      </c>
      <c r="F452" s="68">
        <f t="shared" si="28"/>
        <v>0.81730769230769229</v>
      </c>
      <c r="G452" s="41" t="e">
        <f>SUM(Sheet2!C420:F420)+Sheet2!X420-F452</f>
        <v>#N/A</v>
      </c>
      <c r="H452" s="41" t="e">
        <f>SUM(Sheet2!C420:L420)+Sheet2!Y420-F452</f>
        <v>#N/A</v>
      </c>
      <c r="I452" s="41" t="e">
        <f>SUM(Sheet2!C420:V420)+Sheet2!Z420-F452</f>
        <v>#N/A</v>
      </c>
    </row>
    <row r="453" spans="1:9" x14ac:dyDescent="0.2">
      <c r="A453" s="42">
        <f t="shared" si="27"/>
        <v>2</v>
      </c>
      <c r="B453" s="44">
        <f t="shared" si="29"/>
        <v>103</v>
      </c>
      <c r="C453" s="44">
        <f t="shared" si="30"/>
        <v>209</v>
      </c>
      <c r="D453" s="44">
        <f t="shared" si="31"/>
        <v>18</v>
      </c>
      <c r="F453" s="68">
        <f t="shared" si="28"/>
        <v>0.82532051282051277</v>
      </c>
      <c r="G453" s="41" t="e">
        <f>SUM(Sheet2!C421:F421)+Sheet2!X421-F453</f>
        <v>#N/A</v>
      </c>
      <c r="H453" s="41" t="e">
        <f>SUM(Sheet2!C421:L421)+Sheet2!Y421-F453</f>
        <v>#N/A</v>
      </c>
      <c r="I453" s="41" t="e">
        <f>SUM(Sheet2!C421:V421)+Sheet2!Z421-F453</f>
        <v>#N/A</v>
      </c>
    </row>
    <row r="454" spans="1:9" x14ac:dyDescent="0.2">
      <c r="A454" s="42">
        <f t="shared" si="27"/>
        <v>2</v>
      </c>
      <c r="B454" s="44">
        <f t="shared" si="29"/>
        <v>104</v>
      </c>
      <c r="C454" s="44">
        <f t="shared" si="30"/>
        <v>208</v>
      </c>
      <c r="D454" s="44">
        <f t="shared" si="31"/>
        <v>18</v>
      </c>
      <c r="F454" s="68">
        <f t="shared" si="28"/>
        <v>0.83333333333333337</v>
      </c>
      <c r="G454" s="41" t="e">
        <f>SUM(Sheet2!C422:F422)+Sheet2!X422-F454</f>
        <v>#N/A</v>
      </c>
      <c r="H454" s="41" t="e">
        <f>SUM(Sheet2!C422:L422)+Sheet2!Y422-F454</f>
        <v>#N/A</v>
      </c>
      <c r="I454" s="41" t="e">
        <f>SUM(Sheet2!C422:V422)+Sheet2!Z422-F454</f>
        <v>#N/A</v>
      </c>
    </row>
    <row r="455" spans="1:9" x14ac:dyDescent="0.2">
      <c r="A455" s="42">
        <f t="shared" si="27"/>
        <v>2</v>
      </c>
      <c r="B455" s="44">
        <f t="shared" si="29"/>
        <v>105</v>
      </c>
      <c r="C455" s="44">
        <f t="shared" si="30"/>
        <v>207</v>
      </c>
      <c r="D455" s="44">
        <f t="shared" si="31"/>
        <v>18</v>
      </c>
      <c r="F455" s="68">
        <f t="shared" si="28"/>
        <v>0.84134615384615385</v>
      </c>
      <c r="G455" s="41" t="e">
        <f>SUM(Sheet2!C423:F423)+Sheet2!X423-F455</f>
        <v>#N/A</v>
      </c>
      <c r="H455" s="41" t="e">
        <f>SUM(Sheet2!C423:L423)+Sheet2!Y423-F455</f>
        <v>#N/A</v>
      </c>
      <c r="I455" s="41" t="e">
        <f>SUM(Sheet2!C423:V423)+Sheet2!Z423-F455</f>
        <v>#N/A</v>
      </c>
    </row>
    <row r="456" spans="1:9" x14ac:dyDescent="0.2">
      <c r="A456" s="42">
        <f t="shared" si="27"/>
        <v>2</v>
      </c>
      <c r="B456" s="44">
        <f t="shared" si="29"/>
        <v>106</v>
      </c>
      <c r="C456" s="44">
        <f t="shared" si="30"/>
        <v>206</v>
      </c>
      <c r="D456" s="44">
        <f t="shared" si="31"/>
        <v>18</v>
      </c>
      <c r="F456" s="68">
        <f t="shared" si="28"/>
        <v>0.84935897435897434</v>
      </c>
      <c r="G456" s="41" t="e">
        <f>SUM(Sheet2!C424:F424)+Sheet2!X424-F456</f>
        <v>#N/A</v>
      </c>
      <c r="H456" s="41" t="e">
        <f>SUM(Sheet2!C424:L424)+Sheet2!Y424-F456</f>
        <v>#N/A</v>
      </c>
      <c r="I456" s="41" t="e">
        <f>SUM(Sheet2!C424:V424)+Sheet2!Z424-F456</f>
        <v>#N/A</v>
      </c>
    </row>
    <row r="457" spans="1:9" x14ac:dyDescent="0.2">
      <c r="A457" s="42">
        <f t="shared" si="27"/>
        <v>2</v>
      </c>
      <c r="B457" s="44">
        <f t="shared" si="29"/>
        <v>107</v>
      </c>
      <c r="C457" s="44">
        <f t="shared" si="30"/>
        <v>205</v>
      </c>
      <c r="D457" s="44">
        <f t="shared" si="31"/>
        <v>18</v>
      </c>
      <c r="F457" s="68">
        <f t="shared" si="28"/>
        <v>0.85737179487179482</v>
      </c>
      <c r="G457" s="41" t="e">
        <f>SUM(Sheet2!C425:F425)+Sheet2!X425-F457</f>
        <v>#N/A</v>
      </c>
      <c r="H457" s="41" t="e">
        <f>SUM(Sheet2!C425:L425)+Sheet2!Y425-F457</f>
        <v>#N/A</v>
      </c>
      <c r="I457" s="41" t="e">
        <f>SUM(Sheet2!C425:V425)+Sheet2!Z425-F457</f>
        <v>#N/A</v>
      </c>
    </row>
    <row r="458" spans="1:9" x14ac:dyDescent="0.2">
      <c r="A458" s="42">
        <f t="shared" si="27"/>
        <v>2</v>
      </c>
      <c r="B458" s="44">
        <f t="shared" si="29"/>
        <v>108</v>
      </c>
      <c r="C458" s="44">
        <f t="shared" si="30"/>
        <v>204</v>
      </c>
      <c r="D458" s="44">
        <f t="shared" si="31"/>
        <v>17</v>
      </c>
      <c r="F458" s="68">
        <f t="shared" si="28"/>
        <v>0.86538461538461542</v>
      </c>
      <c r="G458" s="41" t="e">
        <f>SUM(Sheet2!C426:F426)+Sheet2!X426-F458</f>
        <v>#N/A</v>
      </c>
      <c r="H458" s="41" t="e">
        <f>SUM(Sheet2!C426:L426)+Sheet2!Y426-F458</f>
        <v>#N/A</v>
      </c>
      <c r="I458" s="41" t="e">
        <f>SUM(Sheet2!C426:V426)+Sheet2!Z426-F458</f>
        <v>#N/A</v>
      </c>
    </row>
    <row r="459" spans="1:9" x14ac:dyDescent="0.2">
      <c r="A459" s="42">
        <f t="shared" si="27"/>
        <v>2</v>
      </c>
      <c r="B459" s="44">
        <f t="shared" si="29"/>
        <v>109</v>
      </c>
      <c r="C459" s="44">
        <f t="shared" si="30"/>
        <v>203</v>
      </c>
      <c r="D459" s="44">
        <f t="shared" si="31"/>
        <v>17</v>
      </c>
      <c r="F459" s="68">
        <f t="shared" si="28"/>
        <v>0.8733974358974359</v>
      </c>
      <c r="G459" s="41" t="e">
        <f>SUM(Sheet2!C427:F427)+Sheet2!X427-F459</f>
        <v>#N/A</v>
      </c>
      <c r="H459" s="41" t="e">
        <f>SUM(Sheet2!C427:L427)+Sheet2!Y427-F459</f>
        <v>#N/A</v>
      </c>
      <c r="I459" s="41" t="e">
        <f>SUM(Sheet2!C427:V427)+Sheet2!Z427-F459</f>
        <v>#N/A</v>
      </c>
    </row>
    <row r="460" spans="1:9" x14ac:dyDescent="0.2">
      <c r="A460" s="42">
        <f t="shared" ref="A460:A523" si="32">A148+1</f>
        <v>2</v>
      </c>
      <c r="B460" s="44">
        <f t="shared" si="29"/>
        <v>110</v>
      </c>
      <c r="C460" s="44">
        <f t="shared" si="30"/>
        <v>202</v>
      </c>
      <c r="D460" s="44">
        <f t="shared" si="31"/>
        <v>17</v>
      </c>
      <c r="F460" s="68">
        <f t="shared" si="28"/>
        <v>0.88141025641025639</v>
      </c>
      <c r="G460" s="41" t="e">
        <f>SUM(Sheet2!C428:F428)+Sheet2!X428-F460</f>
        <v>#N/A</v>
      </c>
      <c r="H460" s="41" t="e">
        <f>SUM(Sheet2!C428:L428)+Sheet2!Y428-F460</f>
        <v>#N/A</v>
      </c>
      <c r="I460" s="41" t="e">
        <f>SUM(Sheet2!C428:V428)+Sheet2!Z428-F460</f>
        <v>#N/A</v>
      </c>
    </row>
    <row r="461" spans="1:9" x14ac:dyDescent="0.2">
      <c r="A461" s="42">
        <f t="shared" si="32"/>
        <v>2</v>
      </c>
      <c r="B461" s="44">
        <f t="shared" si="29"/>
        <v>111</v>
      </c>
      <c r="C461" s="44">
        <f t="shared" si="30"/>
        <v>201</v>
      </c>
      <c r="D461" s="44">
        <f t="shared" si="31"/>
        <v>17</v>
      </c>
      <c r="F461" s="68">
        <f t="shared" si="28"/>
        <v>0.88942307692307687</v>
      </c>
      <c r="G461" s="41" t="e">
        <f>SUM(Sheet2!C429:F429)+Sheet2!X429-F461</f>
        <v>#N/A</v>
      </c>
      <c r="H461" s="41" t="e">
        <f>SUM(Sheet2!C429:L429)+Sheet2!Y429-F461</f>
        <v>#N/A</v>
      </c>
      <c r="I461" s="41" t="e">
        <f>SUM(Sheet2!C429:V429)+Sheet2!Z429-F461</f>
        <v>#N/A</v>
      </c>
    </row>
    <row r="462" spans="1:9" x14ac:dyDescent="0.2">
      <c r="A462" s="42">
        <f t="shared" si="32"/>
        <v>2</v>
      </c>
      <c r="B462" s="44">
        <f t="shared" si="29"/>
        <v>112</v>
      </c>
      <c r="C462" s="44">
        <f t="shared" si="30"/>
        <v>200</v>
      </c>
      <c r="D462" s="44">
        <f t="shared" si="31"/>
        <v>17</v>
      </c>
      <c r="F462" s="68">
        <f t="shared" si="28"/>
        <v>0.89743589743589747</v>
      </c>
      <c r="G462" s="41" t="e">
        <f>SUM(Sheet2!C430:F430)+Sheet2!X430-F462</f>
        <v>#N/A</v>
      </c>
      <c r="H462" s="41" t="e">
        <f>SUM(Sheet2!C430:L430)+Sheet2!Y430-F462</f>
        <v>#N/A</v>
      </c>
      <c r="I462" s="41" t="e">
        <f>SUM(Sheet2!C430:V430)+Sheet2!Z430-F462</f>
        <v>#N/A</v>
      </c>
    </row>
    <row r="463" spans="1:9" x14ac:dyDescent="0.2">
      <c r="A463" s="42">
        <f t="shared" si="32"/>
        <v>2</v>
      </c>
      <c r="B463" s="44">
        <f t="shared" si="29"/>
        <v>113</v>
      </c>
      <c r="C463" s="44">
        <f t="shared" si="30"/>
        <v>199</v>
      </c>
      <c r="D463" s="44">
        <f t="shared" si="31"/>
        <v>17</v>
      </c>
      <c r="F463" s="68">
        <f t="shared" si="28"/>
        <v>0.90544871794871795</v>
      </c>
      <c r="G463" s="41" t="e">
        <f>SUM(Sheet2!C431:F431)+Sheet2!X431-F463</f>
        <v>#N/A</v>
      </c>
      <c r="H463" s="41" t="e">
        <f>SUM(Sheet2!C431:L431)+Sheet2!Y431-F463</f>
        <v>#N/A</v>
      </c>
      <c r="I463" s="41" t="e">
        <f>SUM(Sheet2!C431:V431)+Sheet2!Z431-F463</f>
        <v>#N/A</v>
      </c>
    </row>
    <row r="464" spans="1:9" x14ac:dyDescent="0.2">
      <c r="A464" s="42">
        <f t="shared" si="32"/>
        <v>2</v>
      </c>
      <c r="B464" s="44">
        <f t="shared" si="29"/>
        <v>114</v>
      </c>
      <c r="C464" s="44">
        <f t="shared" si="30"/>
        <v>198</v>
      </c>
      <c r="D464" s="44">
        <f t="shared" si="31"/>
        <v>17</v>
      </c>
      <c r="F464" s="68">
        <f t="shared" si="28"/>
        <v>0.91346153846153844</v>
      </c>
      <c r="G464" s="41" t="e">
        <f>SUM(Sheet2!C432:F432)+Sheet2!X432-F464</f>
        <v>#N/A</v>
      </c>
      <c r="H464" s="41" t="e">
        <f>SUM(Sheet2!C432:L432)+Sheet2!Y432-F464</f>
        <v>#N/A</v>
      </c>
      <c r="I464" s="41" t="e">
        <f>SUM(Sheet2!C432:V432)+Sheet2!Z432-F464</f>
        <v>#N/A</v>
      </c>
    </row>
    <row r="465" spans="1:9" x14ac:dyDescent="0.2">
      <c r="A465" s="42">
        <f t="shared" si="32"/>
        <v>2</v>
      </c>
      <c r="B465" s="44">
        <f t="shared" si="29"/>
        <v>115</v>
      </c>
      <c r="C465" s="44">
        <f t="shared" si="30"/>
        <v>197</v>
      </c>
      <c r="D465" s="44">
        <f t="shared" si="31"/>
        <v>17</v>
      </c>
      <c r="F465" s="68">
        <f t="shared" si="28"/>
        <v>0.92147435897435892</v>
      </c>
      <c r="G465" s="41" t="e">
        <f>SUM(Sheet2!C433:F433)+Sheet2!X433-F465</f>
        <v>#N/A</v>
      </c>
      <c r="H465" s="41" t="e">
        <f>SUM(Sheet2!C433:L433)+Sheet2!Y433-F465</f>
        <v>#N/A</v>
      </c>
      <c r="I465" s="41" t="e">
        <f>SUM(Sheet2!C433:V433)+Sheet2!Z433-F465</f>
        <v>#N/A</v>
      </c>
    </row>
    <row r="466" spans="1:9" x14ac:dyDescent="0.2">
      <c r="A466" s="42">
        <f t="shared" si="32"/>
        <v>2</v>
      </c>
      <c r="B466" s="44">
        <f t="shared" si="29"/>
        <v>116</v>
      </c>
      <c r="C466" s="44">
        <f t="shared" si="30"/>
        <v>196</v>
      </c>
      <c r="D466" s="44">
        <f t="shared" si="31"/>
        <v>17</v>
      </c>
      <c r="F466" s="68">
        <f t="shared" si="28"/>
        <v>0.92948717948717952</v>
      </c>
      <c r="G466" s="41" t="e">
        <f>SUM(Sheet2!C434:F434)+Sheet2!X434-F466</f>
        <v>#N/A</v>
      </c>
      <c r="H466" s="41" t="e">
        <f>SUM(Sheet2!C434:L434)+Sheet2!Y434-F466</f>
        <v>#N/A</v>
      </c>
      <c r="I466" s="41" t="e">
        <f>SUM(Sheet2!C434:V434)+Sheet2!Z434-F466</f>
        <v>#N/A</v>
      </c>
    </row>
    <row r="467" spans="1:9" x14ac:dyDescent="0.2">
      <c r="A467" s="42">
        <f t="shared" si="32"/>
        <v>2</v>
      </c>
      <c r="B467" s="44">
        <f t="shared" si="29"/>
        <v>117</v>
      </c>
      <c r="C467" s="44">
        <f t="shared" si="30"/>
        <v>195</v>
      </c>
      <c r="D467" s="44">
        <f t="shared" si="31"/>
        <v>17</v>
      </c>
      <c r="F467" s="68">
        <f t="shared" si="28"/>
        <v>0.9375</v>
      </c>
      <c r="G467" s="41" t="e">
        <f>SUM(Sheet2!C435:F435)+Sheet2!X435-F467</f>
        <v>#N/A</v>
      </c>
      <c r="H467" s="41" t="e">
        <f>SUM(Sheet2!C435:L435)+Sheet2!Y435-F467</f>
        <v>#N/A</v>
      </c>
      <c r="I467" s="41" t="e">
        <f>SUM(Sheet2!C435:V435)+Sheet2!Z435-F467</f>
        <v>#N/A</v>
      </c>
    </row>
    <row r="468" spans="1:9" x14ac:dyDescent="0.2">
      <c r="A468" s="42">
        <f t="shared" si="32"/>
        <v>2</v>
      </c>
      <c r="B468" s="44">
        <f t="shared" si="29"/>
        <v>118</v>
      </c>
      <c r="C468" s="44">
        <f t="shared" si="30"/>
        <v>194</v>
      </c>
      <c r="D468" s="44">
        <f t="shared" si="31"/>
        <v>17</v>
      </c>
      <c r="F468" s="68">
        <f t="shared" si="28"/>
        <v>0.94551282051282048</v>
      </c>
      <c r="G468" s="41" t="e">
        <f>SUM(Sheet2!C436:F436)+Sheet2!X436-F468</f>
        <v>#N/A</v>
      </c>
      <c r="H468" s="41" t="e">
        <f>SUM(Sheet2!C436:L436)+Sheet2!Y436-F468</f>
        <v>#N/A</v>
      </c>
      <c r="I468" s="41" t="e">
        <f>SUM(Sheet2!C436:V436)+Sheet2!Z436-F468</f>
        <v>#N/A</v>
      </c>
    </row>
    <row r="469" spans="1:9" x14ac:dyDescent="0.2">
      <c r="A469" s="42">
        <f t="shared" si="32"/>
        <v>2</v>
      </c>
      <c r="B469" s="44">
        <f t="shared" si="29"/>
        <v>119</v>
      </c>
      <c r="C469" s="44">
        <f t="shared" si="30"/>
        <v>193</v>
      </c>
      <c r="D469" s="44">
        <f t="shared" si="31"/>
        <v>17</v>
      </c>
      <c r="F469" s="68">
        <f t="shared" si="28"/>
        <v>0.95352564102564108</v>
      </c>
      <c r="G469" s="41" t="e">
        <f>SUM(Sheet2!C437:F437)+Sheet2!X437-F469</f>
        <v>#N/A</v>
      </c>
      <c r="H469" s="41" t="e">
        <f>SUM(Sheet2!C437:L437)+Sheet2!Y437-F469</f>
        <v>#N/A</v>
      </c>
      <c r="I469" s="41" t="e">
        <f>SUM(Sheet2!C437:V437)+Sheet2!Z437-F469</f>
        <v>#N/A</v>
      </c>
    </row>
    <row r="470" spans="1:9" x14ac:dyDescent="0.2">
      <c r="A470" s="42">
        <f t="shared" si="32"/>
        <v>2</v>
      </c>
      <c r="B470" s="44">
        <f t="shared" si="29"/>
        <v>120</v>
      </c>
      <c r="C470" s="44">
        <f t="shared" si="30"/>
        <v>192</v>
      </c>
      <c r="D470" s="44">
        <f t="shared" si="31"/>
        <v>16</v>
      </c>
      <c r="F470" s="68">
        <f t="shared" si="28"/>
        <v>0.96153846153846156</v>
      </c>
      <c r="G470" s="41" t="e">
        <f>SUM(Sheet2!C438:F438)+Sheet2!X438-F470</f>
        <v>#N/A</v>
      </c>
      <c r="H470" s="41" t="e">
        <f>SUM(Sheet2!C438:L438)+Sheet2!Y438-F470</f>
        <v>#N/A</v>
      </c>
      <c r="I470" s="41" t="e">
        <f>SUM(Sheet2!C438:V438)+Sheet2!Z438-F470</f>
        <v>#N/A</v>
      </c>
    </row>
    <row r="471" spans="1:9" x14ac:dyDescent="0.2">
      <c r="A471" s="42">
        <f t="shared" si="32"/>
        <v>2</v>
      </c>
      <c r="B471" s="44">
        <f t="shared" si="29"/>
        <v>121</v>
      </c>
      <c r="C471" s="44">
        <f t="shared" si="30"/>
        <v>191</v>
      </c>
      <c r="D471" s="44">
        <f t="shared" si="31"/>
        <v>16</v>
      </c>
      <c r="F471" s="68">
        <f t="shared" si="28"/>
        <v>0.96955128205128205</v>
      </c>
      <c r="G471" s="41" t="e">
        <f>SUM(Sheet2!C439:F439)+Sheet2!X439-F471</f>
        <v>#N/A</v>
      </c>
      <c r="H471" s="41" t="e">
        <f>SUM(Sheet2!C439:L439)+Sheet2!Y439-F471</f>
        <v>#N/A</v>
      </c>
      <c r="I471" s="41" t="e">
        <f>SUM(Sheet2!C439:V439)+Sheet2!Z439-F471</f>
        <v>#N/A</v>
      </c>
    </row>
    <row r="472" spans="1:9" x14ac:dyDescent="0.2">
      <c r="A472" s="42">
        <f t="shared" si="32"/>
        <v>2</v>
      </c>
      <c r="B472" s="44">
        <f t="shared" si="29"/>
        <v>122</v>
      </c>
      <c r="C472" s="44">
        <f t="shared" si="30"/>
        <v>190</v>
      </c>
      <c r="D472" s="44">
        <f t="shared" si="31"/>
        <v>16</v>
      </c>
      <c r="F472" s="68">
        <f t="shared" si="28"/>
        <v>0.97756410256410253</v>
      </c>
      <c r="G472" s="41" t="e">
        <f>SUM(Sheet2!C440:F440)+Sheet2!X440-F472</f>
        <v>#N/A</v>
      </c>
      <c r="H472" s="41" t="e">
        <f>SUM(Sheet2!C440:L440)+Sheet2!Y440-F472</f>
        <v>#N/A</v>
      </c>
      <c r="I472" s="41" t="e">
        <f>SUM(Sheet2!C440:V440)+Sheet2!Z440-F472</f>
        <v>#N/A</v>
      </c>
    </row>
    <row r="473" spans="1:9" x14ac:dyDescent="0.2">
      <c r="A473" s="42">
        <f t="shared" si="32"/>
        <v>2</v>
      </c>
      <c r="B473" s="44">
        <f t="shared" si="29"/>
        <v>123</v>
      </c>
      <c r="C473" s="44">
        <f t="shared" si="30"/>
        <v>189</v>
      </c>
      <c r="D473" s="44">
        <f t="shared" si="31"/>
        <v>16</v>
      </c>
      <c r="F473" s="68">
        <f t="shared" si="28"/>
        <v>0.98557692307692313</v>
      </c>
      <c r="G473" s="41" t="e">
        <f>SUM(Sheet2!C441:F441)+Sheet2!X441-F473</f>
        <v>#N/A</v>
      </c>
      <c r="H473" s="41" t="e">
        <f>SUM(Sheet2!C441:L441)+Sheet2!Y441-F473</f>
        <v>#N/A</v>
      </c>
      <c r="I473" s="41" t="e">
        <f>SUM(Sheet2!C441:V441)+Sheet2!Z441-F473</f>
        <v>#N/A</v>
      </c>
    </row>
    <row r="474" spans="1:9" x14ac:dyDescent="0.2">
      <c r="A474" s="42">
        <f t="shared" si="32"/>
        <v>2</v>
      </c>
      <c r="B474" s="44">
        <f t="shared" si="29"/>
        <v>124</v>
      </c>
      <c r="C474" s="44">
        <f t="shared" si="30"/>
        <v>188</v>
      </c>
      <c r="D474" s="44">
        <f t="shared" si="31"/>
        <v>16</v>
      </c>
      <c r="F474" s="68">
        <f t="shared" si="28"/>
        <v>0.99358974358974361</v>
      </c>
      <c r="G474" s="41" t="e">
        <f>SUM(Sheet2!C442:F442)+Sheet2!X442-F474</f>
        <v>#N/A</v>
      </c>
      <c r="H474" s="41" t="e">
        <f>SUM(Sheet2!C442:L442)+Sheet2!Y442-F474</f>
        <v>#N/A</v>
      </c>
      <c r="I474" s="41" t="e">
        <f>SUM(Sheet2!C442:V442)+Sheet2!Z442-F474</f>
        <v>#N/A</v>
      </c>
    </row>
    <row r="475" spans="1:9" x14ac:dyDescent="0.2">
      <c r="A475" s="42">
        <f t="shared" si="32"/>
        <v>2</v>
      </c>
      <c r="B475" s="44">
        <f t="shared" si="29"/>
        <v>125</v>
      </c>
      <c r="C475" s="44">
        <f t="shared" si="30"/>
        <v>187</v>
      </c>
      <c r="D475" s="44">
        <f t="shared" si="31"/>
        <v>16</v>
      </c>
      <c r="F475" s="68">
        <f t="shared" si="28"/>
        <v>1.0016025641025641</v>
      </c>
      <c r="G475" s="41" t="e">
        <f>SUM(Sheet2!C443:F443)+Sheet2!X443-F475</f>
        <v>#N/A</v>
      </c>
      <c r="H475" s="41" t="e">
        <f>SUM(Sheet2!C443:L443)+Sheet2!Y443-F475</f>
        <v>#N/A</v>
      </c>
      <c r="I475" s="41" t="e">
        <f>SUM(Sheet2!C443:V443)+Sheet2!Z443-F475</f>
        <v>#N/A</v>
      </c>
    </row>
    <row r="476" spans="1:9" x14ac:dyDescent="0.2">
      <c r="A476" s="42">
        <f t="shared" si="32"/>
        <v>2</v>
      </c>
      <c r="B476" s="44">
        <f t="shared" si="29"/>
        <v>126</v>
      </c>
      <c r="C476" s="44">
        <f t="shared" si="30"/>
        <v>186</v>
      </c>
      <c r="D476" s="44">
        <f t="shared" si="31"/>
        <v>16</v>
      </c>
      <c r="F476" s="68">
        <f t="shared" si="28"/>
        <v>1.0096153846153846</v>
      </c>
      <c r="G476" s="41" t="e">
        <f>SUM(Sheet2!C444:F444)+Sheet2!X444-F476</f>
        <v>#N/A</v>
      </c>
      <c r="H476" s="41" t="e">
        <f>SUM(Sheet2!C444:L444)+Sheet2!Y444-F476</f>
        <v>#N/A</v>
      </c>
      <c r="I476" s="41" t="e">
        <f>SUM(Sheet2!C444:V444)+Sheet2!Z444-F476</f>
        <v>#N/A</v>
      </c>
    </row>
    <row r="477" spans="1:9" x14ac:dyDescent="0.2">
      <c r="A477" s="42">
        <f t="shared" si="32"/>
        <v>2</v>
      </c>
      <c r="B477" s="44">
        <f t="shared" si="29"/>
        <v>127</v>
      </c>
      <c r="C477" s="44">
        <f t="shared" si="30"/>
        <v>185</v>
      </c>
      <c r="D477" s="44">
        <f t="shared" si="31"/>
        <v>16</v>
      </c>
      <c r="F477" s="68">
        <f t="shared" si="28"/>
        <v>1.0176282051282051</v>
      </c>
      <c r="G477" s="41" t="e">
        <f>SUM(Sheet2!C445:F445)+Sheet2!X445-F477</f>
        <v>#N/A</v>
      </c>
      <c r="H477" s="41" t="e">
        <f>SUM(Sheet2!C445:L445)+Sheet2!Y445-F477</f>
        <v>#N/A</v>
      </c>
      <c r="I477" s="41" t="e">
        <f>SUM(Sheet2!C445:V445)+Sheet2!Z445-F477</f>
        <v>#N/A</v>
      </c>
    </row>
    <row r="478" spans="1:9" x14ac:dyDescent="0.2">
      <c r="A478" s="42">
        <f t="shared" si="32"/>
        <v>2</v>
      </c>
      <c r="B478" s="44">
        <f t="shared" si="29"/>
        <v>128</v>
      </c>
      <c r="C478" s="44">
        <f t="shared" si="30"/>
        <v>184</v>
      </c>
      <c r="D478" s="44">
        <f t="shared" si="31"/>
        <v>16</v>
      </c>
      <c r="F478" s="68">
        <f t="shared" si="28"/>
        <v>1.0256410256410255</v>
      </c>
      <c r="G478" s="41" t="e">
        <f>SUM(Sheet2!C446:F446)+Sheet2!X446-F478</f>
        <v>#N/A</v>
      </c>
      <c r="H478" s="41" t="e">
        <f>SUM(Sheet2!C446:L446)+Sheet2!Y446-F478</f>
        <v>#N/A</v>
      </c>
      <c r="I478" s="41" t="e">
        <f>SUM(Sheet2!C446:V446)+Sheet2!Z446-F478</f>
        <v>#N/A</v>
      </c>
    </row>
    <row r="479" spans="1:9" x14ac:dyDescent="0.2">
      <c r="A479" s="42">
        <f t="shared" si="32"/>
        <v>2</v>
      </c>
      <c r="B479" s="44">
        <f t="shared" si="29"/>
        <v>129</v>
      </c>
      <c r="C479" s="44">
        <f t="shared" si="30"/>
        <v>183</v>
      </c>
      <c r="D479" s="44">
        <f t="shared" si="31"/>
        <v>16</v>
      </c>
      <c r="F479" s="68">
        <f t="shared" ref="F479:F542" si="33">2.5*(B479)/(($C$351+1))</f>
        <v>1.0336538461538463</v>
      </c>
      <c r="G479" s="41" t="e">
        <f>SUM(Sheet2!C447:F447)+Sheet2!X447-F479</f>
        <v>#N/A</v>
      </c>
      <c r="H479" s="41" t="e">
        <f>SUM(Sheet2!C447:L447)+Sheet2!Y447-F479</f>
        <v>#N/A</v>
      </c>
      <c r="I479" s="41" t="e">
        <f>SUM(Sheet2!C447:V447)+Sheet2!Z447-F479</f>
        <v>#N/A</v>
      </c>
    </row>
    <row r="480" spans="1:9" x14ac:dyDescent="0.2">
      <c r="A480" s="42">
        <f t="shared" si="32"/>
        <v>2</v>
      </c>
      <c r="B480" s="44">
        <f t="shared" si="29"/>
        <v>130</v>
      </c>
      <c r="C480" s="44">
        <f t="shared" si="30"/>
        <v>182</v>
      </c>
      <c r="D480" s="44">
        <f t="shared" si="31"/>
        <v>16</v>
      </c>
      <c r="F480" s="68">
        <f t="shared" si="33"/>
        <v>1.0416666666666667</v>
      </c>
      <c r="G480" s="41" t="e">
        <f>SUM(Sheet2!C448:F448)+Sheet2!X448-F480</f>
        <v>#N/A</v>
      </c>
      <c r="H480" s="41" t="e">
        <f>SUM(Sheet2!C448:L448)+Sheet2!Y448-F480</f>
        <v>#N/A</v>
      </c>
      <c r="I480" s="41" t="e">
        <f>SUM(Sheet2!C448:V448)+Sheet2!Z448-F480</f>
        <v>#N/A</v>
      </c>
    </row>
    <row r="481" spans="1:9" x14ac:dyDescent="0.2">
      <c r="A481" s="42">
        <f t="shared" si="32"/>
        <v>2</v>
      </c>
      <c r="B481" s="44">
        <f t="shared" ref="B481:B544" si="34">B480+1</f>
        <v>131</v>
      </c>
      <c r="C481" s="44">
        <f t="shared" si="30"/>
        <v>181</v>
      </c>
      <c r="D481" s="44">
        <f t="shared" si="31"/>
        <v>16</v>
      </c>
      <c r="F481" s="68">
        <f t="shared" si="33"/>
        <v>1.0496794871794872</v>
      </c>
      <c r="G481" s="41" t="e">
        <f>SUM(Sheet2!C449:F449)+Sheet2!X449-F481</f>
        <v>#N/A</v>
      </c>
      <c r="H481" s="41" t="e">
        <f>SUM(Sheet2!C449:L449)+Sheet2!Y449-F481</f>
        <v>#N/A</v>
      </c>
      <c r="I481" s="41" t="e">
        <f>SUM(Sheet2!C449:V449)+Sheet2!Z449-F481</f>
        <v>#N/A</v>
      </c>
    </row>
    <row r="482" spans="1:9" x14ac:dyDescent="0.2">
      <c r="A482" s="42">
        <f t="shared" si="32"/>
        <v>2</v>
      </c>
      <c r="B482" s="44">
        <f t="shared" si="34"/>
        <v>132</v>
      </c>
      <c r="C482" s="44">
        <f t="shared" si="30"/>
        <v>180</v>
      </c>
      <c r="D482" s="44">
        <f t="shared" si="31"/>
        <v>15</v>
      </c>
      <c r="F482" s="68">
        <f t="shared" si="33"/>
        <v>1.0576923076923077</v>
      </c>
      <c r="G482" s="41" t="e">
        <f>SUM(Sheet2!C450:F450)+Sheet2!X450-F482</f>
        <v>#N/A</v>
      </c>
      <c r="H482" s="41" t="e">
        <f>SUM(Sheet2!C450:L450)+Sheet2!Y450-F482</f>
        <v>#N/A</v>
      </c>
      <c r="I482" s="41" t="e">
        <f>SUM(Sheet2!C450:V450)+Sheet2!Z450-F482</f>
        <v>#N/A</v>
      </c>
    </row>
    <row r="483" spans="1:9" x14ac:dyDescent="0.2">
      <c r="A483" s="42">
        <f t="shared" si="32"/>
        <v>2</v>
      </c>
      <c r="B483" s="44">
        <f t="shared" si="34"/>
        <v>133</v>
      </c>
      <c r="C483" s="44">
        <f t="shared" si="30"/>
        <v>179</v>
      </c>
      <c r="D483" s="44">
        <f t="shared" si="31"/>
        <v>15</v>
      </c>
      <c r="F483" s="68">
        <f t="shared" si="33"/>
        <v>1.0657051282051282</v>
      </c>
      <c r="G483" s="41" t="e">
        <f>SUM(Sheet2!C451:F451)+Sheet2!X451-F483</f>
        <v>#N/A</v>
      </c>
      <c r="H483" s="41" t="e">
        <f>SUM(Sheet2!C451:L451)+Sheet2!Y451-F483</f>
        <v>#N/A</v>
      </c>
      <c r="I483" s="41" t="e">
        <f>SUM(Sheet2!C451:V451)+Sheet2!Z451-F483</f>
        <v>#N/A</v>
      </c>
    </row>
    <row r="484" spans="1:9" x14ac:dyDescent="0.2">
      <c r="A484" s="42">
        <f t="shared" si="32"/>
        <v>2</v>
      </c>
      <c r="B484" s="44">
        <f t="shared" si="34"/>
        <v>134</v>
      </c>
      <c r="C484" s="44">
        <f t="shared" si="30"/>
        <v>178</v>
      </c>
      <c r="D484" s="44">
        <f t="shared" si="31"/>
        <v>15</v>
      </c>
      <c r="F484" s="68">
        <f t="shared" si="33"/>
        <v>1.0737179487179487</v>
      </c>
      <c r="G484" s="41" t="e">
        <f>SUM(Sheet2!C452:F452)+Sheet2!X452-F484</f>
        <v>#N/A</v>
      </c>
      <c r="H484" s="41" t="e">
        <f>SUM(Sheet2!C452:L452)+Sheet2!Y452-F484</f>
        <v>#N/A</v>
      </c>
      <c r="I484" s="41" t="e">
        <f>SUM(Sheet2!C452:V452)+Sheet2!Z452-F484</f>
        <v>#N/A</v>
      </c>
    </row>
    <row r="485" spans="1:9" x14ac:dyDescent="0.2">
      <c r="A485" s="42">
        <f t="shared" si="32"/>
        <v>2</v>
      </c>
      <c r="B485" s="44">
        <f t="shared" si="34"/>
        <v>135</v>
      </c>
      <c r="C485" s="44">
        <f t="shared" si="30"/>
        <v>177</v>
      </c>
      <c r="D485" s="44">
        <f t="shared" si="31"/>
        <v>15</v>
      </c>
      <c r="F485" s="68">
        <f t="shared" si="33"/>
        <v>1.0817307692307692</v>
      </c>
      <c r="G485" s="41" t="e">
        <f>SUM(Sheet2!C453:F453)+Sheet2!X453-F485</f>
        <v>#N/A</v>
      </c>
      <c r="H485" s="41" t="e">
        <f>SUM(Sheet2!C453:L453)+Sheet2!Y453-F485</f>
        <v>#N/A</v>
      </c>
      <c r="I485" s="41" t="e">
        <f>SUM(Sheet2!C453:V453)+Sheet2!Z453-F485</f>
        <v>#N/A</v>
      </c>
    </row>
    <row r="486" spans="1:9" x14ac:dyDescent="0.2">
      <c r="A486" s="42">
        <f t="shared" si="32"/>
        <v>2</v>
      </c>
      <c r="B486" s="44">
        <f t="shared" si="34"/>
        <v>136</v>
      </c>
      <c r="C486" s="44">
        <f t="shared" si="30"/>
        <v>176</v>
      </c>
      <c r="D486" s="44">
        <f t="shared" si="31"/>
        <v>15</v>
      </c>
      <c r="F486" s="68">
        <f t="shared" si="33"/>
        <v>1.0897435897435896</v>
      </c>
      <c r="G486" s="41" t="e">
        <f>SUM(Sheet2!C454:F454)+Sheet2!X454-F486</f>
        <v>#N/A</v>
      </c>
      <c r="H486" s="41" t="e">
        <f>SUM(Sheet2!C454:L454)+Sheet2!Y454-F486</f>
        <v>#N/A</v>
      </c>
      <c r="I486" s="41" t="e">
        <f>SUM(Sheet2!C454:V454)+Sheet2!Z454-F486</f>
        <v>#N/A</v>
      </c>
    </row>
    <row r="487" spans="1:9" x14ac:dyDescent="0.2">
      <c r="A487" s="42">
        <f t="shared" si="32"/>
        <v>2</v>
      </c>
      <c r="B487" s="44">
        <f t="shared" si="34"/>
        <v>137</v>
      </c>
      <c r="C487" s="44">
        <f t="shared" si="30"/>
        <v>175</v>
      </c>
      <c r="D487" s="44">
        <f t="shared" si="31"/>
        <v>15</v>
      </c>
      <c r="F487" s="68">
        <f t="shared" si="33"/>
        <v>1.0977564102564104</v>
      </c>
      <c r="G487" s="41" t="e">
        <f>SUM(Sheet2!C455:F455)+Sheet2!X455-F487</f>
        <v>#N/A</v>
      </c>
      <c r="H487" s="41" t="e">
        <f>SUM(Sheet2!C455:L455)+Sheet2!Y455-F487</f>
        <v>#N/A</v>
      </c>
      <c r="I487" s="41" t="e">
        <f>SUM(Sheet2!C455:V455)+Sheet2!Z455-F487</f>
        <v>#N/A</v>
      </c>
    </row>
    <row r="488" spans="1:9" x14ac:dyDescent="0.2">
      <c r="A488" s="42">
        <f t="shared" si="32"/>
        <v>2</v>
      </c>
      <c r="B488" s="44">
        <f t="shared" si="34"/>
        <v>138</v>
      </c>
      <c r="C488" s="44">
        <f t="shared" ref="C488:C551" si="35">312- IF(B488&gt;312,B488-312,B488)</f>
        <v>174</v>
      </c>
      <c r="D488" s="44">
        <f t="shared" ref="D488:D551" si="36">ROUNDUP(C488/12,0)</f>
        <v>15</v>
      </c>
      <c r="F488" s="68">
        <f t="shared" si="33"/>
        <v>1.1057692307692308</v>
      </c>
      <c r="G488" s="41" t="e">
        <f>SUM(Sheet2!C456:F456)+Sheet2!X456-F488</f>
        <v>#N/A</v>
      </c>
      <c r="H488" s="41" t="e">
        <f>SUM(Sheet2!C456:L456)+Sheet2!Y456-F488</f>
        <v>#N/A</v>
      </c>
      <c r="I488" s="41" t="e">
        <f>SUM(Sheet2!C456:V456)+Sheet2!Z456-F488</f>
        <v>#N/A</v>
      </c>
    </row>
    <row r="489" spans="1:9" x14ac:dyDescent="0.2">
      <c r="A489" s="42">
        <f t="shared" si="32"/>
        <v>2</v>
      </c>
      <c r="B489" s="44">
        <f t="shared" si="34"/>
        <v>139</v>
      </c>
      <c r="C489" s="44">
        <f t="shared" si="35"/>
        <v>173</v>
      </c>
      <c r="D489" s="44">
        <f t="shared" si="36"/>
        <v>15</v>
      </c>
      <c r="F489" s="68">
        <f t="shared" si="33"/>
        <v>1.1137820512820513</v>
      </c>
      <c r="G489" s="41" t="e">
        <f>SUM(Sheet2!C457:F457)+Sheet2!X457-F489</f>
        <v>#N/A</v>
      </c>
      <c r="H489" s="41" t="e">
        <f>SUM(Sheet2!C457:L457)+Sheet2!Y457-F489</f>
        <v>#N/A</v>
      </c>
      <c r="I489" s="41" t="e">
        <f>SUM(Sheet2!C457:V457)+Sheet2!Z457-F489</f>
        <v>#N/A</v>
      </c>
    </row>
    <row r="490" spans="1:9" x14ac:dyDescent="0.2">
      <c r="A490" s="42">
        <f t="shared" si="32"/>
        <v>2</v>
      </c>
      <c r="B490" s="44">
        <f t="shared" si="34"/>
        <v>140</v>
      </c>
      <c r="C490" s="44">
        <f t="shared" si="35"/>
        <v>172</v>
      </c>
      <c r="D490" s="44">
        <f t="shared" si="36"/>
        <v>15</v>
      </c>
      <c r="F490" s="68">
        <f t="shared" si="33"/>
        <v>1.1217948717948718</v>
      </c>
      <c r="G490" s="41" t="e">
        <f>SUM(Sheet2!C458:F458)+Sheet2!X458-F490</f>
        <v>#N/A</v>
      </c>
      <c r="H490" s="41" t="e">
        <f>SUM(Sheet2!C458:L458)+Sheet2!Y458-F490</f>
        <v>#N/A</v>
      </c>
      <c r="I490" s="41" t="e">
        <f>SUM(Sheet2!C458:V458)+Sheet2!Z458-F490</f>
        <v>#N/A</v>
      </c>
    </row>
    <row r="491" spans="1:9" x14ac:dyDescent="0.2">
      <c r="A491" s="42">
        <f t="shared" si="32"/>
        <v>2</v>
      </c>
      <c r="B491" s="44">
        <f t="shared" si="34"/>
        <v>141</v>
      </c>
      <c r="C491" s="44">
        <f t="shared" si="35"/>
        <v>171</v>
      </c>
      <c r="D491" s="44">
        <f t="shared" si="36"/>
        <v>15</v>
      </c>
      <c r="F491" s="68">
        <f t="shared" si="33"/>
        <v>1.1298076923076923</v>
      </c>
      <c r="G491" s="41" t="e">
        <f>SUM(Sheet2!C459:F459)+Sheet2!X459-F491</f>
        <v>#N/A</v>
      </c>
      <c r="H491" s="41" t="e">
        <f>SUM(Sheet2!C459:L459)+Sheet2!Y459-F491</f>
        <v>#N/A</v>
      </c>
      <c r="I491" s="41" t="e">
        <f>SUM(Sheet2!C459:V459)+Sheet2!Z459-F491</f>
        <v>#N/A</v>
      </c>
    </row>
    <row r="492" spans="1:9" x14ac:dyDescent="0.2">
      <c r="A492" s="42">
        <f t="shared" si="32"/>
        <v>2</v>
      </c>
      <c r="B492" s="44">
        <f t="shared" si="34"/>
        <v>142</v>
      </c>
      <c r="C492" s="44">
        <f t="shared" si="35"/>
        <v>170</v>
      </c>
      <c r="D492" s="44">
        <f t="shared" si="36"/>
        <v>15</v>
      </c>
      <c r="F492" s="68">
        <f t="shared" si="33"/>
        <v>1.1378205128205128</v>
      </c>
      <c r="G492" s="41" t="e">
        <f>SUM(Sheet2!C460:F460)+Sheet2!X460-F492</f>
        <v>#N/A</v>
      </c>
      <c r="H492" s="41" t="e">
        <f>SUM(Sheet2!C460:L460)+Sheet2!Y460-F492</f>
        <v>#N/A</v>
      </c>
      <c r="I492" s="41" t="e">
        <f>SUM(Sheet2!C460:V460)+Sheet2!Z460-F492</f>
        <v>#N/A</v>
      </c>
    </row>
    <row r="493" spans="1:9" x14ac:dyDescent="0.2">
      <c r="A493" s="42">
        <f t="shared" si="32"/>
        <v>2</v>
      </c>
      <c r="B493" s="44">
        <f t="shared" si="34"/>
        <v>143</v>
      </c>
      <c r="C493" s="44">
        <f t="shared" si="35"/>
        <v>169</v>
      </c>
      <c r="D493" s="44">
        <f t="shared" si="36"/>
        <v>15</v>
      </c>
      <c r="F493" s="68">
        <f t="shared" si="33"/>
        <v>1.1458333333333333</v>
      </c>
      <c r="G493" s="41" t="e">
        <f>SUM(Sheet2!C461:F461)+Sheet2!X461-F493</f>
        <v>#N/A</v>
      </c>
      <c r="H493" s="41" t="e">
        <f>SUM(Sheet2!C461:L461)+Sheet2!Y461-F493</f>
        <v>#N/A</v>
      </c>
      <c r="I493" s="41" t="e">
        <f>SUM(Sheet2!C461:V461)+Sheet2!Z461-F493</f>
        <v>#N/A</v>
      </c>
    </row>
    <row r="494" spans="1:9" x14ac:dyDescent="0.2">
      <c r="A494" s="42">
        <f t="shared" si="32"/>
        <v>2</v>
      </c>
      <c r="B494" s="44">
        <f t="shared" si="34"/>
        <v>144</v>
      </c>
      <c r="C494" s="44">
        <f t="shared" si="35"/>
        <v>168</v>
      </c>
      <c r="D494" s="44">
        <f t="shared" si="36"/>
        <v>14</v>
      </c>
      <c r="F494" s="68">
        <f t="shared" si="33"/>
        <v>1.1538461538461537</v>
      </c>
      <c r="G494" s="41" t="e">
        <f>SUM(Sheet2!C462:F462)+Sheet2!X462-F494</f>
        <v>#N/A</v>
      </c>
      <c r="H494" s="41" t="e">
        <f>SUM(Sheet2!C462:L462)+Sheet2!Y462-F494</f>
        <v>#N/A</v>
      </c>
      <c r="I494" s="41" t="e">
        <f>SUM(Sheet2!C462:V462)+Sheet2!Z462-F494</f>
        <v>#N/A</v>
      </c>
    </row>
    <row r="495" spans="1:9" x14ac:dyDescent="0.2">
      <c r="A495" s="42">
        <f t="shared" si="32"/>
        <v>2</v>
      </c>
      <c r="B495" s="44">
        <f t="shared" si="34"/>
        <v>145</v>
      </c>
      <c r="C495" s="44">
        <f t="shared" si="35"/>
        <v>167</v>
      </c>
      <c r="D495" s="44">
        <f t="shared" si="36"/>
        <v>14</v>
      </c>
      <c r="F495" s="68">
        <f t="shared" si="33"/>
        <v>1.1618589743589745</v>
      </c>
      <c r="G495" s="41" t="e">
        <f>SUM(Sheet2!C463:F463)+Sheet2!X463-F495</f>
        <v>#N/A</v>
      </c>
      <c r="H495" s="41" t="e">
        <f>SUM(Sheet2!C463:L463)+Sheet2!Y463-F495</f>
        <v>#N/A</v>
      </c>
      <c r="I495" s="41" t="e">
        <f>SUM(Sheet2!C463:V463)+Sheet2!Z463-F495</f>
        <v>#N/A</v>
      </c>
    </row>
    <row r="496" spans="1:9" x14ac:dyDescent="0.2">
      <c r="A496" s="42">
        <f t="shared" si="32"/>
        <v>2</v>
      </c>
      <c r="B496" s="44">
        <f t="shared" si="34"/>
        <v>146</v>
      </c>
      <c r="C496" s="44">
        <f t="shared" si="35"/>
        <v>166</v>
      </c>
      <c r="D496" s="44">
        <f t="shared" si="36"/>
        <v>14</v>
      </c>
      <c r="F496" s="68">
        <f t="shared" si="33"/>
        <v>1.1698717948717949</v>
      </c>
      <c r="G496" s="41" t="e">
        <f>SUM(Sheet2!C464:F464)+Sheet2!X464-F496</f>
        <v>#N/A</v>
      </c>
      <c r="H496" s="41" t="e">
        <f>SUM(Sheet2!C464:L464)+Sheet2!Y464-F496</f>
        <v>#N/A</v>
      </c>
      <c r="I496" s="41" t="e">
        <f>SUM(Sheet2!C464:V464)+Sheet2!Z464-F496</f>
        <v>#N/A</v>
      </c>
    </row>
    <row r="497" spans="1:9" x14ac:dyDescent="0.2">
      <c r="A497" s="42">
        <f t="shared" si="32"/>
        <v>2</v>
      </c>
      <c r="B497" s="44">
        <f t="shared" si="34"/>
        <v>147</v>
      </c>
      <c r="C497" s="44">
        <f t="shared" si="35"/>
        <v>165</v>
      </c>
      <c r="D497" s="44">
        <f t="shared" si="36"/>
        <v>14</v>
      </c>
      <c r="F497" s="68">
        <f t="shared" si="33"/>
        <v>1.1778846153846154</v>
      </c>
      <c r="G497" s="41" t="e">
        <f>SUM(Sheet2!C465:F465)+Sheet2!X465-F497</f>
        <v>#N/A</v>
      </c>
      <c r="H497" s="41" t="e">
        <f>SUM(Sheet2!C465:L465)+Sheet2!Y465-F497</f>
        <v>#N/A</v>
      </c>
      <c r="I497" s="41" t="e">
        <f>SUM(Sheet2!C465:V465)+Sheet2!Z465-F497</f>
        <v>#N/A</v>
      </c>
    </row>
    <row r="498" spans="1:9" x14ac:dyDescent="0.2">
      <c r="A498" s="42">
        <f t="shared" si="32"/>
        <v>2</v>
      </c>
      <c r="B498" s="44">
        <f t="shared" si="34"/>
        <v>148</v>
      </c>
      <c r="C498" s="44">
        <f t="shared" si="35"/>
        <v>164</v>
      </c>
      <c r="D498" s="44">
        <f t="shared" si="36"/>
        <v>14</v>
      </c>
      <c r="F498" s="68">
        <f t="shared" si="33"/>
        <v>1.1858974358974359</v>
      </c>
      <c r="G498" s="41" t="e">
        <f>SUM(Sheet2!C466:F466)+Sheet2!X466-F498</f>
        <v>#N/A</v>
      </c>
      <c r="H498" s="41" t="e">
        <f>SUM(Sheet2!C466:L466)+Sheet2!Y466-F498</f>
        <v>#N/A</v>
      </c>
      <c r="I498" s="41" t="e">
        <f>SUM(Sheet2!C466:V466)+Sheet2!Z466-F498</f>
        <v>#N/A</v>
      </c>
    </row>
    <row r="499" spans="1:9" x14ac:dyDescent="0.2">
      <c r="A499" s="42">
        <f t="shared" si="32"/>
        <v>2</v>
      </c>
      <c r="B499" s="44">
        <f t="shared" si="34"/>
        <v>149</v>
      </c>
      <c r="C499" s="44">
        <f t="shared" si="35"/>
        <v>163</v>
      </c>
      <c r="D499" s="44">
        <f t="shared" si="36"/>
        <v>14</v>
      </c>
      <c r="F499" s="68">
        <f t="shared" si="33"/>
        <v>1.1939102564102564</v>
      </c>
      <c r="G499" s="41" t="e">
        <f>SUM(Sheet2!C467:F467)+Sheet2!X467-F499</f>
        <v>#N/A</v>
      </c>
      <c r="H499" s="41" t="e">
        <f>SUM(Sheet2!C467:L467)+Sheet2!Y467-F499</f>
        <v>#N/A</v>
      </c>
      <c r="I499" s="41" t="e">
        <f>SUM(Sheet2!C467:V467)+Sheet2!Z467-F499</f>
        <v>#N/A</v>
      </c>
    </row>
    <row r="500" spans="1:9" x14ac:dyDescent="0.2">
      <c r="A500" s="42">
        <f t="shared" si="32"/>
        <v>2</v>
      </c>
      <c r="B500" s="44">
        <f t="shared" si="34"/>
        <v>150</v>
      </c>
      <c r="C500" s="44">
        <f t="shared" si="35"/>
        <v>162</v>
      </c>
      <c r="D500" s="44">
        <f t="shared" si="36"/>
        <v>14</v>
      </c>
      <c r="F500" s="68">
        <f t="shared" si="33"/>
        <v>1.2019230769230769</v>
      </c>
      <c r="G500" s="41" t="e">
        <f>SUM(Sheet2!C468:F468)+Sheet2!X468-F500</f>
        <v>#N/A</v>
      </c>
      <c r="H500" s="41" t="e">
        <f>SUM(Sheet2!C468:L468)+Sheet2!Y468-F500</f>
        <v>#N/A</v>
      </c>
      <c r="I500" s="41" t="e">
        <f>SUM(Sheet2!C468:V468)+Sheet2!Z468-F500</f>
        <v>#N/A</v>
      </c>
    </row>
    <row r="501" spans="1:9" x14ac:dyDescent="0.2">
      <c r="A501" s="42">
        <f t="shared" si="32"/>
        <v>2</v>
      </c>
      <c r="B501" s="44">
        <f t="shared" si="34"/>
        <v>151</v>
      </c>
      <c r="C501" s="44">
        <f t="shared" si="35"/>
        <v>161</v>
      </c>
      <c r="D501" s="44">
        <f t="shared" si="36"/>
        <v>14</v>
      </c>
      <c r="F501" s="68">
        <f t="shared" si="33"/>
        <v>1.2099358974358974</v>
      </c>
      <c r="G501" s="41" t="e">
        <f>SUM(Sheet2!C469:F469)+Sheet2!X469-F501</f>
        <v>#N/A</v>
      </c>
      <c r="H501" s="41" t="e">
        <f>SUM(Sheet2!C469:L469)+Sheet2!Y469-F501</f>
        <v>#N/A</v>
      </c>
      <c r="I501" s="41" t="e">
        <f>SUM(Sheet2!C469:V469)+Sheet2!Z469-F501</f>
        <v>#N/A</v>
      </c>
    </row>
    <row r="502" spans="1:9" x14ac:dyDescent="0.2">
      <c r="A502" s="42">
        <f t="shared" si="32"/>
        <v>2</v>
      </c>
      <c r="B502" s="44">
        <f t="shared" si="34"/>
        <v>152</v>
      </c>
      <c r="C502" s="44">
        <f t="shared" si="35"/>
        <v>160</v>
      </c>
      <c r="D502" s="44">
        <f t="shared" si="36"/>
        <v>14</v>
      </c>
      <c r="F502" s="68">
        <f t="shared" si="33"/>
        <v>1.2179487179487178</v>
      </c>
      <c r="G502" s="41" t="e">
        <f>SUM(Sheet2!C470:F470)+Sheet2!X470-F502</f>
        <v>#N/A</v>
      </c>
      <c r="H502" s="41" t="e">
        <f>SUM(Sheet2!C470:L470)+Sheet2!Y470-F502</f>
        <v>#N/A</v>
      </c>
      <c r="I502" s="41" t="e">
        <f>SUM(Sheet2!C470:V470)+Sheet2!Z470-F502</f>
        <v>#N/A</v>
      </c>
    </row>
    <row r="503" spans="1:9" x14ac:dyDescent="0.2">
      <c r="A503" s="42">
        <f t="shared" si="32"/>
        <v>2</v>
      </c>
      <c r="B503" s="44">
        <f t="shared" si="34"/>
        <v>153</v>
      </c>
      <c r="C503" s="44">
        <f t="shared" si="35"/>
        <v>159</v>
      </c>
      <c r="D503" s="44">
        <f t="shared" si="36"/>
        <v>14</v>
      </c>
      <c r="F503" s="68">
        <f t="shared" si="33"/>
        <v>1.2259615384615385</v>
      </c>
      <c r="G503" s="41" t="e">
        <f>SUM(Sheet2!C471:F471)+Sheet2!X471-F503</f>
        <v>#N/A</v>
      </c>
      <c r="H503" s="41" t="e">
        <f>SUM(Sheet2!C471:L471)+Sheet2!Y471-F503</f>
        <v>#N/A</v>
      </c>
      <c r="I503" s="41" t="e">
        <f>SUM(Sheet2!C471:V471)+Sheet2!Z471-F503</f>
        <v>#N/A</v>
      </c>
    </row>
    <row r="504" spans="1:9" x14ac:dyDescent="0.2">
      <c r="A504" s="42">
        <f t="shared" si="32"/>
        <v>2</v>
      </c>
      <c r="B504" s="44">
        <f t="shared" si="34"/>
        <v>154</v>
      </c>
      <c r="C504" s="44">
        <f t="shared" si="35"/>
        <v>158</v>
      </c>
      <c r="D504" s="44">
        <f t="shared" si="36"/>
        <v>14</v>
      </c>
      <c r="F504" s="68">
        <f t="shared" si="33"/>
        <v>1.233974358974359</v>
      </c>
      <c r="G504" s="41" t="e">
        <f>SUM(Sheet2!C472:F472)+Sheet2!X472-F504</f>
        <v>#N/A</v>
      </c>
      <c r="H504" s="41" t="e">
        <f>SUM(Sheet2!C472:L472)+Sheet2!Y472-F504</f>
        <v>#N/A</v>
      </c>
      <c r="I504" s="41" t="e">
        <f>SUM(Sheet2!C472:V472)+Sheet2!Z472-F504</f>
        <v>#N/A</v>
      </c>
    </row>
    <row r="505" spans="1:9" x14ac:dyDescent="0.2">
      <c r="A505" s="42">
        <f t="shared" si="32"/>
        <v>2</v>
      </c>
      <c r="B505" s="44">
        <f t="shared" si="34"/>
        <v>155</v>
      </c>
      <c r="C505" s="44">
        <f t="shared" si="35"/>
        <v>157</v>
      </c>
      <c r="D505" s="44">
        <f t="shared" si="36"/>
        <v>14</v>
      </c>
      <c r="F505" s="68">
        <f t="shared" si="33"/>
        <v>1.2419871794871795</v>
      </c>
      <c r="G505" s="41" t="e">
        <f>SUM(Sheet2!C473:F473)+Sheet2!X473-F505</f>
        <v>#N/A</v>
      </c>
      <c r="H505" s="41" t="e">
        <f>SUM(Sheet2!C473:L473)+Sheet2!Y473-F505</f>
        <v>#N/A</v>
      </c>
      <c r="I505" s="41" t="e">
        <f>SUM(Sheet2!C473:V473)+Sheet2!Z473-F505</f>
        <v>#N/A</v>
      </c>
    </row>
    <row r="506" spans="1:9" x14ac:dyDescent="0.2">
      <c r="A506" s="42">
        <f t="shared" si="32"/>
        <v>2</v>
      </c>
      <c r="B506" s="44">
        <f t="shared" si="34"/>
        <v>156</v>
      </c>
      <c r="C506" s="44">
        <f t="shared" si="35"/>
        <v>156</v>
      </c>
      <c r="D506" s="44">
        <f t="shared" si="36"/>
        <v>13</v>
      </c>
      <c r="F506" s="68">
        <f t="shared" si="33"/>
        <v>1.25</v>
      </c>
      <c r="G506" s="41" t="e">
        <f>SUM(Sheet2!C474:F474)+Sheet2!X474-F506</f>
        <v>#N/A</v>
      </c>
      <c r="H506" s="41" t="e">
        <f>SUM(Sheet2!C474:L474)+Sheet2!Y474-F506</f>
        <v>#N/A</v>
      </c>
      <c r="I506" s="41" t="e">
        <f>SUM(Sheet2!C474:V474)+Sheet2!Z474-F506</f>
        <v>#N/A</v>
      </c>
    </row>
    <row r="507" spans="1:9" x14ac:dyDescent="0.2">
      <c r="A507" s="42">
        <f t="shared" si="32"/>
        <v>2</v>
      </c>
      <c r="B507" s="44">
        <f t="shared" si="34"/>
        <v>157</v>
      </c>
      <c r="C507" s="44">
        <f t="shared" si="35"/>
        <v>155</v>
      </c>
      <c r="D507" s="44">
        <f t="shared" si="36"/>
        <v>13</v>
      </c>
      <c r="F507" s="68">
        <f t="shared" si="33"/>
        <v>1.2580128205128205</v>
      </c>
      <c r="G507" s="41" t="e">
        <f>SUM(Sheet2!C475:F475)+Sheet2!X475-F507</f>
        <v>#N/A</v>
      </c>
      <c r="H507" s="41" t="e">
        <f>SUM(Sheet2!C475:L475)+Sheet2!Y475-F507</f>
        <v>#N/A</v>
      </c>
      <c r="I507" s="41" t="e">
        <f>SUM(Sheet2!C475:V475)+Sheet2!Z475-F507</f>
        <v>#N/A</v>
      </c>
    </row>
    <row r="508" spans="1:9" x14ac:dyDescent="0.2">
      <c r="A508" s="42">
        <f t="shared" si="32"/>
        <v>2</v>
      </c>
      <c r="B508" s="44">
        <f t="shared" si="34"/>
        <v>158</v>
      </c>
      <c r="C508" s="44">
        <f t="shared" si="35"/>
        <v>154</v>
      </c>
      <c r="D508" s="44">
        <f t="shared" si="36"/>
        <v>13</v>
      </c>
      <c r="F508" s="68">
        <f t="shared" si="33"/>
        <v>1.266025641025641</v>
      </c>
      <c r="G508" s="41" t="e">
        <f>SUM(Sheet2!C476:F476)+Sheet2!X476-F508</f>
        <v>#N/A</v>
      </c>
      <c r="H508" s="41" t="e">
        <f>SUM(Sheet2!C476:L476)+Sheet2!Y476-F508</f>
        <v>#N/A</v>
      </c>
      <c r="I508" s="41" t="e">
        <f>SUM(Sheet2!C476:V476)+Sheet2!Z476-F508</f>
        <v>#N/A</v>
      </c>
    </row>
    <row r="509" spans="1:9" x14ac:dyDescent="0.2">
      <c r="A509" s="42">
        <f t="shared" si="32"/>
        <v>2</v>
      </c>
      <c r="B509" s="44">
        <f t="shared" si="34"/>
        <v>159</v>
      </c>
      <c r="C509" s="44">
        <f t="shared" si="35"/>
        <v>153</v>
      </c>
      <c r="D509" s="44">
        <f t="shared" si="36"/>
        <v>13</v>
      </c>
      <c r="F509" s="68">
        <f t="shared" si="33"/>
        <v>1.2740384615384615</v>
      </c>
      <c r="G509" s="41" t="e">
        <f>SUM(Sheet2!C477:F477)+Sheet2!X477-F509</f>
        <v>#N/A</v>
      </c>
      <c r="H509" s="41" t="e">
        <f>SUM(Sheet2!C477:L477)+Sheet2!Y477-F509</f>
        <v>#N/A</v>
      </c>
      <c r="I509" s="41" t="e">
        <f>SUM(Sheet2!C477:V477)+Sheet2!Z477-F509</f>
        <v>#N/A</v>
      </c>
    </row>
    <row r="510" spans="1:9" x14ac:dyDescent="0.2">
      <c r="A510" s="42">
        <f t="shared" si="32"/>
        <v>2</v>
      </c>
      <c r="B510" s="44">
        <f t="shared" si="34"/>
        <v>160</v>
      </c>
      <c r="C510" s="44">
        <f t="shared" si="35"/>
        <v>152</v>
      </c>
      <c r="D510" s="44">
        <f t="shared" si="36"/>
        <v>13</v>
      </c>
      <c r="F510" s="68">
        <f t="shared" si="33"/>
        <v>1.2820512820512822</v>
      </c>
      <c r="G510" s="41" t="e">
        <f>SUM(Sheet2!C478:F478)+Sheet2!X478-F510</f>
        <v>#N/A</v>
      </c>
      <c r="H510" s="41" t="e">
        <f>SUM(Sheet2!C478:L478)+Sheet2!Y478-F510</f>
        <v>#N/A</v>
      </c>
      <c r="I510" s="41" t="e">
        <f>SUM(Sheet2!C478:V478)+Sheet2!Z478-F510</f>
        <v>#N/A</v>
      </c>
    </row>
    <row r="511" spans="1:9" x14ac:dyDescent="0.2">
      <c r="A511" s="42">
        <f t="shared" si="32"/>
        <v>2</v>
      </c>
      <c r="B511" s="44">
        <f t="shared" si="34"/>
        <v>161</v>
      </c>
      <c r="C511" s="44">
        <f t="shared" si="35"/>
        <v>151</v>
      </c>
      <c r="D511" s="44">
        <f t="shared" si="36"/>
        <v>13</v>
      </c>
      <c r="F511" s="68">
        <f t="shared" si="33"/>
        <v>1.2900641025641026</v>
      </c>
      <c r="G511" s="41" t="e">
        <f>SUM(Sheet2!C479:F479)+Sheet2!X479-F511</f>
        <v>#N/A</v>
      </c>
      <c r="H511" s="41" t="e">
        <f>SUM(Sheet2!C479:L479)+Sheet2!Y479-F511</f>
        <v>#N/A</v>
      </c>
      <c r="I511" s="41" t="e">
        <f>SUM(Sheet2!C479:V479)+Sheet2!Z479-F511</f>
        <v>#N/A</v>
      </c>
    </row>
    <row r="512" spans="1:9" x14ac:dyDescent="0.2">
      <c r="A512" s="42">
        <f t="shared" si="32"/>
        <v>2</v>
      </c>
      <c r="B512" s="44">
        <f t="shared" si="34"/>
        <v>162</v>
      </c>
      <c r="C512" s="44">
        <f t="shared" si="35"/>
        <v>150</v>
      </c>
      <c r="D512" s="44">
        <f t="shared" si="36"/>
        <v>13</v>
      </c>
      <c r="F512" s="68">
        <f t="shared" si="33"/>
        <v>1.2980769230769231</v>
      </c>
      <c r="G512" s="41" t="e">
        <f>SUM(Sheet2!C480:F480)+Sheet2!X480-F512</f>
        <v>#N/A</v>
      </c>
      <c r="H512" s="41" t="e">
        <f>SUM(Sheet2!C480:L480)+Sheet2!Y480-F512</f>
        <v>#N/A</v>
      </c>
      <c r="I512" s="41" t="e">
        <f>SUM(Sheet2!C480:V480)+Sheet2!Z480-F512</f>
        <v>#N/A</v>
      </c>
    </row>
    <row r="513" spans="1:9" x14ac:dyDescent="0.2">
      <c r="A513" s="42">
        <f t="shared" si="32"/>
        <v>2</v>
      </c>
      <c r="B513" s="44">
        <f t="shared" si="34"/>
        <v>163</v>
      </c>
      <c r="C513" s="44">
        <f t="shared" si="35"/>
        <v>149</v>
      </c>
      <c r="D513" s="44">
        <f t="shared" si="36"/>
        <v>13</v>
      </c>
      <c r="F513" s="68">
        <f t="shared" si="33"/>
        <v>1.3060897435897436</v>
      </c>
      <c r="G513" s="41" t="e">
        <f>SUM(Sheet2!C481:F481)+Sheet2!X481-F513</f>
        <v>#N/A</v>
      </c>
      <c r="H513" s="41" t="e">
        <f>SUM(Sheet2!C481:L481)+Sheet2!Y481-F513</f>
        <v>#N/A</v>
      </c>
      <c r="I513" s="41" t="e">
        <f>SUM(Sheet2!C481:V481)+Sheet2!Z481-F513</f>
        <v>#N/A</v>
      </c>
    </row>
    <row r="514" spans="1:9" x14ac:dyDescent="0.2">
      <c r="A514" s="42">
        <f t="shared" si="32"/>
        <v>2</v>
      </c>
      <c r="B514" s="44">
        <f t="shared" si="34"/>
        <v>164</v>
      </c>
      <c r="C514" s="44">
        <f t="shared" si="35"/>
        <v>148</v>
      </c>
      <c r="D514" s="44">
        <f t="shared" si="36"/>
        <v>13</v>
      </c>
      <c r="F514" s="68">
        <f t="shared" si="33"/>
        <v>1.3141025641025641</v>
      </c>
      <c r="G514" s="41" t="e">
        <f>SUM(Sheet2!C482:F482)+Sheet2!X482-F514</f>
        <v>#N/A</v>
      </c>
      <c r="H514" s="41" t="e">
        <f>SUM(Sheet2!C482:L482)+Sheet2!Y482-F514</f>
        <v>#N/A</v>
      </c>
      <c r="I514" s="41" t="e">
        <f>SUM(Sheet2!C482:V482)+Sheet2!Z482-F514</f>
        <v>#N/A</v>
      </c>
    </row>
    <row r="515" spans="1:9" x14ac:dyDescent="0.2">
      <c r="A515" s="42">
        <f t="shared" si="32"/>
        <v>2</v>
      </c>
      <c r="B515" s="44">
        <f t="shared" si="34"/>
        <v>165</v>
      </c>
      <c r="C515" s="44">
        <f t="shared" si="35"/>
        <v>147</v>
      </c>
      <c r="D515" s="44">
        <f t="shared" si="36"/>
        <v>13</v>
      </c>
      <c r="F515" s="68">
        <f t="shared" si="33"/>
        <v>1.3221153846153846</v>
      </c>
      <c r="G515" s="41" t="e">
        <f>SUM(Sheet2!C483:F483)+Sheet2!X483-F515</f>
        <v>#N/A</v>
      </c>
      <c r="H515" s="41" t="e">
        <f>SUM(Sheet2!C483:L483)+Sheet2!Y483-F515</f>
        <v>#N/A</v>
      </c>
      <c r="I515" s="41" t="e">
        <f>SUM(Sheet2!C483:V483)+Sheet2!Z483-F515</f>
        <v>#N/A</v>
      </c>
    </row>
    <row r="516" spans="1:9" x14ac:dyDescent="0.2">
      <c r="A516" s="42">
        <f t="shared" si="32"/>
        <v>2</v>
      </c>
      <c r="B516" s="44">
        <f t="shared" si="34"/>
        <v>166</v>
      </c>
      <c r="C516" s="44">
        <f t="shared" si="35"/>
        <v>146</v>
      </c>
      <c r="D516" s="44">
        <f t="shared" si="36"/>
        <v>13</v>
      </c>
      <c r="F516" s="68">
        <f t="shared" si="33"/>
        <v>1.3301282051282051</v>
      </c>
      <c r="G516" s="41" t="e">
        <f>SUM(Sheet2!C484:F484)+Sheet2!X484-F516</f>
        <v>#N/A</v>
      </c>
      <c r="H516" s="41" t="e">
        <f>SUM(Sheet2!C484:L484)+Sheet2!Y484-F516</f>
        <v>#N/A</v>
      </c>
      <c r="I516" s="41" t="e">
        <f>SUM(Sheet2!C484:V484)+Sheet2!Z484-F516</f>
        <v>#N/A</v>
      </c>
    </row>
    <row r="517" spans="1:9" x14ac:dyDescent="0.2">
      <c r="A517" s="42">
        <f t="shared" si="32"/>
        <v>2</v>
      </c>
      <c r="B517" s="44">
        <f t="shared" si="34"/>
        <v>167</v>
      </c>
      <c r="C517" s="44">
        <f t="shared" si="35"/>
        <v>145</v>
      </c>
      <c r="D517" s="44">
        <f t="shared" si="36"/>
        <v>13</v>
      </c>
      <c r="F517" s="68">
        <f t="shared" si="33"/>
        <v>1.3381410256410255</v>
      </c>
      <c r="G517" s="41" t="e">
        <f>SUM(Sheet2!C485:F485)+Sheet2!X485-F517</f>
        <v>#N/A</v>
      </c>
      <c r="H517" s="41" t="e">
        <f>SUM(Sheet2!C485:L485)+Sheet2!Y485-F517</f>
        <v>#N/A</v>
      </c>
      <c r="I517" s="41" t="e">
        <f>SUM(Sheet2!C485:V485)+Sheet2!Z485-F517</f>
        <v>#N/A</v>
      </c>
    </row>
    <row r="518" spans="1:9" x14ac:dyDescent="0.2">
      <c r="A518" s="42">
        <f t="shared" si="32"/>
        <v>2</v>
      </c>
      <c r="B518" s="44">
        <f t="shared" si="34"/>
        <v>168</v>
      </c>
      <c r="C518" s="44">
        <f t="shared" si="35"/>
        <v>144</v>
      </c>
      <c r="D518" s="44">
        <f t="shared" si="36"/>
        <v>12</v>
      </c>
      <c r="F518" s="68">
        <f t="shared" si="33"/>
        <v>1.3461538461538463</v>
      </c>
      <c r="G518" s="41" t="e">
        <f>SUM(Sheet2!C486:F486)+Sheet2!X486-F518</f>
        <v>#N/A</v>
      </c>
      <c r="H518" s="41" t="e">
        <f>SUM(Sheet2!C486:L486)+Sheet2!Y486-F518</f>
        <v>#N/A</v>
      </c>
      <c r="I518" s="41" t="e">
        <f>SUM(Sheet2!C486:V486)+Sheet2!Z486-F518</f>
        <v>#N/A</v>
      </c>
    </row>
    <row r="519" spans="1:9" x14ac:dyDescent="0.2">
      <c r="A519" s="42">
        <f t="shared" si="32"/>
        <v>2</v>
      </c>
      <c r="B519" s="44">
        <f t="shared" si="34"/>
        <v>169</v>
      </c>
      <c r="C519" s="44">
        <f t="shared" si="35"/>
        <v>143</v>
      </c>
      <c r="D519" s="44">
        <f t="shared" si="36"/>
        <v>12</v>
      </c>
      <c r="F519" s="68">
        <f t="shared" si="33"/>
        <v>1.3541666666666667</v>
      </c>
      <c r="G519" s="41" t="e">
        <f>SUM(Sheet2!C487:F487)+Sheet2!X487-F519</f>
        <v>#N/A</v>
      </c>
      <c r="H519" s="41" t="e">
        <f>SUM(Sheet2!C487:L487)+Sheet2!Y487-F519</f>
        <v>#N/A</v>
      </c>
      <c r="I519" s="41" t="e">
        <f>SUM(Sheet2!C487:V487)+Sheet2!Z487-F519</f>
        <v>#N/A</v>
      </c>
    </row>
    <row r="520" spans="1:9" x14ac:dyDescent="0.2">
      <c r="A520" s="42">
        <f t="shared" si="32"/>
        <v>2</v>
      </c>
      <c r="B520" s="44">
        <f t="shared" si="34"/>
        <v>170</v>
      </c>
      <c r="C520" s="44">
        <f t="shared" si="35"/>
        <v>142</v>
      </c>
      <c r="D520" s="44">
        <f t="shared" si="36"/>
        <v>12</v>
      </c>
      <c r="F520" s="68">
        <f t="shared" si="33"/>
        <v>1.3621794871794872</v>
      </c>
      <c r="G520" s="41" t="e">
        <f>SUM(Sheet2!C488:F488)+Sheet2!X488-F520</f>
        <v>#N/A</v>
      </c>
      <c r="H520" s="41" t="e">
        <f>SUM(Sheet2!C488:L488)+Sheet2!Y488-F520</f>
        <v>#N/A</v>
      </c>
      <c r="I520" s="41" t="e">
        <f>SUM(Sheet2!C488:V488)+Sheet2!Z488-F520</f>
        <v>#N/A</v>
      </c>
    </row>
    <row r="521" spans="1:9" x14ac:dyDescent="0.2">
      <c r="A521" s="42">
        <f t="shared" si="32"/>
        <v>2</v>
      </c>
      <c r="B521" s="44">
        <f t="shared" si="34"/>
        <v>171</v>
      </c>
      <c r="C521" s="44">
        <f t="shared" si="35"/>
        <v>141</v>
      </c>
      <c r="D521" s="44">
        <f t="shared" si="36"/>
        <v>12</v>
      </c>
      <c r="F521" s="68">
        <f t="shared" si="33"/>
        <v>1.3701923076923077</v>
      </c>
      <c r="G521" s="41" t="e">
        <f>SUM(Sheet2!C489:F489)+Sheet2!X489-F521</f>
        <v>#N/A</v>
      </c>
      <c r="H521" s="41" t="e">
        <f>SUM(Sheet2!C489:L489)+Sheet2!Y489-F521</f>
        <v>#N/A</v>
      </c>
      <c r="I521" s="41" t="e">
        <f>SUM(Sheet2!C489:V489)+Sheet2!Z489-F521</f>
        <v>#N/A</v>
      </c>
    </row>
    <row r="522" spans="1:9" x14ac:dyDescent="0.2">
      <c r="A522" s="42">
        <f t="shared" si="32"/>
        <v>2</v>
      </c>
      <c r="B522" s="44">
        <f t="shared" si="34"/>
        <v>172</v>
      </c>
      <c r="C522" s="44">
        <f t="shared" si="35"/>
        <v>140</v>
      </c>
      <c r="D522" s="44">
        <f t="shared" si="36"/>
        <v>12</v>
      </c>
      <c r="F522" s="68">
        <f t="shared" si="33"/>
        <v>1.3782051282051282</v>
      </c>
      <c r="G522" s="41" t="e">
        <f>SUM(Sheet2!C490:F490)+Sheet2!X490-F522</f>
        <v>#N/A</v>
      </c>
      <c r="H522" s="41" t="e">
        <f>SUM(Sheet2!C490:L490)+Sheet2!Y490-F522</f>
        <v>#N/A</v>
      </c>
      <c r="I522" s="41" t="e">
        <f>SUM(Sheet2!C490:V490)+Sheet2!Z490-F522</f>
        <v>#N/A</v>
      </c>
    </row>
    <row r="523" spans="1:9" x14ac:dyDescent="0.2">
      <c r="A523" s="42">
        <f t="shared" si="32"/>
        <v>2</v>
      </c>
      <c r="B523" s="44">
        <f t="shared" si="34"/>
        <v>173</v>
      </c>
      <c r="C523" s="44">
        <f t="shared" si="35"/>
        <v>139</v>
      </c>
      <c r="D523" s="44">
        <f t="shared" si="36"/>
        <v>12</v>
      </c>
      <c r="F523" s="68">
        <f t="shared" si="33"/>
        <v>1.3862179487179487</v>
      </c>
      <c r="G523" s="41" t="e">
        <f>SUM(Sheet2!C491:F491)+Sheet2!X491-F523</f>
        <v>#N/A</v>
      </c>
      <c r="H523" s="41" t="e">
        <f>SUM(Sheet2!C491:L491)+Sheet2!Y491-F523</f>
        <v>#N/A</v>
      </c>
      <c r="I523" s="41" t="e">
        <f>SUM(Sheet2!C491:V491)+Sheet2!Z491-F523</f>
        <v>#N/A</v>
      </c>
    </row>
    <row r="524" spans="1:9" x14ac:dyDescent="0.2">
      <c r="A524" s="42">
        <f t="shared" ref="A524:A587" si="37">A212+1</f>
        <v>2</v>
      </c>
      <c r="B524" s="44">
        <f t="shared" si="34"/>
        <v>174</v>
      </c>
      <c r="C524" s="44">
        <f t="shared" si="35"/>
        <v>138</v>
      </c>
      <c r="D524" s="44">
        <f t="shared" si="36"/>
        <v>12</v>
      </c>
      <c r="F524" s="68">
        <f t="shared" si="33"/>
        <v>1.3942307692307692</v>
      </c>
      <c r="G524" s="41" t="e">
        <f>SUM(Sheet2!C492:F492)+Sheet2!X492-F524</f>
        <v>#N/A</v>
      </c>
      <c r="H524" s="41" t="e">
        <f>SUM(Sheet2!C492:L492)+Sheet2!Y492-F524</f>
        <v>#N/A</v>
      </c>
      <c r="I524" s="41" t="e">
        <f>SUM(Sheet2!C492:V492)+Sheet2!Z492-F524</f>
        <v>#N/A</v>
      </c>
    </row>
    <row r="525" spans="1:9" x14ac:dyDescent="0.2">
      <c r="A525" s="42">
        <f t="shared" si="37"/>
        <v>2</v>
      </c>
      <c r="B525" s="44">
        <f t="shared" si="34"/>
        <v>175</v>
      </c>
      <c r="C525" s="44">
        <f t="shared" si="35"/>
        <v>137</v>
      </c>
      <c r="D525" s="44">
        <f t="shared" si="36"/>
        <v>12</v>
      </c>
      <c r="F525" s="68">
        <f t="shared" si="33"/>
        <v>1.4022435897435896</v>
      </c>
      <c r="G525" s="41" t="e">
        <f>SUM(Sheet2!C493:F493)+Sheet2!X493-F525</f>
        <v>#N/A</v>
      </c>
      <c r="H525" s="41" t="e">
        <f>SUM(Sheet2!C493:L493)+Sheet2!Y493-F525</f>
        <v>#N/A</v>
      </c>
      <c r="I525" s="41" t="e">
        <f>SUM(Sheet2!C493:V493)+Sheet2!Z493-F525</f>
        <v>#N/A</v>
      </c>
    </row>
    <row r="526" spans="1:9" x14ac:dyDescent="0.2">
      <c r="A526" s="42">
        <f t="shared" si="37"/>
        <v>2</v>
      </c>
      <c r="B526" s="44">
        <f t="shared" si="34"/>
        <v>176</v>
      </c>
      <c r="C526" s="44">
        <f t="shared" si="35"/>
        <v>136</v>
      </c>
      <c r="D526" s="44">
        <f t="shared" si="36"/>
        <v>12</v>
      </c>
      <c r="F526" s="68">
        <f t="shared" si="33"/>
        <v>1.4102564102564104</v>
      </c>
      <c r="G526" s="41" t="e">
        <f>SUM(Sheet2!C494:F494)+Sheet2!X494-F526</f>
        <v>#N/A</v>
      </c>
      <c r="H526" s="41" t="e">
        <f>SUM(Sheet2!C494:L494)+Sheet2!Y494-F526</f>
        <v>#N/A</v>
      </c>
      <c r="I526" s="41" t="e">
        <f>SUM(Sheet2!C494:V494)+Sheet2!Z494-F526</f>
        <v>#N/A</v>
      </c>
    </row>
    <row r="527" spans="1:9" x14ac:dyDescent="0.2">
      <c r="A527" s="42">
        <f t="shared" si="37"/>
        <v>2</v>
      </c>
      <c r="B527" s="44">
        <f t="shared" si="34"/>
        <v>177</v>
      </c>
      <c r="C527" s="44">
        <f t="shared" si="35"/>
        <v>135</v>
      </c>
      <c r="D527" s="44">
        <f t="shared" si="36"/>
        <v>12</v>
      </c>
      <c r="F527" s="68">
        <f t="shared" si="33"/>
        <v>1.4182692307692308</v>
      </c>
      <c r="G527" s="41" t="e">
        <f>SUM(Sheet2!C495:F495)+Sheet2!X495-F527</f>
        <v>#N/A</v>
      </c>
      <c r="H527" s="41" t="e">
        <f>SUM(Sheet2!C495:L495)+Sheet2!Y495-F527</f>
        <v>#N/A</v>
      </c>
      <c r="I527" s="41" t="e">
        <f>SUM(Sheet2!C495:V495)+Sheet2!Z495-F527</f>
        <v>#N/A</v>
      </c>
    </row>
    <row r="528" spans="1:9" x14ac:dyDescent="0.2">
      <c r="A528" s="42">
        <f t="shared" si="37"/>
        <v>2</v>
      </c>
      <c r="B528" s="44">
        <f t="shared" si="34"/>
        <v>178</v>
      </c>
      <c r="C528" s="44">
        <f t="shared" si="35"/>
        <v>134</v>
      </c>
      <c r="D528" s="44">
        <f t="shared" si="36"/>
        <v>12</v>
      </c>
      <c r="F528" s="68">
        <f t="shared" si="33"/>
        <v>1.4262820512820513</v>
      </c>
      <c r="G528" s="41" t="e">
        <f>SUM(Sheet2!C496:F496)+Sheet2!X496-F528</f>
        <v>#N/A</v>
      </c>
      <c r="H528" s="41" t="e">
        <f>SUM(Sheet2!C496:L496)+Sheet2!Y496-F528</f>
        <v>#N/A</v>
      </c>
      <c r="I528" s="41" t="e">
        <f>SUM(Sheet2!C496:V496)+Sheet2!Z496-F528</f>
        <v>#N/A</v>
      </c>
    </row>
    <row r="529" spans="1:9" x14ac:dyDescent="0.2">
      <c r="A529" s="42">
        <f t="shared" si="37"/>
        <v>2</v>
      </c>
      <c r="B529" s="44">
        <f t="shared" si="34"/>
        <v>179</v>
      </c>
      <c r="C529" s="44">
        <f t="shared" si="35"/>
        <v>133</v>
      </c>
      <c r="D529" s="44">
        <f t="shared" si="36"/>
        <v>12</v>
      </c>
      <c r="F529" s="68">
        <f t="shared" si="33"/>
        <v>1.4342948717948718</v>
      </c>
      <c r="G529" s="41" t="e">
        <f>SUM(Sheet2!C497:F497)+Sheet2!X497-F529</f>
        <v>#N/A</v>
      </c>
      <c r="H529" s="41" t="e">
        <f>SUM(Sheet2!C497:L497)+Sheet2!Y497-F529</f>
        <v>#N/A</v>
      </c>
      <c r="I529" s="41" t="e">
        <f>SUM(Sheet2!C497:V497)+Sheet2!Z497-F529</f>
        <v>#N/A</v>
      </c>
    </row>
    <row r="530" spans="1:9" x14ac:dyDescent="0.2">
      <c r="A530" s="42">
        <f t="shared" si="37"/>
        <v>2</v>
      </c>
      <c r="B530" s="44">
        <f t="shared" si="34"/>
        <v>180</v>
      </c>
      <c r="C530" s="44">
        <f t="shared" si="35"/>
        <v>132</v>
      </c>
      <c r="D530" s="44">
        <f t="shared" si="36"/>
        <v>11</v>
      </c>
      <c r="F530" s="68">
        <f t="shared" si="33"/>
        <v>1.4423076923076923</v>
      </c>
      <c r="G530" s="41" t="e">
        <f>SUM(Sheet2!C498:F498)+Sheet2!X498-F530</f>
        <v>#N/A</v>
      </c>
      <c r="H530" s="41" t="e">
        <f>SUM(Sheet2!C498:L498)+Sheet2!Y498-F530</f>
        <v>#N/A</v>
      </c>
      <c r="I530" s="41" t="e">
        <f>SUM(Sheet2!C498:V498)+Sheet2!Z498-F530</f>
        <v>#N/A</v>
      </c>
    </row>
    <row r="531" spans="1:9" x14ac:dyDescent="0.2">
      <c r="A531" s="42">
        <f t="shared" si="37"/>
        <v>2</v>
      </c>
      <c r="B531" s="44">
        <f t="shared" si="34"/>
        <v>181</v>
      </c>
      <c r="C531" s="44">
        <f t="shared" si="35"/>
        <v>131</v>
      </c>
      <c r="D531" s="44">
        <f t="shared" si="36"/>
        <v>11</v>
      </c>
      <c r="F531" s="68">
        <f t="shared" si="33"/>
        <v>1.4503205128205128</v>
      </c>
      <c r="G531" s="41" t="e">
        <f>SUM(Sheet2!C499:F499)+Sheet2!X499-F531</f>
        <v>#N/A</v>
      </c>
      <c r="H531" s="41" t="e">
        <f>SUM(Sheet2!C499:L499)+Sheet2!Y499-F531</f>
        <v>#N/A</v>
      </c>
      <c r="I531" s="41" t="e">
        <f>SUM(Sheet2!C499:V499)+Sheet2!Z499-F531</f>
        <v>#N/A</v>
      </c>
    </row>
    <row r="532" spans="1:9" x14ac:dyDescent="0.2">
      <c r="A532" s="42">
        <f t="shared" si="37"/>
        <v>2</v>
      </c>
      <c r="B532" s="44">
        <f t="shared" si="34"/>
        <v>182</v>
      </c>
      <c r="C532" s="44">
        <f t="shared" si="35"/>
        <v>130</v>
      </c>
      <c r="D532" s="44">
        <f t="shared" si="36"/>
        <v>11</v>
      </c>
      <c r="F532" s="68">
        <f t="shared" si="33"/>
        <v>1.4583333333333333</v>
      </c>
      <c r="G532" s="41" t="e">
        <f>SUM(Sheet2!C500:F500)+Sheet2!X500-F532</f>
        <v>#N/A</v>
      </c>
      <c r="H532" s="41" t="e">
        <f>SUM(Sheet2!C500:L500)+Sheet2!Y500-F532</f>
        <v>#N/A</v>
      </c>
      <c r="I532" s="41" t="e">
        <f>SUM(Sheet2!C500:V500)+Sheet2!Z500-F532</f>
        <v>#N/A</v>
      </c>
    </row>
    <row r="533" spans="1:9" x14ac:dyDescent="0.2">
      <c r="A533" s="42">
        <f t="shared" si="37"/>
        <v>2</v>
      </c>
      <c r="B533" s="44">
        <f t="shared" si="34"/>
        <v>183</v>
      </c>
      <c r="C533" s="44">
        <f t="shared" si="35"/>
        <v>129</v>
      </c>
      <c r="D533" s="44">
        <f t="shared" si="36"/>
        <v>11</v>
      </c>
      <c r="F533" s="68">
        <f t="shared" si="33"/>
        <v>1.4663461538461537</v>
      </c>
      <c r="G533" s="41" t="e">
        <f>SUM(Sheet2!C501:F501)+Sheet2!X501-F533</f>
        <v>#N/A</v>
      </c>
      <c r="H533" s="41" t="e">
        <f>SUM(Sheet2!C501:L501)+Sheet2!Y501-F533</f>
        <v>#N/A</v>
      </c>
      <c r="I533" s="41" t="e">
        <f>SUM(Sheet2!C501:V501)+Sheet2!Z501-F533</f>
        <v>#N/A</v>
      </c>
    </row>
    <row r="534" spans="1:9" x14ac:dyDescent="0.2">
      <c r="A534" s="42">
        <f t="shared" si="37"/>
        <v>2</v>
      </c>
      <c r="B534" s="44">
        <f t="shared" si="34"/>
        <v>184</v>
      </c>
      <c r="C534" s="44">
        <f t="shared" si="35"/>
        <v>128</v>
      </c>
      <c r="D534" s="44">
        <f t="shared" si="36"/>
        <v>11</v>
      </c>
      <c r="F534" s="68">
        <f t="shared" si="33"/>
        <v>1.4743589743589745</v>
      </c>
      <c r="G534" s="41" t="e">
        <f>SUM(Sheet2!C502:F502)+Sheet2!X502-F534</f>
        <v>#N/A</v>
      </c>
      <c r="H534" s="41" t="e">
        <f>SUM(Sheet2!C502:L502)+Sheet2!Y502-F534</f>
        <v>#N/A</v>
      </c>
      <c r="I534" s="41" t="e">
        <f>SUM(Sheet2!C502:V502)+Sheet2!Z502-F534</f>
        <v>#N/A</v>
      </c>
    </row>
    <row r="535" spans="1:9" x14ac:dyDescent="0.2">
      <c r="A535" s="42">
        <f t="shared" si="37"/>
        <v>2</v>
      </c>
      <c r="B535" s="44">
        <f t="shared" si="34"/>
        <v>185</v>
      </c>
      <c r="C535" s="44">
        <f t="shared" si="35"/>
        <v>127</v>
      </c>
      <c r="D535" s="44">
        <f t="shared" si="36"/>
        <v>11</v>
      </c>
      <c r="F535" s="68">
        <f t="shared" si="33"/>
        <v>1.4823717948717949</v>
      </c>
      <c r="G535" s="41" t="e">
        <f>SUM(Sheet2!C503:F503)+Sheet2!X503-F535</f>
        <v>#N/A</v>
      </c>
      <c r="H535" s="41" t="e">
        <f>SUM(Sheet2!C503:L503)+Sheet2!Y503-F535</f>
        <v>#N/A</v>
      </c>
      <c r="I535" s="41" t="e">
        <f>SUM(Sheet2!C503:V503)+Sheet2!Z503-F535</f>
        <v>#N/A</v>
      </c>
    </row>
    <row r="536" spans="1:9" x14ac:dyDescent="0.2">
      <c r="A536" s="42">
        <f t="shared" si="37"/>
        <v>2</v>
      </c>
      <c r="B536" s="44">
        <f t="shared" si="34"/>
        <v>186</v>
      </c>
      <c r="C536" s="44">
        <f t="shared" si="35"/>
        <v>126</v>
      </c>
      <c r="D536" s="44">
        <f t="shared" si="36"/>
        <v>11</v>
      </c>
      <c r="F536" s="68">
        <f t="shared" si="33"/>
        <v>1.4903846153846154</v>
      </c>
      <c r="G536" s="41" t="e">
        <f>SUM(Sheet2!C504:F504)+Sheet2!X504-F536</f>
        <v>#N/A</v>
      </c>
      <c r="H536" s="41" t="e">
        <f>SUM(Sheet2!C504:L504)+Sheet2!Y504-F536</f>
        <v>#N/A</v>
      </c>
      <c r="I536" s="41" t="e">
        <f>SUM(Sheet2!C504:V504)+Sheet2!Z504-F536</f>
        <v>#N/A</v>
      </c>
    </row>
    <row r="537" spans="1:9" x14ac:dyDescent="0.2">
      <c r="A537" s="42">
        <f t="shared" si="37"/>
        <v>2</v>
      </c>
      <c r="B537" s="44">
        <f t="shared" si="34"/>
        <v>187</v>
      </c>
      <c r="C537" s="44">
        <f t="shared" si="35"/>
        <v>125</v>
      </c>
      <c r="D537" s="44">
        <f t="shared" si="36"/>
        <v>11</v>
      </c>
      <c r="F537" s="68">
        <f t="shared" si="33"/>
        <v>1.4983974358974359</v>
      </c>
      <c r="G537" s="41" t="e">
        <f>SUM(Sheet2!C505:F505)+Sheet2!X505-F537</f>
        <v>#N/A</v>
      </c>
      <c r="H537" s="41" t="e">
        <f>SUM(Sheet2!C505:L505)+Sheet2!Y505-F537</f>
        <v>#N/A</v>
      </c>
      <c r="I537" s="41" t="e">
        <f>SUM(Sheet2!C505:V505)+Sheet2!Z505-F537</f>
        <v>#N/A</v>
      </c>
    </row>
    <row r="538" spans="1:9" x14ac:dyDescent="0.2">
      <c r="A538" s="42">
        <f t="shared" si="37"/>
        <v>2</v>
      </c>
      <c r="B538" s="44">
        <f t="shared" si="34"/>
        <v>188</v>
      </c>
      <c r="C538" s="44">
        <f t="shared" si="35"/>
        <v>124</v>
      </c>
      <c r="D538" s="44">
        <f t="shared" si="36"/>
        <v>11</v>
      </c>
      <c r="F538" s="68">
        <f t="shared" si="33"/>
        <v>1.5064102564102564</v>
      </c>
      <c r="G538" s="41" t="e">
        <f>SUM(Sheet2!C506:F506)+Sheet2!X506-F538</f>
        <v>#N/A</v>
      </c>
      <c r="H538" s="41" t="e">
        <f>SUM(Sheet2!C506:L506)+Sheet2!Y506-F538</f>
        <v>#N/A</v>
      </c>
      <c r="I538" s="41" t="e">
        <f>SUM(Sheet2!C506:V506)+Sheet2!Z506-F538</f>
        <v>#N/A</v>
      </c>
    </row>
    <row r="539" spans="1:9" x14ac:dyDescent="0.2">
      <c r="A539" s="42">
        <f t="shared" si="37"/>
        <v>2</v>
      </c>
      <c r="B539" s="44">
        <f t="shared" si="34"/>
        <v>189</v>
      </c>
      <c r="C539" s="44">
        <f t="shared" si="35"/>
        <v>123</v>
      </c>
      <c r="D539" s="44">
        <f t="shared" si="36"/>
        <v>11</v>
      </c>
      <c r="F539" s="68">
        <f t="shared" si="33"/>
        <v>1.5144230769230769</v>
      </c>
      <c r="G539" s="41" t="e">
        <f>SUM(Sheet2!C507:F507)+Sheet2!X507-F539</f>
        <v>#N/A</v>
      </c>
      <c r="H539" s="41" t="e">
        <f>SUM(Sheet2!C507:L507)+Sheet2!Y507-F539</f>
        <v>#N/A</v>
      </c>
      <c r="I539" s="41" t="e">
        <f>SUM(Sheet2!C507:V507)+Sheet2!Z507-F539</f>
        <v>#N/A</v>
      </c>
    </row>
    <row r="540" spans="1:9" x14ac:dyDescent="0.2">
      <c r="A540" s="42">
        <f t="shared" si="37"/>
        <v>2</v>
      </c>
      <c r="B540" s="44">
        <f t="shared" si="34"/>
        <v>190</v>
      </c>
      <c r="C540" s="44">
        <f t="shared" si="35"/>
        <v>122</v>
      </c>
      <c r="D540" s="44">
        <f t="shared" si="36"/>
        <v>11</v>
      </c>
      <c r="F540" s="68">
        <f t="shared" si="33"/>
        <v>1.5224358974358974</v>
      </c>
      <c r="G540" s="41" t="e">
        <f>SUM(Sheet2!C508:F508)+Sheet2!X508-F540</f>
        <v>#N/A</v>
      </c>
      <c r="H540" s="41" t="e">
        <f>SUM(Sheet2!C508:L508)+Sheet2!Y508-F540</f>
        <v>#N/A</v>
      </c>
      <c r="I540" s="41" t="e">
        <f>SUM(Sheet2!C508:V508)+Sheet2!Z508-F540</f>
        <v>#N/A</v>
      </c>
    </row>
    <row r="541" spans="1:9" x14ac:dyDescent="0.2">
      <c r="A541" s="42">
        <f t="shared" si="37"/>
        <v>2</v>
      </c>
      <c r="B541" s="44">
        <f t="shared" si="34"/>
        <v>191</v>
      </c>
      <c r="C541" s="44">
        <f t="shared" si="35"/>
        <v>121</v>
      </c>
      <c r="D541" s="44">
        <f t="shared" si="36"/>
        <v>11</v>
      </c>
      <c r="F541" s="68">
        <f t="shared" si="33"/>
        <v>1.5304487179487178</v>
      </c>
      <c r="G541" s="41" t="e">
        <f>SUM(Sheet2!C509:F509)+Sheet2!X509-F541</f>
        <v>#N/A</v>
      </c>
      <c r="H541" s="41" t="e">
        <f>SUM(Sheet2!C509:L509)+Sheet2!Y509-F541</f>
        <v>#N/A</v>
      </c>
      <c r="I541" s="41" t="e">
        <f>SUM(Sheet2!C509:V509)+Sheet2!Z509-F541</f>
        <v>#N/A</v>
      </c>
    </row>
    <row r="542" spans="1:9" x14ac:dyDescent="0.2">
      <c r="A542" s="42">
        <f t="shared" si="37"/>
        <v>2</v>
      </c>
      <c r="B542" s="44">
        <f t="shared" si="34"/>
        <v>192</v>
      </c>
      <c r="C542" s="44">
        <f t="shared" si="35"/>
        <v>120</v>
      </c>
      <c r="D542" s="44">
        <f t="shared" si="36"/>
        <v>10</v>
      </c>
      <c r="F542" s="68">
        <f t="shared" si="33"/>
        <v>1.5384615384615385</v>
      </c>
      <c r="G542" s="41" t="e">
        <f>SUM(Sheet2!C510:F510)+Sheet2!X510-F542</f>
        <v>#N/A</v>
      </c>
      <c r="H542" s="41" t="e">
        <f>SUM(Sheet2!C510:L510)+Sheet2!Y510-F542</f>
        <v>#N/A</v>
      </c>
      <c r="I542" s="41" t="e">
        <f>SUM(Sheet2!C510:V510)+Sheet2!Z510-F542</f>
        <v>#N/A</v>
      </c>
    </row>
    <row r="543" spans="1:9" x14ac:dyDescent="0.2">
      <c r="A543" s="42">
        <f t="shared" si="37"/>
        <v>2</v>
      </c>
      <c r="B543" s="44">
        <f t="shared" si="34"/>
        <v>193</v>
      </c>
      <c r="C543" s="44">
        <f t="shared" si="35"/>
        <v>119</v>
      </c>
      <c r="D543" s="44">
        <f t="shared" si="36"/>
        <v>10</v>
      </c>
      <c r="F543" s="68">
        <f t="shared" ref="F543:F606" si="38">2.5*(B543)/(($C$351+1))</f>
        <v>1.546474358974359</v>
      </c>
      <c r="G543" s="41" t="e">
        <f>SUM(Sheet2!C511:F511)+Sheet2!X511-F543</f>
        <v>#N/A</v>
      </c>
      <c r="H543" s="41" t="e">
        <f>SUM(Sheet2!C511:L511)+Sheet2!Y511-F543</f>
        <v>#N/A</v>
      </c>
      <c r="I543" s="41" t="e">
        <f>SUM(Sheet2!C511:V511)+Sheet2!Z511-F543</f>
        <v>#N/A</v>
      </c>
    </row>
    <row r="544" spans="1:9" x14ac:dyDescent="0.2">
      <c r="A544" s="42">
        <f t="shared" si="37"/>
        <v>2</v>
      </c>
      <c r="B544" s="44">
        <f t="shared" si="34"/>
        <v>194</v>
      </c>
      <c r="C544" s="44">
        <f t="shared" si="35"/>
        <v>118</v>
      </c>
      <c r="D544" s="44">
        <f t="shared" si="36"/>
        <v>10</v>
      </c>
      <c r="F544" s="68">
        <f t="shared" si="38"/>
        <v>1.5544871794871795</v>
      </c>
      <c r="G544" s="41" t="e">
        <f>SUM(Sheet2!C512:F512)+Sheet2!X512-F544</f>
        <v>#N/A</v>
      </c>
      <c r="H544" s="41" t="e">
        <f>SUM(Sheet2!C512:L512)+Sheet2!Y512-F544</f>
        <v>#N/A</v>
      </c>
      <c r="I544" s="41" t="e">
        <f>SUM(Sheet2!C512:V512)+Sheet2!Z512-F544</f>
        <v>#N/A</v>
      </c>
    </row>
    <row r="545" spans="1:9" x14ac:dyDescent="0.2">
      <c r="A545" s="42">
        <f t="shared" si="37"/>
        <v>2</v>
      </c>
      <c r="B545" s="44">
        <f t="shared" ref="B545:B608" si="39">B544+1</f>
        <v>195</v>
      </c>
      <c r="C545" s="44">
        <f t="shared" si="35"/>
        <v>117</v>
      </c>
      <c r="D545" s="44">
        <f t="shared" si="36"/>
        <v>10</v>
      </c>
      <c r="F545" s="68">
        <f t="shared" si="38"/>
        <v>1.5625</v>
      </c>
      <c r="G545" s="41" t="e">
        <f>SUM(Sheet2!C513:F513)+Sheet2!X513-F545</f>
        <v>#N/A</v>
      </c>
      <c r="H545" s="41" t="e">
        <f>SUM(Sheet2!C513:L513)+Sheet2!Y513-F545</f>
        <v>#N/A</v>
      </c>
      <c r="I545" s="41" t="e">
        <f>SUM(Sheet2!C513:V513)+Sheet2!Z513-F545</f>
        <v>#N/A</v>
      </c>
    </row>
    <row r="546" spans="1:9" x14ac:dyDescent="0.2">
      <c r="A546" s="42">
        <f t="shared" si="37"/>
        <v>2</v>
      </c>
      <c r="B546" s="44">
        <f t="shared" si="39"/>
        <v>196</v>
      </c>
      <c r="C546" s="44">
        <f t="shared" si="35"/>
        <v>116</v>
      </c>
      <c r="D546" s="44">
        <f t="shared" si="36"/>
        <v>10</v>
      </c>
      <c r="F546" s="68">
        <f t="shared" si="38"/>
        <v>1.5705128205128205</v>
      </c>
      <c r="G546" s="41" t="e">
        <f>SUM(Sheet2!C514:F514)+Sheet2!X514-F546</f>
        <v>#N/A</v>
      </c>
      <c r="H546" s="41" t="e">
        <f>SUM(Sheet2!C514:L514)+Sheet2!Y514-F546</f>
        <v>#N/A</v>
      </c>
      <c r="I546" s="41" t="e">
        <f>SUM(Sheet2!C514:V514)+Sheet2!Z514-F546</f>
        <v>#N/A</v>
      </c>
    </row>
    <row r="547" spans="1:9" x14ac:dyDescent="0.2">
      <c r="A547" s="42">
        <f t="shared" si="37"/>
        <v>2</v>
      </c>
      <c r="B547" s="44">
        <f t="shared" si="39"/>
        <v>197</v>
      </c>
      <c r="C547" s="44">
        <f t="shared" si="35"/>
        <v>115</v>
      </c>
      <c r="D547" s="44">
        <f t="shared" si="36"/>
        <v>10</v>
      </c>
      <c r="F547" s="68">
        <f t="shared" si="38"/>
        <v>1.578525641025641</v>
      </c>
      <c r="G547" s="41" t="e">
        <f>SUM(Sheet2!C515:F515)+Sheet2!X515-F547</f>
        <v>#N/A</v>
      </c>
      <c r="H547" s="41" t="e">
        <f>SUM(Sheet2!C515:L515)+Sheet2!Y515-F547</f>
        <v>#N/A</v>
      </c>
      <c r="I547" s="41" t="e">
        <f>SUM(Sheet2!C515:V515)+Sheet2!Z515-F547</f>
        <v>#N/A</v>
      </c>
    </row>
    <row r="548" spans="1:9" x14ac:dyDescent="0.2">
      <c r="A548" s="42">
        <f t="shared" si="37"/>
        <v>2</v>
      </c>
      <c r="B548" s="44">
        <f t="shared" si="39"/>
        <v>198</v>
      </c>
      <c r="C548" s="44">
        <f t="shared" si="35"/>
        <v>114</v>
      </c>
      <c r="D548" s="44">
        <f t="shared" si="36"/>
        <v>10</v>
      </c>
      <c r="F548" s="68">
        <f t="shared" si="38"/>
        <v>1.5865384615384615</v>
      </c>
      <c r="G548" s="41" t="e">
        <f>SUM(Sheet2!C516:F516)+Sheet2!X516-F548</f>
        <v>#N/A</v>
      </c>
      <c r="H548" s="41" t="e">
        <f>SUM(Sheet2!C516:L516)+Sheet2!Y516-F548</f>
        <v>#N/A</v>
      </c>
      <c r="I548" s="41" t="e">
        <f>SUM(Sheet2!C516:V516)+Sheet2!Z516-F548</f>
        <v>#N/A</v>
      </c>
    </row>
    <row r="549" spans="1:9" x14ac:dyDescent="0.2">
      <c r="A549" s="42">
        <f t="shared" si="37"/>
        <v>2</v>
      </c>
      <c r="B549" s="44">
        <f t="shared" si="39"/>
        <v>199</v>
      </c>
      <c r="C549" s="44">
        <f t="shared" si="35"/>
        <v>113</v>
      </c>
      <c r="D549" s="44">
        <f t="shared" si="36"/>
        <v>10</v>
      </c>
      <c r="F549" s="68">
        <f t="shared" si="38"/>
        <v>1.5945512820512822</v>
      </c>
      <c r="G549" s="41" t="e">
        <f>SUM(Sheet2!C517:F517)+Sheet2!X517-F549</f>
        <v>#N/A</v>
      </c>
      <c r="H549" s="41" t="e">
        <f>SUM(Sheet2!C517:L517)+Sheet2!Y517-F549</f>
        <v>#N/A</v>
      </c>
      <c r="I549" s="41" t="e">
        <f>SUM(Sheet2!C517:V517)+Sheet2!Z517-F549</f>
        <v>#N/A</v>
      </c>
    </row>
    <row r="550" spans="1:9" x14ac:dyDescent="0.2">
      <c r="A550" s="42">
        <f t="shared" si="37"/>
        <v>2</v>
      </c>
      <c r="B550" s="44">
        <f t="shared" si="39"/>
        <v>200</v>
      </c>
      <c r="C550" s="44">
        <f t="shared" si="35"/>
        <v>112</v>
      </c>
      <c r="D550" s="44">
        <f t="shared" si="36"/>
        <v>10</v>
      </c>
      <c r="F550" s="68">
        <f t="shared" si="38"/>
        <v>1.6025641025641026</v>
      </c>
      <c r="G550" s="41" t="e">
        <f>SUM(Sheet2!C518:F518)+Sheet2!X518-F550</f>
        <v>#N/A</v>
      </c>
      <c r="H550" s="41" t="e">
        <f>SUM(Sheet2!C518:L518)+Sheet2!Y518-F550</f>
        <v>#N/A</v>
      </c>
      <c r="I550" s="41" t="e">
        <f>SUM(Sheet2!C518:V518)+Sheet2!Z518-F550</f>
        <v>#N/A</v>
      </c>
    </row>
    <row r="551" spans="1:9" x14ac:dyDescent="0.2">
      <c r="A551" s="42">
        <f t="shared" si="37"/>
        <v>2</v>
      </c>
      <c r="B551" s="44">
        <f t="shared" si="39"/>
        <v>201</v>
      </c>
      <c r="C551" s="44">
        <f t="shared" si="35"/>
        <v>111</v>
      </c>
      <c r="D551" s="44">
        <f t="shared" si="36"/>
        <v>10</v>
      </c>
      <c r="F551" s="68">
        <f t="shared" si="38"/>
        <v>1.6105769230769231</v>
      </c>
      <c r="G551" s="41" t="e">
        <f>SUM(Sheet2!C519:F519)+Sheet2!X519-F551</f>
        <v>#N/A</v>
      </c>
      <c r="H551" s="41" t="e">
        <f>SUM(Sheet2!C519:L519)+Sheet2!Y519-F551</f>
        <v>#N/A</v>
      </c>
      <c r="I551" s="41" t="e">
        <f>SUM(Sheet2!C519:V519)+Sheet2!Z519-F551</f>
        <v>#N/A</v>
      </c>
    </row>
    <row r="552" spans="1:9" x14ac:dyDescent="0.2">
      <c r="A552" s="42">
        <f t="shared" si="37"/>
        <v>2</v>
      </c>
      <c r="B552" s="44">
        <f t="shared" si="39"/>
        <v>202</v>
      </c>
      <c r="C552" s="44">
        <f t="shared" ref="C552:C615" si="40">312- IF(B552&gt;312,B552-312,B552)</f>
        <v>110</v>
      </c>
      <c r="D552" s="44">
        <f t="shared" ref="D552:D615" si="41">ROUNDUP(C552/12,0)</f>
        <v>10</v>
      </c>
      <c r="F552" s="68">
        <f t="shared" si="38"/>
        <v>1.6185897435897436</v>
      </c>
      <c r="G552" s="41" t="e">
        <f>SUM(Sheet2!C520:F520)+Sheet2!X520-F552</f>
        <v>#N/A</v>
      </c>
      <c r="H552" s="41" t="e">
        <f>SUM(Sheet2!C520:L520)+Sheet2!Y520-F552</f>
        <v>#N/A</v>
      </c>
      <c r="I552" s="41" t="e">
        <f>SUM(Sheet2!C520:V520)+Sheet2!Z520-F552</f>
        <v>#N/A</v>
      </c>
    </row>
    <row r="553" spans="1:9" x14ac:dyDescent="0.2">
      <c r="A553" s="42">
        <f t="shared" si="37"/>
        <v>2</v>
      </c>
      <c r="B553" s="44">
        <f t="shared" si="39"/>
        <v>203</v>
      </c>
      <c r="C553" s="44">
        <f t="shared" si="40"/>
        <v>109</v>
      </c>
      <c r="D553" s="44">
        <f t="shared" si="41"/>
        <v>10</v>
      </c>
      <c r="F553" s="68">
        <f t="shared" si="38"/>
        <v>1.6266025641025641</v>
      </c>
      <c r="G553" s="41" t="e">
        <f>SUM(Sheet2!C521:F521)+Sheet2!X521-F553</f>
        <v>#N/A</v>
      </c>
      <c r="H553" s="41" t="e">
        <f>SUM(Sheet2!C521:L521)+Sheet2!Y521-F553</f>
        <v>#N/A</v>
      </c>
      <c r="I553" s="41" t="e">
        <f>SUM(Sheet2!C521:V521)+Sheet2!Z521-F553</f>
        <v>#N/A</v>
      </c>
    </row>
    <row r="554" spans="1:9" x14ac:dyDescent="0.2">
      <c r="A554" s="42">
        <f t="shared" si="37"/>
        <v>2</v>
      </c>
      <c r="B554" s="44">
        <f t="shared" si="39"/>
        <v>204</v>
      </c>
      <c r="C554" s="44">
        <f t="shared" si="40"/>
        <v>108</v>
      </c>
      <c r="D554" s="44">
        <f t="shared" si="41"/>
        <v>9</v>
      </c>
      <c r="F554" s="68">
        <f t="shared" si="38"/>
        <v>1.6346153846153846</v>
      </c>
      <c r="G554" s="41" t="e">
        <f>SUM(Sheet2!C522:F522)+Sheet2!X522-F554</f>
        <v>#N/A</v>
      </c>
      <c r="H554" s="41" t="e">
        <f>SUM(Sheet2!C522:L522)+Sheet2!Y522-F554</f>
        <v>#N/A</v>
      </c>
      <c r="I554" s="41" t="e">
        <f>SUM(Sheet2!C522:V522)+Sheet2!Z522-F554</f>
        <v>#N/A</v>
      </c>
    </row>
    <row r="555" spans="1:9" x14ac:dyDescent="0.2">
      <c r="A555" s="42">
        <f t="shared" si="37"/>
        <v>2</v>
      </c>
      <c r="B555" s="44">
        <f t="shared" si="39"/>
        <v>205</v>
      </c>
      <c r="C555" s="44">
        <f t="shared" si="40"/>
        <v>107</v>
      </c>
      <c r="D555" s="44">
        <f t="shared" si="41"/>
        <v>9</v>
      </c>
      <c r="F555" s="68">
        <f t="shared" si="38"/>
        <v>1.6426282051282051</v>
      </c>
      <c r="G555" s="41" t="e">
        <f>SUM(Sheet2!C523:F523)+Sheet2!X523-F555</f>
        <v>#N/A</v>
      </c>
      <c r="H555" s="41" t="e">
        <f>SUM(Sheet2!C523:L523)+Sheet2!Y523-F555</f>
        <v>#N/A</v>
      </c>
      <c r="I555" s="41" t="e">
        <f>SUM(Sheet2!C523:V523)+Sheet2!Z523-F555</f>
        <v>#N/A</v>
      </c>
    </row>
    <row r="556" spans="1:9" x14ac:dyDescent="0.2">
      <c r="A556" s="42">
        <f t="shared" si="37"/>
        <v>2</v>
      </c>
      <c r="B556" s="44">
        <f t="shared" si="39"/>
        <v>206</v>
      </c>
      <c r="C556" s="44">
        <f t="shared" si="40"/>
        <v>106</v>
      </c>
      <c r="D556" s="44">
        <f t="shared" si="41"/>
        <v>9</v>
      </c>
      <c r="F556" s="68">
        <f t="shared" si="38"/>
        <v>1.6506410256410255</v>
      </c>
      <c r="G556" s="41" t="e">
        <f>SUM(Sheet2!C524:F524)+Sheet2!X524-F556</f>
        <v>#N/A</v>
      </c>
      <c r="H556" s="41" t="e">
        <f>SUM(Sheet2!C524:L524)+Sheet2!Y524-F556</f>
        <v>#N/A</v>
      </c>
      <c r="I556" s="41" t="e">
        <f>SUM(Sheet2!C524:V524)+Sheet2!Z524-F556</f>
        <v>#N/A</v>
      </c>
    </row>
    <row r="557" spans="1:9" x14ac:dyDescent="0.2">
      <c r="A557" s="42">
        <f t="shared" si="37"/>
        <v>2</v>
      </c>
      <c r="B557" s="44">
        <f t="shared" si="39"/>
        <v>207</v>
      </c>
      <c r="C557" s="44">
        <f t="shared" si="40"/>
        <v>105</v>
      </c>
      <c r="D557" s="44">
        <f t="shared" si="41"/>
        <v>9</v>
      </c>
      <c r="F557" s="68">
        <f t="shared" si="38"/>
        <v>1.6586538461538463</v>
      </c>
      <c r="G557" s="41" t="e">
        <f>SUM(Sheet2!C525:F525)+Sheet2!X525-F557</f>
        <v>#N/A</v>
      </c>
      <c r="H557" s="41" t="e">
        <f>SUM(Sheet2!C525:L525)+Sheet2!Y525-F557</f>
        <v>#N/A</v>
      </c>
      <c r="I557" s="41" t="e">
        <f>SUM(Sheet2!C525:V525)+Sheet2!Z525-F557</f>
        <v>#N/A</v>
      </c>
    </row>
    <row r="558" spans="1:9" x14ac:dyDescent="0.2">
      <c r="A558" s="42">
        <f t="shared" si="37"/>
        <v>2</v>
      </c>
      <c r="B558" s="44">
        <f t="shared" si="39"/>
        <v>208</v>
      </c>
      <c r="C558" s="44">
        <f t="shared" si="40"/>
        <v>104</v>
      </c>
      <c r="D558" s="44">
        <f t="shared" si="41"/>
        <v>9</v>
      </c>
      <c r="F558" s="68">
        <f t="shared" si="38"/>
        <v>1.6666666666666667</v>
      </c>
      <c r="G558" s="41" t="e">
        <f>SUM(Sheet2!C526:F526)+Sheet2!X526-F558</f>
        <v>#N/A</v>
      </c>
      <c r="H558" s="41" t="e">
        <f>SUM(Sheet2!C526:L526)+Sheet2!Y526-F558</f>
        <v>#N/A</v>
      </c>
      <c r="I558" s="41" t="e">
        <f>SUM(Sheet2!C526:V526)+Sheet2!Z526-F558</f>
        <v>#N/A</v>
      </c>
    </row>
    <row r="559" spans="1:9" x14ac:dyDescent="0.2">
      <c r="A559" s="42">
        <f t="shared" si="37"/>
        <v>2</v>
      </c>
      <c r="B559" s="44">
        <f t="shared" si="39"/>
        <v>209</v>
      </c>
      <c r="C559" s="44">
        <f t="shared" si="40"/>
        <v>103</v>
      </c>
      <c r="D559" s="44">
        <f t="shared" si="41"/>
        <v>9</v>
      </c>
      <c r="F559" s="68">
        <f t="shared" si="38"/>
        <v>1.6746794871794872</v>
      </c>
      <c r="G559" s="41" t="e">
        <f>SUM(Sheet2!C527:F527)+Sheet2!X527-F559</f>
        <v>#N/A</v>
      </c>
      <c r="H559" s="41" t="e">
        <f>SUM(Sheet2!C527:L527)+Sheet2!Y527-F559</f>
        <v>#N/A</v>
      </c>
      <c r="I559" s="41" t="e">
        <f>SUM(Sheet2!C527:V527)+Sheet2!Z527-F559</f>
        <v>#N/A</v>
      </c>
    </row>
    <row r="560" spans="1:9" x14ac:dyDescent="0.2">
      <c r="A560" s="42">
        <f t="shared" si="37"/>
        <v>2</v>
      </c>
      <c r="B560" s="44">
        <f t="shared" si="39"/>
        <v>210</v>
      </c>
      <c r="C560" s="44">
        <f t="shared" si="40"/>
        <v>102</v>
      </c>
      <c r="D560" s="44">
        <f t="shared" si="41"/>
        <v>9</v>
      </c>
      <c r="F560" s="68">
        <f t="shared" si="38"/>
        <v>1.6826923076923077</v>
      </c>
      <c r="G560" s="41" t="e">
        <f>SUM(Sheet2!C528:F528)+Sheet2!X528-F560</f>
        <v>#N/A</v>
      </c>
      <c r="H560" s="41" t="e">
        <f>SUM(Sheet2!C528:L528)+Sheet2!Y528-F560</f>
        <v>#N/A</v>
      </c>
      <c r="I560" s="41" t="e">
        <f>SUM(Sheet2!C528:V528)+Sheet2!Z528-F560</f>
        <v>#N/A</v>
      </c>
    </row>
    <row r="561" spans="1:9" x14ac:dyDescent="0.2">
      <c r="A561" s="42">
        <f t="shared" si="37"/>
        <v>2</v>
      </c>
      <c r="B561" s="44">
        <f t="shared" si="39"/>
        <v>211</v>
      </c>
      <c r="C561" s="44">
        <f t="shared" si="40"/>
        <v>101</v>
      </c>
      <c r="D561" s="44">
        <f t="shared" si="41"/>
        <v>9</v>
      </c>
      <c r="F561" s="68">
        <f t="shared" si="38"/>
        <v>1.6907051282051282</v>
      </c>
      <c r="G561" s="41" t="e">
        <f>SUM(Sheet2!C529:F529)+Sheet2!X529-F561</f>
        <v>#N/A</v>
      </c>
      <c r="H561" s="41" t="e">
        <f>SUM(Sheet2!C529:L529)+Sheet2!Y529-F561</f>
        <v>#N/A</v>
      </c>
      <c r="I561" s="41" t="e">
        <f>SUM(Sheet2!C529:V529)+Sheet2!Z529-F561</f>
        <v>#N/A</v>
      </c>
    </row>
    <row r="562" spans="1:9" x14ac:dyDescent="0.2">
      <c r="A562" s="42">
        <f t="shared" si="37"/>
        <v>2</v>
      </c>
      <c r="B562" s="44">
        <f t="shared" si="39"/>
        <v>212</v>
      </c>
      <c r="C562" s="44">
        <f t="shared" si="40"/>
        <v>100</v>
      </c>
      <c r="D562" s="44">
        <f t="shared" si="41"/>
        <v>9</v>
      </c>
      <c r="F562" s="68">
        <f t="shared" si="38"/>
        <v>1.6987179487179487</v>
      </c>
      <c r="G562" s="41" t="e">
        <f>SUM(Sheet2!C530:F530)+Sheet2!X530-F562</f>
        <v>#N/A</v>
      </c>
      <c r="H562" s="41" t="e">
        <f>SUM(Sheet2!C530:L530)+Sheet2!Y530-F562</f>
        <v>#N/A</v>
      </c>
      <c r="I562" s="41" t="e">
        <f>SUM(Sheet2!C530:V530)+Sheet2!Z530-F562</f>
        <v>#N/A</v>
      </c>
    </row>
    <row r="563" spans="1:9" x14ac:dyDescent="0.2">
      <c r="A563" s="42">
        <f t="shared" si="37"/>
        <v>2</v>
      </c>
      <c r="B563" s="44">
        <f t="shared" si="39"/>
        <v>213</v>
      </c>
      <c r="C563" s="44">
        <f t="shared" si="40"/>
        <v>99</v>
      </c>
      <c r="D563" s="44">
        <f t="shared" si="41"/>
        <v>9</v>
      </c>
      <c r="F563" s="68">
        <f t="shared" si="38"/>
        <v>1.7067307692307692</v>
      </c>
      <c r="G563" s="41" t="e">
        <f>SUM(Sheet2!C531:F531)+Sheet2!X531-F563</f>
        <v>#N/A</v>
      </c>
      <c r="H563" s="41" t="e">
        <f>SUM(Sheet2!C531:L531)+Sheet2!Y531-F563</f>
        <v>#N/A</v>
      </c>
      <c r="I563" s="41" t="e">
        <f>SUM(Sheet2!C531:V531)+Sheet2!Z531-F563</f>
        <v>#N/A</v>
      </c>
    </row>
    <row r="564" spans="1:9" x14ac:dyDescent="0.2">
      <c r="A564" s="42">
        <f t="shared" si="37"/>
        <v>2</v>
      </c>
      <c r="B564" s="44">
        <f t="shared" si="39"/>
        <v>214</v>
      </c>
      <c r="C564" s="44">
        <f t="shared" si="40"/>
        <v>98</v>
      </c>
      <c r="D564" s="44">
        <f t="shared" si="41"/>
        <v>9</v>
      </c>
      <c r="F564" s="68">
        <f t="shared" si="38"/>
        <v>1.7147435897435896</v>
      </c>
      <c r="G564" s="41" t="e">
        <f>SUM(Sheet2!C532:F532)+Sheet2!X532-F564</f>
        <v>#N/A</v>
      </c>
      <c r="H564" s="41" t="e">
        <f>SUM(Sheet2!C532:L532)+Sheet2!Y532-F564</f>
        <v>#N/A</v>
      </c>
      <c r="I564" s="41" t="e">
        <f>SUM(Sheet2!C532:V532)+Sheet2!Z532-F564</f>
        <v>#N/A</v>
      </c>
    </row>
    <row r="565" spans="1:9" x14ac:dyDescent="0.2">
      <c r="A565" s="42">
        <f t="shared" si="37"/>
        <v>2</v>
      </c>
      <c r="B565" s="44">
        <f t="shared" si="39"/>
        <v>215</v>
      </c>
      <c r="C565" s="44">
        <f t="shared" si="40"/>
        <v>97</v>
      </c>
      <c r="D565" s="44">
        <f t="shared" si="41"/>
        <v>9</v>
      </c>
      <c r="F565" s="68">
        <f t="shared" si="38"/>
        <v>1.7227564102564104</v>
      </c>
      <c r="G565" s="41" t="e">
        <f>SUM(Sheet2!C533:F533)+Sheet2!X533-F565</f>
        <v>#N/A</v>
      </c>
      <c r="H565" s="41" t="e">
        <f>SUM(Sheet2!C533:L533)+Sheet2!Y533-F565</f>
        <v>#N/A</v>
      </c>
      <c r="I565" s="41" t="e">
        <f>SUM(Sheet2!C533:V533)+Sheet2!Z533-F565</f>
        <v>#N/A</v>
      </c>
    </row>
    <row r="566" spans="1:9" x14ac:dyDescent="0.2">
      <c r="A566" s="42">
        <f t="shared" si="37"/>
        <v>2</v>
      </c>
      <c r="B566" s="44">
        <f t="shared" si="39"/>
        <v>216</v>
      </c>
      <c r="C566" s="44">
        <f t="shared" si="40"/>
        <v>96</v>
      </c>
      <c r="D566" s="44">
        <f t="shared" si="41"/>
        <v>8</v>
      </c>
      <c r="F566" s="68">
        <f t="shared" si="38"/>
        <v>1.7307692307692308</v>
      </c>
      <c r="G566" s="41" t="e">
        <f>SUM(Sheet2!C534:F534)+Sheet2!X534-F566</f>
        <v>#N/A</v>
      </c>
      <c r="H566" s="41" t="e">
        <f>SUM(Sheet2!C534:L534)+Sheet2!Y534-F566</f>
        <v>#N/A</v>
      </c>
      <c r="I566" s="41" t="e">
        <f>SUM(Sheet2!C534:V534)+Sheet2!Z534-F566</f>
        <v>#N/A</v>
      </c>
    </row>
    <row r="567" spans="1:9" x14ac:dyDescent="0.2">
      <c r="A567" s="42">
        <f t="shared" si="37"/>
        <v>2</v>
      </c>
      <c r="B567" s="44">
        <f t="shared" si="39"/>
        <v>217</v>
      </c>
      <c r="C567" s="44">
        <f t="shared" si="40"/>
        <v>95</v>
      </c>
      <c r="D567" s="44">
        <f t="shared" si="41"/>
        <v>8</v>
      </c>
      <c r="F567" s="68">
        <f t="shared" si="38"/>
        <v>1.7387820512820513</v>
      </c>
      <c r="G567" s="41" t="e">
        <f>SUM(Sheet2!C535:F535)+Sheet2!X535-F567</f>
        <v>#N/A</v>
      </c>
      <c r="H567" s="41" t="e">
        <f>SUM(Sheet2!C535:L535)+Sheet2!Y535-F567</f>
        <v>#N/A</v>
      </c>
      <c r="I567" s="41" t="e">
        <f>SUM(Sheet2!C535:V535)+Sheet2!Z535-F567</f>
        <v>#N/A</v>
      </c>
    </row>
    <row r="568" spans="1:9" x14ac:dyDescent="0.2">
      <c r="A568" s="42">
        <f t="shared" si="37"/>
        <v>2</v>
      </c>
      <c r="B568" s="44">
        <f t="shared" si="39"/>
        <v>218</v>
      </c>
      <c r="C568" s="44">
        <f t="shared" si="40"/>
        <v>94</v>
      </c>
      <c r="D568" s="44">
        <f t="shared" si="41"/>
        <v>8</v>
      </c>
      <c r="F568" s="68">
        <f t="shared" si="38"/>
        <v>1.7467948717948718</v>
      </c>
      <c r="G568" s="41" t="e">
        <f>SUM(Sheet2!C536:F536)+Sheet2!X536-F568</f>
        <v>#N/A</v>
      </c>
      <c r="H568" s="41" t="e">
        <f>SUM(Sheet2!C536:L536)+Sheet2!Y536-F568</f>
        <v>#N/A</v>
      </c>
      <c r="I568" s="41" t="e">
        <f>SUM(Sheet2!C536:V536)+Sheet2!Z536-F568</f>
        <v>#N/A</v>
      </c>
    </row>
    <row r="569" spans="1:9" x14ac:dyDescent="0.2">
      <c r="A569" s="42">
        <f t="shared" si="37"/>
        <v>2</v>
      </c>
      <c r="B569" s="44">
        <f t="shared" si="39"/>
        <v>219</v>
      </c>
      <c r="C569" s="44">
        <f t="shared" si="40"/>
        <v>93</v>
      </c>
      <c r="D569" s="44">
        <f t="shared" si="41"/>
        <v>8</v>
      </c>
      <c r="F569" s="68">
        <f t="shared" si="38"/>
        <v>1.7548076923076923</v>
      </c>
      <c r="G569" s="41" t="e">
        <f>SUM(Sheet2!C537:F537)+Sheet2!X537-F569</f>
        <v>#N/A</v>
      </c>
      <c r="H569" s="41" t="e">
        <f>SUM(Sheet2!C537:L537)+Sheet2!Y537-F569</f>
        <v>#N/A</v>
      </c>
      <c r="I569" s="41" t="e">
        <f>SUM(Sheet2!C537:V537)+Sheet2!Z537-F569</f>
        <v>#N/A</v>
      </c>
    </row>
    <row r="570" spans="1:9" x14ac:dyDescent="0.2">
      <c r="A570" s="42">
        <f t="shared" si="37"/>
        <v>2</v>
      </c>
      <c r="B570" s="44">
        <f t="shared" si="39"/>
        <v>220</v>
      </c>
      <c r="C570" s="44">
        <f t="shared" si="40"/>
        <v>92</v>
      </c>
      <c r="D570" s="44">
        <f t="shared" si="41"/>
        <v>8</v>
      </c>
      <c r="F570" s="68">
        <f t="shared" si="38"/>
        <v>1.7628205128205128</v>
      </c>
      <c r="G570" s="41" t="e">
        <f>SUM(Sheet2!C538:F538)+Sheet2!X538-F570</f>
        <v>#N/A</v>
      </c>
      <c r="H570" s="41" t="e">
        <f>SUM(Sheet2!C538:L538)+Sheet2!Y538-F570</f>
        <v>#N/A</v>
      </c>
      <c r="I570" s="41" t="e">
        <f>SUM(Sheet2!C538:V538)+Sheet2!Z538-F570</f>
        <v>#N/A</v>
      </c>
    </row>
    <row r="571" spans="1:9" x14ac:dyDescent="0.2">
      <c r="A571" s="42">
        <f t="shared" si="37"/>
        <v>2</v>
      </c>
      <c r="B571" s="44">
        <f t="shared" si="39"/>
        <v>221</v>
      </c>
      <c r="C571" s="44">
        <f t="shared" si="40"/>
        <v>91</v>
      </c>
      <c r="D571" s="44">
        <f t="shared" si="41"/>
        <v>8</v>
      </c>
      <c r="F571" s="68">
        <f t="shared" si="38"/>
        <v>1.7708333333333333</v>
      </c>
      <c r="G571" s="41" t="e">
        <f>SUM(Sheet2!C539:F539)+Sheet2!X539-F571</f>
        <v>#N/A</v>
      </c>
      <c r="H571" s="41" t="e">
        <f>SUM(Sheet2!C539:L539)+Sheet2!Y539-F571</f>
        <v>#N/A</v>
      </c>
      <c r="I571" s="41" t="e">
        <f>SUM(Sheet2!C539:V539)+Sheet2!Z539-F571</f>
        <v>#N/A</v>
      </c>
    </row>
    <row r="572" spans="1:9" x14ac:dyDescent="0.2">
      <c r="A572" s="42">
        <f t="shared" si="37"/>
        <v>2</v>
      </c>
      <c r="B572" s="44">
        <f t="shared" si="39"/>
        <v>222</v>
      </c>
      <c r="C572" s="44">
        <f t="shared" si="40"/>
        <v>90</v>
      </c>
      <c r="D572" s="44">
        <f t="shared" si="41"/>
        <v>8</v>
      </c>
      <c r="F572" s="68">
        <f t="shared" si="38"/>
        <v>1.7788461538461537</v>
      </c>
      <c r="G572" s="41" t="e">
        <f>SUM(Sheet2!C540:F540)+Sheet2!X540-F572</f>
        <v>#N/A</v>
      </c>
      <c r="H572" s="41" t="e">
        <f>SUM(Sheet2!C540:L540)+Sheet2!Y540-F572</f>
        <v>#N/A</v>
      </c>
      <c r="I572" s="41" t="e">
        <f>SUM(Sheet2!C540:V540)+Sheet2!Z540-F572</f>
        <v>#N/A</v>
      </c>
    </row>
    <row r="573" spans="1:9" x14ac:dyDescent="0.2">
      <c r="A573" s="42">
        <f t="shared" si="37"/>
        <v>2</v>
      </c>
      <c r="B573" s="44">
        <f t="shared" si="39"/>
        <v>223</v>
      </c>
      <c r="C573" s="44">
        <f t="shared" si="40"/>
        <v>89</v>
      </c>
      <c r="D573" s="44">
        <f t="shared" si="41"/>
        <v>8</v>
      </c>
      <c r="F573" s="68">
        <f t="shared" si="38"/>
        <v>1.7868589743589745</v>
      </c>
      <c r="G573" s="41" t="e">
        <f>SUM(Sheet2!C541:F541)+Sheet2!X541-F573</f>
        <v>#N/A</v>
      </c>
      <c r="H573" s="41" t="e">
        <f>SUM(Sheet2!C541:L541)+Sheet2!Y541-F573</f>
        <v>#N/A</v>
      </c>
      <c r="I573" s="41" t="e">
        <f>SUM(Sheet2!C541:V541)+Sheet2!Z541-F573</f>
        <v>#N/A</v>
      </c>
    </row>
    <row r="574" spans="1:9" x14ac:dyDescent="0.2">
      <c r="A574" s="42">
        <f t="shared" si="37"/>
        <v>2</v>
      </c>
      <c r="B574" s="44">
        <f t="shared" si="39"/>
        <v>224</v>
      </c>
      <c r="C574" s="44">
        <f t="shared" si="40"/>
        <v>88</v>
      </c>
      <c r="D574" s="44">
        <f t="shared" si="41"/>
        <v>8</v>
      </c>
      <c r="F574" s="68">
        <f t="shared" si="38"/>
        <v>1.7948717948717949</v>
      </c>
      <c r="G574" s="41" t="e">
        <f>SUM(Sheet2!C542:F542)+Sheet2!X542-F574</f>
        <v>#N/A</v>
      </c>
      <c r="H574" s="41" t="e">
        <f>SUM(Sheet2!C542:L542)+Sheet2!Y542-F574</f>
        <v>#N/A</v>
      </c>
      <c r="I574" s="41" t="e">
        <f>SUM(Sheet2!C542:V542)+Sheet2!Z542-F574</f>
        <v>#N/A</v>
      </c>
    </row>
    <row r="575" spans="1:9" x14ac:dyDescent="0.2">
      <c r="A575" s="42">
        <f t="shared" si="37"/>
        <v>2</v>
      </c>
      <c r="B575" s="44">
        <f t="shared" si="39"/>
        <v>225</v>
      </c>
      <c r="C575" s="44">
        <f t="shared" si="40"/>
        <v>87</v>
      </c>
      <c r="D575" s="44">
        <f t="shared" si="41"/>
        <v>8</v>
      </c>
      <c r="F575" s="68">
        <f t="shared" si="38"/>
        <v>1.8028846153846154</v>
      </c>
      <c r="G575" s="41" t="e">
        <f>SUM(Sheet2!C543:F543)+Sheet2!X543-F575</f>
        <v>#N/A</v>
      </c>
      <c r="H575" s="41" t="e">
        <f>SUM(Sheet2!C543:L543)+Sheet2!Y543-F575</f>
        <v>#N/A</v>
      </c>
      <c r="I575" s="41" t="e">
        <f>SUM(Sheet2!C543:V543)+Sheet2!Z543-F575</f>
        <v>#N/A</v>
      </c>
    </row>
    <row r="576" spans="1:9" x14ac:dyDescent="0.2">
      <c r="A576" s="42">
        <f t="shared" si="37"/>
        <v>2</v>
      </c>
      <c r="B576" s="44">
        <f t="shared" si="39"/>
        <v>226</v>
      </c>
      <c r="C576" s="44">
        <f t="shared" si="40"/>
        <v>86</v>
      </c>
      <c r="D576" s="44">
        <f t="shared" si="41"/>
        <v>8</v>
      </c>
      <c r="F576" s="68">
        <f t="shared" si="38"/>
        <v>1.8108974358974359</v>
      </c>
      <c r="G576" s="41" t="e">
        <f>SUM(Sheet2!C544:F544)+Sheet2!X544-F576</f>
        <v>#N/A</v>
      </c>
      <c r="H576" s="41" t="e">
        <f>SUM(Sheet2!C544:L544)+Sheet2!Y544-F576</f>
        <v>#N/A</v>
      </c>
      <c r="I576" s="41" t="e">
        <f>SUM(Sheet2!C544:V544)+Sheet2!Z544-F576</f>
        <v>#N/A</v>
      </c>
    </row>
    <row r="577" spans="1:9" x14ac:dyDescent="0.2">
      <c r="A577" s="42">
        <f t="shared" si="37"/>
        <v>2</v>
      </c>
      <c r="B577" s="44">
        <f t="shared" si="39"/>
        <v>227</v>
      </c>
      <c r="C577" s="44">
        <f t="shared" si="40"/>
        <v>85</v>
      </c>
      <c r="D577" s="44">
        <f t="shared" si="41"/>
        <v>8</v>
      </c>
      <c r="F577" s="68">
        <f t="shared" si="38"/>
        <v>1.8189102564102564</v>
      </c>
      <c r="G577" s="41" t="e">
        <f>SUM(Sheet2!C545:F545)+Sheet2!X545-F577</f>
        <v>#N/A</v>
      </c>
      <c r="H577" s="41" t="e">
        <f>SUM(Sheet2!C545:L545)+Sheet2!Y545-F577</f>
        <v>#N/A</v>
      </c>
      <c r="I577" s="41" t="e">
        <f>SUM(Sheet2!C545:V545)+Sheet2!Z545-F577</f>
        <v>#N/A</v>
      </c>
    </row>
    <row r="578" spans="1:9" x14ac:dyDescent="0.2">
      <c r="A578" s="42">
        <f t="shared" si="37"/>
        <v>2</v>
      </c>
      <c r="B578" s="44">
        <f t="shared" si="39"/>
        <v>228</v>
      </c>
      <c r="C578" s="44">
        <f t="shared" si="40"/>
        <v>84</v>
      </c>
      <c r="D578" s="44">
        <f t="shared" si="41"/>
        <v>7</v>
      </c>
      <c r="F578" s="68">
        <f t="shared" si="38"/>
        <v>1.8269230769230769</v>
      </c>
      <c r="G578" s="41" t="e">
        <f>SUM(Sheet2!C546:F546)+Sheet2!X546-F578</f>
        <v>#N/A</v>
      </c>
      <c r="H578" s="41" t="e">
        <f>SUM(Sheet2!C546:L546)+Sheet2!Y546-F578</f>
        <v>#N/A</v>
      </c>
      <c r="I578" s="41" t="e">
        <f>SUM(Sheet2!C546:V546)+Sheet2!Z546-F578</f>
        <v>#N/A</v>
      </c>
    </row>
    <row r="579" spans="1:9" x14ac:dyDescent="0.2">
      <c r="A579" s="42">
        <f t="shared" si="37"/>
        <v>2</v>
      </c>
      <c r="B579" s="44">
        <f t="shared" si="39"/>
        <v>229</v>
      </c>
      <c r="C579" s="44">
        <f t="shared" si="40"/>
        <v>83</v>
      </c>
      <c r="D579" s="44">
        <f t="shared" si="41"/>
        <v>7</v>
      </c>
      <c r="F579" s="68">
        <f t="shared" si="38"/>
        <v>1.8349358974358974</v>
      </c>
      <c r="G579" s="41" t="e">
        <f>SUM(Sheet2!C547:F547)+Sheet2!X547-F579</f>
        <v>#N/A</v>
      </c>
      <c r="H579" s="41" t="e">
        <f>SUM(Sheet2!C547:L547)+Sheet2!Y547-F579</f>
        <v>#N/A</v>
      </c>
      <c r="I579" s="41" t="e">
        <f>SUM(Sheet2!C547:V547)+Sheet2!Z547-F579</f>
        <v>#N/A</v>
      </c>
    </row>
    <row r="580" spans="1:9" x14ac:dyDescent="0.2">
      <c r="A580" s="42">
        <f t="shared" si="37"/>
        <v>2</v>
      </c>
      <c r="B580" s="44">
        <f t="shared" si="39"/>
        <v>230</v>
      </c>
      <c r="C580" s="44">
        <f t="shared" si="40"/>
        <v>82</v>
      </c>
      <c r="D580" s="44">
        <f t="shared" si="41"/>
        <v>7</v>
      </c>
      <c r="F580" s="68">
        <f t="shared" si="38"/>
        <v>1.8429487179487178</v>
      </c>
      <c r="G580" s="41" t="e">
        <f>SUM(Sheet2!C548:F548)+Sheet2!X548-F580</f>
        <v>#N/A</v>
      </c>
      <c r="H580" s="41" t="e">
        <f>SUM(Sheet2!C548:L548)+Sheet2!Y548-F580</f>
        <v>#N/A</v>
      </c>
      <c r="I580" s="41" t="e">
        <f>SUM(Sheet2!C548:V548)+Sheet2!Z548-F580</f>
        <v>#N/A</v>
      </c>
    </row>
    <row r="581" spans="1:9" x14ac:dyDescent="0.2">
      <c r="A581" s="42">
        <f t="shared" si="37"/>
        <v>2</v>
      </c>
      <c r="B581" s="44">
        <f t="shared" si="39"/>
        <v>231</v>
      </c>
      <c r="C581" s="44">
        <f t="shared" si="40"/>
        <v>81</v>
      </c>
      <c r="D581" s="44">
        <f t="shared" si="41"/>
        <v>7</v>
      </c>
      <c r="F581" s="68">
        <f t="shared" si="38"/>
        <v>1.8509615384615385</v>
      </c>
      <c r="G581" s="41" t="e">
        <f>SUM(Sheet2!C549:F549)+Sheet2!X549-F581</f>
        <v>#N/A</v>
      </c>
      <c r="H581" s="41" t="e">
        <f>SUM(Sheet2!C549:L549)+Sheet2!Y549-F581</f>
        <v>#N/A</v>
      </c>
      <c r="I581" s="41" t="e">
        <f>SUM(Sheet2!C549:V549)+Sheet2!Z549-F581</f>
        <v>#N/A</v>
      </c>
    </row>
    <row r="582" spans="1:9" x14ac:dyDescent="0.2">
      <c r="A582" s="42">
        <f t="shared" si="37"/>
        <v>2</v>
      </c>
      <c r="B582" s="44">
        <f t="shared" si="39"/>
        <v>232</v>
      </c>
      <c r="C582" s="44">
        <f t="shared" si="40"/>
        <v>80</v>
      </c>
      <c r="D582" s="44">
        <f t="shared" si="41"/>
        <v>7</v>
      </c>
      <c r="F582" s="68">
        <f t="shared" si="38"/>
        <v>1.858974358974359</v>
      </c>
      <c r="G582" s="41" t="e">
        <f>SUM(Sheet2!C550:F550)+Sheet2!X550-F582</f>
        <v>#N/A</v>
      </c>
      <c r="H582" s="41" t="e">
        <f>SUM(Sheet2!C550:L550)+Sheet2!Y550-F582</f>
        <v>#N/A</v>
      </c>
      <c r="I582" s="41" t="e">
        <f>SUM(Sheet2!C550:V550)+Sheet2!Z550-F582</f>
        <v>#N/A</v>
      </c>
    </row>
    <row r="583" spans="1:9" x14ac:dyDescent="0.2">
      <c r="A583" s="42">
        <f t="shared" si="37"/>
        <v>2</v>
      </c>
      <c r="B583" s="44">
        <f t="shared" si="39"/>
        <v>233</v>
      </c>
      <c r="C583" s="44">
        <f t="shared" si="40"/>
        <v>79</v>
      </c>
      <c r="D583" s="44">
        <f t="shared" si="41"/>
        <v>7</v>
      </c>
      <c r="F583" s="68">
        <f t="shared" si="38"/>
        <v>1.8669871794871795</v>
      </c>
      <c r="G583" s="41" t="e">
        <f>SUM(Sheet2!C551:F551)+Sheet2!X551-F583</f>
        <v>#N/A</v>
      </c>
      <c r="H583" s="41" t="e">
        <f>SUM(Sheet2!C551:L551)+Sheet2!Y551-F583</f>
        <v>#N/A</v>
      </c>
      <c r="I583" s="41" t="e">
        <f>SUM(Sheet2!C551:V551)+Sheet2!Z551-F583</f>
        <v>#N/A</v>
      </c>
    </row>
    <row r="584" spans="1:9" x14ac:dyDescent="0.2">
      <c r="A584" s="42">
        <f t="shared" si="37"/>
        <v>2</v>
      </c>
      <c r="B584" s="44">
        <f t="shared" si="39"/>
        <v>234</v>
      </c>
      <c r="C584" s="44">
        <f t="shared" si="40"/>
        <v>78</v>
      </c>
      <c r="D584" s="44">
        <f t="shared" si="41"/>
        <v>7</v>
      </c>
      <c r="F584" s="68">
        <f t="shared" si="38"/>
        <v>1.875</v>
      </c>
      <c r="G584" s="41" t="e">
        <f>SUM(Sheet2!C552:F552)+Sheet2!X552-F584</f>
        <v>#N/A</v>
      </c>
      <c r="H584" s="41" t="e">
        <f>SUM(Sheet2!C552:L552)+Sheet2!Y552-F584</f>
        <v>#N/A</v>
      </c>
      <c r="I584" s="41" t="e">
        <f>SUM(Sheet2!C552:V552)+Sheet2!Z552-F584</f>
        <v>#N/A</v>
      </c>
    </row>
    <row r="585" spans="1:9" x14ac:dyDescent="0.2">
      <c r="A585" s="42">
        <f t="shared" si="37"/>
        <v>2</v>
      </c>
      <c r="B585" s="44">
        <f t="shared" si="39"/>
        <v>235</v>
      </c>
      <c r="C585" s="44">
        <f t="shared" si="40"/>
        <v>77</v>
      </c>
      <c r="D585" s="44">
        <f t="shared" si="41"/>
        <v>7</v>
      </c>
      <c r="F585" s="68">
        <f t="shared" si="38"/>
        <v>1.8830128205128205</v>
      </c>
      <c r="G585" s="41" t="e">
        <f>SUM(Sheet2!C553:F553)+Sheet2!X553-F585</f>
        <v>#N/A</v>
      </c>
      <c r="H585" s="41" t="e">
        <f>SUM(Sheet2!C553:L553)+Sheet2!Y553-F585</f>
        <v>#N/A</v>
      </c>
      <c r="I585" s="41" t="e">
        <f>SUM(Sheet2!C553:V553)+Sheet2!Z553-F585</f>
        <v>#N/A</v>
      </c>
    </row>
    <row r="586" spans="1:9" x14ac:dyDescent="0.2">
      <c r="A586" s="42">
        <f t="shared" si="37"/>
        <v>2</v>
      </c>
      <c r="B586" s="44">
        <f t="shared" si="39"/>
        <v>236</v>
      </c>
      <c r="C586" s="44">
        <f t="shared" si="40"/>
        <v>76</v>
      </c>
      <c r="D586" s="44">
        <f t="shared" si="41"/>
        <v>7</v>
      </c>
      <c r="F586" s="68">
        <f t="shared" si="38"/>
        <v>1.891025641025641</v>
      </c>
      <c r="G586" s="41" t="e">
        <f>SUM(Sheet2!C554:F554)+Sheet2!X554-F586</f>
        <v>#N/A</v>
      </c>
      <c r="H586" s="41" t="e">
        <f>SUM(Sheet2!C554:L554)+Sheet2!Y554-F586</f>
        <v>#N/A</v>
      </c>
      <c r="I586" s="41" t="e">
        <f>SUM(Sheet2!C554:V554)+Sheet2!Z554-F586</f>
        <v>#N/A</v>
      </c>
    </row>
    <row r="587" spans="1:9" x14ac:dyDescent="0.2">
      <c r="A587" s="42">
        <f t="shared" si="37"/>
        <v>2</v>
      </c>
      <c r="B587" s="44">
        <f t="shared" si="39"/>
        <v>237</v>
      </c>
      <c r="C587" s="44">
        <f t="shared" si="40"/>
        <v>75</v>
      </c>
      <c r="D587" s="44">
        <f t="shared" si="41"/>
        <v>7</v>
      </c>
      <c r="F587" s="68">
        <f t="shared" si="38"/>
        <v>1.8990384615384615</v>
      </c>
      <c r="G587" s="41" t="e">
        <f>SUM(Sheet2!C555:F555)+Sheet2!X555-F587</f>
        <v>#N/A</v>
      </c>
      <c r="H587" s="41" t="e">
        <f>SUM(Sheet2!C555:L555)+Sheet2!Y555-F587</f>
        <v>#N/A</v>
      </c>
      <c r="I587" s="41" t="e">
        <f>SUM(Sheet2!C555:V555)+Sheet2!Z555-F587</f>
        <v>#N/A</v>
      </c>
    </row>
    <row r="588" spans="1:9" x14ac:dyDescent="0.2">
      <c r="A588" s="42">
        <f t="shared" ref="A588:A642" si="42">A276+1</f>
        <v>2</v>
      </c>
      <c r="B588" s="44">
        <f t="shared" si="39"/>
        <v>238</v>
      </c>
      <c r="C588" s="44">
        <f t="shared" si="40"/>
        <v>74</v>
      </c>
      <c r="D588" s="44">
        <f t="shared" si="41"/>
        <v>7</v>
      </c>
      <c r="F588" s="68">
        <f t="shared" si="38"/>
        <v>1.9070512820512822</v>
      </c>
      <c r="G588" s="41" t="e">
        <f>SUM(Sheet2!C556:F556)+Sheet2!X556-F588</f>
        <v>#N/A</v>
      </c>
      <c r="H588" s="41" t="e">
        <f>SUM(Sheet2!C556:L556)+Sheet2!Y556-F588</f>
        <v>#N/A</v>
      </c>
      <c r="I588" s="41" t="e">
        <f>SUM(Sheet2!C556:V556)+Sheet2!Z556-F588</f>
        <v>#N/A</v>
      </c>
    </row>
    <row r="589" spans="1:9" x14ac:dyDescent="0.2">
      <c r="A589" s="42">
        <f t="shared" si="42"/>
        <v>2</v>
      </c>
      <c r="B589" s="44">
        <f t="shared" si="39"/>
        <v>239</v>
      </c>
      <c r="C589" s="44">
        <f t="shared" si="40"/>
        <v>73</v>
      </c>
      <c r="D589" s="44">
        <f t="shared" si="41"/>
        <v>7</v>
      </c>
      <c r="F589" s="68">
        <f t="shared" si="38"/>
        <v>1.9150641025641026</v>
      </c>
      <c r="G589" s="41" t="e">
        <f>SUM(Sheet2!C557:F557)+Sheet2!X557-F589</f>
        <v>#N/A</v>
      </c>
      <c r="H589" s="41" t="e">
        <f>SUM(Sheet2!C557:L557)+Sheet2!Y557-F589</f>
        <v>#N/A</v>
      </c>
      <c r="I589" s="41" t="e">
        <f>SUM(Sheet2!C557:V557)+Sheet2!Z557-F589</f>
        <v>#N/A</v>
      </c>
    </row>
    <row r="590" spans="1:9" x14ac:dyDescent="0.2">
      <c r="A590" s="42">
        <f t="shared" si="42"/>
        <v>2</v>
      </c>
      <c r="B590" s="44">
        <f t="shared" si="39"/>
        <v>240</v>
      </c>
      <c r="C590" s="44">
        <f t="shared" si="40"/>
        <v>72</v>
      </c>
      <c r="D590" s="44">
        <f t="shared" si="41"/>
        <v>6</v>
      </c>
      <c r="F590" s="68">
        <f t="shared" si="38"/>
        <v>1.9230769230769231</v>
      </c>
      <c r="G590" s="41" t="e">
        <f>SUM(Sheet2!C558:F558)+Sheet2!X558-F590</f>
        <v>#N/A</v>
      </c>
      <c r="H590" s="41" t="e">
        <f>SUM(Sheet2!C558:L558)+Sheet2!Y558-F590</f>
        <v>#N/A</v>
      </c>
      <c r="I590" s="41" t="e">
        <f>SUM(Sheet2!C558:V558)+Sheet2!Z558-F590</f>
        <v>#N/A</v>
      </c>
    </row>
    <row r="591" spans="1:9" x14ac:dyDescent="0.2">
      <c r="A591" s="42">
        <f t="shared" si="42"/>
        <v>2</v>
      </c>
      <c r="B591" s="44">
        <f t="shared" si="39"/>
        <v>241</v>
      </c>
      <c r="C591" s="44">
        <f t="shared" si="40"/>
        <v>71</v>
      </c>
      <c r="D591" s="44">
        <f t="shared" si="41"/>
        <v>6</v>
      </c>
      <c r="F591" s="68">
        <f t="shared" si="38"/>
        <v>1.9310897435897436</v>
      </c>
      <c r="G591" s="41" t="e">
        <f>SUM(Sheet2!C559:F559)+Sheet2!X559-F591</f>
        <v>#N/A</v>
      </c>
      <c r="H591" s="41" t="e">
        <f>SUM(Sheet2!C559:L559)+Sheet2!Y559-F591</f>
        <v>#N/A</v>
      </c>
      <c r="I591" s="41" t="e">
        <f>SUM(Sheet2!C559:V559)+Sheet2!Z559-F591</f>
        <v>#N/A</v>
      </c>
    </row>
    <row r="592" spans="1:9" x14ac:dyDescent="0.2">
      <c r="A592" s="42">
        <f t="shared" si="42"/>
        <v>2</v>
      </c>
      <c r="B592" s="44">
        <f t="shared" si="39"/>
        <v>242</v>
      </c>
      <c r="C592" s="44">
        <f t="shared" si="40"/>
        <v>70</v>
      </c>
      <c r="D592" s="44">
        <f t="shared" si="41"/>
        <v>6</v>
      </c>
      <c r="F592" s="68">
        <f t="shared" si="38"/>
        <v>1.9391025641025641</v>
      </c>
      <c r="G592" s="41" t="e">
        <f>SUM(Sheet2!C560:F560)+Sheet2!X560-F592</f>
        <v>#N/A</v>
      </c>
      <c r="H592" s="41" t="e">
        <f>SUM(Sheet2!C560:L560)+Sheet2!Y560-F592</f>
        <v>#N/A</v>
      </c>
      <c r="I592" s="41" t="e">
        <f>SUM(Sheet2!C560:V560)+Sheet2!Z560-F592</f>
        <v>#N/A</v>
      </c>
    </row>
    <row r="593" spans="1:9" x14ac:dyDescent="0.2">
      <c r="A593" s="42">
        <f t="shared" si="42"/>
        <v>2</v>
      </c>
      <c r="B593" s="44">
        <f t="shared" si="39"/>
        <v>243</v>
      </c>
      <c r="C593" s="44">
        <f t="shared" si="40"/>
        <v>69</v>
      </c>
      <c r="D593" s="44">
        <f t="shared" si="41"/>
        <v>6</v>
      </c>
      <c r="F593" s="68">
        <f t="shared" si="38"/>
        <v>1.9471153846153846</v>
      </c>
      <c r="G593" s="41" t="e">
        <f>SUM(Sheet2!C561:F561)+Sheet2!X561-F593</f>
        <v>#N/A</v>
      </c>
      <c r="H593" s="41" t="e">
        <f>SUM(Sheet2!C561:L561)+Sheet2!Y561-F593</f>
        <v>#N/A</v>
      </c>
      <c r="I593" s="41" t="e">
        <f>SUM(Sheet2!C561:V561)+Sheet2!Z561-F593</f>
        <v>#N/A</v>
      </c>
    </row>
    <row r="594" spans="1:9" x14ac:dyDescent="0.2">
      <c r="A594" s="42">
        <f t="shared" si="42"/>
        <v>2</v>
      </c>
      <c r="B594" s="44">
        <f t="shared" si="39"/>
        <v>244</v>
      </c>
      <c r="C594" s="44">
        <f t="shared" si="40"/>
        <v>68</v>
      </c>
      <c r="D594" s="44">
        <f t="shared" si="41"/>
        <v>6</v>
      </c>
      <c r="F594" s="68">
        <f t="shared" si="38"/>
        <v>1.9551282051282051</v>
      </c>
      <c r="G594" s="41" t="e">
        <f>SUM(Sheet2!C562:F562)+Sheet2!X562-F594</f>
        <v>#N/A</v>
      </c>
      <c r="H594" s="41" t="e">
        <f>SUM(Sheet2!C562:L562)+Sheet2!Y562-F594</f>
        <v>#N/A</v>
      </c>
      <c r="I594" s="41" t="e">
        <f>SUM(Sheet2!C562:V562)+Sheet2!Z562-F594</f>
        <v>#N/A</v>
      </c>
    </row>
    <row r="595" spans="1:9" x14ac:dyDescent="0.2">
      <c r="A595" s="42">
        <f t="shared" si="42"/>
        <v>2</v>
      </c>
      <c r="B595" s="44">
        <f t="shared" si="39"/>
        <v>245</v>
      </c>
      <c r="C595" s="44">
        <f t="shared" si="40"/>
        <v>67</v>
      </c>
      <c r="D595" s="44">
        <f t="shared" si="41"/>
        <v>6</v>
      </c>
      <c r="F595" s="68">
        <f t="shared" si="38"/>
        <v>1.9631410256410255</v>
      </c>
      <c r="G595" s="41" t="e">
        <f>SUM(Sheet2!C563:F563)+Sheet2!X563-F595</f>
        <v>#N/A</v>
      </c>
      <c r="H595" s="41" t="e">
        <f>SUM(Sheet2!C563:L563)+Sheet2!Y563-F595</f>
        <v>#N/A</v>
      </c>
      <c r="I595" s="41" t="e">
        <f>SUM(Sheet2!C563:V563)+Sheet2!Z563-F595</f>
        <v>#N/A</v>
      </c>
    </row>
    <row r="596" spans="1:9" x14ac:dyDescent="0.2">
      <c r="A596" s="42">
        <f t="shared" si="42"/>
        <v>2</v>
      </c>
      <c r="B596" s="44">
        <f t="shared" si="39"/>
        <v>246</v>
      </c>
      <c r="C596" s="44">
        <f t="shared" si="40"/>
        <v>66</v>
      </c>
      <c r="D596" s="44">
        <f t="shared" si="41"/>
        <v>6</v>
      </c>
      <c r="F596" s="68">
        <f t="shared" si="38"/>
        <v>1.9711538461538463</v>
      </c>
      <c r="G596" s="41" t="e">
        <f>SUM(Sheet2!C564:F564)+Sheet2!X564-F596</f>
        <v>#N/A</v>
      </c>
      <c r="H596" s="41" t="e">
        <f>SUM(Sheet2!C564:L564)+Sheet2!Y564-F596</f>
        <v>#N/A</v>
      </c>
      <c r="I596" s="41" t="e">
        <f>SUM(Sheet2!C564:V564)+Sheet2!Z564-F596</f>
        <v>#N/A</v>
      </c>
    </row>
    <row r="597" spans="1:9" x14ac:dyDescent="0.2">
      <c r="A597" s="42">
        <f t="shared" si="42"/>
        <v>2</v>
      </c>
      <c r="B597" s="44">
        <f t="shared" si="39"/>
        <v>247</v>
      </c>
      <c r="C597" s="44">
        <f t="shared" si="40"/>
        <v>65</v>
      </c>
      <c r="D597" s="44">
        <f t="shared" si="41"/>
        <v>6</v>
      </c>
      <c r="F597" s="68">
        <f t="shared" si="38"/>
        <v>1.9791666666666667</v>
      </c>
      <c r="G597" s="41" t="e">
        <f>SUM(Sheet2!C565:F565)+Sheet2!X565-F597</f>
        <v>#N/A</v>
      </c>
      <c r="H597" s="41" t="e">
        <f>SUM(Sheet2!C565:L565)+Sheet2!Y565-F597</f>
        <v>#N/A</v>
      </c>
      <c r="I597" s="41" t="e">
        <f>SUM(Sheet2!C565:V565)+Sheet2!Z565-F597</f>
        <v>#N/A</v>
      </c>
    </row>
    <row r="598" spans="1:9" x14ac:dyDescent="0.2">
      <c r="A598" s="42">
        <f t="shared" si="42"/>
        <v>2</v>
      </c>
      <c r="B598" s="44">
        <f t="shared" si="39"/>
        <v>248</v>
      </c>
      <c r="C598" s="44">
        <f t="shared" si="40"/>
        <v>64</v>
      </c>
      <c r="D598" s="44">
        <f t="shared" si="41"/>
        <v>6</v>
      </c>
      <c r="F598" s="68">
        <f t="shared" si="38"/>
        <v>1.9871794871794872</v>
      </c>
      <c r="G598" s="41" t="e">
        <f>SUM(Sheet2!C566:F566)+Sheet2!X566-F598</f>
        <v>#N/A</v>
      </c>
      <c r="H598" s="41" t="e">
        <f>SUM(Sheet2!C566:L566)+Sheet2!Y566-F598</f>
        <v>#N/A</v>
      </c>
      <c r="I598" s="41" t="e">
        <f>SUM(Sheet2!C566:V566)+Sheet2!Z566-F598</f>
        <v>#N/A</v>
      </c>
    </row>
    <row r="599" spans="1:9" x14ac:dyDescent="0.2">
      <c r="A599" s="42">
        <f t="shared" si="42"/>
        <v>2</v>
      </c>
      <c r="B599" s="44">
        <f t="shared" si="39"/>
        <v>249</v>
      </c>
      <c r="C599" s="44">
        <f t="shared" si="40"/>
        <v>63</v>
      </c>
      <c r="D599" s="44">
        <f t="shared" si="41"/>
        <v>6</v>
      </c>
      <c r="F599" s="68">
        <f t="shared" si="38"/>
        <v>1.9951923076923077</v>
      </c>
      <c r="G599" s="41" t="e">
        <f>SUM(Sheet2!C567:F567)+Sheet2!X567-F599</f>
        <v>#N/A</v>
      </c>
      <c r="H599" s="41" t="e">
        <f>SUM(Sheet2!C567:L567)+Sheet2!Y567-F599</f>
        <v>#N/A</v>
      </c>
      <c r="I599" s="41" t="e">
        <f>SUM(Sheet2!C567:V567)+Sheet2!Z567-F599</f>
        <v>#N/A</v>
      </c>
    </row>
    <row r="600" spans="1:9" x14ac:dyDescent="0.2">
      <c r="A600" s="42">
        <f t="shared" si="42"/>
        <v>2</v>
      </c>
      <c r="B600" s="44">
        <f t="shared" si="39"/>
        <v>250</v>
      </c>
      <c r="C600" s="44">
        <f t="shared" si="40"/>
        <v>62</v>
      </c>
      <c r="D600" s="44">
        <f t="shared" si="41"/>
        <v>6</v>
      </c>
      <c r="F600" s="68">
        <f t="shared" si="38"/>
        <v>2.0032051282051282</v>
      </c>
      <c r="G600" s="41" t="e">
        <f>SUM(Sheet2!C568:F568)+Sheet2!X568-F600</f>
        <v>#N/A</v>
      </c>
      <c r="H600" s="41" t="e">
        <f>SUM(Sheet2!C568:L568)+Sheet2!Y568-F600</f>
        <v>#N/A</v>
      </c>
      <c r="I600" s="41" t="e">
        <f>SUM(Sheet2!C568:V568)+Sheet2!Z568-F600</f>
        <v>#N/A</v>
      </c>
    </row>
    <row r="601" spans="1:9" x14ac:dyDescent="0.2">
      <c r="A601" s="42">
        <f t="shared" si="42"/>
        <v>2</v>
      </c>
      <c r="B601" s="44">
        <f t="shared" si="39"/>
        <v>251</v>
      </c>
      <c r="C601" s="44">
        <f t="shared" si="40"/>
        <v>61</v>
      </c>
      <c r="D601" s="44">
        <f t="shared" si="41"/>
        <v>6</v>
      </c>
      <c r="F601" s="68">
        <f t="shared" si="38"/>
        <v>2.0112179487179489</v>
      </c>
      <c r="G601" s="41" t="e">
        <f>SUM(Sheet2!C569:F569)+Sheet2!X569-F601</f>
        <v>#N/A</v>
      </c>
      <c r="H601" s="41" t="e">
        <f>SUM(Sheet2!C569:L569)+Sheet2!Y569-F601</f>
        <v>#N/A</v>
      </c>
      <c r="I601" s="41" t="e">
        <f>SUM(Sheet2!C569:V569)+Sheet2!Z569-F601</f>
        <v>#N/A</v>
      </c>
    </row>
    <row r="602" spans="1:9" x14ac:dyDescent="0.2">
      <c r="A602" s="42">
        <f t="shared" si="42"/>
        <v>2</v>
      </c>
      <c r="B602" s="44">
        <f t="shared" si="39"/>
        <v>252</v>
      </c>
      <c r="C602" s="44">
        <f t="shared" si="40"/>
        <v>60</v>
      </c>
      <c r="D602" s="44">
        <f t="shared" si="41"/>
        <v>5</v>
      </c>
      <c r="F602" s="68">
        <f t="shared" si="38"/>
        <v>2.0192307692307692</v>
      </c>
      <c r="G602" s="41" t="e">
        <f>SUM(Sheet2!C570:F570)+Sheet2!X570-F602</f>
        <v>#N/A</v>
      </c>
      <c r="H602" s="41" t="e">
        <f>SUM(Sheet2!C570:L570)+Sheet2!Y570-F602</f>
        <v>#N/A</v>
      </c>
      <c r="I602" s="41" t="e">
        <f>SUM(Sheet2!C570:V570)+Sheet2!Z570-F602</f>
        <v>#N/A</v>
      </c>
    </row>
    <row r="603" spans="1:9" x14ac:dyDescent="0.2">
      <c r="A603" s="42">
        <f t="shared" si="42"/>
        <v>2</v>
      </c>
      <c r="B603" s="44">
        <f t="shared" si="39"/>
        <v>253</v>
      </c>
      <c r="C603" s="44">
        <f t="shared" si="40"/>
        <v>59</v>
      </c>
      <c r="D603" s="44">
        <f t="shared" si="41"/>
        <v>5</v>
      </c>
      <c r="F603" s="68">
        <f t="shared" si="38"/>
        <v>2.0272435897435899</v>
      </c>
      <c r="G603" s="41" t="e">
        <f>SUM(Sheet2!C571:F571)+Sheet2!X571-F603</f>
        <v>#N/A</v>
      </c>
      <c r="H603" s="41" t="e">
        <f>SUM(Sheet2!C571:L571)+Sheet2!Y571-F603</f>
        <v>#N/A</v>
      </c>
      <c r="I603" s="41" t="e">
        <f>SUM(Sheet2!C571:V571)+Sheet2!Z571-F603</f>
        <v>#N/A</v>
      </c>
    </row>
    <row r="604" spans="1:9" x14ac:dyDescent="0.2">
      <c r="A604" s="42">
        <f t="shared" si="42"/>
        <v>2</v>
      </c>
      <c r="B604" s="44">
        <f t="shared" si="39"/>
        <v>254</v>
      </c>
      <c r="C604" s="44">
        <f t="shared" si="40"/>
        <v>58</v>
      </c>
      <c r="D604" s="44">
        <f t="shared" si="41"/>
        <v>5</v>
      </c>
      <c r="F604" s="68">
        <f t="shared" si="38"/>
        <v>2.0352564102564101</v>
      </c>
      <c r="G604" s="41" t="e">
        <f>SUM(Sheet2!C572:F572)+Sheet2!X572-F604</f>
        <v>#N/A</v>
      </c>
      <c r="H604" s="41" t="e">
        <f>SUM(Sheet2!C572:L572)+Sheet2!Y572-F604</f>
        <v>#N/A</v>
      </c>
      <c r="I604" s="41" t="e">
        <f>SUM(Sheet2!C572:V572)+Sheet2!Z572-F604</f>
        <v>#N/A</v>
      </c>
    </row>
    <row r="605" spans="1:9" x14ac:dyDescent="0.2">
      <c r="A605" s="42">
        <f t="shared" si="42"/>
        <v>2</v>
      </c>
      <c r="B605" s="44">
        <f t="shared" si="39"/>
        <v>255</v>
      </c>
      <c r="C605" s="44">
        <f t="shared" si="40"/>
        <v>57</v>
      </c>
      <c r="D605" s="44">
        <f t="shared" si="41"/>
        <v>5</v>
      </c>
      <c r="F605" s="68">
        <f t="shared" si="38"/>
        <v>2.0432692307692308</v>
      </c>
      <c r="G605" s="41" t="e">
        <f>SUM(Sheet2!C573:F573)+Sheet2!X573-F605</f>
        <v>#N/A</v>
      </c>
      <c r="H605" s="41" t="e">
        <f>SUM(Sheet2!C573:L573)+Sheet2!Y573-F605</f>
        <v>#N/A</v>
      </c>
      <c r="I605" s="41" t="e">
        <f>SUM(Sheet2!C573:V573)+Sheet2!Z573-F605</f>
        <v>#N/A</v>
      </c>
    </row>
    <row r="606" spans="1:9" x14ac:dyDescent="0.2">
      <c r="A606" s="42">
        <f t="shared" si="42"/>
        <v>2</v>
      </c>
      <c r="B606" s="44">
        <f t="shared" si="39"/>
        <v>256</v>
      </c>
      <c r="C606" s="44">
        <f t="shared" si="40"/>
        <v>56</v>
      </c>
      <c r="D606" s="44">
        <f t="shared" si="41"/>
        <v>5</v>
      </c>
      <c r="F606" s="68">
        <f t="shared" si="38"/>
        <v>2.0512820512820511</v>
      </c>
      <c r="G606" s="41" t="e">
        <f>SUM(Sheet2!C574:F574)+Sheet2!X574-F606</f>
        <v>#N/A</v>
      </c>
      <c r="H606" s="41" t="e">
        <f>SUM(Sheet2!C574:L574)+Sheet2!Y574-F606</f>
        <v>#N/A</v>
      </c>
      <c r="I606" s="41" t="e">
        <f>SUM(Sheet2!C574:V574)+Sheet2!Z574-F606</f>
        <v>#N/A</v>
      </c>
    </row>
    <row r="607" spans="1:9" x14ac:dyDescent="0.2">
      <c r="A607" s="42">
        <f t="shared" si="42"/>
        <v>2</v>
      </c>
      <c r="B607" s="44">
        <f t="shared" si="39"/>
        <v>257</v>
      </c>
      <c r="C607" s="44">
        <f t="shared" si="40"/>
        <v>55</v>
      </c>
      <c r="D607" s="44">
        <f t="shared" si="41"/>
        <v>5</v>
      </c>
      <c r="F607" s="68">
        <f t="shared" ref="F607:F663" si="43">2.5*(B607)/(($C$351+1))</f>
        <v>2.0592948717948718</v>
      </c>
      <c r="G607" s="41" t="e">
        <f>SUM(Sheet2!C575:F575)+Sheet2!X575-F607</f>
        <v>#N/A</v>
      </c>
      <c r="H607" s="41" t="e">
        <f>SUM(Sheet2!C575:L575)+Sheet2!Y575-F607</f>
        <v>#N/A</v>
      </c>
      <c r="I607" s="41" t="e">
        <f>SUM(Sheet2!C575:V575)+Sheet2!Z575-F607</f>
        <v>#N/A</v>
      </c>
    </row>
    <row r="608" spans="1:9" x14ac:dyDescent="0.2">
      <c r="A608" s="42">
        <f t="shared" si="42"/>
        <v>2</v>
      </c>
      <c r="B608" s="44">
        <f t="shared" si="39"/>
        <v>258</v>
      </c>
      <c r="C608" s="44">
        <f t="shared" si="40"/>
        <v>54</v>
      </c>
      <c r="D608" s="44">
        <f t="shared" si="41"/>
        <v>5</v>
      </c>
      <c r="F608" s="68">
        <f t="shared" si="43"/>
        <v>2.0673076923076925</v>
      </c>
      <c r="G608" s="41" t="e">
        <f>SUM(Sheet2!C576:F576)+Sheet2!X576-F608</f>
        <v>#N/A</v>
      </c>
      <c r="H608" s="41" t="e">
        <f>SUM(Sheet2!C576:L576)+Sheet2!Y576-F608</f>
        <v>#N/A</v>
      </c>
      <c r="I608" s="41" t="e">
        <f>SUM(Sheet2!C576:V576)+Sheet2!Z576-F608</f>
        <v>#N/A</v>
      </c>
    </row>
    <row r="609" spans="1:9" x14ac:dyDescent="0.2">
      <c r="A609" s="42">
        <f t="shared" si="42"/>
        <v>2</v>
      </c>
      <c r="B609" s="44">
        <f t="shared" ref="B609:B662" si="44">B608+1</f>
        <v>259</v>
      </c>
      <c r="C609" s="44">
        <f t="shared" si="40"/>
        <v>53</v>
      </c>
      <c r="D609" s="44">
        <f t="shared" si="41"/>
        <v>5</v>
      </c>
      <c r="F609" s="68">
        <f t="shared" si="43"/>
        <v>2.0753205128205128</v>
      </c>
      <c r="G609" s="41" t="e">
        <f>SUM(Sheet2!C577:F577)+Sheet2!X577-F609</f>
        <v>#N/A</v>
      </c>
      <c r="H609" s="41" t="e">
        <f>SUM(Sheet2!C577:L577)+Sheet2!Y577-F609</f>
        <v>#N/A</v>
      </c>
      <c r="I609" s="41" t="e">
        <f>SUM(Sheet2!C577:V577)+Sheet2!Z577-F609</f>
        <v>#N/A</v>
      </c>
    </row>
    <row r="610" spans="1:9" x14ac:dyDescent="0.2">
      <c r="A610" s="42">
        <f t="shared" si="42"/>
        <v>2</v>
      </c>
      <c r="B610" s="44">
        <f t="shared" si="44"/>
        <v>260</v>
      </c>
      <c r="C610" s="44">
        <f t="shared" si="40"/>
        <v>52</v>
      </c>
      <c r="D610" s="44">
        <f t="shared" si="41"/>
        <v>5</v>
      </c>
      <c r="F610" s="68">
        <f t="shared" si="43"/>
        <v>2.0833333333333335</v>
      </c>
      <c r="G610" s="41" t="e">
        <f>SUM(Sheet2!C578:F578)+Sheet2!X578-F610</f>
        <v>#N/A</v>
      </c>
      <c r="H610" s="41" t="e">
        <f>SUM(Sheet2!C578:L578)+Sheet2!Y578-F610</f>
        <v>#N/A</v>
      </c>
      <c r="I610" s="41" t="e">
        <f>SUM(Sheet2!C578:V578)+Sheet2!Z578-F610</f>
        <v>#N/A</v>
      </c>
    </row>
    <row r="611" spans="1:9" x14ac:dyDescent="0.2">
      <c r="A611" s="42">
        <f t="shared" si="42"/>
        <v>2</v>
      </c>
      <c r="B611" s="44">
        <f t="shared" si="44"/>
        <v>261</v>
      </c>
      <c r="C611" s="44">
        <f t="shared" si="40"/>
        <v>51</v>
      </c>
      <c r="D611" s="44">
        <f t="shared" si="41"/>
        <v>5</v>
      </c>
      <c r="F611" s="68">
        <f t="shared" si="43"/>
        <v>2.0913461538461537</v>
      </c>
      <c r="G611" s="41" t="e">
        <f>SUM(Sheet2!C579:F579)+Sheet2!X579-F611</f>
        <v>#N/A</v>
      </c>
      <c r="H611" s="41" t="e">
        <f>SUM(Sheet2!C579:L579)+Sheet2!Y579-F611</f>
        <v>#N/A</v>
      </c>
      <c r="I611" s="41" t="e">
        <f>SUM(Sheet2!C579:V579)+Sheet2!Z579-F611</f>
        <v>#N/A</v>
      </c>
    </row>
    <row r="612" spans="1:9" x14ac:dyDescent="0.2">
      <c r="A612" s="42">
        <f t="shared" si="42"/>
        <v>2</v>
      </c>
      <c r="B612" s="44">
        <f t="shared" si="44"/>
        <v>262</v>
      </c>
      <c r="C612" s="44">
        <f t="shared" si="40"/>
        <v>50</v>
      </c>
      <c r="D612" s="44">
        <f t="shared" si="41"/>
        <v>5</v>
      </c>
      <c r="F612" s="68">
        <f t="shared" si="43"/>
        <v>2.0993589743589745</v>
      </c>
      <c r="G612" s="41" t="e">
        <f>SUM(Sheet2!C580:F580)+Sheet2!X580-F612</f>
        <v>#N/A</v>
      </c>
      <c r="H612" s="41" t="e">
        <f>SUM(Sheet2!C580:L580)+Sheet2!Y580-F612</f>
        <v>#N/A</v>
      </c>
      <c r="I612" s="41" t="e">
        <f>SUM(Sheet2!C580:V580)+Sheet2!Z580-F612</f>
        <v>#N/A</v>
      </c>
    </row>
    <row r="613" spans="1:9" x14ac:dyDescent="0.2">
      <c r="A613" s="42">
        <f t="shared" si="42"/>
        <v>2</v>
      </c>
      <c r="B613" s="44">
        <f t="shared" si="44"/>
        <v>263</v>
      </c>
      <c r="C613" s="44">
        <f t="shared" si="40"/>
        <v>49</v>
      </c>
      <c r="D613" s="44">
        <f t="shared" si="41"/>
        <v>5</v>
      </c>
      <c r="F613" s="68">
        <f t="shared" si="43"/>
        <v>2.1073717948717947</v>
      </c>
      <c r="G613" s="41" t="e">
        <f>SUM(Sheet2!C581:F581)+Sheet2!X581-F613</f>
        <v>#N/A</v>
      </c>
      <c r="H613" s="41" t="e">
        <f>SUM(Sheet2!C581:L581)+Sheet2!Y581-F613</f>
        <v>#N/A</v>
      </c>
      <c r="I613" s="41" t="e">
        <f>SUM(Sheet2!C581:V581)+Sheet2!Z581-F613</f>
        <v>#N/A</v>
      </c>
    </row>
    <row r="614" spans="1:9" x14ac:dyDescent="0.2">
      <c r="A614" s="42">
        <f t="shared" si="42"/>
        <v>2</v>
      </c>
      <c r="B614" s="44">
        <f t="shared" si="44"/>
        <v>264</v>
      </c>
      <c r="C614" s="44">
        <f t="shared" si="40"/>
        <v>48</v>
      </c>
      <c r="D614" s="44">
        <f t="shared" si="41"/>
        <v>4</v>
      </c>
      <c r="F614" s="68">
        <f t="shared" si="43"/>
        <v>2.1153846153846154</v>
      </c>
      <c r="G614" s="41" t="e">
        <f>SUM(Sheet2!C582:F582)+Sheet2!X582-F614</f>
        <v>#N/A</v>
      </c>
      <c r="H614" s="41" t="e">
        <f>SUM(Sheet2!C582:L582)+Sheet2!Y582-F614</f>
        <v>#N/A</v>
      </c>
      <c r="I614" s="41" t="e">
        <f>SUM(Sheet2!C582:V582)+Sheet2!Z582-F614</f>
        <v>#N/A</v>
      </c>
    </row>
    <row r="615" spans="1:9" x14ac:dyDescent="0.2">
      <c r="A615" s="42">
        <f t="shared" si="42"/>
        <v>2</v>
      </c>
      <c r="B615" s="44">
        <f t="shared" si="44"/>
        <v>265</v>
      </c>
      <c r="C615" s="44">
        <f t="shared" si="40"/>
        <v>47</v>
      </c>
      <c r="D615" s="44">
        <f t="shared" si="41"/>
        <v>4</v>
      </c>
      <c r="F615" s="68">
        <f t="shared" si="43"/>
        <v>2.1233974358974357</v>
      </c>
      <c r="G615" s="41" t="e">
        <f>SUM(Sheet2!C583:F583)+Sheet2!X583-F615</f>
        <v>#N/A</v>
      </c>
      <c r="H615" s="41" t="e">
        <f>SUM(Sheet2!C583:L583)+Sheet2!Y583-F615</f>
        <v>#N/A</v>
      </c>
      <c r="I615" s="41" t="e">
        <f>SUM(Sheet2!C583:V583)+Sheet2!Z583-F615</f>
        <v>#N/A</v>
      </c>
    </row>
    <row r="616" spans="1:9" x14ac:dyDescent="0.2">
      <c r="A616" s="42">
        <f t="shared" si="42"/>
        <v>2</v>
      </c>
      <c r="B616" s="44">
        <f t="shared" si="44"/>
        <v>266</v>
      </c>
      <c r="C616" s="44">
        <f t="shared" ref="C616:C662" si="45">312- IF(B616&gt;312,B616-312,B616)</f>
        <v>46</v>
      </c>
      <c r="D616" s="44">
        <f t="shared" ref="D616:D662" si="46">ROUNDUP(C616/12,0)</f>
        <v>4</v>
      </c>
      <c r="F616" s="68">
        <f t="shared" si="43"/>
        <v>2.1314102564102564</v>
      </c>
      <c r="G616" s="41" t="e">
        <f>SUM(Sheet2!C584:F584)+Sheet2!X584-F616</f>
        <v>#N/A</v>
      </c>
      <c r="H616" s="41" t="e">
        <f>SUM(Sheet2!C584:L584)+Sheet2!Y584-F616</f>
        <v>#N/A</v>
      </c>
      <c r="I616" s="41" t="e">
        <f>SUM(Sheet2!C584:V584)+Sheet2!Z584-F616</f>
        <v>#N/A</v>
      </c>
    </row>
    <row r="617" spans="1:9" x14ac:dyDescent="0.2">
      <c r="A617" s="42">
        <f t="shared" si="42"/>
        <v>2</v>
      </c>
      <c r="B617" s="44">
        <f t="shared" si="44"/>
        <v>267</v>
      </c>
      <c r="C617" s="44">
        <f t="shared" si="45"/>
        <v>45</v>
      </c>
      <c r="D617" s="44">
        <f t="shared" si="46"/>
        <v>4</v>
      </c>
      <c r="F617" s="68">
        <f t="shared" si="43"/>
        <v>2.1394230769230771</v>
      </c>
      <c r="G617" s="41" t="e">
        <f>SUM(Sheet2!C585:F585)+Sheet2!X585-F617</f>
        <v>#N/A</v>
      </c>
      <c r="H617" s="41" t="e">
        <f>SUM(Sheet2!C585:L585)+Sheet2!Y585-F617</f>
        <v>#N/A</v>
      </c>
      <c r="I617" s="41" t="e">
        <f>SUM(Sheet2!C585:V585)+Sheet2!Z585-F617</f>
        <v>#N/A</v>
      </c>
    </row>
    <row r="618" spans="1:9" x14ac:dyDescent="0.2">
      <c r="A618" s="42">
        <f t="shared" si="42"/>
        <v>2</v>
      </c>
      <c r="B618" s="44">
        <f t="shared" si="44"/>
        <v>268</v>
      </c>
      <c r="C618" s="44">
        <f t="shared" si="45"/>
        <v>44</v>
      </c>
      <c r="D618" s="44">
        <f t="shared" si="46"/>
        <v>4</v>
      </c>
      <c r="F618" s="68">
        <f t="shared" si="43"/>
        <v>2.1474358974358974</v>
      </c>
      <c r="G618" s="41" t="e">
        <f>SUM(Sheet2!C586:F586)+Sheet2!X586-F618</f>
        <v>#N/A</v>
      </c>
      <c r="H618" s="41" t="e">
        <f>SUM(Sheet2!C586:L586)+Sheet2!Y586-F618</f>
        <v>#N/A</v>
      </c>
      <c r="I618" s="41" t="e">
        <f>SUM(Sheet2!C586:V586)+Sheet2!Z586-F618</f>
        <v>#N/A</v>
      </c>
    </row>
    <row r="619" spans="1:9" x14ac:dyDescent="0.2">
      <c r="A619" s="42">
        <f t="shared" si="42"/>
        <v>2</v>
      </c>
      <c r="B619" s="44">
        <f t="shared" si="44"/>
        <v>269</v>
      </c>
      <c r="C619" s="44">
        <f t="shared" si="45"/>
        <v>43</v>
      </c>
      <c r="D619" s="44">
        <f t="shared" si="46"/>
        <v>4</v>
      </c>
      <c r="F619" s="68">
        <f t="shared" si="43"/>
        <v>2.1554487179487181</v>
      </c>
      <c r="G619" s="41" t="e">
        <f>SUM(Sheet2!C587:F587)+Sheet2!X587-F619</f>
        <v>#N/A</v>
      </c>
      <c r="H619" s="41" t="e">
        <f>SUM(Sheet2!C587:L587)+Sheet2!Y587-F619</f>
        <v>#N/A</v>
      </c>
      <c r="I619" s="41" t="e">
        <f>SUM(Sheet2!C587:V587)+Sheet2!Z587-F619</f>
        <v>#N/A</v>
      </c>
    </row>
    <row r="620" spans="1:9" x14ac:dyDescent="0.2">
      <c r="A620" s="42">
        <f t="shared" si="42"/>
        <v>2</v>
      </c>
      <c r="B620" s="44">
        <f t="shared" si="44"/>
        <v>270</v>
      </c>
      <c r="C620" s="44">
        <f t="shared" si="45"/>
        <v>42</v>
      </c>
      <c r="D620" s="44">
        <f t="shared" si="46"/>
        <v>4</v>
      </c>
      <c r="F620" s="68">
        <f t="shared" si="43"/>
        <v>2.1634615384615383</v>
      </c>
      <c r="G620" s="41" t="e">
        <f>SUM(Sheet2!C588:F588)+Sheet2!X588-F620</f>
        <v>#N/A</v>
      </c>
      <c r="H620" s="41" t="e">
        <f>SUM(Sheet2!C588:L588)+Sheet2!Y588-F620</f>
        <v>#N/A</v>
      </c>
      <c r="I620" s="41" t="e">
        <f>SUM(Sheet2!C588:V588)+Sheet2!Z588-F620</f>
        <v>#N/A</v>
      </c>
    </row>
    <row r="621" spans="1:9" x14ac:dyDescent="0.2">
      <c r="A621" s="42">
        <f t="shared" si="42"/>
        <v>2</v>
      </c>
      <c r="B621" s="44">
        <f t="shared" si="44"/>
        <v>271</v>
      </c>
      <c r="C621" s="44">
        <f t="shared" si="45"/>
        <v>41</v>
      </c>
      <c r="D621" s="44">
        <f t="shared" si="46"/>
        <v>4</v>
      </c>
      <c r="F621" s="68">
        <f t="shared" si="43"/>
        <v>2.171474358974359</v>
      </c>
      <c r="G621" s="41" t="e">
        <f>SUM(Sheet2!C589:F589)+Sheet2!X589-F621</f>
        <v>#N/A</v>
      </c>
      <c r="H621" s="41" t="e">
        <f>SUM(Sheet2!C589:L589)+Sheet2!Y589-F621</f>
        <v>#N/A</v>
      </c>
      <c r="I621" s="41" t="e">
        <f>SUM(Sheet2!C589:V589)+Sheet2!Z589-F621</f>
        <v>#N/A</v>
      </c>
    </row>
    <row r="622" spans="1:9" x14ac:dyDescent="0.2">
      <c r="A622" s="42">
        <f t="shared" si="42"/>
        <v>2</v>
      </c>
      <c r="B622" s="44">
        <f t="shared" si="44"/>
        <v>272</v>
      </c>
      <c r="C622" s="44">
        <f t="shared" si="45"/>
        <v>40</v>
      </c>
      <c r="D622" s="44">
        <f t="shared" si="46"/>
        <v>4</v>
      </c>
      <c r="F622" s="68">
        <f t="shared" si="43"/>
        <v>2.1794871794871793</v>
      </c>
      <c r="G622" s="41" t="e">
        <f>SUM(Sheet2!C590:F590)+Sheet2!X590-F622</f>
        <v>#N/A</v>
      </c>
      <c r="H622" s="41" t="e">
        <f>SUM(Sheet2!C590:L590)+Sheet2!Y590-F622</f>
        <v>#N/A</v>
      </c>
      <c r="I622" s="41" t="e">
        <f>SUM(Sheet2!C590:V590)+Sheet2!Z590-F622</f>
        <v>#N/A</v>
      </c>
    </row>
    <row r="623" spans="1:9" x14ac:dyDescent="0.2">
      <c r="A623" s="42">
        <f t="shared" si="42"/>
        <v>2</v>
      </c>
      <c r="B623" s="44">
        <f t="shared" si="44"/>
        <v>273</v>
      </c>
      <c r="C623" s="44">
        <f t="shared" si="45"/>
        <v>39</v>
      </c>
      <c r="D623" s="44">
        <f t="shared" si="46"/>
        <v>4</v>
      </c>
      <c r="F623" s="68">
        <f t="shared" si="43"/>
        <v>2.1875</v>
      </c>
      <c r="G623" s="41" t="e">
        <f>SUM(Sheet2!C591:F591)+Sheet2!X591-F623</f>
        <v>#N/A</v>
      </c>
      <c r="H623" s="41" t="e">
        <f>SUM(Sheet2!C591:L591)+Sheet2!Y591-F623</f>
        <v>#N/A</v>
      </c>
      <c r="I623" s="41" t="e">
        <f>SUM(Sheet2!C591:V591)+Sheet2!Z591-F623</f>
        <v>#N/A</v>
      </c>
    </row>
    <row r="624" spans="1:9" x14ac:dyDescent="0.2">
      <c r="A624" s="42">
        <f t="shared" si="42"/>
        <v>2</v>
      </c>
      <c r="B624" s="44">
        <f t="shared" si="44"/>
        <v>274</v>
      </c>
      <c r="C624" s="44">
        <f t="shared" si="45"/>
        <v>38</v>
      </c>
      <c r="D624" s="44">
        <f t="shared" si="46"/>
        <v>4</v>
      </c>
      <c r="F624" s="68">
        <f t="shared" si="43"/>
        <v>2.1955128205128207</v>
      </c>
      <c r="G624" s="41" t="e">
        <f>SUM(Sheet2!C592:F592)+Sheet2!X592-F624</f>
        <v>#N/A</v>
      </c>
      <c r="H624" s="41" t="e">
        <f>SUM(Sheet2!C592:L592)+Sheet2!Y592-F624</f>
        <v>#N/A</v>
      </c>
      <c r="I624" s="41" t="e">
        <f>SUM(Sheet2!C592:V592)+Sheet2!Z592-F624</f>
        <v>#N/A</v>
      </c>
    </row>
    <row r="625" spans="1:9" x14ac:dyDescent="0.2">
      <c r="A625" s="42">
        <f t="shared" si="42"/>
        <v>2</v>
      </c>
      <c r="B625" s="44">
        <f t="shared" si="44"/>
        <v>275</v>
      </c>
      <c r="C625" s="44">
        <f t="shared" si="45"/>
        <v>37</v>
      </c>
      <c r="D625" s="44">
        <f t="shared" si="46"/>
        <v>4</v>
      </c>
      <c r="F625" s="68">
        <f t="shared" si="43"/>
        <v>2.203525641025641</v>
      </c>
      <c r="G625" s="41" t="e">
        <f>SUM(Sheet2!C593:F593)+Sheet2!X593-F625</f>
        <v>#N/A</v>
      </c>
      <c r="H625" s="41" t="e">
        <f>SUM(Sheet2!C593:L593)+Sheet2!Y593-F625</f>
        <v>#N/A</v>
      </c>
      <c r="I625" s="41" t="e">
        <f>SUM(Sheet2!C593:V593)+Sheet2!Z593-F625</f>
        <v>#N/A</v>
      </c>
    </row>
    <row r="626" spans="1:9" x14ac:dyDescent="0.2">
      <c r="A626" s="42">
        <f t="shared" si="42"/>
        <v>2</v>
      </c>
      <c r="B626" s="44">
        <f t="shared" si="44"/>
        <v>276</v>
      </c>
      <c r="C626" s="44">
        <f t="shared" si="45"/>
        <v>36</v>
      </c>
      <c r="D626" s="44">
        <f t="shared" si="46"/>
        <v>3</v>
      </c>
      <c r="F626" s="68">
        <f t="shared" si="43"/>
        <v>2.2115384615384617</v>
      </c>
      <c r="G626" s="41" t="e">
        <f>SUM(Sheet2!C594:F594)+Sheet2!X594-F626</f>
        <v>#N/A</v>
      </c>
      <c r="H626" s="41" t="e">
        <f>SUM(Sheet2!C594:L594)+Sheet2!Y594-F626</f>
        <v>#N/A</v>
      </c>
      <c r="I626" s="41" t="e">
        <f>SUM(Sheet2!C594:V594)+Sheet2!Z594-F626</f>
        <v>#N/A</v>
      </c>
    </row>
    <row r="627" spans="1:9" x14ac:dyDescent="0.2">
      <c r="A627" s="42">
        <f t="shared" si="42"/>
        <v>2</v>
      </c>
      <c r="B627" s="44">
        <f t="shared" si="44"/>
        <v>277</v>
      </c>
      <c r="C627" s="44">
        <f t="shared" si="45"/>
        <v>35</v>
      </c>
      <c r="D627" s="44">
        <f t="shared" si="46"/>
        <v>3</v>
      </c>
      <c r="F627" s="68">
        <f t="shared" si="43"/>
        <v>2.2195512820512819</v>
      </c>
      <c r="G627" s="41" t="e">
        <f>SUM(Sheet2!C595:F595)+Sheet2!X595-F627</f>
        <v>#N/A</v>
      </c>
      <c r="H627" s="41" t="e">
        <f>SUM(Sheet2!C595:L595)+Sheet2!Y595-F627</f>
        <v>#N/A</v>
      </c>
      <c r="I627" s="41" t="e">
        <f>SUM(Sheet2!C595:V595)+Sheet2!Z595-F627</f>
        <v>#N/A</v>
      </c>
    </row>
    <row r="628" spans="1:9" x14ac:dyDescent="0.2">
      <c r="A628" s="42">
        <f t="shared" si="42"/>
        <v>2</v>
      </c>
      <c r="B628" s="44">
        <f t="shared" si="44"/>
        <v>278</v>
      </c>
      <c r="C628" s="44">
        <f t="shared" si="45"/>
        <v>34</v>
      </c>
      <c r="D628" s="44">
        <f t="shared" si="46"/>
        <v>3</v>
      </c>
      <c r="F628" s="68">
        <f t="shared" si="43"/>
        <v>2.2275641025641026</v>
      </c>
      <c r="G628" s="41" t="e">
        <f>SUM(Sheet2!C596:F596)+Sheet2!X596-F628</f>
        <v>#N/A</v>
      </c>
      <c r="H628" s="41" t="e">
        <f>SUM(Sheet2!C596:L596)+Sheet2!Y596-F628</f>
        <v>#N/A</v>
      </c>
      <c r="I628" s="41" t="e">
        <f>SUM(Sheet2!C596:V596)+Sheet2!Z596-F628</f>
        <v>#N/A</v>
      </c>
    </row>
    <row r="629" spans="1:9" x14ac:dyDescent="0.2">
      <c r="A629" s="42">
        <f t="shared" si="42"/>
        <v>2</v>
      </c>
      <c r="B629" s="44">
        <f t="shared" si="44"/>
        <v>279</v>
      </c>
      <c r="C629" s="44">
        <f t="shared" si="45"/>
        <v>33</v>
      </c>
      <c r="D629" s="44">
        <f t="shared" si="46"/>
        <v>3</v>
      </c>
      <c r="F629" s="68">
        <f t="shared" si="43"/>
        <v>2.2355769230769229</v>
      </c>
      <c r="G629" s="41" t="e">
        <f>SUM(Sheet2!C597:F597)+Sheet2!X597-F629</f>
        <v>#N/A</v>
      </c>
      <c r="H629" s="41" t="e">
        <f>SUM(Sheet2!C597:L597)+Sheet2!Y597-F629</f>
        <v>#N/A</v>
      </c>
      <c r="I629" s="41" t="e">
        <f>SUM(Sheet2!C597:V597)+Sheet2!Z597-F629</f>
        <v>#N/A</v>
      </c>
    </row>
    <row r="630" spans="1:9" x14ac:dyDescent="0.2">
      <c r="A630" s="42">
        <f t="shared" si="42"/>
        <v>2</v>
      </c>
      <c r="B630" s="44">
        <f t="shared" si="44"/>
        <v>280</v>
      </c>
      <c r="C630" s="44">
        <f t="shared" si="45"/>
        <v>32</v>
      </c>
      <c r="D630" s="44">
        <f t="shared" si="46"/>
        <v>3</v>
      </c>
      <c r="F630" s="68">
        <f t="shared" si="43"/>
        <v>2.2435897435897436</v>
      </c>
      <c r="G630" s="41" t="e">
        <f>SUM(Sheet2!C598:F598)+Sheet2!X598-F630</f>
        <v>#N/A</v>
      </c>
      <c r="H630" s="41" t="e">
        <f>SUM(Sheet2!C598:L598)+Sheet2!Y598-F630</f>
        <v>#N/A</v>
      </c>
      <c r="I630" s="41" t="e">
        <f>SUM(Sheet2!C598:V598)+Sheet2!Z598-F630</f>
        <v>#N/A</v>
      </c>
    </row>
    <row r="631" spans="1:9" x14ac:dyDescent="0.2">
      <c r="A631" s="42">
        <f t="shared" si="42"/>
        <v>2</v>
      </c>
      <c r="B631" s="44">
        <f t="shared" si="44"/>
        <v>281</v>
      </c>
      <c r="C631" s="44">
        <f t="shared" si="45"/>
        <v>31</v>
      </c>
      <c r="D631" s="44">
        <f t="shared" si="46"/>
        <v>3</v>
      </c>
      <c r="F631" s="68">
        <f t="shared" si="43"/>
        <v>2.2516025641025643</v>
      </c>
      <c r="G631" s="41" t="e">
        <f>SUM(Sheet2!C599:F599)+Sheet2!X599-F631</f>
        <v>#N/A</v>
      </c>
      <c r="H631" s="41" t="e">
        <f>SUM(Sheet2!C599:L599)+Sheet2!Y599-F631</f>
        <v>#N/A</v>
      </c>
      <c r="I631" s="41" t="e">
        <f>SUM(Sheet2!C599:V599)+Sheet2!Z599-F631</f>
        <v>#N/A</v>
      </c>
    </row>
    <row r="632" spans="1:9" x14ac:dyDescent="0.2">
      <c r="A632" s="42">
        <f t="shared" si="42"/>
        <v>2</v>
      </c>
      <c r="B632" s="44">
        <f t="shared" si="44"/>
        <v>282</v>
      </c>
      <c r="C632" s="44">
        <f t="shared" si="45"/>
        <v>30</v>
      </c>
      <c r="D632" s="44">
        <f t="shared" si="46"/>
        <v>3</v>
      </c>
      <c r="F632" s="68">
        <f t="shared" si="43"/>
        <v>2.2596153846153846</v>
      </c>
      <c r="G632" s="41" t="e">
        <f>SUM(Sheet2!C600:F600)+Sheet2!X600-F632</f>
        <v>#N/A</v>
      </c>
      <c r="H632" s="41" t="e">
        <f>SUM(Sheet2!C600:L600)+Sheet2!Y600-F632</f>
        <v>#N/A</v>
      </c>
      <c r="I632" s="41" t="e">
        <f>SUM(Sheet2!C600:V600)+Sheet2!Z600-F632</f>
        <v>#N/A</v>
      </c>
    </row>
    <row r="633" spans="1:9" x14ac:dyDescent="0.2">
      <c r="A633" s="42">
        <f t="shared" si="42"/>
        <v>2</v>
      </c>
      <c r="B633" s="44">
        <f t="shared" si="44"/>
        <v>283</v>
      </c>
      <c r="C633" s="44">
        <f t="shared" si="45"/>
        <v>29</v>
      </c>
      <c r="D633" s="44">
        <f t="shared" si="46"/>
        <v>3</v>
      </c>
      <c r="F633" s="68">
        <f t="shared" si="43"/>
        <v>2.2676282051282053</v>
      </c>
      <c r="G633" s="41" t="e">
        <f>SUM(Sheet2!C601:F601)+Sheet2!X601-F633</f>
        <v>#N/A</v>
      </c>
      <c r="H633" s="41" t="e">
        <f>SUM(Sheet2!C601:L601)+Sheet2!Y601-F633</f>
        <v>#N/A</v>
      </c>
      <c r="I633" s="41" t="e">
        <f>SUM(Sheet2!C601:V601)+Sheet2!Z601-F633</f>
        <v>#N/A</v>
      </c>
    </row>
    <row r="634" spans="1:9" x14ac:dyDescent="0.2">
      <c r="A634" s="42">
        <f t="shared" si="42"/>
        <v>2</v>
      </c>
      <c r="B634" s="44">
        <f t="shared" si="44"/>
        <v>284</v>
      </c>
      <c r="C634" s="44">
        <f t="shared" si="45"/>
        <v>28</v>
      </c>
      <c r="D634" s="44">
        <f t="shared" si="46"/>
        <v>3</v>
      </c>
      <c r="F634" s="68">
        <f t="shared" si="43"/>
        <v>2.2756410256410255</v>
      </c>
      <c r="G634" s="41" t="e">
        <f>SUM(Sheet2!C602:F602)+Sheet2!X602-F634</f>
        <v>#N/A</v>
      </c>
      <c r="H634" s="41" t="e">
        <f>SUM(Sheet2!C602:L602)+Sheet2!Y602-F634</f>
        <v>#N/A</v>
      </c>
      <c r="I634" s="41" t="e">
        <f>SUM(Sheet2!C602:V602)+Sheet2!Z602-F634</f>
        <v>#N/A</v>
      </c>
    </row>
    <row r="635" spans="1:9" x14ac:dyDescent="0.2">
      <c r="A635" s="42">
        <f t="shared" si="42"/>
        <v>2</v>
      </c>
      <c r="B635" s="44">
        <f t="shared" si="44"/>
        <v>285</v>
      </c>
      <c r="C635" s="44">
        <f t="shared" si="45"/>
        <v>27</v>
      </c>
      <c r="D635" s="44">
        <f t="shared" si="46"/>
        <v>3</v>
      </c>
      <c r="F635" s="68">
        <f t="shared" si="43"/>
        <v>2.2836538461538463</v>
      </c>
      <c r="G635" s="41" t="e">
        <f>SUM(Sheet2!C603:F603)+Sheet2!X603-F635</f>
        <v>#N/A</v>
      </c>
      <c r="H635" s="41" t="e">
        <f>SUM(Sheet2!C603:L603)+Sheet2!Y603-F635</f>
        <v>#N/A</v>
      </c>
      <c r="I635" s="41" t="e">
        <f>SUM(Sheet2!C603:V603)+Sheet2!Z603-F635</f>
        <v>#N/A</v>
      </c>
    </row>
    <row r="636" spans="1:9" x14ac:dyDescent="0.2">
      <c r="A636" s="42">
        <f t="shared" si="42"/>
        <v>2</v>
      </c>
      <c r="B636" s="44">
        <f t="shared" si="44"/>
        <v>286</v>
      </c>
      <c r="C636" s="44">
        <f t="shared" si="45"/>
        <v>26</v>
      </c>
      <c r="D636" s="44">
        <f t="shared" si="46"/>
        <v>3</v>
      </c>
      <c r="F636" s="68">
        <f t="shared" si="43"/>
        <v>2.2916666666666665</v>
      </c>
      <c r="G636" s="41" t="e">
        <f>SUM(Sheet2!C604:F604)+Sheet2!X604-F636</f>
        <v>#N/A</v>
      </c>
      <c r="H636" s="41" t="e">
        <f>SUM(Sheet2!C604:L604)+Sheet2!Y604-F636</f>
        <v>#N/A</v>
      </c>
      <c r="I636" s="41" t="e">
        <f>SUM(Sheet2!C604:V604)+Sheet2!Z604-F636</f>
        <v>#N/A</v>
      </c>
    </row>
    <row r="637" spans="1:9" x14ac:dyDescent="0.2">
      <c r="A637" s="42">
        <f t="shared" si="42"/>
        <v>2</v>
      </c>
      <c r="B637" s="44">
        <f t="shared" si="44"/>
        <v>287</v>
      </c>
      <c r="C637" s="44">
        <f t="shared" si="45"/>
        <v>25</v>
      </c>
      <c r="D637" s="44">
        <f t="shared" si="46"/>
        <v>3</v>
      </c>
      <c r="F637" s="68">
        <f t="shared" si="43"/>
        <v>2.2996794871794872</v>
      </c>
      <c r="G637" s="41" t="e">
        <f>SUM(Sheet2!C605:F605)+Sheet2!X605-F637</f>
        <v>#N/A</v>
      </c>
      <c r="H637" s="41" t="e">
        <f>SUM(Sheet2!C605:L605)+Sheet2!Y605-F637</f>
        <v>#N/A</v>
      </c>
      <c r="I637" s="41" t="e">
        <f>SUM(Sheet2!C605:V605)+Sheet2!Z605-F637</f>
        <v>#N/A</v>
      </c>
    </row>
    <row r="638" spans="1:9" x14ac:dyDescent="0.2">
      <c r="A638" s="42">
        <f t="shared" si="42"/>
        <v>2</v>
      </c>
      <c r="B638" s="44">
        <f t="shared" si="44"/>
        <v>288</v>
      </c>
      <c r="C638" s="44">
        <f t="shared" si="45"/>
        <v>24</v>
      </c>
      <c r="D638" s="44">
        <f t="shared" si="46"/>
        <v>2</v>
      </c>
      <c r="F638" s="68">
        <f t="shared" si="43"/>
        <v>2.3076923076923075</v>
      </c>
      <c r="G638" s="41" t="e">
        <f>SUM(Sheet2!C606:F606)+Sheet2!X606-F638</f>
        <v>#N/A</v>
      </c>
      <c r="H638" s="41" t="e">
        <f>SUM(Sheet2!C606:L606)+Sheet2!Y606-F638</f>
        <v>#N/A</v>
      </c>
      <c r="I638" s="41" t="e">
        <f>SUM(Sheet2!C606:V606)+Sheet2!Z606-F638</f>
        <v>#N/A</v>
      </c>
    </row>
    <row r="639" spans="1:9" x14ac:dyDescent="0.2">
      <c r="A639" s="42">
        <f t="shared" si="42"/>
        <v>2</v>
      </c>
      <c r="B639" s="44">
        <f t="shared" si="44"/>
        <v>289</v>
      </c>
      <c r="C639" s="44">
        <f t="shared" si="45"/>
        <v>23</v>
      </c>
      <c r="D639" s="44">
        <f t="shared" si="46"/>
        <v>2</v>
      </c>
      <c r="F639" s="68">
        <f t="shared" si="43"/>
        <v>2.3157051282051282</v>
      </c>
      <c r="G639" s="41" t="e">
        <f>SUM(Sheet2!C607:F607)+Sheet2!X607-F639</f>
        <v>#N/A</v>
      </c>
      <c r="H639" s="41" t="e">
        <f>SUM(Sheet2!C607:L607)+Sheet2!Y607-F639</f>
        <v>#N/A</v>
      </c>
      <c r="I639" s="41" t="e">
        <f>SUM(Sheet2!C607:V607)+Sheet2!Z607-F639</f>
        <v>#N/A</v>
      </c>
    </row>
    <row r="640" spans="1:9" x14ac:dyDescent="0.2">
      <c r="A640" s="42">
        <f t="shared" si="42"/>
        <v>2</v>
      </c>
      <c r="B640" s="44">
        <f t="shared" si="44"/>
        <v>290</v>
      </c>
      <c r="C640" s="44">
        <f t="shared" si="45"/>
        <v>22</v>
      </c>
      <c r="D640" s="44">
        <f t="shared" si="46"/>
        <v>2</v>
      </c>
      <c r="F640" s="68">
        <f t="shared" si="43"/>
        <v>2.3237179487179489</v>
      </c>
      <c r="G640" s="41" t="e">
        <f>SUM(Sheet2!C608:F608)+Sheet2!X608-F640</f>
        <v>#N/A</v>
      </c>
      <c r="H640" s="41" t="e">
        <f>SUM(Sheet2!C608:L608)+Sheet2!Y608-F640</f>
        <v>#N/A</v>
      </c>
      <c r="I640" s="41" t="e">
        <f>SUM(Sheet2!C608:V608)+Sheet2!Z608-F640</f>
        <v>#N/A</v>
      </c>
    </row>
    <row r="641" spans="1:9" x14ac:dyDescent="0.2">
      <c r="A641" s="42">
        <f t="shared" si="42"/>
        <v>2</v>
      </c>
      <c r="B641" s="44">
        <f t="shared" si="44"/>
        <v>291</v>
      </c>
      <c r="C641" s="44">
        <f t="shared" si="45"/>
        <v>21</v>
      </c>
      <c r="D641" s="44">
        <f t="shared" si="46"/>
        <v>2</v>
      </c>
      <c r="F641" s="68">
        <f t="shared" si="43"/>
        <v>2.3317307692307692</v>
      </c>
      <c r="G641" s="41" t="e">
        <f>SUM(Sheet2!C609:F609)+Sheet2!X609-F641</f>
        <v>#N/A</v>
      </c>
      <c r="H641" s="41" t="e">
        <f>SUM(Sheet2!C609:L609)+Sheet2!Y609-F641</f>
        <v>#N/A</v>
      </c>
      <c r="I641" s="41" t="e">
        <f>SUM(Sheet2!C609:V609)+Sheet2!Z609-F641</f>
        <v>#N/A</v>
      </c>
    </row>
    <row r="642" spans="1:9" x14ac:dyDescent="0.2">
      <c r="A642" s="42">
        <f t="shared" si="42"/>
        <v>2</v>
      </c>
      <c r="B642" s="44">
        <f t="shared" si="44"/>
        <v>292</v>
      </c>
      <c r="C642" s="44">
        <f t="shared" si="45"/>
        <v>20</v>
      </c>
      <c r="D642" s="44">
        <f t="shared" si="46"/>
        <v>2</v>
      </c>
      <c r="F642" s="68">
        <f t="shared" si="43"/>
        <v>2.3397435897435899</v>
      </c>
      <c r="G642" s="41" t="e">
        <f>SUM(Sheet2!C610:F610)+Sheet2!X610-F642</f>
        <v>#N/A</v>
      </c>
      <c r="H642" s="41" t="e">
        <f>SUM(Sheet2!C610:L610)+Sheet2!Y610-F642</f>
        <v>#N/A</v>
      </c>
      <c r="I642" s="41" t="e">
        <f>SUM(Sheet2!C610:V610)+Sheet2!Z610-F642</f>
        <v>#N/A</v>
      </c>
    </row>
    <row r="643" spans="1:9" x14ac:dyDescent="0.2">
      <c r="B643" s="44">
        <f t="shared" si="44"/>
        <v>293</v>
      </c>
      <c r="C643" s="44">
        <f t="shared" si="45"/>
        <v>19</v>
      </c>
      <c r="D643" s="44">
        <f t="shared" si="46"/>
        <v>2</v>
      </c>
      <c r="F643" s="68">
        <f t="shared" si="43"/>
        <v>2.3477564102564101</v>
      </c>
      <c r="G643" s="41" t="e">
        <f>SUM(Sheet2!C611:F611)+Sheet2!X611-F643</f>
        <v>#N/A</v>
      </c>
      <c r="H643" s="41" t="e">
        <f>SUM(Sheet2!C611:L611)+Sheet2!Y611-F643</f>
        <v>#N/A</v>
      </c>
      <c r="I643" s="41" t="e">
        <f>SUM(Sheet2!C611:V611)+Sheet2!Z611-F643</f>
        <v>#N/A</v>
      </c>
    </row>
    <row r="644" spans="1:9" x14ac:dyDescent="0.2">
      <c r="B644" s="44">
        <f t="shared" si="44"/>
        <v>294</v>
      </c>
      <c r="C644" s="44">
        <f t="shared" si="45"/>
        <v>18</v>
      </c>
      <c r="D644" s="44">
        <f t="shared" si="46"/>
        <v>2</v>
      </c>
      <c r="F644" s="68">
        <f t="shared" si="43"/>
        <v>2.3557692307692308</v>
      </c>
      <c r="G644" s="41" t="e">
        <f>SUM(Sheet2!C612:F612)+Sheet2!X612-F644</f>
        <v>#N/A</v>
      </c>
      <c r="H644" s="41" t="e">
        <f>SUM(Sheet2!C612:L612)+Sheet2!Y612-F644</f>
        <v>#N/A</v>
      </c>
      <c r="I644" s="41" t="e">
        <f>SUM(Sheet2!C612:V612)+Sheet2!Z612-F644</f>
        <v>#N/A</v>
      </c>
    </row>
    <row r="645" spans="1:9" x14ac:dyDescent="0.2">
      <c r="B645" s="44">
        <f t="shared" si="44"/>
        <v>295</v>
      </c>
      <c r="C645" s="44">
        <f t="shared" si="45"/>
        <v>17</v>
      </c>
      <c r="D645" s="44">
        <f t="shared" si="46"/>
        <v>2</v>
      </c>
      <c r="F645" s="68">
        <f t="shared" si="43"/>
        <v>2.3637820512820511</v>
      </c>
      <c r="G645" s="41" t="e">
        <f>SUM(Sheet2!C613:F613)+Sheet2!X613-F645</f>
        <v>#N/A</v>
      </c>
      <c r="H645" s="41" t="e">
        <f>SUM(Sheet2!C613:L613)+Sheet2!Y613-F645</f>
        <v>#N/A</v>
      </c>
      <c r="I645" s="41" t="e">
        <f>SUM(Sheet2!C613:V613)+Sheet2!Z613-F645</f>
        <v>#N/A</v>
      </c>
    </row>
    <row r="646" spans="1:9" x14ac:dyDescent="0.2">
      <c r="B646" s="44">
        <f t="shared" si="44"/>
        <v>296</v>
      </c>
      <c r="C646" s="44">
        <f t="shared" si="45"/>
        <v>16</v>
      </c>
      <c r="D646" s="44">
        <f t="shared" si="46"/>
        <v>2</v>
      </c>
      <c r="F646" s="68">
        <f t="shared" si="43"/>
        <v>2.3717948717948718</v>
      </c>
      <c r="G646" s="41" t="e">
        <f>SUM(Sheet2!C614:F614)+Sheet2!X614-F646</f>
        <v>#N/A</v>
      </c>
      <c r="H646" s="41" t="e">
        <f>SUM(Sheet2!C614:L614)+Sheet2!Y614-F646</f>
        <v>#N/A</v>
      </c>
      <c r="I646" s="41" t="e">
        <f>SUM(Sheet2!C614:V614)+Sheet2!Z614-F646</f>
        <v>#N/A</v>
      </c>
    </row>
    <row r="647" spans="1:9" x14ac:dyDescent="0.2">
      <c r="B647" s="44">
        <f t="shared" si="44"/>
        <v>297</v>
      </c>
      <c r="C647" s="44">
        <f t="shared" si="45"/>
        <v>15</v>
      </c>
      <c r="D647" s="44">
        <f t="shared" si="46"/>
        <v>2</v>
      </c>
      <c r="F647" s="68">
        <f t="shared" si="43"/>
        <v>2.3798076923076925</v>
      </c>
      <c r="G647" s="41" t="e">
        <f>SUM(Sheet2!C615:F615)+Sheet2!X615-F647</f>
        <v>#N/A</v>
      </c>
      <c r="H647" s="41" t="e">
        <f>SUM(Sheet2!C615:L615)+Sheet2!Y615-F647</f>
        <v>#N/A</v>
      </c>
      <c r="I647" s="41" t="e">
        <f>SUM(Sheet2!C615:V615)+Sheet2!Z615-F647</f>
        <v>#N/A</v>
      </c>
    </row>
    <row r="648" spans="1:9" x14ac:dyDescent="0.2">
      <c r="B648" s="44">
        <f t="shared" si="44"/>
        <v>298</v>
      </c>
      <c r="C648" s="44">
        <f t="shared" si="45"/>
        <v>14</v>
      </c>
      <c r="D648" s="44">
        <f t="shared" si="46"/>
        <v>2</v>
      </c>
      <c r="F648" s="68">
        <f t="shared" si="43"/>
        <v>2.3878205128205128</v>
      </c>
      <c r="G648" s="41" t="e">
        <f>SUM(Sheet2!C616:F616)+Sheet2!X616-F648</f>
        <v>#N/A</v>
      </c>
      <c r="H648" s="41" t="e">
        <f>SUM(Sheet2!C616:L616)+Sheet2!Y616-F648</f>
        <v>#N/A</v>
      </c>
      <c r="I648" s="41" t="e">
        <f>SUM(Sheet2!C616:V616)+Sheet2!Z616-F648</f>
        <v>#N/A</v>
      </c>
    </row>
    <row r="649" spans="1:9" x14ac:dyDescent="0.2">
      <c r="B649" s="44">
        <f t="shared" si="44"/>
        <v>299</v>
      </c>
      <c r="C649" s="44">
        <f t="shared" si="45"/>
        <v>13</v>
      </c>
      <c r="D649" s="44">
        <f t="shared" si="46"/>
        <v>2</v>
      </c>
      <c r="F649" s="68">
        <f t="shared" si="43"/>
        <v>2.3958333333333335</v>
      </c>
      <c r="G649" s="41" t="e">
        <f>SUM(Sheet2!C617:F617)+Sheet2!X617-F649</f>
        <v>#N/A</v>
      </c>
      <c r="H649" s="41" t="e">
        <f>SUM(Sheet2!C617:L617)+Sheet2!Y617-F649</f>
        <v>#N/A</v>
      </c>
      <c r="I649" s="41" t="e">
        <f>SUM(Sheet2!C617:V617)+Sheet2!Z617-F649</f>
        <v>#N/A</v>
      </c>
    </row>
    <row r="650" spans="1:9" x14ac:dyDescent="0.2">
      <c r="B650" s="44">
        <f t="shared" si="44"/>
        <v>300</v>
      </c>
      <c r="C650" s="44">
        <f t="shared" si="45"/>
        <v>12</v>
      </c>
      <c r="D650" s="44">
        <f t="shared" si="46"/>
        <v>1</v>
      </c>
      <c r="F650" s="68">
        <f t="shared" si="43"/>
        <v>2.4038461538461537</v>
      </c>
      <c r="G650" s="41" t="e">
        <f>SUM(Sheet2!C618:F618)+Sheet2!X618-F650</f>
        <v>#N/A</v>
      </c>
      <c r="H650" s="41" t="e">
        <f>SUM(Sheet2!C618:L618)+Sheet2!Y618-F650</f>
        <v>#N/A</v>
      </c>
      <c r="I650" s="41" t="e">
        <f>SUM(Sheet2!C618:V618)+Sheet2!Z618-F650</f>
        <v>#N/A</v>
      </c>
    </row>
    <row r="651" spans="1:9" x14ac:dyDescent="0.2">
      <c r="B651" s="44">
        <f t="shared" si="44"/>
        <v>301</v>
      </c>
      <c r="C651" s="44">
        <f t="shared" si="45"/>
        <v>11</v>
      </c>
      <c r="D651" s="44">
        <f t="shared" si="46"/>
        <v>1</v>
      </c>
      <c r="F651" s="68">
        <f t="shared" si="43"/>
        <v>2.4118589743589745</v>
      </c>
      <c r="G651" s="41" t="e">
        <f>SUM(Sheet2!C619:F619)+Sheet2!X619-F651</f>
        <v>#N/A</v>
      </c>
      <c r="H651" s="41" t="e">
        <f>SUM(Sheet2!C619:L619)+Sheet2!Y619-F651</f>
        <v>#N/A</v>
      </c>
      <c r="I651" s="41" t="e">
        <f>SUM(Sheet2!C619:V619)+Sheet2!Z619-F651</f>
        <v>#N/A</v>
      </c>
    </row>
    <row r="652" spans="1:9" x14ac:dyDescent="0.2">
      <c r="B652" s="44">
        <f t="shared" si="44"/>
        <v>302</v>
      </c>
      <c r="C652" s="44">
        <f t="shared" si="45"/>
        <v>10</v>
      </c>
      <c r="D652" s="44">
        <f t="shared" si="46"/>
        <v>1</v>
      </c>
      <c r="F652" s="68">
        <f t="shared" si="43"/>
        <v>2.4198717948717947</v>
      </c>
      <c r="G652" s="41" t="e">
        <f>SUM(Sheet2!C620:F620)+Sheet2!X620-F652</f>
        <v>#N/A</v>
      </c>
      <c r="H652" s="41" t="e">
        <f>SUM(Sheet2!C620:L620)+Sheet2!Y620-F652</f>
        <v>#N/A</v>
      </c>
      <c r="I652" s="41" t="e">
        <f>SUM(Sheet2!C620:V620)+Sheet2!Z620-F652</f>
        <v>#N/A</v>
      </c>
    </row>
    <row r="653" spans="1:9" x14ac:dyDescent="0.2">
      <c r="B653" s="44">
        <f t="shared" si="44"/>
        <v>303</v>
      </c>
      <c r="C653" s="44">
        <f t="shared" si="45"/>
        <v>9</v>
      </c>
      <c r="D653" s="44">
        <f t="shared" si="46"/>
        <v>1</v>
      </c>
      <c r="F653" s="68">
        <f t="shared" si="43"/>
        <v>2.4278846153846154</v>
      </c>
      <c r="G653" s="41" t="e">
        <f>SUM(Sheet2!C621:F621)+Sheet2!X621-F653</f>
        <v>#N/A</v>
      </c>
      <c r="H653" s="41" t="e">
        <f>SUM(Sheet2!C621:L621)+Sheet2!Y621-F653</f>
        <v>#N/A</v>
      </c>
      <c r="I653" s="41" t="e">
        <f>SUM(Sheet2!C621:V621)+Sheet2!Z621-F653</f>
        <v>#N/A</v>
      </c>
    </row>
    <row r="654" spans="1:9" x14ac:dyDescent="0.2">
      <c r="B654" s="44">
        <f t="shared" si="44"/>
        <v>304</v>
      </c>
      <c r="C654" s="44">
        <f t="shared" si="45"/>
        <v>8</v>
      </c>
      <c r="D654" s="44">
        <f t="shared" si="46"/>
        <v>1</v>
      </c>
      <c r="F654" s="68">
        <f t="shared" si="43"/>
        <v>2.4358974358974357</v>
      </c>
      <c r="G654" s="41" t="e">
        <f>SUM(Sheet2!C622:F622)+Sheet2!X622-F654</f>
        <v>#N/A</v>
      </c>
      <c r="H654" s="41" t="e">
        <f>SUM(Sheet2!C622:L622)+Sheet2!Y622-F654</f>
        <v>#N/A</v>
      </c>
      <c r="I654" s="41" t="e">
        <f>SUM(Sheet2!C622:V622)+Sheet2!Z622-F654</f>
        <v>#N/A</v>
      </c>
    </row>
    <row r="655" spans="1:9" x14ac:dyDescent="0.2">
      <c r="B655" s="44">
        <f t="shared" si="44"/>
        <v>305</v>
      </c>
      <c r="C655" s="44">
        <f t="shared" si="45"/>
        <v>7</v>
      </c>
      <c r="D655" s="44">
        <f t="shared" si="46"/>
        <v>1</v>
      </c>
      <c r="F655" s="68">
        <f t="shared" si="43"/>
        <v>2.4439102564102564</v>
      </c>
      <c r="G655" s="41" t="e">
        <f>SUM(Sheet2!C623:F623)+Sheet2!X623-F655</f>
        <v>#N/A</v>
      </c>
      <c r="H655" s="41" t="e">
        <f>SUM(Sheet2!C623:L623)+Sheet2!Y623-F655</f>
        <v>#N/A</v>
      </c>
      <c r="I655" s="41" t="e">
        <f>SUM(Sheet2!C623:V623)+Sheet2!Z623-F655</f>
        <v>#N/A</v>
      </c>
    </row>
    <row r="656" spans="1:9" x14ac:dyDescent="0.2">
      <c r="B656" s="44">
        <f t="shared" si="44"/>
        <v>306</v>
      </c>
      <c r="C656" s="44">
        <f t="shared" si="45"/>
        <v>6</v>
      </c>
      <c r="D656" s="44">
        <f t="shared" si="46"/>
        <v>1</v>
      </c>
      <c r="F656" s="68">
        <f t="shared" si="43"/>
        <v>2.4519230769230771</v>
      </c>
      <c r="G656" s="41" t="e">
        <f>SUM(Sheet2!C624:F624)+Sheet2!X624-F656</f>
        <v>#N/A</v>
      </c>
      <c r="H656" s="41" t="e">
        <f>SUM(Sheet2!C624:L624)+Sheet2!Y624-F656</f>
        <v>#N/A</v>
      </c>
      <c r="I656" s="41" t="e">
        <f>SUM(Sheet2!C624:V624)+Sheet2!Z624-F656</f>
        <v>#N/A</v>
      </c>
    </row>
    <row r="657" spans="2:9" x14ac:dyDescent="0.2">
      <c r="B657" s="44">
        <f t="shared" si="44"/>
        <v>307</v>
      </c>
      <c r="C657" s="44">
        <f t="shared" si="45"/>
        <v>5</v>
      </c>
      <c r="D657" s="44">
        <f t="shared" si="46"/>
        <v>1</v>
      </c>
      <c r="F657" s="68">
        <f t="shared" si="43"/>
        <v>2.4599358974358974</v>
      </c>
      <c r="G657" s="41" t="e">
        <f>SUM(Sheet2!C625:F625)+Sheet2!X625-F657</f>
        <v>#N/A</v>
      </c>
      <c r="H657" s="41" t="e">
        <f>SUM(Sheet2!C625:L625)+Sheet2!Y625-F657</f>
        <v>#N/A</v>
      </c>
      <c r="I657" s="41" t="e">
        <f>SUM(Sheet2!C625:V625)+Sheet2!Z625-F657</f>
        <v>#N/A</v>
      </c>
    </row>
    <row r="658" spans="2:9" x14ac:dyDescent="0.2">
      <c r="B658" s="44">
        <f t="shared" si="44"/>
        <v>308</v>
      </c>
      <c r="C658" s="44">
        <f t="shared" si="45"/>
        <v>4</v>
      </c>
      <c r="D658" s="44">
        <f t="shared" si="46"/>
        <v>1</v>
      </c>
      <c r="F658" s="68">
        <f t="shared" si="43"/>
        <v>2.4679487179487181</v>
      </c>
      <c r="G658" s="41" t="e">
        <f>SUM(Sheet2!C626:F626)+Sheet2!X626-F658</f>
        <v>#N/A</v>
      </c>
      <c r="H658" s="41" t="e">
        <f>SUM(Sheet2!C626:L626)+Sheet2!Y626-F658</f>
        <v>#N/A</v>
      </c>
      <c r="I658" s="41" t="e">
        <f>SUM(Sheet2!C626:V626)+Sheet2!Z626-F658</f>
        <v>#N/A</v>
      </c>
    </row>
    <row r="659" spans="2:9" x14ac:dyDescent="0.2">
      <c r="B659" s="44">
        <f t="shared" si="44"/>
        <v>309</v>
      </c>
      <c r="C659" s="44">
        <f t="shared" si="45"/>
        <v>3</v>
      </c>
      <c r="D659" s="44">
        <f t="shared" si="46"/>
        <v>1</v>
      </c>
      <c r="F659" s="68">
        <f t="shared" si="43"/>
        <v>2.4759615384615383</v>
      </c>
      <c r="G659" s="41" t="e">
        <f>SUM(Sheet2!C627:F627)+Sheet2!X627-F659</f>
        <v>#N/A</v>
      </c>
      <c r="H659" s="41" t="e">
        <f>SUM(Sheet2!C627:L627)+Sheet2!Y627-F659</f>
        <v>#N/A</v>
      </c>
      <c r="I659" s="41" t="e">
        <f>SUM(Sheet2!C627:V627)+Sheet2!Z627-F659</f>
        <v>#N/A</v>
      </c>
    </row>
    <row r="660" spans="2:9" x14ac:dyDescent="0.2">
      <c r="B660" s="44">
        <f t="shared" si="44"/>
        <v>310</v>
      </c>
      <c r="C660" s="44">
        <f t="shared" si="45"/>
        <v>2</v>
      </c>
      <c r="D660" s="44">
        <f t="shared" si="46"/>
        <v>1</v>
      </c>
      <c r="F660" s="68">
        <f t="shared" si="43"/>
        <v>2.483974358974359</v>
      </c>
      <c r="G660" s="41" t="e">
        <f>SUM(Sheet2!C628:F628)+Sheet2!X628-F660</f>
        <v>#N/A</v>
      </c>
      <c r="H660" s="41" t="e">
        <f>SUM(Sheet2!C628:L628)+Sheet2!Y628-F660</f>
        <v>#N/A</v>
      </c>
      <c r="I660" s="41" t="e">
        <f>SUM(Sheet2!C628:V628)+Sheet2!Z628-F660</f>
        <v>#N/A</v>
      </c>
    </row>
    <row r="661" spans="2:9" x14ac:dyDescent="0.2">
      <c r="B661" s="44">
        <f t="shared" si="44"/>
        <v>311</v>
      </c>
      <c r="C661" s="44">
        <f t="shared" si="45"/>
        <v>1</v>
      </c>
      <c r="D661" s="44">
        <f t="shared" si="46"/>
        <v>1</v>
      </c>
      <c r="F661" s="68">
        <f t="shared" si="43"/>
        <v>2.4919871794871793</v>
      </c>
      <c r="G661" s="41" t="e">
        <f>SUM(Sheet2!C629:F629)+Sheet2!X629-F661</f>
        <v>#N/A</v>
      </c>
      <c r="H661" s="41" t="e">
        <f>SUM(Sheet2!C629:L629)+Sheet2!Y629-F661</f>
        <v>#N/A</v>
      </c>
      <c r="I661" s="41" t="e">
        <f>SUM(Sheet2!C629:V629)+Sheet2!Z629-F661</f>
        <v>#N/A</v>
      </c>
    </row>
    <row r="662" spans="2:9" x14ac:dyDescent="0.2">
      <c r="B662" s="44">
        <f t="shared" si="44"/>
        <v>312</v>
      </c>
      <c r="C662" s="44">
        <f t="shared" si="45"/>
        <v>0</v>
      </c>
      <c r="D662" s="44">
        <f t="shared" si="46"/>
        <v>0</v>
      </c>
      <c r="F662" s="68">
        <f t="shared" si="43"/>
        <v>2.5</v>
      </c>
      <c r="G662" s="41" t="e">
        <f>SUM(Sheet2!C630:F630)+Sheet2!X630-F662</f>
        <v>#N/A</v>
      </c>
      <c r="H662" s="41" t="e">
        <f>SUM(Sheet2!C630:L630)+Sheet2!Y630-F662</f>
        <v>#N/A</v>
      </c>
      <c r="I662" s="41" t="e">
        <f>SUM(Sheet2!C630:V630)+Sheet2!Z630-F662</f>
        <v>#N/A</v>
      </c>
    </row>
    <row r="663" spans="2:9" x14ac:dyDescent="0.2">
      <c r="F663" s="68">
        <f t="shared" si="43"/>
        <v>0</v>
      </c>
      <c r="G663" s="41" t="e">
        <f>SUM(Sheet2!C631:F631)+Sheet2!X631-F663</f>
        <v>#N/A</v>
      </c>
      <c r="H663" s="41" t="e">
        <f>SUM(Sheet2!C631:L631)+Sheet2!Y631-F663</f>
        <v>#N/A</v>
      </c>
      <c r="I663" s="41" t="e">
        <f>SUM(Sheet2!C631:V631)+Sheet2!Z631-F663</f>
        <v>#N/A</v>
      </c>
    </row>
    <row r="668" spans="2:9" x14ac:dyDescent="0.2">
      <c r="F668" s="2">
        <v>2.5</v>
      </c>
      <c r="G668" s="2" t="e">
        <f>SUM(Sheet2!C631:F631)+Sheet2!X631</f>
        <v>#N/A</v>
      </c>
      <c r="H668" s="2" t="e">
        <f>SUM(Sheet2!C631:L631)+Sheet2!Y631</f>
        <v>#N/A</v>
      </c>
      <c r="I668" s="2" t="e">
        <f>SUM(Sheet2!C631:V631)+Sheet2!Z631</f>
        <v>#N/A</v>
      </c>
    </row>
  </sheetData>
  <mergeCells count="2">
    <mergeCell ref="B2:E2"/>
    <mergeCell ref="R3:U3"/>
  </mergeCell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648"/>
  <sheetViews>
    <sheetView showGridLines="0" zoomScaleNormal="100" workbookViewId="0">
      <selection activeCell="I13" sqref="I13"/>
    </sheetView>
  </sheetViews>
  <sheetFormatPr baseColWidth="10" defaultColWidth="9.1640625" defaultRowHeight="15" x14ac:dyDescent="0.2"/>
  <cols>
    <col min="1" max="2" width="9.1640625" style="1"/>
    <col min="3" max="3" width="13.6640625" style="1" customWidth="1"/>
    <col min="4" max="4" width="10.33203125" style="1" customWidth="1"/>
    <col min="5" max="5" width="12.33203125" style="1" bestFit="1" customWidth="1"/>
    <col min="6" max="8" width="10.33203125" style="1" customWidth="1"/>
    <col min="9" max="9" width="9.1640625" style="1"/>
    <col min="10" max="10" width="9.33203125" style="1" customWidth="1"/>
    <col min="11" max="12" width="12.33203125" style="1" customWidth="1"/>
    <col min="13" max="13" width="27" style="1" customWidth="1"/>
    <col min="14" max="14" width="12.6640625" style="1" customWidth="1"/>
    <col min="15" max="15" width="9.33203125" style="1" bestFit="1" customWidth="1"/>
    <col min="16" max="16384" width="9.1640625" style="1"/>
  </cols>
  <sheetData>
    <row r="2" spans="2:15" x14ac:dyDescent="0.2">
      <c r="B2" s="77" t="s">
        <v>21</v>
      </c>
      <c r="C2" s="78"/>
      <c r="D2" s="78"/>
      <c r="E2" s="79"/>
    </row>
    <row r="3" spans="2:15" x14ac:dyDescent="0.2">
      <c r="B3" s="80" t="s">
        <v>22</v>
      </c>
      <c r="C3" s="81"/>
      <c r="D3" s="28"/>
      <c r="E3" s="18" t="e">
        <f>RTD("rit2.rtd",,"TIMEREMAINING")</f>
        <v>#N/A</v>
      </c>
      <c r="H3" s="16" t="e">
        <f>H648</f>
        <v>#N/A</v>
      </c>
      <c r="I3" s="16" t="e">
        <f t="shared" ref="I3:J3" si="0">I648</f>
        <v>#N/A</v>
      </c>
      <c r="J3" s="16" t="e">
        <f t="shared" si="0"/>
        <v>#N/A</v>
      </c>
    </row>
    <row r="4" spans="2:15" x14ac:dyDescent="0.2">
      <c r="B4" s="82" t="s">
        <v>23</v>
      </c>
      <c r="C4" s="83"/>
      <c r="D4" s="29"/>
      <c r="E4" s="19" t="e">
        <f>ROUNDUP(E3/12,0)</f>
        <v>#N/A</v>
      </c>
      <c r="H4" s="2"/>
      <c r="I4" s="2"/>
      <c r="J4" s="2"/>
      <c r="L4" s="6" t="s">
        <v>4</v>
      </c>
      <c r="M4" s="6" t="s">
        <v>5</v>
      </c>
      <c r="N4" s="6" t="s">
        <v>3</v>
      </c>
      <c r="O4" s="6"/>
    </row>
    <row r="5" spans="2:15" x14ac:dyDescent="0.2">
      <c r="B5" s="20" t="s">
        <v>14</v>
      </c>
      <c r="C5" s="21"/>
      <c r="D5" s="30"/>
      <c r="E5" s="10" t="e">
        <f>RTD("rit2.rtd",,"PERIOD")</f>
        <v>#N/A</v>
      </c>
      <c r="F5" s="4"/>
      <c r="G5" s="4"/>
      <c r="H5" s="4"/>
      <c r="I5" s="4"/>
      <c r="J5" s="4"/>
      <c r="K5" s="4"/>
      <c r="L5" s="4">
        <f>+L6-0.5</f>
        <v>0.5</v>
      </c>
      <c r="M5" s="11" t="e">
        <f>+AVERAGE(0,M6)</f>
        <v>#N/A</v>
      </c>
      <c r="N5" s="12" t="e">
        <f>(1+M5)^(1/52)-1</f>
        <v>#N/A</v>
      </c>
      <c r="O5" s="13" t="e">
        <f t="shared" ref="O5:O24" si="1">2.5/(1+N5)^((L5-0.5)*52+$D$19)</f>
        <v>#N/A</v>
      </c>
    </row>
    <row r="6" spans="2:15" x14ac:dyDescent="0.2">
      <c r="B6" s="4"/>
      <c r="C6" s="4"/>
      <c r="D6" s="4"/>
      <c r="E6" s="4"/>
      <c r="F6" s="4"/>
      <c r="G6" s="4"/>
      <c r="H6" s="4"/>
      <c r="I6" s="4"/>
      <c r="J6" s="4"/>
      <c r="K6" s="4"/>
      <c r="L6" s="4">
        <v>1</v>
      </c>
      <c r="M6" s="14" t="e">
        <f>RTD("rit2.rtd",,"ZC2016","LAST")/100</f>
        <v>#N/A</v>
      </c>
      <c r="N6" s="12" t="e">
        <f>(1+M6)^(1/52)-1</f>
        <v>#N/A</v>
      </c>
      <c r="O6" s="13" t="e">
        <f t="shared" si="1"/>
        <v>#N/A</v>
      </c>
    </row>
    <row r="7" spans="2:15" x14ac:dyDescent="0.2">
      <c r="F7" s="4"/>
      <c r="G7" s="4"/>
      <c r="H7" s="4"/>
      <c r="I7" s="4"/>
      <c r="J7" s="4"/>
      <c r="K7" s="4"/>
      <c r="L7" s="4">
        <f>+L8-0.5</f>
        <v>1.5</v>
      </c>
      <c r="M7" s="11" t="e">
        <f>+AVERAGE(M6,M8)</f>
        <v>#N/A</v>
      </c>
      <c r="N7" s="12" t="e">
        <f>(1+M7)^(1/52)-1</f>
        <v>#N/A</v>
      </c>
      <c r="O7" s="13" t="e">
        <f t="shared" si="1"/>
        <v>#N/A</v>
      </c>
    </row>
    <row r="8" spans="2:15" x14ac:dyDescent="0.2">
      <c r="B8" s="84" t="s">
        <v>20</v>
      </c>
      <c r="C8" s="85"/>
      <c r="D8" s="26" t="s">
        <v>18</v>
      </c>
      <c r="E8" s="27" t="s">
        <v>19</v>
      </c>
      <c r="F8" s="4"/>
      <c r="G8" s="4"/>
      <c r="H8" s="4"/>
      <c r="I8" s="4"/>
      <c r="J8" s="4"/>
      <c r="K8" s="4"/>
      <c r="L8" s="4">
        <v>2</v>
      </c>
      <c r="M8" s="14" t="e">
        <f>RTD("rit2.rtd",,"ZC2017","LAST")/100</f>
        <v>#N/A</v>
      </c>
      <c r="N8" s="12" t="e">
        <f t="shared" ref="N8:N10" si="2">(1+M8)^(1/52)-1</f>
        <v>#N/A</v>
      </c>
      <c r="O8" s="13" t="e">
        <f t="shared" si="1"/>
        <v>#N/A</v>
      </c>
    </row>
    <row r="9" spans="2:15" x14ac:dyDescent="0.2">
      <c r="B9" s="22" t="s">
        <v>15</v>
      </c>
      <c r="C9" s="23"/>
      <c r="D9" s="7" t="e">
        <f>IF($E$5=1,VLOOKUP(E3,$C$19:$J$330,6,FALSE),VLOOKUP(E3,$C$331:$J$642,6,FALSE))</f>
        <v>#N/A</v>
      </c>
      <c r="E9" s="8" t="e">
        <f>RTD("rit2.rtd",,"CB2017","LAST")</f>
        <v>#N/A</v>
      </c>
      <c r="F9" s="4"/>
      <c r="G9" s="4"/>
      <c r="H9" s="4"/>
      <c r="I9" s="4"/>
      <c r="J9" s="4"/>
      <c r="K9" s="4"/>
      <c r="L9" s="4">
        <f>+L10-0.5</f>
        <v>2.5</v>
      </c>
      <c r="M9" s="11" t="e">
        <f>M8+($M$14-$M$8)/COUNT($L$8:$L$13)</f>
        <v>#N/A</v>
      </c>
      <c r="N9" s="12" t="e">
        <f>(1+M9)^(1/52)-1</f>
        <v>#N/A</v>
      </c>
      <c r="O9" s="13" t="e">
        <f t="shared" si="1"/>
        <v>#N/A</v>
      </c>
    </row>
    <row r="10" spans="2:15" x14ac:dyDescent="0.2">
      <c r="B10" s="22" t="s">
        <v>16</v>
      </c>
      <c r="C10" s="23"/>
      <c r="D10" s="7" t="e">
        <f>IF($E$5=1,VLOOKUP(E4,$C$19:$J$330,7,FALSE),VLOOKUP(E4,$C$331:$J$642,7,FALSE))</f>
        <v>#N/A</v>
      </c>
      <c r="E10" s="8" t="e">
        <f>RTD("rit2.rtd",,"CB2020","LAST")</f>
        <v>#N/A</v>
      </c>
      <c r="F10" s="4"/>
      <c r="G10" s="4"/>
      <c r="H10" s="4"/>
      <c r="I10" s="4"/>
      <c r="J10" s="4"/>
      <c r="K10" s="4"/>
      <c r="L10" s="4">
        <v>3</v>
      </c>
      <c r="M10" s="11" t="e">
        <f t="shared" ref="M10:M13" si="3">M9+($M$14-$M$8)/COUNT($L$8:$L$13)</f>
        <v>#N/A</v>
      </c>
      <c r="N10" s="12" t="e">
        <f t="shared" si="2"/>
        <v>#N/A</v>
      </c>
      <c r="O10" s="13" t="e">
        <f t="shared" si="1"/>
        <v>#N/A</v>
      </c>
    </row>
    <row r="11" spans="2:15" x14ac:dyDescent="0.2">
      <c r="B11" s="24" t="s">
        <v>17</v>
      </c>
      <c r="C11" s="25"/>
      <c r="D11" s="9" t="e">
        <f>IF($E$5=1,VLOOKUP(E5,$C$19:$J$330,8,FALSE),VLOOKUP(E5,$C$331:$J$642,8,FALSE))</f>
        <v>#N/A</v>
      </c>
      <c r="E11" s="10" t="e">
        <f>RTD("rit2.rtd",,"CB2025","LAST")</f>
        <v>#N/A</v>
      </c>
      <c r="F11" s="4"/>
      <c r="G11" s="4"/>
      <c r="H11" s="4"/>
      <c r="I11" s="4"/>
      <c r="J11" s="4"/>
      <c r="K11" s="4"/>
      <c r="L11" s="4">
        <f>+L12-0.5</f>
        <v>3.5</v>
      </c>
      <c r="M11" s="11" t="e">
        <f t="shared" si="3"/>
        <v>#N/A</v>
      </c>
      <c r="N11" s="12" t="e">
        <f>(1+M11)^(1/52)-1</f>
        <v>#N/A</v>
      </c>
      <c r="O11" s="13" t="e">
        <f t="shared" si="1"/>
        <v>#N/A</v>
      </c>
    </row>
    <row r="12" spans="2:15" x14ac:dyDescent="0.2">
      <c r="B12" s="4"/>
      <c r="C12" s="4"/>
      <c r="D12" s="4"/>
      <c r="E12" s="4"/>
      <c r="F12" s="4"/>
      <c r="G12" s="4"/>
      <c r="H12" s="4"/>
      <c r="I12" s="4"/>
      <c r="J12" s="4"/>
      <c r="K12" s="4"/>
      <c r="L12" s="4">
        <v>4</v>
      </c>
      <c r="M12" s="11" t="e">
        <f t="shared" si="3"/>
        <v>#N/A</v>
      </c>
      <c r="N12" s="12" t="e">
        <f t="shared" ref="N12:N24" si="4">(1+M12)^(1/52)-1</f>
        <v>#N/A</v>
      </c>
      <c r="O12" s="13" t="e">
        <f t="shared" si="1"/>
        <v>#N/A</v>
      </c>
    </row>
    <row r="13" spans="2:15" x14ac:dyDescent="0.2">
      <c r="B13" s="4"/>
      <c r="C13" s="4"/>
      <c r="D13" s="4"/>
      <c r="E13" s="4"/>
      <c r="F13" s="4"/>
      <c r="G13" s="4"/>
      <c r="H13" s="4"/>
      <c r="I13" s="4"/>
      <c r="J13" s="4"/>
      <c r="K13" s="4"/>
      <c r="L13" s="4">
        <f>+L14-0.5</f>
        <v>4.5</v>
      </c>
      <c r="M13" s="11" t="e">
        <f t="shared" si="3"/>
        <v>#N/A</v>
      </c>
      <c r="N13" s="12" t="e">
        <f>(1+M13)^(1/52)-1</f>
        <v>#N/A</v>
      </c>
      <c r="O13" s="13" t="e">
        <f t="shared" si="1"/>
        <v>#N/A</v>
      </c>
    </row>
    <row r="14" spans="2:15" x14ac:dyDescent="0.2">
      <c r="B14" s="4"/>
      <c r="C14" s="4"/>
      <c r="D14" s="4"/>
      <c r="E14" s="4"/>
      <c r="F14" s="4"/>
      <c r="G14" s="4"/>
      <c r="H14" s="4"/>
      <c r="I14" s="4"/>
      <c r="J14" s="4"/>
      <c r="K14" s="4"/>
      <c r="L14" s="4">
        <v>5</v>
      </c>
      <c r="M14" s="14" t="e">
        <f>RTD("rit2.rtd",,"ZC2020","LAST")/100</f>
        <v>#N/A</v>
      </c>
      <c r="N14" s="12" t="e">
        <f t="shared" si="4"/>
        <v>#N/A</v>
      </c>
      <c r="O14" s="13" t="e">
        <f t="shared" si="1"/>
        <v>#N/A</v>
      </c>
    </row>
    <row r="15" spans="2:15" x14ac:dyDescent="0.2">
      <c r="B15" s="4"/>
      <c r="C15" s="4"/>
      <c r="D15" s="4"/>
      <c r="E15" s="4"/>
      <c r="F15" s="4"/>
      <c r="G15" s="4"/>
      <c r="H15" s="4"/>
      <c r="I15" s="4"/>
      <c r="J15" s="4"/>
      <c r="K15" s="4"/>
      <c r="L15" s="4">
        <f>+L16-0.5</f>
        <v>5.5</v>
      </c>
      <c r="M15" s="11" t="e">
        <f>M14+($M$24-$M$14)/COUNT($L$14:$L$23)</f>
        <v>#N/A</v>
      </c>
      <c r="N15" s="12" t="e">
        <f>(1+M15)^(1/52)-1</f>
        <v>#N/A</v>
      </c>
      <c r="O15" s="13" t="e">
        <f t="shared" si="1"/>
        <v>#N/A</v>
      </c>
    </row>
    <row r="16" spans="2:15" x14ac:dyDescent="0.2">
      <c r="B16" s="4"/>
      <c r="C16" s="4"/>
      <c r="D16" s="4"/>
      <c r="E16" s="4"/>
      <c r="F16" s="4"/>
      <c r="G16" s="4"/>
      <c r="H16" s="4"/>
      <c r="I16" s="4"/>
      <c r="J16" s="4"/>
      <c r="K16" s="4"/>
      <c r="L16" s="4">
        <v>6</v>
      </c>
      <c r="M16" s="11" t="e">
        <f t="shared" ref="M16:M23" si="5">M15+($M$24-$M$14)/COUNT($L$14:$L$23)</f>
        <v>#N/A</v>
      </c>
      <c r="N16" s="12" t="e">
        <f t="shared" si="4"/>
        <v>#N/A</v>
      </c>
      <c r="O16" s="13" t="e">
        <f t="shared" si="1"/>
        <v>#N/A</v>
      </c>
    </row>
    <row r="17" spans="1:15" x14ac:dyDescent="0.2">
      <c r="B17" s="4"/>
      <c r="C17" s="4"/>
      <c r="D17" s="4"/>
      <c r="E17" s="4"/>
      <c r="F17" s="4"/>
      <c r="G17" s="4"/>
      <c r="H17" s="4"/>
      <c r="I17" s="4"/>
      <c r="J17" s="4"/>
      <c r="K17" s="4"/>
      <c r="L17" s="4">
        <f>+L18-0.5</f>
        <v>6.5</v>
      </c>
      <c r="M17" s="11" t="e">
        <f t="shared" si="5"/>
        <v>#N/A</v>
      </c>
      <c r="N17" s="12" t="e">
        <f>(1+M17)^(1/52)-1</f>
        <v>#N/A</v>
      </c>
      <c r="O17" s="13" t="e">
        <f t="shared" si="1"/>
        <v>#N/A</v>
      </c>
    </row>
    <row r="18" spans="1:15" ht="32" x14ac:dyDescent="0.2">
      <c r="A18" s="17"/>
      <c r="B18" s="32" t="s">
        <v>0</v>
      </c>
      <c r="C18" s="32" t="s">
        <v>2</v>
      </c>
      <c r="D18" s="32" t="s">
        <v>1</v>
      </c>
      <c r="E18" s="31"/>
      <c r="F18" s="31"/>
      <c r="G18" s="33" t="s">
        <v>24</v>
      </c>
      <c r="H18" s="34" t="s">
        <v>15</v>
      </c>
      <c r="I18" s="34" t="s">
        <v>16</v>
      </c>
      <c r="J18" s="34" t="s">
        <v>17</v>
      </c>
      <c r="K18" s="4"/>
      <c r="L18" s="4">
        <v>7</v>
      </c>
      <c r="M18" s="11" t="e">
        <f t="shared" si="5"/>
        <v>#N/A</v>
      </c>
      <c r="N18" s="12" t="e">
        <f t="shared" si="4"/>
        <v>#N/A</v>
      </c>
      <c r="O18" s="13" t="e">
        <f t="shared" si="1"/>
        <v>#N/A</v>
      </c>
    </row>
    <row r="19" spans="1:15" x14ac:dyDescent="0.2">
      <c r="A19" s="17">
        <v>1</v>
      </c>
      <c r="B19" s="4">
        <v>1</v>
      </c>
      <c r="C19" s="4">
        <f>312- IF(B19&gt;312,B19-312,B19)</f>
        <v>311</v>
      </c>
      <c r="D19" s="4">
        <f>ROUNDUP(C19/12,0)</f>
        <v>26</v>
      </c>
      <c r="E19" s="4"/>
      <c r="F19" s="4"/>
      <c r="G19" s="15">
        <f>2.5*((B19)/(($C$19+1)))</f>
        <v>8.0128205128205121E-3</v>
      </c>
      <c r="H19" s="15" t="e">
        <f>SUM(Sheet2!C7:F7)+Sheet2!X7-G19</f>
        <v>#N/A</v>
      </c>
      <c r="I19" s="15" t="e">
        <f>SUM(Sheet2!C7:L7)+Sheet2!Y7-G19</f>
        <v>#N/A</v>
      </c>
      <c r="J19" s="15" t="e">
        <f>SUM(Sheet2!C7:V7)+Sheet2!Z7-G19</f>
        <v>#N/A</v>
      </c>
      <c r="K19" s="4"/>
      <c r="L19" s="4">
        <f>+L20-0.5</f>
        <v>7.5</v>
      </c>
      <c r="M19" s="11" t="e">
        <f t="shared" si="5"/>
        <v>#N/A</v>
      </c>
      <c r="N19" s="12" t="e">
        <f>(1+M19)^(1/52)-1</f>
        <v>#N/A</v>
      </c>
      <c r="O19" s="13" t="e">
        <f t="shared" si="1"/>
        <v>#N/A</v>
      </c>
    </row>
    <row r="20" spans="1:15" x14ac:dyDescent="0.2">
      <c r="A20" s="17">
        <v>1</v>
      </c>
      <c r="B20" s="4">
        <v>2</v>
      </c>
      <c r="C20" s="4">
        <f t="shared" ref="C20:C83" si="6">312- IF(B20&gt;312,B20-312,B20)</f>
        <v>310</v>
      </c>
      <c r="D20" s="4">
        <f t="shared" ref="D20:D83" si="7">ROUNDUP(C20/12,0)</f>
        <v>26</v>
      </c>
      <c r="E20" s="4"/>
      <c r="F20" s="4"/>
      <c r="G20" s="15">
        <f t="shared" ref="G20:G83" si="8">2.5*((B20)/(($C$19+1)))</f>
        <v>1.6025641025641024E-2</v>
      </c>
      <c r="H20" s="15" t="e">
        <f>SUM(Sheet2!C8:F8)+Sheet2!X8-G20</f>
        <v>#N/A</v>
      </c>
      <c r="I20" s="15" t="e">
        <f>SUM(Sheet2!C8:L8)+Sheet2!Y8-G20</f>
        <v>#N/A</v>
      </c>
      <c r="J20" s="15" t="e">
        <f>SUM(Sheet2!C8:V8)+Sheet2!Z8-G20</f>
        <v>#N/A</v>
      </c>
      <c r="K20" s="4"/>
      <c r="L20" s="4">
        <v>8</v>
      </c>
      <c r="M20" s="11" t="e">
        <f t="shared" si="5"/>
        <v>#N/A</v>
      </c>
      <c r="N20" s="12" t="e">
        <f t="shared" si="4"/>
        <v>#N/A</v>
      </c>
      <c r="O20" s="13" t="e">
        <f t="shared" si="1"/>
        <v>#N/A</v>
      </c>
    </row>
    <row r="21" spans="1:15" x14ac:dyDescent="0.2">
      <c r="A21" s="17">
        <v>1</v>
      </c>
      <c r="B21" s="4">
        <v>3</v>
      </c>
      <c r="C21" s="4">
        <f t="shared" si="6"/>
        <v>309</v>
      </c>
      <c r="D21" s="4">
        <f t="shared" si="7"/>
        <v>26</v>
      </c>
      <c r="E21" s="4"/>
      <c r="F21" s="4"/>
      <c r="G21" s="15">
        <f t="shared" si="8"/>
        <v>2.403846153846154E-2</v>
      </c>
      <c r="H21" s="15" t="e">
        <f>SUM(Sheet2!C9:F9)+Sheet2!X9-G21</f>
        <v>#N/A</v>
      </c>
      <c r="I21" s="15" t="e">
        <f>SUM(Sheet2!C9:L9)+Sheet2!Y9-G21</f>
        <v>#N/A</v>
      </c>
      <c r="J21" s="15" t="e">
        <f>SUM(Sheet2!C9:V9)+Sheet2!Z9-G21</f>
        <v>#N/A</v>
      </c>
      <c r="K21" s="4"/>
      <c r="L21" s="4">
        <f>+L22-0.5</f>
        <v>8.5</v>
      </c>
      <c r="M21" s="11" t="e">
        <f t="shared" si="5"/>
        <v>#N/A</v>
      </c>
      <c r="N21" s="12" t="e">
        <f>(1+M21)^(1/52)-1</f>
        <v>#N/A</v>
      </c>
      <c r="O21" s="13" t="e">
        <f t="shared" si="1"/>
        <v>#N/A</v>
      </c>
    </row>
    <row r="22" spans="1:15" x14ac:dyDescent="0.2">
      <c r="A22" s="17">
        <v>1</v>
      </c>
      <c r="B22" s="4">
        <v>4</v>
      </c>
      <c r="C22" s="4">
        <f t="shared" si="6"/>
        <v>308</v>
      </c>
      <c r="D22" s="4">
        <f t="shared" si="7"/>
        <v>26</v>
      </c>
      <c r="E22" s="4"/>
      <c r="F22" s="4"/>
      <c r="G22" s="15">
        <f t="shared" si="8"/>
        <v>3.2051282051282048E-2</v>
      </c>
      <c r="H22" s="15" t="e">
        <f>SUM(Sheet2!C10:F10)+Sheet2!X10-G22</f>
        <v>#N/A</v>
      </c>
      <c r="I22" s="15" t="e">
        <f>SUM(Sheet2!C10:L10)+Sheet2!Y10-G22</f>
        <v>#N/A</v>
      </c>
      <c r="J22" s="15" t="e">
        <f>SUM(Sheet2!C10:V10)+Sheet2!Z10-G22</f>
        <v>#N/A</v>
      </c>
      <c r="K22" s="4"/>
      <c r="L22" s="4">
        <v>9</v>
      </c>
      <c r="M22" s="11" t="e">
        <f t="shared" si="5"/>
        <v>#N/A</v>
      </c>
      <c r="N22" s="12" t="e">
        <f t="shared" si="4"/>
        <v>#N/A</v>
      </c>
      <c r="O22" s="13" t="e">
        <f t="shared" si="1"/>
        <v>#N/A</v>
      </c>
    </row>
    <row r="23" spans="1:15" x14ac:dyDescent="0.2">
      <c r="A23" s="17">
        <v>1</v>
      </c>
      <c r="B23" s="4">
        <v>5</v>
      </c>
      <c r="C23" s="4">
        <f t="shared" si="6"/>
        <v>307</v>
      </c>
      <c r="D23" s="4">
        <f t="shared" si="7"/>
        <v>26</v>
      </c>
      <c r="E23" s="4"/>
      <c r="F23" s="4"/>
      <c r="G23" s="15">
        <f t="shared" si="8"/>
        <v>4.0064102564102561E-2</v>
      </c>
      <c r="H23" s="15" t="e">
        <f>SUM(Sheet2!C11:F11)+Sheet2!X11-G23</f>
        <v>#N/A</v>
      </c>
      <c r="I23" s="15" t="e">
        <f>SUM(Sheet2!C11:L11)+Sheet2!Y11-G23</f>
        <v>#N/A</v>
      </c>
      <c r="J23" s="15" t="e">
        <f>SUM(Sheet2!C11:V11)+Sheet2!Z11-G23</f>
        <v>#N/A</v>
      </c>
      <c r="K23" s="4"/>
      <c r="L23" s="4">
        <f>+L24-0.5</f>
        <v>9.5</v>
      </c>
      <c r="M23" s="11" t="e">
        <f t="shared" si="5"/>
        <v>#N/A</v>
      </c>
      <c r="N23" s="12" t="e">
        <f>(1+M23)^(1/52)-1</f>
        <v>#N/A</v>
      </c>
      <c r="O23" s="13" t="e">
        <f t="shared" si="1"/>
        <v>#N/A</v>
      </c>
    </row>
    <row r="24" spans="1:15" x14ac:dyDescent="0.2">
      <c r="A24" s="17">
        <v>1</v>
      </c>
      <c r="B24" s="4">
        <v>6</v>
      </c>
      <c r="C24" s="4">
        <f t="shared" si="6"/>
        <v>306</v>
      </c>
      <c r="D24" s="4">
        <f t="shared" si="7"/>
        <v>26</v>
      </c>
      <c r="E24" s="4"/>
      <c r="F24" s="4"/>
      <c r="G24" s="15">
        <f t="shared" si="8"/>
        <v>4.807692307692308E-2</v>
      </c>
      <c r="H24" s="15" t="e">
        <f>SUM(Sheet2!C12:F12)+Sheet2!X12-G24</f>
        <v>#N/A</v>
      </c>
      <c r="I24" s="15" t="e">
        <f>SUM(Sheet2!C12:L12)+Sheet2!Y12-G24</f>
        <v>#N/A</v>
      </c>
      <c r="J24" s="15" t="e">
        <f>SUM(Sheet2!C12:V12)+Sheet2!Z12-G24</f>
        <v>#N/A</v>
      </c>
      <c r="K24" s="4"/>
      <c r="L24" s="4">
        <v>10</v>
      </c>
      <c r="M24" s="14" t="e">
        <f>RTD("rit2.rtd",,"ZC2025","LAST")/100</f>
        <v>#N/A</v>
      </c>
      <c r="N24" s="12" t="e">
        <f t="shared" si="4"/>
        <v>#N/A</v>
      </c>
      <c r="O24" s="13" t="e">
        <f t="shared" si="1"/>
        <v>#N/A</v>
      </c>
    </row>
    <row r="25" spans="1:15" x14ac:dyDescent="0.2">
      <c r="A25" s="17">
        <v>1</v>
      </c>
      <c r="B25" s="4">
        <v>7</v>
      </c>
      <c r="C25" s="4">
        <f t="shared" si="6"/>
        <v>305</v>
      </c>
      <c r="D25" s="4">
        <f t="shared" si="7"/>
        <v>26</v>
      </c>
      <c r="E25" s="4"/>
      <c r="F25" s="4"/>
      <c r="G25" s="15">
        <f t="shared" si="8"/>
        <v>5.6089743589743592E-2</v>
      </c>
      <c r="H25" s="15" t="e">
        <f>SUM(Sheet2!C13:F13)+Sheet2!X13-G25</f>
        <v>#N/A</v>
      </c>
      <c r="I25" s="15" t="e">
        <f>SUM(Sheet2!C13:L13)+Sheet2!Y13-G25</f>
        <v>#N/A</v>
      </c>
      <c r="J25" s="15" t="e">
        <f>SUM(Sheet2!C13:V13)+Sheet2!Z13-G25</f>
        <v>#N/A</v>
      </c>
      <c r="K25" s="4"/>
      <c r="L25" s="4"/>
      <c r="M25" s="4"/>
      <c r="N25" s="4"/>
      <c r="O25" s="4"/>
    </row>
    <row r="26" spans="1:15" x14ac:dyDescent="0.2">
      <c r="A26" s="17">
        <v>1</v>
      </c>
      <c r="B26" s="4">
        <v>8</v>
      </c>
      <c r="C26" s="4">
        <f t="shared" si="6"/>
        <v>304</v>
      </c>
      <c r="D26" s="4">
        <f t="shared" si="7"/>
        <v>26</v>
      </c>
      <c r="E26" s="4"/>
      <c r="F26" s="4"/>
      <c r="G26" s="15">
        <f t="shared" si="8"/>
        <v>6.4102564102564097E-2</v>
      </c>
      <c r="H26" s="15" t="e">
        <f>SUM(Sheet2!C14:F14)+Sheet2!X14-G26</f>
        <v>#N/A</v>
      </c>
      <c r="I26" s="15" t="e">
        <f>SUM(Sheet2!C14:L14)+Sheet2!Y14-G26</f>
        <v>#N/A</v>
      </c>
      <c r="J26" s="15" t="e">
        <f>SUM(Sheet2!C14:V14)+Sheet2!Z14-G26</f>
        <v>#N/A</v>
      </c>
      <c r="K26" s="4"/>
      <c r="L26" s="4"/>
      <c r="M26" s="4"/>
      <c r="N26" s="4"/>
      <c r="O26" s="4"/>
    </row>
    <row r="27" spans="1:15" x14ac:dyDescent="0.2">
      <c r="A27" s="17">
        <v>1</v>
      </c>
      <c r="B27" s="4">
        <v>9</v>
      </c>
      <c r="C27" s="4">
        <f t="shared" si="6"/>
        <v>303</v>
      </c>
      <c r="D27" s="4">
        <f t="shared" si="7"/>
        <v>26</v>
      </c>
      <c r="E27" s="4"/>
      <c r="F27" s="4"/>
      <c r="G27" s="15">
        <f t="shared" si="8"/>
        <v>7.2115384615384623E-2</v>
      </c>
      <c r="H27" s="15" t="e">
        <f>SUM(Sheet2!C15:F15)+Sheet2!X15-G27</f>
        <v>#N/A</v>
      </c>
      <c r="I27" s="15" t="e">
        <f>SUM(Sheet2!C15:L15)+Sheet2!Y15-G27</f>
        <v>#N/A</v>
      </c>
      <c r="J27" s="15" t="e">
        <f>SUM(Sheet2!C15:V15)+Sheet2!Z15-G27</f>
        <v>#N/A</v>
      </c>
      <c r="K27" s="4"/>
      <c r="L27" s="4"/>
      <c r="M27" s="4"/>
      <c r="N27" s="4"/>
      <c r="O27" s="4"/>
    </row>
    <row r="28" spans="1:15" x14ac:dyDescent="0.2">
      <c r="A28" s="17">
        <v>1</v>
      </c>
      <c r="B28" s="1">
        <v>10</v>
      </c>
      <c r="C28" s="1">
        <f t="shared" si="6"/>
        <v>302</v>
      </c>
      <c r="D28" s="1">
        <f t="shared" si="7"/>
        <v>26</v>
      </c>
      <c r="G28" s="2">
        <f t="shared" si="8"/>
        <v>8.0128205128205121E-2</v>
      </c>
      <c r="H28" s="2" t="e">
        <f>SUM(Sheet2!C16:F16)+Sheet2!X16-G28</f>
        <v>#N/A</v>
      </c>
      <c r="I28" s="2" t="e">
        <f>SUM(Sheet2!C16:L16)+Sheet2!Y16-G28</f>
        <v>#N/A</v>
      </c>
      <c r="J28" s="2" t="e">
        <f>SUM(Sheet2!C16:V16)+Sheet2!Z16-G28</f>
        <v>#N/A</v>
      </c>
    </row>
    <row r="29" spans="1:15" x14ac:dyDescent="0.2">
      <c r="A29" s="17">
        <v>1</v>
      </c>
      <c r="B29" s="1">
        <v>11</v>
      </c>
      <c r="C29" s="1">
        <f t="shared" si="6"/>
        <v>301</v>
      </c>
      <c r="D29" s="1">
        <f t="shared" si="7"/>
        <v>26</v>
      </c>
      <c r="G29" s="2">
        <f t="shared" si="8"/>
        <v>8.8141025641025633E-2</v>
      </c>
      <c r="H29" s="2" t="e">
        <f>SUM(Sheet2!C17:F17)+Sheet2!X17-G29</f>
        <v>#N/A</v>
      </c>
      <c r="I29" s="2" t="e">
        <f>SUM(Sheet2!C17:L17)+Sheet2!Y17-G29</f>
        <v>#N/A</v>
      </c>
      <c r="J29" s="2" t="e">
        <f>SUM(Sheet2!C17:V17)+Sheet2!Z17-G29</f>
        <v>#N/A</v>
      </c>
    </row>
    <row r="30" spans="1:15" x14ac:dyDescent="0.2">
      <c r="A30" s="17">
        <v>1</v>
      </c>
      <c r="B30" s="1">
        <v>12</v>
      </c>
      <c r="C30" s="1">
        <f t="shared" si="6"/>
        <v>300</v>
      </c>
      <c r="D30" s="1">
        <f t="shared" si="7"/>
        <v>25</v>
      </c>
      <c r="G30" s="2">
        <f t="shared" si="8"/>
        <v>9.6153846153846159E-2</v>
      </c>
      <c r="H30" s="2" t="e">
        <f>SUM(Sheet2!C18:F18)+Sheet2!X18-G30</f>
        <v>#N/A</v>
      </c>
      <c r="I30" s="2" t="e">
        <f>SUM(Sheet2!C18:L18)+Sheet2!Y18-G30</f>
        <v>#N/A</v>
      </c>
      <c r="J30" s="2" t="e">
        <f>SUM(Sheet2!C18:V18)+Sheet2!Z18-G30</f>
        <v>#N/A</v>
      </c>
    </row>
    <row r="31" spans="1:15" x14ac:dyDescent="0.2">
      <c r="A31" s="17">
        <v>1</v>
      </c>
      <c r="B31" s="1">
        <v>13</v>
      </c>
      <c r="C31" s="1">
        <f t="shared" si="6"/>
        <v>299</v>
      </c>
      <c r="D31" s="1">
        <f t="shared" si="7"/>
        <v>25</v>
      </c>
      <c r="G31" s="2">
        <f t="shared" si="8"/>
        <v>0.10416666666666666</v>
      </c>
      <c r="H31" s="2" t="e">
        <f>SUM(Sheet2!C19:F19)+Sheet2!X19-G31</f>
        <v>#N/A</v>
      </c>
      <c r="I31" s="2" t="e">
        <f>SUM(Sheet2!C19:L19)+Sheet2!Y19-G31</f>
        <v>#N/A</v>
      </c>
      <c r="J31" s="2" t="e">
        <f>SUM(Sheet2!C19:V19)+Sheet2!Z19-G31</f>
        <v>#N/A</v>
      </c>
    </row>
    <row r="32" spans="1:15" x14ac:dyDescent="0.2">
      <c r="A32" s="17">
        <v>1</v>
      </c>
      <c r="B32" s="1">
        <v>14</v>
      </c>
      <c r="C32" s="1">
        <f t="shared" si="6"/>
        <v>298</v>
      </c>
      <c r="D32" s="1">
        <f t="shared" si="7"/>
        <v>25</v>
      </c>
      <c r="G32" s="2">
        <f t="shared" si="8"/>
        <v>0.11217948717948718</v>
      </c>
      <c r="H32" s="2" t="e">
        <f>SUM(Sheet2!C20:F20)+Sheet2!X20-G32</f>
        <v>#N/A</v>
      </c>
      <c r="I32" s="2" t="e">
        <f>SUM(Sheet2!C20:L20)+Sheet2!Y20-G32</f>
        <v>#N/A</v>
      </c>
      <c r="J32" s="2" t="e">
        <f>SUM(Sheet2!C20:V20)+Sheet2!Z20-G32</f>
        <v>#N/A</v>
      </c>
    </row>
    <row r="33" spans="1:10" x14ac:dyDescent="0.2">
      <c r="A33" s="17">
        <v>1</v>
      </c>
      <c r="B33" s="1">
        <v>15</v>
      </c>
      <c r="C33" s="1">
        <f t="shared" si="6"/>
        <v>297</v>
      </c>
      <c r="D33" s="1">
        <f t="shared" si="7"/>
        <v>25</v>
      </c>
      <c r="G33" s="2">
        <f t="shared" si="8"/>
        <v>0.1201923076923077</v>
      </c>
      <c r="H33" s="2" t="e">
        <f>SUM(Sheet2!C21:F21)+Sheet2!X21-G33</f>
        <v>#N/A</v>
      </c>
      <c r="I33" s="2" t="e">
        <f>SUM(Sheet2!C21:L21)+Sheet2!Y21-G33</f>
        <v>#N/A</v>
      </c>
      <c r="J33" s="2" t="e">
        <f>SUM(Sheet2!C21:V21)+Sheet2!Z21-G33</f>
        <v>#N/A</v>
      </c>
    </row>
    <row r="34" spans="1:10" x14ac:dyDescent="0.2">
      <c r="A34" s="17">
        <v>1</v>
      </c>
      <c r="B34" s="1">
        <v>16</v>
      </c>
      <c r="C34" s="1">
        <f t="shared" si="6"/>
        <v>296</v>
      </c>
      <c r="D34" s="1">
        <f t="shared" si="7"/>
        <v>25</v>
      </c>
      <c r="G34" s="2">
        <f t="shared" si="8"/>
        <v>0.12820512820512819</v>
      </c>
      <c r="H34" s="2" t="e">
        <f>SUM(Sheet2!C22:F22)+Sheet2!X22-G34</f>
        <v>#N/A</v>
      </c>
      <c r="I34" s="2" t="e">
        <f>SUM(Sheet2!C22:L22)+Sheet2!Y22-G34</f>
        <v>#N/A</v>
      </c>
      <c r="J34" s="2" t="e">
        <f>SUM(Sheet2!C22:V22)+Sheet2!Z22-G34</f>
        <v>#N/A</v>
      </c>
    </row>
    <row r="35" spans="1:10" x14ac:dyDescent="0.2">
      <c r="A35" s="17">
        <v>1</v>
      </c>
      <c r="B35" s="1">
        <v>17</v>
      </c>
      <c r="C35" s="1">
        <f t="shared" si="6"/>
        <v>295</v>
      </c>
      <c r="D35" s="1">
        <f t="shared" si="7"/>
        <v>25</v>
      </c>
      <c r="G35" s="2">
        <f t="shared" si="8"/>
        <v>0.13621794871794873</v>
      </c>
      <c r="H35" s="2" t="e">
        <f>SUM(Sheet2!C23:F23)+Sheet2!X23-G35</f>
        <v>#N/A</v>
      </c>
      <c r="I35" s="2" t="e">
        <f>SUM(Sheet2!C23:L23)+Sheet2!Y23-G35</f>
        <v>#N/A</v>
      </c>
      <c r="J35" s="2" t="e">
        <f>SUM(Sheet2!C23:V23)+Sheet2!Z23-G35</f>
        <v>#N/A</v>
      </c>
    </row>
    <row r="36" spans="1:10" x14ac:dyDescent="0.2">
      <c r="A36" s="17">
        <v>1</v>
      </c>
      <c r="B36" s="1">
        <v>18</v>
      </c>
      <c r="C36" s="1">
        <f t="shared" si="6"/>
        <v>294</v>
      </c>
      <c r="D36" s="1">
        <f t="shared" si="7"/>
        <v>25</v>
      </c>
      <c r="G36" s="2">
        <f t="shared" si="8"/>
        <v>0.14423076923076925</v>
      </c>
      <c r="H36" s="2" t="e">
        <f>SUM(Sheet2!C24:F24)+Sheet2!X24-G36</f>
        <v>#N/A</v>
      </c>
      <c r="I36" s="2" t="e">
        <f>SUM(Sheet2!C24:L24)+Sheet2!Y24-G36</f>
        <v>#N/A</v>
      </c>
      <c r="J36" s="2" t="e">
        <f>SUM(Sheet2!C24:V24)+Sheet2!Z24-G36</f>
        <v>#N/A</v>
      </c>
    </row>
    <row r="37" spans="1:10" x14ac:dyDescent="0.2">
      <c r="A37" s="17">
        <v>1</v>
      </c>
      <c r="B37" s="1">
        <v>19</v>
      </c>
      <c r="C37" s="1">
        <f t="shared" si="6"/>
        <v>293</v>
      </c>
      <c r="D37" s="1">
        <f t="shared" si="7"/>
        <v>25</v>
      </c>
      <c r="G37" s="2">
        <f t="shared" si="8"/>
        <v>0.15224358974358973</v>
      </c>
      <c r="H37" s="2" t="e">
        <f>SUM(Sheet2!C25:F25)+Sheet2!X25-G37</f>
        <v>#N/A</v>
      </c>
      <c r="I37" s="2" t="e">
        <f>SUM(Sheet2!C25:L25)+Sheet2!Y25-G37</f>
        <v>#N/A</v>
      </c>
      <c r="J37" s="2" t="e">
        <f>SUM(Sheet2!C25:V25)+Sheet2!Z25-G37</f>
        <v>#N/A</v>
      </c>
    </row>
    <row r="38" spans="1:10" x14ac:dyDescent="0.2">
      <c r="A38" s="17">
        <v>1</v>
      </c>
      <c r="B38" s="1">
        <v>20</v>
      </c>
      <c r="C38" s="1">
        <f t="shared" si="6"/>
        <v>292</v>
      </c>
      <c r="D38" s="1">
        <f t="shared" si="7"/>
        <v>25</v>
      </c>
      <c r="G38" s="2">
        <f t="shared" si="8"/>
        <v>0.16025641025641024</v>
      </c>
      <c r="H38" s="2" t="e">
        <f>SUM(Sheet2!C26:F26)+Sheet2!X26-G38</f>
        <v>#N/A</v>
      </c>
      <c r="I38" s="2" t="e">
        <f>SUM(Sheet2!C26:L26)+Sheet2!Y26-G38</f>
        <v>#N/A</v>
      </c>
      <c r="J38" s="2" t="e">
        <f>SUM(Sheet2!C26:V26)+Sheet2!Z26-G38</f>
        <v>#N/A</v>
      </c>
    </row>
    <row r="39" spans="1:10" x14ac:dyDescent="0.2">
      <c r="A39" s="17">
        <v>1</v>
      </c>
      <c r="B39" s="1">
        <v>21</v>
      </c>
      <c r="C39" s="1">
        <f t="shared" si="6"/>
        <v>291</v>
      </c>
      <c r="D39" s="1">
        <f t="shared" si="7"/>
        <v>25</v>
      </c>
      <c r="G39" s="2">
        <f t="shared" si="8"/>
        <v>0.16826923076923075</v>
      </c>
      <c r="H39" s="2" t="e">
        <f>SUM(Sheet2!C27:F27)+Sheet2!X27-G39</f>
        <v>#N/A</v>
      </c>
      <c r="I39" s="2" t="e">
        <f>SUM(Sheet2!C27:L27)+Sheet2!Y27-G39</f>
        <v>#N/A</v>
      </c>
      <c r="J39" s="2" t="e">
        <f>SUM(Sheet2!C27:V27)+Sheet2!Z27-G39</f>
        <v>#N/A</v>
      </c>
    </row>
    <row r="40" spans="1:10" x14ac:dyDescent="0.2">
      <c r="A40" s="17">
        <v>1</v>
      </c>
      <c r="B40" s="1">
        <v>22</v>
      </c>
      <c r="C40" s="1">
        <f t="shared" si="6"/>
        <v>290</v>
      </c>
      <c r="D40" s="1">
        <f t="shared" si="7"/>
        <v>25</v>
      </c>
      <c r="G40" s="2">
        <f t="shared" si="8"/>
        <v>0.17628205128205127</v>
      </c>
      <c r="H40" s="2" t="e">
        <f>SUM(Sheet2!C28:F28)+Sheet2!X28-G40</f>
        <v>#N/A</v>
      </c>
      <c r="I40" s="2" t="e">
        <f>SUM(Sheet2!C28:L28)+Sheet2!Y28-G40</f>
        <v>#N/A</v>
      </c>
      <c r="J40" s="2" t="e">
        <f>SUM(Sheet2!C28:V28)+Sheet2!Z28-G40</f>
        <v>#N/A</v>
      </c>
    </row>
    <row r="41" spans="1:10" x14ac:dyDescent="0.2">
      <c r="A41" s="17">
        <v>1</v>
      </c>
      <c r="B41" s="1">
        <v>23</v>
      </c>
      <c r="C41" s="1">
        <f t="shared" si="6"/>
        <v>289</v>
      </c>
      <c r="D41" s="1">
        <f t="shared" si="7"/>
        <v>25</v>
      </c>
      <c r="G41" s="2">
        <f t="shared" si="8"/>
        <v>0.18429487179487181</v>
      </c>
      <c r="H41" s="2" t="e">
        <f>SUM(Sheet2!C29:F29)+Sheet2!X29-G41</f>
        <v>#N/A</v>
      </c>
      <c r="I41" s="2" t="e">
        <f>SUM(Sheet2!C29:L29)+Sheet2!Y29-G41</f>
        <v>#N/A</v>
      </c>
      <c r="J41" s="2" t="e">
        <f>SUM(Sheet2!C29:V29)+Sheet2!Z29-G41</f>
        <v>#N/A</v>
      </c>
    </row>
    <row r="42" spans="1:10" x14ac:dyDescent="0.2">
      <c r="A42" s="17">
        <v>1</v>
      </c>
      <c r="B42" s="1">
        <v>24</v>
      </c>
      <c r="C42" s="1">
        <f t="shared" si="6"/>
        <v>288</v>
      </c>
      <c r="D42" s="1">
        <f t="shared" si="7"/>
        <v>24</v>
      </c>
      <c r="G42" s="2">
        <f t="shared" si="8"/>
        <v>0.19230769230769232</v>
      </c>
      <c r="H42" s="2" t="e">
        <f>SUM(Sheet2!C30:F30)+Sheet2!X30-G42</f>
        <v>#N/A</v>
      </c>
      <c r="I42" s="2" t="e">
        <f>SUM(Sheet2!C30:L30)+Sheet2!Y30-G42</f>
        <v>#N/A</v>
      </c>
      <c r="J42" s="2" t="e">
        <f>SUM(Sheet2!C30:V30)+Sheet2!Z30-G42</f>
        <v>#N/A</v>
      </c>
    </row>
    <row r="43" spans="1:10" x14ac:dyDescent="0.2">
      <c r="A43" s="17">
        <v>1</v>
      </c>
      <c r="B43" s="1">
        <v>25</v>
      </c>
      <c r="C43" s="1">
        <f t="shared" si="6"/>
        <v>287</v>
      </c>
      <c r="D43" s="1">
        <f t="shared" si="7"/>
        <v>24</v>
      </c>
      <c r="G43" s="2">
        <f t="shared" si="8"/>
        <v>0.20032051282051283</v>
      </c>
      <c r="H43" s="2" t="e">
        <f>SUM(Sheet2!C31:F31)+Sheet2!X31-G43</f>
        <v>#N/A</v>
      </c>
      <c r="I43" s="2" t="e">
        <f>SUM(Sheet2!C31:L31)+Sheet2!Y31-G43</f>
        <v>#N/A</v>
      </c>
      <c r="J43" s="2" t="e">
        <f>SUM(Sheet2!C31:V31)+Sheet2!Z31-G43</f>
        <v>#N/A</v>
      </c>
    </row>
    <row r="44" spans="1:10" x14ac:dyDescent="0.2">
      <c r="A44" s="17">
        <v>1</v>
      </c>
      <c r="B44" s="1">
        <v>26</v>
      </c>
      <c r="C44" s="1">
        <f t="shared" si="6"/>
        <v>286</v>
      </c>
      <c r="D44" s="1">
        <f t="shared" si="7"/>
        <v>24</v>
      </c>
      <c r="G44" s="2">
        <f t="shared" si="8"/>
        <v>0.20833333333333331</v>
      </c>
      <c r="H44" s="2" t="e">
        <f>SUM(Sheet2!C32:F32)+Sheet2!X32-G44</f>
        <v>#N/A</v>
      </c>
      <c r="I44" s="2" t="e">
        <f>SUM(Sheet2!C32:L32)+Sheet2!Y32-G44</f>
        <v>#N/A</v>
      </c>
      <c r="J44" s="2" t="e">
        <f>SUM(Sheet2!C32:V32)+Sheet2!Z32-G44</f>
        <v>#N/A</v>
      </c>
    </row>
    <row r="45" spans="1:10" x14ac:dyDescent="0.2">
      <c r="A45" s="17">
        <v>1</v>
      </c>
      <c r="B45" s="1">
        <v>27</v>
      </c>
      <c r="C45" s="1">
        <f t="shared" si="6"/>
        <v>285</v>
      </c>
      <c r="D45" s="1">
        <f t="shared" si="7"/>
        <v>24</v>
      </c>
      <c r="G45" s="2">
        <f t="shared" si="8"/>
        <v>0.21634615384615385</v>
      </c>
      <c r="H45" s="2" t="e">
        <f>SUM(Sheet2!C33:F33)+Sheet2!X33-G45</f>
        <v>#N/A</v>
      </c>
      <c r="I45" s="2" t="e">
        <f>SUM(Sheet2!C33:L33)+Sheet2!Y33-G45</f>
        <v>#N/A</v>
      </c>
      <c r="J45" s="2" t="e">
        <f>SUM(Sheet2!C33:V33)+Sheet2!Z33-G45</f>
        <v>#N/A</v>
      </c>
    </row>
    <row r="46" spans="1:10" x14ac:dyDescent="0.2">
      <c r="A46" s="17">
        <v>1</v>
      </c>
      <c r="B46" s="1">
        <v>28</v>
      </c>
      <c r="C46" s="1">
        <f t="shared" si="6"/>
        <v>284</v>
      </c>
      <c r="D46" s="1">
        <f t="shared" si="7"/>
        <v>24</v>
      </c>
      <c r="G46" s="2">
        <f t="shared" si="8"/>
        <v>0.22435897435897437</v>
      </c>
      <c r="H46" s="2" t="e">
        <f>SUM(Sheet2!C34:F34)+Sheet2!X34-G46</f>
        <v>#N/A</v>
      </c>
      <c r="I46" s="2" t="e">
        <f>SUM(Sheet2!C34:L34)+Sheet2!Y34-G46</f>
        <v>#N/A</v>
      </c>
      <c r="J46" s="2" t="e">
        <f>SUM(Sheet2!C34:V34)+Sheet2!Z34-G46</f>
        <v>#N/A</v>
      </c>
    </row>
    <row r="47" spans="1:10" x14ac:dyDescent="0.2">
      <c r="A47" s="17">
        <v>1</v>
      </c>
      <c r="B47" s="1">
        <v>29</v>
      </c>
      <c r="C47" s="1">
        <f t="shared" si="6"/>
        <v>283</v>
      </c>
      <c r="D47" s="1">
        <f t="shared" si="7"/>
        <v>24</v>
      </c>
      <c r="G47" s="2">
        <f t="shared" si="8"/>
        <v>0.23237179487179488</v>
      </c>
      <c r="H47" s="2" t="e">
        <f>SUM(Sheet2!C35:F35)+Sheet2!X35-G47</f>
        <v>#N/A</v>
      </c>
      <c r="I47" s="2" t="e">
        <f>SUM(Sheet2!C35:L35)+Sheet2!Y35-G47</f>
        <v>#N/A</v>
      </c>
      <c r="J47" s="2" t="e">
        <f>SUM(Sheet2!C35:V35)+Sheet2!Z35-G47</f>
        <v>#N/A</v>
      </c>
    </row>
    <row r="48" spans="1:10" x14ac:dyDescent="0.2">
      <c r="A48" s="17">
        <v>1</v>
      </c>
      <c r="B48" s="1">
        <v>30</v>
      </c>
      <c r="C48" s="1">
        <f t="shared" si="6"/>
        <v>282</v>
      </c>
      <c r="D48" s="1">
        <f t="shared" si="7"/>
        <v>24</v>
      </c>
      <c r="G48" s="2">
        <f t="shared" si="8"/>
        <v>0.24038461538461539</v>
      </c>
      <c r="H48" s="2" t="e">
        <f>SUM(Sheet2!C36:F36)+Sheet2!X36-G48</f>
        <v>#N/A</v>
      </c>
      <c r="I48" s="2" t="e">
        <f>SUM(Sheet2!C36:L36)+Sheet2!Y36-G48</f>
        <v>#N/A</v>
      </c>
      <c r="J48" s="2" t="e">
        <f>SUM(Sheet2!C36:V36)+Sheet2!Z36-G48</f>
        <v>#N/A</v>
      </c>
    </row>
    <row r="49" spans="1:10" x14ac:dyDescent="0.2">
      <c r="A49" s="17">
        <v>1</v>
      </c>
      <c r="B49" s="1">
        <v>31</v>
      </c>
      <c r="C49" s="1">
        <f t="shared" si="6"/>
        <v>281</v>
      </c>
      <c r="D49" s="1">
        <f t="shared" si="7"/>
        <v>24</v>
      </c>
      <c r="G49" s="2">
        <f t="shared" si="8"/>
        <v>0.24839743589743588</v>
      </c>
      <c r="H49" s="2" t="e">
        <f>SUM(Sheet2!C37:F37)+Sheet2!X37-G49</f>
        <v>#N/A</v>
      </c>
      <c r="I49" s="2" t="e">
        <f>SUM(Sheet2!C37:L37)+Sheet2!Y37-G49</f>
        <v>#N/A</v>
      </c>
      <c r="J49" s="2" t="e">
        <f>SUM(Sheet2!C37:V37)+Sheet2!Z37-G49</f>
        <v>#N/A</v>
      </c>
    </row>
    <row r="50" spans="1:10" x14ac:dyDescent="0.2">
      <c r="A50" s="17">
        <v>1</v>
      </c>
      <c r="B50" s="1">
        <v>32</v>
      </c>
      <c r="C50" s="1">
        <f t="shared" si="6"/>
        <v>280</v>
      </c>
      <c r="D50" s="1">
        <f t="shared" si="7"/>
        <v>24</v>
      </c>
      <c r="G50" s="2">
        <f t="shared" si="8"/>
        <v>0.25641025641025639</v>
      </c>
      <c r="H50" s="2" t="e">
        <f>SUM(Sheet2!C38:F38)+Sheet2!X38-G50</f>
        <v>#N/A</v>
      </c>
      <c r="I50" s="2" t="e">
        <f>SUM(Sheet2!C38:L38)+Sheet2!Y38-G50</f>
        <v>#N/A</v>
      </c>
      <c r="J50" s="2" t="e">
        <f>SUM(Sheet2!C38:V38)+Sheet2!Z38-G50</f>
        <v>#N/A</v>
      </c>
    </row>
    <row r="51" spans="1:10" x14ac:dyDescent="0.2">
      <c r="A51" s="17">
        <v>1</v>
      </c>
      <c r="B51" s="1">
        <v>33</v>
      </c>
      <c r="C51" s="1">
        <f t="shared" si="6"/>
        <v>279</v>
      </c>
      <c r="D51" s="1">
        <f t="shared" si="7"/>
        <v>24</v>
      </c>
      <c r="G51" s="2">
        <f t="shared" si="8"/>
        <v>0.26442307692307693</v>
      </c>
      <c r="H51" s="2" t="e">
        <f>SUM(Sheet2!C39:F39)+Sheet2!X39-G51</f>
        <v>#N/A</v>
      </c>
      <c r="I51" s="2" t="e">
        <f>SUM(Sheet2!C39:L39)+Sheet2!Y39-G51</f>
        <v>#N/A</v>
      </c>
      <c r="J51" s="2" t="e">
        <f>SUM(Sheet2!C39:V39)+Sheet2!Z39-G51</f>
        <v>#N/A</v>
      </c>
    </row>
    <row r="52" spans="1:10" x14ac:dyDescent="0.2">
      <c r="A52" s="17">
        <v>1</v>
      </c>
      <c r="B52" s="1">
        <v>34</v>
      </c>
      <c r="C52" s="1">
        <f t="shared" si="6"/>
        <v>278</v>
      </c>
      <c r="D52" s="1">
        <f t="shared" si="7"/>
        <v>24</v>
      </c>
      <c r="G52" s="2">
        <f t="shared" si="8"/>
        <v>0.27243589743589747</v>
      </c>
      <c r="H52" s="2" t="e">
        <f>SUM(Sheet2!C40:F40)+Sheet2!X40-G52</f>
        <v>#N/A</v>
      </c>
      <c r="I52" s="2" t="e">
        <f>SUM(Sheet2!C40:L40)+Sheet2!Y40-G52</f>
        <v>#N/A</v>
      </c>
      <c r="J52" s="2" t="e">
        <f>SUM(Sheet2!C40:V40)+Sheet2!Z40-G52</f>
        <v>#N/A</v>
      </c>
    </row>
    <row r="53" spans="1:10" x14ac:dyDescent="0.2">
      <c r="A53" s="17">
        <v>1</v>
      </c>
      <c r="B53" s="1">
        <v>35</v>
      </c>
      <c r="C53" s="1">
        <f t="shared" si="6"/>
        <v>277</v>
      </c>
      <c r="D53" s="1">
        <f t="shared" si="7"/>
        <v>24</v>
      </c>
      <c r="G53" s="2">
        <f t="shared" si="8"/>
        <v>0.28044871794871795</v>
      </c>
      <c r="H53" s="2" t="e">
        <f>SUM(Sheet2!C41:F41)+Sheet2!X41-G53</f>
        <v>#N/A</v>
      </c>
      <c r="I53" s="2" t="e">
        <f>SUM(Sheet2!C41:L41)+Sheet2!Y41-G53</f>
        <v>#N/A</v>
      </c>
      <c r="J53" s="2" t="e">
        <f>SUM(Sheet2!C41:V41)+Sheet2!Z41-G53</f>
        <v>#N/A</v>
      </c>
    </row>
    <row r="54" spans="1:10" x14ac:dyDescent="0.2">
      <c r="A54" s="17">
        <v>1</v>
      </c>
      <c r="B54" s="1">
        <v>36</v>
      </c>
      <c r="C54" s="1">
        <f t="shared" si="6"/>
        <v>276</v>
      </c>
      <c r="D54" s="1">
        <f t="shared" si="7"/>
        <v>23</v>
      </c>
      <c r="G54" s="2">
        <f t="shared" si="8"/>
        <v>0.28846153846153849</v>
      </c>
      <c r="H54" s="2" t="e">
        <f>SUM(Sheet2!C42:F42)+Sheet2!X42-G54</f>
        <v>#N/A</v>
      </c>
      <c r="I54" s="2" t="e">
        <f>SUM(Sheet2!C42:L42)+Sheet2!Y42-G54</f>
        <v>#N/A</v>
      </c>
      <c r="J54" s="2" t="e">
        <f>SUM(Sheet2!C42:V42)+Sheet2!Z42-G54</f>
        <v>#N/A</v>
      </c>
    </row>
    <row r="55" spans="1:10" x14ac:dyDescent="0.2">
      <c r="A55" s="17">
        <v>1</v>
      </c>
      <c r="B55" s="1">
        <v>37</v>
      </c>
      <c r="C55" s="1">
        <f t="shared" si="6"/>
        <v>275</v>
      </c>
      <c r="D55" s="1">
        <f t="shared" si="7"/>
        <v>23</v>
      </c>
      <c r="G55" s="2">
        <f t="shared" si="8"/>
        <v>0.29647435897435898</v>
      </c>
      <c r="H55" s="2" t="e">
        <f>SUM(Sheet2!C43:F43)+Sheet2!X43-G55</f>
        <v>#N/A</v>
      </c>
      <c r="I55" s="2" t="e">
        <f>SUM(Sheet2!C43:L43)+Sheet2!Y43-G55</f>
        <v>#N/A</v>
      </c>
      <c r="J55" s="2" t="e">
        <f>SUM(Sheet2!C43:V43)+Sheet2!Z43-G55</f>
        <v>#N/A</v>
      </c>
    </row>
    <row r="56" spans="1:10" x14ac:dyDescent="0.2">
      <c r="A56" s="17">
        <v>1</v>
      </c>
      <c r="B56" s="1">
        <v>38</v>
      </c>
      <c r="C56" s="1">
        <f t="shared" si="6"/>
        <v>274</v>
      </c>
      <c r="D56" s="1">
        <f t="shared" si="7"/>
        <v>23</v>
      </c>
      <c r="G56" s="2">
        <f t="shared" si="8"/>
        <v>0.30448717948717946</v>
      </c>
      <c r="H56" s="2" t="e">
        <f>SUM(Sheet2!C44:F44)+Sheet2!X44-G56</f>
        <v>#N/A</v>
      </c>
      <c r="I56" s="2" t="e">
        <f>SUM(Sheet2!C44:L44)+Sheet2!Y44-G56</f>
        <v>#N/A</v>
      </c>
      <c r="J56" s="2" t="e">
        <f>SUM(Sheet2!C44:V44)+Sheet2!Z44-G56</f>
        <v>#N/A</v>
      </c>
    </row>
    <row r="57" spans="1:10" x14ac:dyDescent="0.2">
      <c r="A57" s="17">
        <v>1</v>
      </c>
      <c r="B57" s="1">
        <v>39</v>
      </c>
      <c r="C57" s="1">
        <f t="shared" si="6"/>
        <v>273</v>
      </c>
      <c r="D57" s="1">
        <f t="shared" si="7"/>
        <v>23</v>
      </c>
      <c r="G57" s="2">
        <f t="shared" si="8"/>
        <v>0.3125</v>
      </c>
      <c r="H57" s="2" t="e">
        <f>SUM(Sheet2!C45:F45)+Sheet2!X45-G57</f>
        <v>#N/A</v>
      </c>
      <c r="I57" s="2" t="e">
        <f>SUM(Sheet2!C45:L45)+Sheet2!Y45-G57</f>
        <v>#N/A</v>
      </c>
      <c r="J57" s="2" t="e">
        <f>SUM(Sheet2!C45:V45)+Sheet2!Z45-G57</f>
        <v>#N/A</v>
      </c>
    </row>
    <row r="58" spans="1:10" x14ac:dyDescent="0.2">
      <c r="A58" s="17">
        <v>1</v>
      </c>
      <c r="B58" s="1">
        <v>40</v>
      </c>
      <c r="C58" s="1">
        <f t="shared" si="6"/>
        <v>272</v>
      </c>
      <c r="D58" s="1">
        <f t="shared" si="7"/>
        <v>23</v>
      </c>
      <c r="G58" s="2">
        <f t="shared" si="8"/>
        <v>0.32051282051282048</v>
      </c>
      <c r="H58" s="2" t="e">
        <f>SUM(Sheet2!C46:F46)+Sheet2!X46-G58</f>
        <v>#N/A</v>
      </c>
      <c r="I58" s="2" t="e">
        <f>SUM(Sheet2!C46:L46)+Sheet2!Y46-G58</f>
        <v>#N/A</v>
      </c>
      <c r="J58" s="2" t="e">
        <f>SUM(Sheet2!C46:V46)+Sheet2!Z46-G58</f>
        <v>#N/A</v>
      </c>
    </row>
    <row r="59" spans="1:10" x14ac:dyDescent="0.2">
      <c r="A59" s="17">
        <v>1</v>
      </c>
      <c r="B59" s="1">
        <v>41</v>
      </c>
      <c r="C59" s="1">
        <f t="shared" si="6"/>
        <v>271</v>
      </c>
      <c r="D59" s="1">
        <f t="shared" si="7"/>
        <v>23</v>
      </c>
      <c r="G59" s="2">
        <f t="shared" si="8"/>
        <v>0.32852564102564102</v>
      </c>
      <c r="H59" s="2" t="e">
        <f>SUM(Sheet2!C47:F47)+Sheet2!X47-G59</f>
        <v>#N/A</v>
      </c>
      <c r="I59" s="2" t="e">
        <f>SUM(Sheet2!C47:L47)+Sheet2!Y47-G59</f>
        <v>#N/A</v>
      </c>
      <c r="J59" s="2" t="e">
        <f>SUM(Sheet2!C47:V47)+Sheet2!Z47-G59</f>
        <v>#N/A</v>
      </c>
    </row>
    <row r="60" spans="1:10" x14ac:dyDescent="0.2">
      <c r="A60" s="17">
        <v>1</v>
      </c>
      <c r="B60" s="1">
        <v>42</v>
      </c>
      <c r="C60" s="1">
        <f t="shared" si="6"/>
        <v>270</v>
      </c>
      <c r="D60" s="1">
        <f t="shared" si="7"/>
        <v>23</v>
      </c>
      <c r="G60" s="2">
        <f t="shared" si="8"/>
        <v>0.33653846153846151</v>
      </c>
      <c r="H60" s="2" t="e">
        <f>SUM(Sheet2!C48:F48)+Sheet2!X48-G60</f>
        <v>#N/A</v>
      </c>
      <c r="I60" s="2" t="e">
        <f>SUM(Sheet2!C48:L48)+Sheet2!Y48-G60</f>
        <v>#N/A</v>
      </c>
      <c r="J60" s="2" t="e">
        <f>SUM(Sheet2!C48:V48)+Sheet2!Z48-G60</f>
        <v>#N/A</v>
      </c>
    </row>
    <row r="61" spans="1:10" x14ac:dyDescent="0.2">
      <c r="A61" s="17">
        <v>1</v>
      </c>
      <c r="B61" s="1">
        <v>43</v>
      </c>
      <c r="C61" s="1">
        <f t="shared" si="6"/>
        <v>269</v>
      </c>
      <c r="D61" s="1">
        <f t="shared" si="7"/>
        <v>23</v>
      </c>
      <c r="G61" s="2">
        <f t="shared" si="8"/>
        <v>0.34455128205128205</v>
      </c>
      <c r="H61" s="2" t="e">
        <f>SUM(Sheet2!C49:F49)+Sheet2!X49-G61</f>
        <v>#N/A</v>
      </c>
      <c r="I61" s="2" t="e">
        <f>SUM(Sheet2!C49:L49)+Sheet2!Y49-G61</f>
        <v>#N/A</v>
      </c>
      <c r="J61" s="2" t="e">
        <f>SUM(Sheet2!C49:V49)+Sheet2!Z49-G61</f>
        <v>#N/A</v>
      </c>
    </row>
    <row r="62" spans="1:10" x14ac:dyDescent="0.2">
      <c r="A62" s="17">
        <v>1</v>
      </c>
      <c r="B62" s="1">
        <v>44</v>
      </c>
      <c r="C62" s="1">
        <f t="shared" si="6"/>
        <v>268</v>
      </c>
      <c r="D62" s="1">
        <f t="shared" si="7"/>
        <v>23</v>
      </c>
      <c r="G62" s="2">
        <f t="shared" si="8"/>
        <v>0.35256410256410253</v>
      </c>
      <c r="H62" s="2" t="e">
        <f>SUM(Sheet2!C50:F50)+Sheet2!X50-G62</f>
        <v>#N/A</v>
      </c>
      <c r="I62" s="2" t="e">
        <f>SUM(Sheet2!C50:L50)+Sheet2!Y50-G62</f>
        <v>#N/A</v>
      </c>
      <c r="J62" s="2" t="e">
        <f>SUM(Sheet2!C50:V50)+Sheet2!Z50-G62</f>
        <v>#N/A</v>
      </c>
    </row>
    <row r="63" spans="1:10" x14ac:dyDescent="0.2">
      <c r="A63" s="17">
        <v>1</v>
      </c>
      <c r="B63" s="1">
        <v>45</v>
      </c>
      <c r="C63" s="1">
        <f t="shared" si="6"/>
        <v>267</v>
      </c>
      <c r="D63" s="1">
        <f t="shared" si="7"/>
        <v>23</v>
      </c>
      <c r="G63" s="2">
        <f t="shared" si="8"/>
        <v>0.36057692307692302</v>
      </c>
      <c r="H63" s="2" t="e">
        <f>SUM(Sheet2!C51:F51)+Sheet2!X51-G63</f>
        <v>#N/A</v>
      </c>
      <c r="I63" s="2" t="e">
        <f>SUM(Sheet2!C51:L51)+Sheet2!Y51-G63</f>
        <v>#N/A</v>
      </c>
      <c r="J63" s="2" t="e">
        <f>SUM(Sheet2!C51:V51)+Sheet2!Z51-G63</f>
        <v>#N/A</v>
      </c>
    </row>
    <row r="64" spans="1:10" x14ac:dyDescent="0.2">
      <c r="A64" s="17">
        <v>1</v>
      </c>
      <c r="B64" s="1">
        <v>46</v>
      </c>
      <c r="C64" s="1">
        <f t="shared" si="6"/>
        <v>266</v>
      </c>
      <c r="D64" s="1">
        <f t="shared" si="7"/>
        <v>23</v>
      </c>
      <c r="G64" s="2">
        <f t="shared" si="8"/>
        <v>0.36858974358974361</v>
      </c>
      <c r="H64" s="2" t="e">
        <f>SUM(Sheet2!C52:F52)+Sheet2!X52-G64</f>
        <v>#N/A</v>
      </c>
      <c r="I64" s="2" t="e">
        <f>SUM(Sheet2!C52:L52)+Sheet2!Y52-G64</f>
        <v>#N/A</v>
      </c>
      <c r="J64" s="2" t="e">
        <f>SUM(Sheet2!C52:V52)+Sheet2!Z52-G64</f>
        <v>#N/A</v>
      </c>
    </row>
    <row r="65" spans="1:10" x14ac:dyDescent="0.2">
      <c r="A65" s="17">
        <v>1</v>
      </c>
      <c r="B65" s="1">
        <v>47</v>
      </c>
      <c r="C65" s="1">
        <f t="shared" si="6"/>
        <v>265</v>
      </c>
      <c r="D65" s="1">
        <f t="shared" si="7"/>
        <v>23</v>
      </c>
      <c r="G65" s="2">
        <f t="shared" si="8"/>
        <v>0.3766025641025641</v>
      </c>
      <c r="H65" s="2" t="e">
        <f>SUM(Sheet2!C53:F53)+Sheet2!X53-G65</f>
        <v>#N/A</v>
      </c>
      <c r="I65" s="2" t="e">
        <f>SUM(Sheet2!C53:L53)+Sheet2!Y53-G65</f>
        <v>#N/A</v>
      </c>
      <c r="J65" s="2" t="e">
        <f>SUM(Sheet2!C53:V53)+Sheet2!Z53-G65</f>
        <v>#N/A</v>
      </c>
    </row>
    <row r="66" spans="1:10" x14ac:dyDescent="0.2">
      <c r="A66" s="17">
        <v>1</v>
      </c>
      <c r="B66" s="1">
        <v>48</v>
      </c>
      <c r="C66" s="1">
        <f t="shared" si="6"/>
        <v>264</v>
      </c>
      <c r="D66" s="1">
        <f t="shared" si="7"/>
        <v>22</v>
      </c>
      <c r="G66" s="2">
        <f t="shared" si="8"/>
        <v>0.38461538461538464</v>
      </c>
      <c r="H66" s="2" t="e">
        <f>SUM(Sheet2!C54:F54)+Sheet2!X54-G66</f>
        <v>#N/A</v>
      </c>
      <c r="I66" s="2" t="e">
        <f>SUM(Sheet2!C54:L54)+Sheet2!Y54-G66</f>
        <v>#N/A</v>
      </c>
      <c r="J66" s="2" t="e">
        <f>SUM(Sheet2!C54:V54)+Sheet2!Z54-G66</f>
        <v>#N/A</v>
      </c>
    </row>
    <row r="67" spans="1:10" x14ac:dyDescent="0.2">
      <c r="A67" s="17">
        <v>1</v>
      </c>
      <c r="B67" s="1">
        <v>49</v>
      </c>
      <c r="C67" s="1">
        <f t="shared" si="6"/>
        <v>263</v>
      </c>
      <c r="D67" s="1">
        <f t="shared" si="7"/>
        <v>22</v>
      </c>
      <c r="G67" s="2">
        <f t="shared" si="8"/>
        <v>0.39262820512820512</v>
      </c>
      <c r="H67" s="2" t="e">
        <f>SUM(Sheet2!C55:F55)+Sheet2!X55-G67</f>
        <v>#N/A</v>
      </c>
      <c r="I67" s="2" t="e">
        <f>SUM(Sheet2!C55:L55)+Sheet2!Y55-G67</f>
        <v>#N/A</v>
      </c>
      <c r="J67" s="2" t="e">
        <f>SUM(Sheet2!C55:V55)+Sheet2!Z55-G67</f>
        <v>#N/A</v>
      </c>
    </row>
    <row r="68" spans="1:10" x14ac:dyDescent="0.2">
      <c r="A68" s="17">
        <v>1</v>
      </c>
      <c r="B68" s="1">
        <v>50</v>
      </c>
      <c r="C68" s="1">
        <f t="shared" si="6"/>
        <v>262</v>
      </c>
      <c r="D68" s="1">
        <f t="shared" si="7"/>
        <v>22</v>
      </c>
      <c r="G68" s="2">
        <f t="shared" si="8"/>
        <v>0.40064102564102566</v>
      </c>
      <c r="H68" s="2" t="e">
        <f>SUM(Sheet2!C56:F56)+Sheet2!X56-G68</f>
        <v>#N/A</v>
      </c>
      <c r="I68" s="2" t="e">
        <f>SUM(Sheet2!C56:L56)+Sheet2!Y56-G68</f>
        <v>#N/A</v>
      </c>
      <c r="J68" s="2" t="e">
        <f>SUM(Sheet2!C56:V56)+Sheet2!Z56-G68</f>
        <v>#N/A</v>
      </c>
    </row>
    <row r="69" spans="1:10" x14ac:dyDescent="0.2">
      <c r="A69" s="17">
        <v>1</v>
      </c>
      <c r="B69" s="1">
        <v>51</v>
      </c>
      <c r="C69" s="1">
        <f t="shared" si="6"/>
        <v>261</v>
      </c>
      <c r="D69" s="1">
        <f t="shared" si="7"/>
        <v>22</v>
      </c>
      <c r="G69" s="2">
        <f t="shared" si="8"/>
        <v>0.40865384615384615</v>
      </c>
      <c r="H69" s="2" t="e">
        <f>SUM(Sheet2!C57:F57)+Sheet2!X57-G69</f>
        <v>#N/A</v>
      </c>
      <c r="I69" s="2" t="e">
        <f>SUM(Sheet2!C57:L57)+Sheet2!Y57-G69</f>
        <v>#N/A</v>
      </c>
      <c r="J69" s="2" t="e">
        <f>SUM(Sheet2!C57:V57)+Sheet2!Z57-G69</f>
        <v>#N/A</v>
      </c>
    </row>
    <row r="70" spans="1:10" x14ac:dyDescent="0.2">
      <c r="A70" s="17">
        <v>1</v>
      </c>
      <c r="B70" s="1">
        <v>52</v>
      </c>
      <c r="C70" s="1">
        <f t="shared" si="6"/>
        <v>260</v>
      </c>
      <c r="D70" s="1">
        <f t="shared" si="7"/>
        <v>22</v>
      </c>
      <c r="G70" s="2">
        <f t="shared" si="8"/>
        <v>0.41666666666666663</v>
      </c>
      <c r="H70" s="2" t="e">
        <f>SUM(Sheet2!C58:F58)+Sheet2!X58-G70</f>
        <v>#N/A</v>
      </c>
      <c r="I70" s="2" t="e">
        <f>SUM(Sheet2!C58:L58)+Sheet2!Y58-G70</f>
        <v>#N/A</v>
      </c>
      <c r="J70" s="2" t="e">
        <f>SUM(Sheet2!C58:V58)+Sheet2!Z58-G70</f>
        <v>#N/A</v>
      </c>
    </row>
    <row r="71" spans="1:10" x14ac:dyDescent="0.2">
      <c r="A71" s="17">
        <v>1</v>
      </c>
      <c r="B71" s="1">
        <v>53</v>
      </c>
      <c r="C71" s="1">
        <f t="shared" si="6"/>
        <v>259</v>
      </c>
      <c r="D71" s="1">
        <f t="shared" si="7"/>
        <v>22</v>
      </c>
      <c r="G71" s="2">
        <f t="shared" si="8"/>
        <v>0.42467948717948723</v>
      </c>
      <c r="H71" s="2" t="e">
        <f>SUM(Sheet2!C59:F59)+Sheet2!X59-G71</f>
        <v>#N/A</v>
      </c>
      <c r="I71" s="2" t="e">
        <f>SUM(Sheet2!C59:L59)+Sheet2!Y59-G71</f>
        <v>#N/A</v>
      </c>
      <c r="J71" s="2" t="e">
        <f>SUM(Sheet2!C59:V59)+Sheet2!Z59-G71</f>
        <v>#N/A</v>
      </c>
    </row>
    <row r="72" spans="1:10" x14ac:dyDescent="0.2">
      <c r="A72" s="17">
        <v>1</v>
      </c>
      <c r="B72" s="1">
        <v>54</v>
      </c>
      <c r="C72" s="1">
        <f t="shared" si="6"/>
        <v>258</v>
      </c>
      <c r="D72" s="1">
        <f t="shared" si="7"/>
        <v>22</v>
      </c>
      <c r="G72" s="2">
        <f t="shared" si="8"/>
        <v>0.43269230769230771</v>
      </c>
      <c r="H72" s="2" t="e">
        <f>SUM(Sheet2!C60:F60)+Sheet2!X60-G72</f>
        <v>#N/A</v>
      </c>
      <c r="I72" s="2" t="e">
        <f>SUM(Sheet2!C60:L60)+Sheet2!Y60-G72</f>
        <v>#N/A</v>
      </c>
      <c r="J72" s="2" t="e">
        <f>SUM(Sheet2!C60:V60)+Sheet2!Z60-G72</f>
        <v>#N/A</v>
      </c>
    </row>
    <row r="73" spans="1:10" x14ac:dyDescent="0.2">
      <c r="A73" s="17">
        <v>1</v>
      </c>
      <c r="B73" s="1">
        <v>55</v>
      </c>
      <c r="C73" s="1">
        <f t="shared" si="6"/>
        <v>257</v>
      </c>
      <c r="D73" s="1">
        <f t="shared" si="7"/>
        <v>22</v>
      </c>
      <c r="G73" s="2">
        <f t="shared" si="8"/>
        <v>0.44070512820512825</v>
      </c>
      <c r="H73" s="2" t="e">
        <f>SUM(Sheet2!C61:F61)+Sheet2!X61-G73</f>
        <v>#N/A</v>
      </c>
      <c r="I73" s="2" t="e">
        <f>SUM(Sheet2!C61:L61)+Sheet2!Y61-G73</f>
        <v>#N/A</v>
      </c>
      <c r="J73" s="2" t="e">
        <f>SUM(Sheet2!C61:V61)+Sheet2!Z61-G73</f>
        <v>#N/A</v>
      </c>
    </row>
    <row r="74" spans="1:10" x14ac:dyDescent="0.2">
      <c r="A74" s="17">
        <v>1</v>
      </c>
      <c r="B74" s="1">
        <v>56</v>
      </c>
      <c r="C74" s="1">
        <f t="shared" si="6"/>
        <v>256</v>
      </c>
      <c r="D74" s="1">
        <f t="shared" si="7"/>
        <v>22</v>
      </c>
      <c r="G74" s="2">
        <f t="shared" si="8"/>
        <v>0.44871794871794873</v>
      </c>
      <c r="H74" s="2" t="e">
        <f>SUM(Sheet2!C62:F62)+Sheet2!X62-G74</f>
        <v>#N/A</v>
      </c>
      <c r="I74" s="2" t="e">
        <f>SUM(Sheet2!C62:L62)+Sheet2!Y62-G74</f>
        <v>#N/A</v>
      </c>
      <c r="J74" s="2" t="e">
        <f>SUM(Sheet2!C62:V62)+Sheet2!Z62-G74</f>
        <v>#N/A</v>
      </c>
    </row>
    <row r="75" spans="1:10" x14ac:dyDescent="0.2">
      <c r="A75" s="17">
        <v>1</v>
      </c>
      <c r="B75" s="1">
        <v>57</v>
      </c>
      <c r="C75" s="1">
        <f t="shared" si="6"/>
        <v>255</v>
      </c>
      <c r="D75" s="1">
        <f t="shared" si="7"/>
        <v>22</v>
      </c>
      <c r="G75" s="2">
        <f t="shared" si="8"/>
        <v>0.45673076923076922</v>
      </c>
      <c r="H75" s="2" t="e">
        <f>SUM(Sheet2!C63:F63)+Sheet2!X63-G75</f>
        <v>#N/A</v>
      </c>
      <c r="I75" s="2" t="e">
        <f>SUM(Sheet2!C63:L63)+Sheet2!Y63-G75</f>
        <v>#N/A</v>
      </c>
      <c r="J75" s="2" t="e">
        <f>SUM(Sheet2!C63:V63)+Sheet2!Z63-G75</f>
        <v>#N/A</v>
      </c>
    </row>
    <row r="76" spans="1:10" x14ac:dyDescent="0.2">
      <c r="A76" s="17">
        <v>1</v>
      </c>
      <c r="B76" s="1">
        <v>58</v>
      </c>
      <c r="C76" s="1">
        <f t="shared" si="6"/>
        <v>254</v>
      </c>
      <c r="D76" s="1">
        <f t="shared" si="7"/>
        <v>22</v>
      </c>
      <c r="G76" s="2">
        <f t="shared" si="8"/>
        <v>0.46474358974358976</v>
      </c>
      <c r="H76" s="2" t="e">
        <f>SUM(Sheet2!C64:F64)+Sheet2!X64-G76</f>
        <v>#N/A</v>
      </c>
      <c r="I76" s="2" t="e">
        <f>SUM(Sheet2!C64:L64)+Sheet2!Y64-G76</f>
        <v>#N/A</v>
      </c>
      <c r="J76" s="2" t="e">
        <f>SUM(Sheet2!C64:V64)+Sheet2!Z64-G76</f>
        <v>#N/A</v>
      </c>
    </row>
    <row r="77" spans="1:10" x14ac:dyDescent="0.2">
      <c r="A77" s="17">
        <v>1</v>
      </c>
      <c r="B77" s="1">
        <v>59</v>
      </c>
      <c r="C77" s="1">
        <f t="shared" si="6"/>
        <v>253</v>
      </c>
      <c r="D77" s="1">
        <f t="shared" si="7"/>
        <v>22</v>
      </c>
      <c r="G77" s="2">
        <f t="shared" si="8"/>
        <v>0.47275641025641024</v>
      </c>
      <c r="H77" s="2" t="e">
        <f>SUM(Sheet2!C65:F65)+Sheet2!X65-G77</f>
        <v>#N/A</v>
      </c>
      <c r="I77" s="2" t="e">
        <f>SUM(Sheet2!C65:L65)+Sheet2!Y65-G77</f>
        <v>#N/A</v>
      </c>
      <c r="J77" s="2" t="e">
        <f>SUM(Sheet2!C65:V65)+Sheet2!Z65-G77</f>
        <v>#N/A</v>
      </c>
    </row>
    <row r="78" spans="1:10" x14ac:dyDescent="0.2">
      <c r="A78" s="17">
        <v>1</v>
      </c>
      <c r="B78" s="1">
        <v>60</v>
      </c>
      <c r="C78" s="1">
        <f t="shared" si="6"/>
        <v>252</v>
      </c>
      <c r="D78" s="1">
        <f t="shared" si="7"/>
        <v>21</v>
      </c>
      <c r="G78" s="2">
        <f t="shared" si="8"/>
        <v>0.48076923076923078</v>
      </c>
      <c r="H78" s="2" t="e">
        <f>SUM(Sheet2!C66:F66)+Sheet2!X66-G78</f>
        <v>#N/A</v>
      </c>
      <c r="I78" s="2" t="e">
        <f>SUM(Sheet2!C66:L66)+Sheet2!Y66-G78</f>
        <v>#N/A</v>
      </c>
      <c r="J78" s="2" t="e">
        <f>SUM(Sheet2!C66:V66)+Sheet2!Z66-G78</f>
        <v>#N/A</v>
      </c>
    </row>
    <row r="79" spans="1:10" x14ac:dyDescent="0.2">
      <c r="A79" s="17">
        <v>1</v>
      </c>
      <c r="B79" s="1">
        <v>61</v>
      </c>
      <c r="C79" s="1">
        <f t="shared" si="6"/>
        <v>251</v>
      </c>
      <c r="D79" s="1">
        <f t="shared" si="7"/>
        <v>21</v>
      </c>
      <c r="G79" s="2">
        <f t="shared" si="8"/>
        <v>0.48878205128205127</v>
      </c>
      <c r="H79" s="2" t="e">
        <f>SUM(Sheet2!C67:F67)+Sheet2!X67-G79</f>
        <v>#N/A</v>
      </c>
      <c r="I79" s="2" t="e">
        <f>SUM(Sheet2!C67:L67)+Sheet2!Y67-G79</f>
        <v>#N/A</v>
      </c>
      <c r="J79" s="2" t="e">
        <f>SUM(Sheet2!C67:V67)+Sheet2!Z67-G79</f>
        <v>#N/A</v>
      </c>
    </row>
    <row r="80" spans="1:10" x14ac:dyDescent="0.2">
      <c r="A80" s="17">
        <v>1</v>
      </c>
      <c r="B80" s="1">
        <v>62</v>
      </c>
      <c r="C80" s="1">
        <f t="shared" si="6"/>
        <v>250</v>
      </c>
      <c r="D80" s="1">
        <f t="shared" si="7"/>
        <v>21</v>
      </c>
      <c r="G80" s="2">
        <f t="shared" si="8"/>
        <v>0.49679487179487175</v>
      </c>
      <c r="H80" s="2" t="e">
        <f>SUM(Sheet2!C68:F68)+Sheet2!X68-G80</f>
        <v>#N/A</v>
      </c>
      <c r="I80" s="2" t="e">
        <f>SUM(Sheet2!C68:L68)+Sheet2!Y68-G80</f>
        <v>#N/A</v>
      </c>
      <c r="J80" s="2" t="e">
        <f>SUM(Sheet2!C68:V68)+Sheet2!Z68-G80</f>
        <v>#N/A</v>
      </c>
    </row>
    <row r="81" spans="1:10" x14ac:dyDescent="0.2">
      <c r="A81" s="17">
        <v>1</v>
      </c>
      <c r="B81" s="1">
        <v>63</v>
      </c>
      <c r="C81" s="1">
        <f t="shared" si="6"/>
        <v>249</v>
      </c>
      <c r="D81" s="1">
        <f t="shared" si="7"/>
        <v>21</v>
      </c>
      <c r="G81" s="2">
        <f t="shared" si="8"/>
        <v>0.50480769230769229</v>
      </c>
      <c r="H81" s="2" t="e">
        <f>SUM(Sheet2!C69:F69)+Sheet2!X69-G81</f>
        <v>#N/A</v>
      </c>
      <c r="I81" s="2" t="e">
        <f>SUM(Sheet2!C69:L69)+Sheet2!Y69-G81</f>
        <v>#N/A</v>
      </c>
      <c r="J81" s="2" t="e">
        <f>SUM(Sheet2!C69:V69)+Sheet2!Z69-G81</f>
        <v>#N/A</v>
      </c>
    </row>
    <row r="82" spans="1:10" x14ac:dyDescent="0.2">
      <c r="A82" s="17">
        <v>1</v>
      </c>
      <c r="B82" s="1">
        <v>64</v>
      </c>
      <c r="C82" s="1">
        <f t="shared" si="6"/>
        <v>248</v>
      </c>
      <c r="D82" s="1">
        <f t="shared" si="7"/>
        <v>21</v>
      </c>
      <c r="G82" s="2">
        <f t="shared" si="8"/>
        <v>0.51282051282051277</v>
      </c>
      <c r="H82" s="2" t="e">
        <f>SUM(Sheet2!C70:F70)+Sheet2!X70-G82</f>
        <v>#N/A</v>
      </c>
      <c r="I82" s="2" t="e">
        <f>SUM(Sheet2!C70:L70)+Sheet2!Y70-G82</f>
        <v>#N/A</v>
      </c>
      <c r="J82" s="2" t="e">
        <f>SUM(Sheet2!C70:V70)+Sheet2!Z70-G82</f>
        <v>#N/A</v>
      </c>
    </row>
    <row r="83" spans="1:10" x14ac:dyDescent="0.2">
      <c r="A83" s="17">
        <v>1</v>
      </c>
      <c r="B83" s="1">
        <v>65</v>
      </c>
      <c r="C83" s="1">
        <f t="shared" si="6"/>
        <v>247</v>
      </c>
      <c r="D83" s="1">
        <f t="shared" si="7"/>
        <v>21</v>
      </c>
      <c r="G83" s="2">
        <f t="shared" si="8"/>
        <v>0.52083333333333337</v>
      </c>
      <c r="H83" s="2" t="e">
        <f>SUM(Sheet2!C71:F71)+Sheet2!X71-G83</f>
        <v>#N/A</v>
      </c>
      <c r="I83" s="2" t="e">
        <f>SUM(Sheet2!C71:L71)+Sheet2!Y71-G83</f>
        <v>#N/A</v>
      </c>
      <c r="J83" s="2" t="e">
        <f>SUM(Sheet2!C71:V71)+Sheet2!Z71-G83</f>
        <v>#N/A</v>
      </c>
    </row>
    <row r="84" spans="1:10" x14ac:dyDescent="0.2">
      <c r="A84" s="17">
        <v>1</v>
      </c>
      <c r="B84" s="1">
        <v>66</v>
      </c>
      <c r="C84" s="1">
        <f t="shared" ref="C84:C147" si="9">312- IF(B84&gt;312,B84-312,B84)</f>
        <v>246</v>
      </c>
      <c r="D84" s="1">
        <f t="shared" ref="D84:D147" si="10">ROUNDUP(C84/12,0)</f>
        <v>21</v>
      </c>
      <c r="G84" s="2">
        <f t="shared" ref="G84:G147" si="11">2.5*((B84)/(($C$19+1)))</f>
        <v>0.52884615384615385</v>
      </c>
      <c r="H84" s="2" t="e">
        <f>SUM(Sheet2!C72:F72)+Sheet2!X72-G84</f>
        <v>#N/A</v>
      </c>
      <c r="I84" s="2" t="e">
        <f>SUM(Sheet2!C72:L72)+Sheet2!Y72-G84</f>
        <v>#N/A</v>
      </c>
      <c r="J84" s="2" t="e">
        <f>SUM(Sheet2!C72:V72)+Sheet2!Z72-G84</f>
        <v>#N/A</v>
      </c>
    </row>
    <row r="85" spans="1:10" x14ac:dyDescent="0.2">
      <c r="A85" s="17">
        <v>1</v>
      </c>
      <c r="B85" s="1">
        <v>67</v>
      </c>
      <c r="C85" s="1">
        <f t="shared" si="9"/>
        <v>245</v>
      </c>
      <c r="D85" s="1">
        <f t="shared" si="10"/>
        <v>21</v>
      </c>
      <c r="G85" s="2">
        <f t="shared" si="11"/>
        <v>0.53685897435897434</v>
      </c>
      <c r="H85" s="2" t="e">
        <f>SUM(Sheet2!C73:F73)+Sheet2!X73-G85</f>
        <v>#N/A</v>
      </c>
      <c r="I85" s="2" t="e">
        <f>SUM(Sheet2!C73:L73)+Sheet2!Y73-G85</f>
        <v>#N/A</v>
      </c>
      <c r="J85" s="2" t="e">
        <f>SUM(Sheet2!C73:V73)+Sheet2!Z73-G85</f>
        <v>#N/A</v>
      </c>
    </row>
    <row r="86" spans="1:10" x14ac:dyDescent="0.2">
      <c r="A86" s="17">
        <v>1</v>
      </c>
      <c r="B86" s="1">
        <v>68</v>
      </c>
      <c r="C86" s="1">
        <f t="shared" si="9"/>
        <v>244</v>
      </c>
      <c r="D86" s="1">
        <f t="shared" si="10"/>
        <v>21</v>
      </c>
      <c r="G86" s="2">
        <f t="shared" si="11"/>
        <v>0.54487179487179493</v>
      </c>
      <c r="H86" s="2" t="e">
        <f>SUM(Sheet2!C74:F74)+Sheet2!X74-G86</f>
        <v>#N/A</v>
      </c>
      <c r="I86" s="2" t="e">
        <f>SUM(Sheet2!C74:L74)+Sheet2!Y74-G86</f>
        <v>#N/A</v>
      </c>
      <c r="J86" s="2" t="e">
        <f>SUM(Sheet2!C74:V74)+Sheet2!Z74-G86</f>
        <v>#N/A</v>
      </c>
    </row>
    <row r="87" spans="1:10" x14ac:dyDescent="0.2">
      <c r="A87" s="17">
        <v>1</v>
      </c>
      <c r="B87" s="1">
        <v>69</v>
      </c>
      <c r="C87" s="1">
        <f t="shared" si="9"/>
        <v>243</v>
      </c>
      <c r="D87" s="1">
        <f t="shared" si="10"/>
        <v>21</v>
      </c>
      <c r="G87" s="2">
        <f t="shared" si="11"/>
        <v>0.55288461538461542</v>
      </c>
      <c r="H87" s="2" t="e">
        <f>SUM(Sheet2!C75:F75)+Sheet2!X75-G87</f>
        <v>#N/A</v>
      </c>
      <c r="I87" s="2" t="e">
        <f>SUM(Sheet2!C75:L75)+Sheet2!Y75-G87</f>
        <v>#N/A</v>
      </c>
      <c r="J87" s="2" t="e">
        <f>SUM(Sheet2!C75:V75)+Sheet2!Z75-G87</f>
        <v>#N/A</v>
      </c>
    </row>
    <row r="88" spans="1:10" x14ac:dyDescent="0.2">
      <c r="A88" s="17">
        <v>1</v>
      </c>
      <c r="B88" s="1">
        <v>70</v>
      </c>
      <c r="C88" s="1">
        <f t="shared" si="9"/>
        <v>242</v>
      </c>
      <c r="D88" s="1">
        <f t="shared" si="10"/>
        <v>21</v>
      </c>
      <c r="G88" s="2">
        <f t="shared" si="11"/>
        <v>0.5608974358974359</v>
      </c>
      <c r="H88" s="2" t="e">
        <f>SUM(Sheet2!C76:F76)+Sheet2!X76-G88</f>
        <v>#N/A</v>
      </c>
      <c r="I88" s="2" t="e">
        <f>SUM(Sheet2!C76:L76)+Sheet2!Y76-G88</f>
        <v>#N/A</v>
      </c>
      <c r="J88" s="2" t="e">
        <f>SUM(Sheet2!C76:V76)+Sheet2!Z76-G88</f>
        <v>#N/A</v>
      </c>
    </row>
    <row r="89" spans="1:10" x14ac:dyDescent="0.2">
      <c r="A89" s="17">
        <v>1</v>
      </c>
      <c r="B89" s="1">
        <v>71</v>
      </c>
      <c r="C89" s="1">
        <f t="shared" si="9"/>
        <v>241</v>
      </c>
      <c r="D89" s="1">
        <f t="shared" si="10"/>
        <v>21</v>
      </c>
      <c r="G89" s="2">
        <f t="shared" si="11"/>
        <v>0.56891025641025639</v>
      </c>
      <c r="H89" s="2" t="e">
        <f>SUM(Sheet2!C77:F77)+Sheet2!X77-G89</f>
        <v>#N/A</v>
      </c>
      <c r="I89" s="2" t="e">
        <f>SUM(Sheet2!C77:L77)+Sheet2!Y77-G89</f>
        <v>#N/A</v>
      </c>
      <c r="J89" s="2" t="e">
        <f>SUM(Sheet2!C77:V77)+Sheet2!Z77-G89</f>
        <v>#N/A</v>
      </c>
    </row>
    <row r="90" spans="1:10" x14ac:dyDescent="0.2">
      <c r="A90" s="17">
        <v>1</v>
      </c>
      <c r="B90" s="1">
        <v>72</v>
      </c>
      <c r="C90" s="1">
        <f t="shared" si="9"/>
        <v>240</v>
      </c>
      <c r="D90" s="1">
        <f t="shared" si="10"/>
        <v>20</v>
      </c>
      <c r="G90" s="2">
        <f t="shared" si="11"/>
        <v>0.57692307692307698</v>
      </c>
      <c r="H90" s="2" t="e">
        <f>SUM(Sheet2!C78:F78)+Sheet2!X78-G90</f>
        <v>#N/A</v>
      </c>
      <c r="I90" s="2" t="e">
        <f>SUM(Sheet2!C78:L78)+Sheet2!Y78-G90</f>
        <v>#N/A</v>
      </c>
      <c r="J90" s="2" t="e">
        <f>SUM(Sheet2!C78:V78)+Sheet2!Z78-G90</f>
        <v>#N/A</v>
      </c>
    </row>
    <row r="91" spans="1:10" x14ac:dyDescent="0.2">
      <c r="A91" s="17">
        <v>1</v>
      </c>
      <c r="B91" s="1">
        <v>73</v>
      </c>
      <c r="C91" s="1">
        <f t="shared" si="9"/>
        <v>239</v>
      </c>
      <c r="D91" s="1">
        <f t="shared" si="10"/>
        <v>20</v>
      </c>
      <c r="G91" s="2">
        <f t="shared" si="11"/>
        <v>0.58493589743589747</v>
      </c>
      <c r="H91" s="2" t="e">
        <f>SUM(Sheet2!C79:F79)+Sheet2!X79-G91</f>
        <v>#N/A</v>
      </c>
      <c r="I91" s="2" t="e">
        <f>SUM(Sheet2!C79:L79)+Sheet2!Y79-G91</f>
        <v>#N/A</v>
      </c>
      <c r="J91" s="2" t="e">
        <f>SUM(Sheet2!C79:V79)+Sheet2!Z79-G91</f>
        <v>#N/A</v>
      </c>
    </row>
    <row r="92" spans="1:10" x14ac:dyDescent="0.2">
      <c r="A92" s="17">
        <v>1</v>
      </c>
      <c r="B92" s="1">
        <v>74</v>
      </c>
      <c r="C92" s="1">
        <f t="shared" si="9"/>
        <v>238</v>
      </c>
      <c r="D92" s="1">
        <f t="shared" si="10"/>
        <v>20</v>
      </c>
      <c r="G92" s="2">
        <f t="shared" si="11"/>
        <v>0.59294871794871795</v>
      </c>
      <c r="H92" s="2" t="e">
        <f>SUM(Sheet2!C80:F80)+Sheet2!X80-G92</f>
        <v>#N/A</v>
      </c>
      <c r="I92" s="2" t="e">
        <f>SUM(Sheet2!C80:L80)+Sheet2!Y80-G92</f>
        <v>#N/A</v>
      </c>
      <c r="J92" s="2" t="e">
        <f>SUM(Sheet2!C80:V80)+Sheet2!Z80-G92</f>
        <v>#N/A</v>
      </c>
    </row>
    <row r="93" spans="1:10" x14ac:dyDescent="0.2">
      <c r="A93" s="17">
        <v>1</v>
      </c>
      <c r="B93" s="1">
        <v>75</v>
      </c>
      <c r="C93" s="1">
        <f t="shared" si="9"/>
        <v>237</v>
      </c>
      <c r="D93" s="1">
        <f t="shared" si="10"/>
        <v>20</v>
      </c>
      <c r="G93" s="2">
        <f t="shared" si="11"/>
        <v>0.60096153846153844</v>
      </c>
      <c r="H93" s="2" t="e">
        <f>SUM(Sheet2!C81:F81)+Sheet2!X81-G93</f>
        <v>#N/A</v>
      </c>
      <c r="I93" s="2" t="e">
        <f>SUM(Sheet2!C81:L81)+Sheet2!Y81-G93</f>
        <v>#N/A</v>
      </c>
      <c r="J93" s="2" t="e">
        <f>SUM(Sheet2!C81:V81)+Sheet2!Z81-G93</f>
        <v>#N/A</v>
      </c>
    </row>
    <row r="94" spans="1:10" x14ac:dyDescent="0.2">
      <c r="A94" s="17">
        <v>1</v>
      </c>
      <c r="B94" s="1">
        <v>76</v>
      </c>
      <c r="C94" s="1">
        <f t="shared" si="9"/>
        <v>236</v>
      </c>
      <c r="D94" s="1">
        <f t="shared" si="10"/>
        <v>20</v>
      </c>
      <c r="G94" s="2">
        <f t="shared" si="11"/>
        <v>0.60897435897435892</v>
      </c>
      <c r="H94" s="2" t="e">
        <f>SUM(Sheet2!C82:F82)+Sheet2!X82-G94</f>
        <v>#N/A</v>
      </c>
      <c r="I94" s="2" t="e">
        <f>SUM(Sheet2!C82:L82)+Sheet2!Y82-G94</f>
        <v>#N/A</v>
      </c>
      <c r="J94" s="2" t="e">
        <f>SUM(Sheet2!C82:V82)+Sheet2!Z82-G94</f>
        <v>#N/A</v>
      </c>
    </row>
    <row r="95" spans="1:10" x14ac:dyDescent="0.2">
      <c r="A95" s="17">
        <v>1</v>
      </c>
      <c r="B95" s="1">
        <v>77</v>
      </c>
      <c r="C95" s="1">
        <f t="shared" si="9"/>
        <v>235</v>
      </c>
      <c r="D95" s="1">
        <f t="shared" si="10"/>
        <v>20</v>
      </c>
      <c r="G95" s="2">
        <f t="shared" si="11"/>
        <v>0.61698717948717952</v>
      </c>
      <c r="H95" s="2" t="e">
        <f>SUM(Sheet2!C83:F83)+Sheet2!X83-G95</f>
        <v>#N/A</v>
      </c>
      <c r="I95" s="2" t="e">
        <f>SUM(Sheet2!C83:L83)+Sheet2!Y83-G95</f>
        <v>#N/A</v>
      </c>
      <c r="J95" s="2" t="e">
        <f>SUM(Sheet2!C83:V83)+Sheet2!Z83-G95</f>
        <v>#N/A</v>
      </c>
    </row>
    <row r="96" spans="1:10" x14ac:dyDescent="0.2">
      <c r="A96" s="17">
        <v>1</v>
      </c>
      <c r="B96" s="1">
        <v>78</v>
      </c>
      <c r="C96" s="1">
        <f t="shared" si="9"/>
        <v>234</v>
      </c>
      <c r="D96" s="1">
        <f t="shared" si="10"/>
        <v>20</v>
      </c>
      <c r="G96" s="2">
        <f t="shared" si="11"/>
        <v>0.625</v>
      </c>
      <c r="H96" s="2" t="e">
        <f>SUM(Sheet2!C84:F84)+Sheet2!X84-G96</f>
        <v>#N/A</v>
      </c>
      <c r="I96" s="2" t="e">
        <f>SUM(Sheet2!C84:L84)+Sheet2!Y84-G96</f>
        <v>#N/A</v>
      </c>
      <c r="J96" s="2" t="e">
        <f>SUM(Sheet2!C84:V84)+Sheet2!Z84-G96</f>
        <v>#N/A</v>
      </c>
    </row>
    <row r="97" spans="1:10" x14ac:dyDescent="0.2">
      <c r="A97" s="17">
        <v>1</v>
      </c>
      <c r="B97" s="1">
        <v>79</v>
      </c>
      <c r="C97" s="1">
        <f t="shared" si="9"/>
        <v>233</v>
      </c>
      <c r="D97" s="1">
        <f t="shared" si="10"/>
        <v>20</v>
      </c>
      <c r="G97" s="2">
        <f t="shared" si="11"/>
        <v>0.63301282051282048</v>
      </c>
      <c r="H97" s="2" t="e">
        <f>SUM(Sheet2!C85:F85)+Sheet2!X85-G97</f>
        <v>#N/A</v>
      </c>
      <c r="I97" s="2" t="e">
        <f>SUM(Sheet2!C85:L85)+Sheet2!Y85-G97</f>
        <v>#N/A</v>
      </c>
      <c r="J97" s="2" t="e">
        <f>SUM(Sheet2!C85:V85)+Sheet2!Z85-G97</f>
        <v>#N/A</v>
      </c>
    </row>
    <row r="98" spans="1:10" x14ac:dyDescent="0.2">
      <c r="A98" s="17">
        <v>1</v>
      </c>
      <c r="B98" s="1">
        <v>80</v>
      </c>
      <c r="C98" s="1">
        <f t="shared" si="9"/>
        <v>232</v>
      </c>
      <c r="D98" s="1">
        <f t="shared" si="10"/>
        <v>20</v>
      </c>
      <c r="G98" s="2">
        <f t="shared" si="11"/>
        <v>0.64102564102564097</v>
      </c>
      <c r="H98" s="2" t="e">
        <f>SUM(Sheet2!C86:F86)+Sheet2!X86-G98</f>
        <v>#N/A</v>
      </c>
      <c r="I98" s="2" t="e">
        <f>SUM(Sheet2!C86:L86)+Sheet2!Y86-G98</f>
        <v>#N/A</v>
      </c>
      <c r="J98" s="2" t="e">
        <f>SUM(Sheet2!C86:V86)+Sheet2!Z86-G98</f>
        <v>#N/A</v>
      </c>
    </row>
    <row r="99" spans="1:10" x14ac:dyDescent="0.2">
      <c r="A99" s="17">
        <v>1</v>
      </c>
      <c r="B99" s="1">
        <v>81</v>
      </c>
      <c r="C99" s="1">
        <f t="shared" si="9"/>
        <v>231</v>
      </c>
      <c r="D99" s="1">
        <f t="shared" si="10"/>
        <v>20</v>
      </c>
      <c r="G99" s="2">
        <f t="shared" si="11"/>
        <v>0.64903846153846156</v>
      </c>
      <c r="H99" s="2" t="e">
        <f>SUM(Sheet2!C87:F87)+Sheet2!X87-G99</f>
        <v>#N/A</v>
      </c>
      <c r="I99" s="2" t="e">
        <f>SUM(Sheet2!C87:L87)+Sheet2!Y87-G99</f>
        <v>#N/A</v>
      </c>
      <c r="J99" s="2" t="e">
        <f>SUM(Sheet2!C87:V87)+Sheet2!Z87-G99</f>
        <v>#N/A</v>
      </c>
    </row>
    <row r="100" spans="1:10" x14ac:dyDescent="0.2">
      <c r="A100" s="17">
        <v>1</v>
      </c>
      <c r="B100" s="1">
        <v>82</v>
      </c>
      <c r="C100" s="1">
        <f t="shared" si="9"/>
        <v>230</v>
      </c>
      <c r="D100" s="1">
        <f t="shared" si="10"/>
        <v>20</v>
      </c>
      <c r="G100" s="2">
        <f t="shared" si="11"/>
        <v>0.65705128205128205</v>
      </c>
      <c r="H100" s="2" t="e">
        <f>SUM(Sheet2!C88:F88)+Sheet2!X88-G100</f>
        <v>#N/A</v>
      </c>
      <c r="I100" s="2" t="e">
        <f>SUM(Sheet2!C88:L88)+Sheet2!Y88-G100</f>
        <v>#N/A</v>
      </c>
      <c r="J100" s="2" t="e">
        <f>SUM(Sheet2!C88:V88)+Sheet2!Z88-G100</f>
        <v>#N/A</v>
      </c>
    </row>
    <row r="101" spans="1:10" x14ac:dyDescent="0.2">
      <c r="A101" s="17">
        <v>1</v>
      </c>
      <c r="B101" s="1">
        <v>83</v>
      </c>
      <c r="C101" s="1">
        <f t="shared" si="9"/>
        <v>229</v>
      </c>
      <c r="D101" s="1">
        <f t="shared" si="10"/>
        <v>20</v>
      </c>
      <c r="G101" s="2">
        <f t="shared" si="11"/>
        <v>0.66506410256410253</v>
      </c>
      <c r="H101" s="2" t="e">
        <f>SUM(Sheet2!C89:F89)+Sheet2!X89-G101</f>
        <v>#N/A</v>
      </c>
      <c r="I101" s="2" t="e">
        <f>SUM(Sheet2!C89:L89)+Sheet2!Y89-G101</f>
        <v>#N/A</v>
      </c>
      <c r="J101" s="2" t="e">
        <f>SUM(Sheet2!C89:V89)+Sheet2!Z89-G101</f>
        <v>#N/A</v>
      </c>
    </row>
    <row r="102" spans="1:10" x14ac:dyDescent="0.2">
      <c r="A102" s="17">
        <v>1</v>
      </c>
      <c r="B102" s="1">
        <v>84</v>
      </c>
      <c r="C102" s="1">
        <f t="shared" si="9"/>
        <v>228</v>
      </c>
      <c r="D102" s="1">
        <f t="shared" si="10"/>
        <v>19</v>
      </c>
      <c r="G102" s="2">
        <f t="shared" si="11"/>
        <v>0.67307692307692302</v>
      </c>
      <c r="H102" s="2" t="e">
        <f>SUM(Sheet2!C90:F90)+Sheet2!X90-G102</f>
        <v>#N/A</v>
      </c>
      <c r="I102" s="2" t="e">
        <f>SUM(Sheet2!C90:L90)+Sheet2!Y90-G102</f>
        <v>#N/A</v>
      </c>
      <c r="J102" s="2" t="e">
        <f>SUM(Sheet2!C90:V90)+Sheet2!Z90-G102</f>
        <v>#N/A</v>
      </c>
    </row>
    <row r="103" spans="1:10" x14ac:dyDescent="0.2">
      <c r="A103" s="17">
        <v>1</v>
      </c>
      <c r="B103" s="1">
        <v>85</v>
      </c>
      <c r="C103" s="1">
        <f t="shared" si="9"/>
        <v>227</v>
      </c>
      <c r="D103" s="1">
        <f t="shared" si="10"/>
        <v>19</v>
      </c>
      <c r="G103" s="2">
        <f t="shared" si="11"/>
        <v>0.6810897435897435</v>
      </c>
      <c r="H103" s="2" t="e">
        <f>SUM(Sheet2!C91:F91)+Sheet2!X91-G103</f>
        <v>#N/A</v>
      </c>
      <c r="I103" s="2" t="e">
        <f>SUM(Sheet2!C91:L91)+Sheet2!Y91-G103</f>
        <v>#N/A</v>
      </c>
      <c r="J103" s="2" t="e">
        <f>SUM(Sheet2!C91:V91)+Sheet2!Z91-G103</f>
        <v>#N/A</v>
      </c>
    </row>
    <row r="104" spans="1:10" x14ac:dyDescent="0.2">
      <c r="A104" s="17">
        <v>1</v>
      </c>
      <c r="B104" s="1">
        <v>86</v>
      </c>
      <c r="C104" s="1">
        <f t="shared" si="9"/>
        <v>226</v>
      </c>
      <c r="D104" s="1">
        <f t="shared" si="10"/>
        <v>19</v>
      </c>
      <c r="G104" s="2">
        <f t="shared" si="11"/>
        <v>0.6891025641025641</v>
      </c>
      <c r="H104" s="2" t="e">
        <f>SUM(Sheet2!C92:F92)+Sheet2!X92-G104</f>
        <v>#N/A</v>
      </c>
      <c r="I104" s="2" t="e">
        <f>SUM(Sheet2!C92:L92)+Sheet2!Y92-G104</f>
        <v>#N/A</v>
      </c>
      <c r="J104" s="2" t="e">
        <f>SUM(Sheet2!C92:V92)+Sheet2!Z92-G104</f>
        <v>#N/A</v>
      </c>
    </row>
    <row r="105" spans="1:10" x14ac:dyDescent="0.2">
      <c r="A105" s="17">
        <v>1</v>
      </c>
      <c r="B105" s="1">
        <v>87</v>
      </c>
      <c r="C105" s="1">
        <f t="shared" si="9"/>
        <v>225</v>
      </c>
      <c r="D105" s="1">
        <f t="shared" si="10"/>
        <v>19</v>
      </c>
      <c r="G105" s="2">
        <f t="shared" si="11"/>
        <v>0.69711538461538458</v>
      </c>
      <c r="H105" s="2" t="e">
        <f>SUM(Sheet2!C93:F93)+Sheet2!X93-G105</f>
        <v>#N/A</v>
      </c>
      <c r="I105" s="2" t="e">
        <f>SUM(Sheet2!C93:L93)+Sheet2!Y93-G105</f>
        <v>#N/A</v>
      </c>
      <c r="J105" s="2" t="e">
        <f>SUM(Sheet2!C93:V93)+Sheet2!Z93-G105</f>
        <v>#N/A</v>
      </c>
    </row>
    <row r="106" spans="1:10" x14ac:dyDescent="0.2">
      <c r="A106" s="17">
        <v>1</v>
      </c>
      <c r="B106" s="1">
        <v>88</v>
      </c>
      <c r="C106" s="1">
        <f t="shared" si="9"/>
        <v>224</v>
      </c>
      <c r="D106" s="1">
        <f t="shared" si="10"/>
        <v>19</v>
      </c>
      <c r="G106" s="2">
        <f t="shared" si="11"/>
        <v>0.70512820512820507</v>
      </c>
      <c r="H106" s="2" t="e">
        <f>SUM(Sheet2!C94:F94)+Sheet2!X94-G106</f>
        <v>#N/A</v>
      </c>
      <c r="I106" s="2" t="e">
        <f>SUM(Sheet2!C94:L94)+Sheet2!Y94-G106</f>
        <v>#N/A</v>
      </c>
      <c r="J106" s="2" t="e">
        <f>SUM(Sheet2!C94:V94)+Sheet2!Z94-G106</f>
        <v>#N/A</v>
      </c>
    </row>
    <row r="107" spans="1:10" x14ac:dyDescent="0.2">
      <c r="A107" s="17">
        <v>1</v>
      </c>
      <c r="B107" s="1">
        <v>89</v>
      </c>
      <c r="C107" s="1">
        <f t="shared" si="9"/>
        <v>223</v>
      </c>
      <c r="D107" s="1">
        <f t="shared" si="10"/>
        <v>19</v>
      </c>
      <c r="G107" s="2">
        <f t="shared" si="11"/>
        <v>0.71314102564102555</v>
      </c>
      <c r="H107" s="2" t="e">
        <f>SUM(Sheet2!C95:F95)+Sheet2!X95-G107</f>
        <v>#N/A</v>
      </c>
      <c r="I107" s="2" t="e">
        <f>SUM(Sheet2!C95:L95)+Sheet2!Y95-G107</f>
        <v>#N/A</v>
      </c>
      <c r="J107" s="2" t="e">
        <f>SUM(Sheet2!C95:V95)+Sheet2!Z95-G107</f>
        <v>#N/A</v>
      </c>
    </row>
    <row r="108" spans="1:10" x14ac:dyDescent="0.2">
      <c r="A108" s="17">
        <v>1</v>
      </c>
      <c r="B108" s="1">
        <v>90</v>
      </c>
      <c r="C108" s="1">
        <f t="shared" si="9"/>
        <v>222</v>
      </c>
      <c r="D108" s="1">
        <f t="shared" si="10"/>
        <v>19</v>
      </c>
      <c r="G108" s="2">
        <f t="shared" si="11"/>
        <v>0.72115384615384603</v>
      </c>
      <c r="H108" s="2" t="e">
        <f>SUM(Sheet2!C96:F96)+Sheet2!X96-G108</f>
        <v>#N/A</v>
      </c>
      <c r="I108" s="2" t="e">
        <f>SUM(Sheet2!C96:L96)+Sheet2!Y96-G108</f>
        <v>#N/A</v>
      </c>
      <c r="J108" s="2" t="e">
        <f>SUM(Sheet2!C96:V96)+Sheet2!Z96-G108</f>
        <v>#N/A</v>
      </c>
    </row>
    <row r="109" spans="1:10" x14ac:dyDescent="0.2">
      <c r="A109" s="17">
        <v>1</v>
      </c>
      <c r="B109" s="1">
        <v>91</v>
      </c>
      <c r="C109" s="1">
        <f t="shared" si="9"/>
        <v>221</v>
      </c>
      <c r="D109" s="1">
        <f t="shared" si="10"/>
        <v>19</v>
      </c>
      <c r="G109" s="2">
        <f t="shared" si="11"/>
        <v>0.72916666666666674</v>
      </c>
      <c r="H109" s="2" t="e">
        <f>SUM(Sheet2!C97:F97)+Sheet2!X97-G109</f>
        <v>#N/A</v>
      </c>
      <c r="I109" s="2" t="e">
        <f>SUM(Sheet2!C97:L97)+Sheet2!Y97-G109</f>
        <v>#N/A</v>
      </c>
      <c r="J109" s="2" t="e">
        <f>SUM(Sheet2!C97:V97)+Sheet2!Z97-G109</f>
        <v>#N/A</v>
      </c>
    </row>
    <row r="110" spans="1:10" x14ac:dyDescent="0.2">
      <c r="A110" s="17">
        <v>1</v>
      </c>
      <c r="B110" s="1">
        <v>92</v>
      </c>
      <c r="C110" s="1">
        <f t="shared" si="9"/>
        <v>220</v>
      </c>
      <c r="D110" s="1">
        <f t="shared" si="10"/>
        <v>19</v>
      </c>
      <c r="G110" s="2">
        <f t="shared" si="11"/>
        <v>0.73717948717948723</v>
      </c>
      <c r="H110" s="2" t="e">
        <f>SUM(Sheet2!C98:F98)+Sheet2!X98-G110</f>
        <v>#N/A</v>
      </c>
      <c r="I110" s="2" t="e">
        <f>SUM(Sheet2!C98:L98)+Sheet2!Y98-G110</f>
        <v>#N/A</v>
      </c>
      <c r="J110" s="2" t="e">
        <f>SUM(Sheet2!C98:V98)+Sheet2!Z98-G110</f>
        <v>#N/A</v>
      </c>
    </row>
    <row r="111" spans="1:10" x14ac:dyDescent="0.2">
      <c r="A111" s="17">
        <v>1</v>
      </c>
      <c r="B111" s="1">
        <v>93</v>
      </c>
      <c r="C111" s="1">
        <f t="shared" si="9"/>
        <v>219</v>
      </c>
      <c r="D111" s="1">
        <f t="shared" si="10"/>
        <v>19</v>
      </c>
      <c r="G111" s="2">
        <f t="shared" si="11"/>
        <v>0.74519230769230771</v>
      </c>
      <c r="H111" s="2" t="e">
        <f>SUM(Sheet2!C99:F99)+Sheet2!X99-G111</f>
        <v>#N/A</v>
      </c>
      <c r="I111" s="2" t="e">
        <f>SUM(Sheet2!C99:L99)+Sheet2!Y99-G111</f>
        <v>#N/A</v>
      </c>
      <c r="J111" s="2" t="e">
        <f>SUM(Sheet2!C99:V99)+Sheet2!Z99-G111</f>
        <v>#N/A</v>
      </c>
    </row>
    <row r="112" spans="1:10" x14ac:dyDescent="0.2">
      <c r="A112" s="17">
        <v>1</v>
      </c>
      <c r="B112" s="1">
        <v>94</v>
      </c>
      <c r="C112" s="1">
        <f t="shared" si="9"/>
        <v>218</v>
      </c>
      <c r="D112" s="1">
        <f t="shared" si="10"/>
        <v>19</v>
      </c>
      <c r="G112" s="2">
        <f t="shared" si="11"/>
        <v>0.75320512820512819</v>
      </c>
      <c r="H112" s="2" t="e">
        <f>SUM(Sheet2!C100:F100)+Sheet2!X100-G112</f>
        <v>#N/A</v>
      </c>
      <c r="I112" s="2" t="e">
        <f>SUM(Sheet2!C100:L100)+Sheet2!Y100-G112</f>
        <v>#N/A</v>
      </c>
      <c r="J112" s="2" t="e">
        <f>SUM(Sheet2!C100:V100)+Sheet2!Z100-G112</f>
        <v>#N/A</v>
      </c>
    </row>
    <row r="113" spans="1:10" x14ac:dyDescent="0.2">
      <c r="A113" s="17">
        <v>1</v>
      </c>
      <c r="B113" s="1">
        <v>95</v>
      </c>
      <c r="C113" s="1">
        <f t="shared" si="9"/>
        <v>217</v>
      </c>
      <c r="D113" s="1">
        <f t="shared" si="10"/>
        <v>19</v>
      </c>
      <c r="G113" s="2">
        <f t="shared" si="11"/>
        <v>0.76121794871794868</v>
      </c>
      <c r="H113" s="2" t="e">
        <f>SUM(Sheet2!C101:F101)+Sheet2!X101-G113</f>
        <v>#N/A</v>
      </c>
      <c r="I113" s="2" t="e">
        <f>SUM(Sheet2!C101:L101)+Sheet2!Y101-G113</f>
        <v>#N/A</v>
      </c>
      <c r="J113" s="2" t="e">
        <f>SUM(Sheet2!C101:V101)+Sheet2!Z101-G113</f>
        <v>#N/A</v>
      </c>
    </row>
    <row r="114" spans="1:10" x14ac:dyDescent="0.2">
      <c r="A114" s="17">
        <v>1</v>
      </c>
      <c r="B114" s="1">
        <v>96</v>
      </c>
      <c r="C114" s="1">
        <f t="shared" si="9"/>
        <v>216</v>
      </c>
      <c r="D114" s="1">
        <f t="shared" si="10"/>
        <v>18</v>
      </c>
      <c r="G114" s="2">
        <f t="shared" si="11"/>
        <v>0.76923076923076927</v>
      </c>
      <c r="H114" s="2" t="e">
        <f>SUM(Sheet2!C102:F102)+Sheet2!X102-G114</f>
        <v>#N/A</v>
      </c>
      <c r="I114" s="2" t="e">
        <f>SUM(Sheet2!C102:L102)+Sheet2!Y102-G114</f>
        <v>#N/A</v>
      </c>
      <c r="J114" s="2" t="e">
        <f>SUM(Sheet2!C102:V102)+Sheet2!Z102-G114</f>
        <v>#N/A</v>
      </c>
    </row>
    <row r="115" spans="1:10" x14ac:dyDescent="0.2">
      <c r="A115" s="17">
        <v>1</v>
      </c>
      <c r="B115" s="1">
        <v>97</v>
      </c>
      <c r="C115" s="1">
        <f t="shared" si="9"/>
        <v>215</v>
      </c>
      <c r="D115" s="1">
        <f t="shared" si="10"/>
        <v>18</v>
      </c>
      <c r="G115" s="2">
        <f t="shared" si="11"/>
        <v>0.77724358974358976</v>
      </c>
      <c r="H115" s="2" t="e">
        <f>SUM(Sheet2!C103:F103)+Sheet2!X103-G115</f>
        <v>#N/A</v>
      </c>
      <c r="I115" s="2" t="e">
        <f>SUM(Sheet2!C103:L103)+Sheet2!Y103-G115</f>
        <v>#N/A</v>
      </c>
      <c r="J115" s="2" t="e">
        <f>SUM(Sheet2!C103:V103)+Sheet2!Z103-G115</f>
        <v>#N/A</v>
      </c>
    </row>
    <row r="116" spans="1:10" x14ac:dyDescent="0.2">
      <c r="A116" s="17">
        <v>1</v>
      </c>
      <c r="B116" s="1">
        <v>98</v>
      </c>
      <c r="C116" s="1">
        <f t="shared" si="9"/>
        <v>214</v>
      </c>
      <c r="D116" s="1">
        <f t="shared" si="10"/>
        <v>18</v>
      </c>
      <c r="G116" s="2">
        <f t="shared" si="11"/>
        <v>0.78525641025641024</v>
      </c>
      <c r="H116" s="2" t="e">
        <f>SUM(Sheet2!C104:F104)+Sheet2!X104-G116</f>
        <v>#N/A</v>
      </c>
      <c r="I116" s="2" t="e">
        <f>SUM(Sheet2!C104:L104)+Sheet2!Y104-G116</f>
        <v>#N/A</v>
      </c>
      <c r="J116" s="2" t="e">
        <f>SUM(Sheet2!C104:V104)+Sheet2!Z104-G116</f>
        <v>#N/A</v>
      </c>
    </row>
    <row r="117" spans="1:10" x14ac:dyDescent="0.2">
      <c r="A117" s="17">
        <v>1</v>
      </c>
      <c r="B117" s="1">
        <v>99</v>
      </c>
      <c r="C117" s="1">
        <f t="shared" si="9"/>
        <v>213</v>
      </c>
      <c r="D117" s="1">
        <f t="shared" si="10"/>
        <v>18</v>
      </c>
      <c r="G117" s="2">
        <f t="shared" si="11"/>
        <v>0.79326923076923073</v>
      </c>
      <c r="H117" s="2" t="e">
        <f>SUM(Sheet2!C105:F105)+Sheet2!X105-G117</f>
        <v>#N/A</v>
      </c>
      <c r="I117" s="2" t="e">
        <f>SUM(Sheet2!C105:L105)+Sheet2!Y105-G117</f>
        <v>#N/A</v>
      </c>
      <c r="J117" s="2" t="e">
        <f>SUM(Sheet2!C105:V105)+Sheet2!Z105-G117</f>
        <v>#N/A</v>
      </c>
    </row>
    <row r="118" spans="1:10" x14ac:dyDescent="0.2">
      <c r="A118" s="17">
        <v>1</v>
      </c>
      <c r="B118" s="1">
        <v>100</v>
      </c>
      <c r="C118" s="1">
        <f t="shared" si="9"/>
        <v>212</v>
      </c>
      <c r="D118" s="1">
        <f t="shared" si="10"/>
        <v>18</v>
      </c>
      <c r="G118" s="2">
        <f t="shared" si="11"/>
        <v>0.80128205128205132</v>
      </c>
      <c r="H118" s="2" t="e">
        <f>SUM(Sheet2!C106:F106)+Sheet2!X106-G118</f>
        <v>#N/A</v>
      </c>
      <c r="I118" s="2" t="e">
        <f>SUM(Sheet2!C106:L106)+Sheet2!Y106-G118</f>
        <v>#N/A</v>
      </c>
      <c r="J118" s="2" t="e">
        <f>SUM(Sheet2!C106:V106)+Sheet2!Z106-G118</f>
        <v>#N/A</v>
      </c>
    </row>
    <row r="119" spans="1:10" x14ac:dyDescent="0.2">
      <c r="A119" s="17">
        <v>1</v>
      </c>
      <c r="B119" s="1">
        <v>101</v>
      </c>
      <c r="C119" s="1">
        <f t="shared" si="9"/>
        <v>211</v>
      </c>
      <c r="D119" s="1">
        <f t="shared" si="10"/>
        <v>18</v>
      </c>
      <c r="G119" s="2">
        <f t="shared" si="11"/>
        <v>0.80929487179487181</v>
      </c>
      <c r="H119" s="2" t="e">
        <f>SUM(Sheet2!C107:F107)+Sheet2!X107-G119</f>
        <v>#N/A</v>
      </c>
      <c r="I119" s="2" t="e">
        <f>SUM(Sheet2!C107:L107)+Sheet2!Y107-G119</f>
        <v>#N/A</v>
      </c>
      <c r="J119" s="2" t="e">
        <f>SUM(Sheet2!C107:V107)+Sheet2!Z107-G119</f>
        <v>#N/A</v>
      </c>
    </row>
    <row r="120" spans="1:10" x14ac:dyDescent="0.2">
      <c r="A120" s="17">
        <v>1</v>
      </c>
      <c r="B120" s="1">
        <v>102</v>
      </c>
      <c r="C120" s="1">
        <f t="shared" si="9"/>
        <v>210</v>
      </c>
      <c r="D120" s="1">
        <f t="shared" si="10"/>
        <v>18</v>
      </c>
      <c r="G120" s="2">
        <f t="shared" si="11"/>
        <v>0.81730769230769229</v>
      </c>
      <c r="H120" s="2" t="e">
        <f>SUM(Sheet2!C108:F108)+Sheet2!X108-G120</f>
        <v>#N/A</v>
      </c>
      <c r="I120" s="2" t="e">
        <f>SUM(Sheet2!C108:L108)+Sheet2!Y108-G120</f>
        <v>#N/A</v>
      </c>
      <c r="J120" s="2" t="e">
        <f>SUM(Sheet2!C108:V108)+Sheet2!Z108-G120</f>
        <v>#N/A</v>
      </c>
    </row>
    <row r="121" spans="1:10" x14ac:dyDescent="0.2">
      <c r="A121" s="17">
        <v>1</v>
      </c>
      <c r="B121" s="1">
        <v>103</v>
      </c>
      <c r="C121" s="1">
        <f t="shared" si="9"/>
        <v>209</v>
      </c>
      <c r="D121" s="1">
        <f t="shared" si="10"/>
        <v>18</v>
      </c>
      <c r="G121" s="2">
        <f t="shared" si="11"/>
        <v>0.82532051282051277</v>
      </c>
      <c r="H121" s="2" t="e">
        <f>SUM(Sheet2!C109:F109)+Sheet2!X109-G121</f>
        <v>#N/A</v>
      </c>
      <c r="I121" s="2" t="e">
        <f>SUM(Sheet2!C109:L109)+Sheet2!Y109-G121</f>
        <v>#N/A</v>
      </c>
      <c r="J121" s="2" t="e">
        <f>SUM(Sheet2!C109:V109)+Sheet2!Z109-G121</f>
        <v>#N/A</v>
      </c>
    </row>
    <row r="122" spans="1:10" x14ac:dyDescent="0.2">
      <c r="A122" s="17">
        <v>1</v>
      </c>
      <c r="B122" s="1">
        <v>104</v>
      </c>
      <c r="C122" s="1">
        <f t="shared" si="9"/>
        <v>208</v>
      </c>
      <c r="D122" s="1">
        <f t="shared" si="10"/>
        <v>18</v>
      </c>
      <c r="G122" s="2">
        <f t="shared" si="11"/>
        <v>0.83333333333333326</v>
      </c>
      <c r="H122" s="2" t="e">
        <f>SUM(Sheet2!C110:F110)+Sheet2!X110-G122</f>
        <v>#N/A</v>
      </c>
      <c r="I122" s="2" t="e">
        <f>SUM(Sheet2!C110:L110)+Sheet2!Y110-G122</f>
        <v>#N/A</v>
      </c>
      <c r="J122" s="2" t="e">
        <f>SUM(Sheet2!C110:V110)+Sheet2!Z110-G122</f>
        <v>#N/A</v>
      </c>
    </row>
    <row r="123" spans="1:10" x14ac:dyDescent="0.2">
      <c r="A123" s="17">
        <v>1</v>
      </c>
      <c r="B123" s="1">
        <v>105</v>
      </c>
      <c r="C123" s="1">
        <f t="shared" si="9"/>
        <v>207</v>
      </c>
      <c r="D123" s="1">
        <f t="shared" si="10"/>
        <v>18</v>
      </c>
      <c r="G123" s="2">
        <f t="shared" si="11"/>
        <v>0.84134615384615397</v>
      </c>
      <c r="H123" s="2" t="e">
        <f>SUM(Sheet2!C111:F111)+Sheet2!X111-G123</f>
        <v>#N/A</v>
      </c>
      <c r="I123" s="2" t="e">
        <f>SUM(Sheet2!C111:L111)+Sheet2!Y111-G123</f>
        <v>#N/A</v>
      </c>
      <c r="J123" s="2" t="e">
        <f>SUM(Sheet2!C111:V111)+Sheet2!Z111-G123</f>
        <v>#N/A</v>
      </c>
    </row>
    <row r="124" spans="1:10" x14ac:dyDescent="0.2">
      <c r="A124" s="17">
        <v>1</v>
      </c>
      <c r="B124" s="1">
        <v>106</v>
      </c>
      <c r="C124" s="1">
        <f t="shared" si="9"/>
        <v>206</v>
      </c>
      <c r="D124" s="1">
        <f t="shared" si="10"/>
        <v>18</v>
      </c>
      <c r="G124" s="2">
        <f t="shared" si="11"/>
        <v>0.84935897435897445</v>
      </c>
      <c r="H124" s="2" t="e">
        <f>SUM(Sheet2!C112:F112)+Sheet2!X112-G124</f>
        <v>#N/A</v>
      </c>
      <c r="I124" s="2" t="e">
        <f>SUM(Sheet2!C112:L112)+Sheet2!Y112-G124</f>
        <v>#N/A</v>
      </c>
      <c r="J124" s="2" t="e">
        <f>SUM(Sheet2!C112:V112)+Sheet2!Z112-G124</f>
        <v>#N/A</v>
      </c>
    </row>
    <row r="125" spans="1:10" x14ac:dyDescent="0.2">
      <c r="A125" s="17">
        <v>1</v>
      </c>
      <c r="B125" s="1">
        <v>107</v>
      </c>
      <c r="C125" s="1">
        <f t="shared" si="9"/>
        <v>205</v>
      </c>
      <c r="D125" s="1">
        <f t="shared" si="10"/>
        <v>18</v>
      </c>
      <c r="G125" s="2">
        <f t="shared" si="11"/>
        <v>0.85737179487179493</v>
      </c>
      <c r="H125" s="2" t="e">
        <f>SUM(Sheet2!C113:F113)+Sheet2!X113-G125</f>
        <v>#N/A</v>
      </c>
      <c r="I125" s="2" t="e">
        <f>SUM(Sheet2!C113:L113)+Sheet2!Y113-G125</f>
        <v>#N/A</v>
      </c>
      <c r="J125" s="2" t="e">
        <f>SUM(Sheet2!C113:V113)+Sheet2!Z113-G125</f>
        <v>#N/A</v>
      </c>
    </row>
    <row r="126" spans="1:10" x14ac:dyDescent="0.2">
      <c r="A126" s="17">
        <v>1</v>
      </c>
      <c r="B126" s="1">
        <v>108</v>
      </c>
      <c r="C126" s="1">
        <f t="shared" si="9"/>
        <v>204</v>
      </c>
      <c r="D126" s="1">
        <f t="shared" si="10"/>
        <v>17</v>
      </c>
      <c r="G126" s="2">
        <f t="shared" si="11"/>
        <v>0.86538461538461542</v>
      </c>
      <c r="H126" s="2" t="e">
        <f>SUM(Sheet2!C114:F114)+Sheet2!X114-G126</f>
        <v>#N/A</v>
      </c>
      <c r="I126" s="2" t="e">
        <f>SUM(Sheet2!C114:L114)+Sheet2!Y114-G126</f>
        <v>#N/A</v>
      </c>
      <c r="J126" s="2" t="e">
        <f>SUM(Sheet2!C114:V114)+Sheet2!Z114-G126</f>
        <v>#N/A</v>
      </c>
    </row>
    <row r="127" spans="1:10" x14ac:dyDescent="0.2">
      <c r="A127" s="17">
        <v>1</v>
      </c>
      <c r="B127" s="1">
        <v>109</v>
      </c>
      <c r="C127" s="1">
        <f t="shared" si="9"/>
        <v>203</v>
      </c>
      <c r="D127" s="1">
        <f t="shared" si="10"/>
        <v>17</v>
      </c>
      <c r="G127" s="2">
        <f t="shared" si="11"/>
        <v>0.8733974358974359</v>
      </c>
      <c r="H127" s="2" t="e">
        <f>SUM(Sheet2!C115:F115)+Sheet2!X115-G127</f>
        <v>#N/A</v>
      </c>
      <c r="I127" s="2" t="e">
        <f>SUM(Sheet2!C115:L115)+Sheet2!Y115-G127</f>
        <v>#N/A</v>
      </c>
      <c r="J127" s="2" t="e">
        <f>SUM(Sheet2!C115:V115)+Sheet2!Z115-G127</f>
        <v>#N/A</v>
      </c>
    </row>
    <row r="128" spans="1:10" x14ac:dyDescent="0.2">
      <c r="A128" s="17">
        <v>1</v>
      </c>
      <c r="B128" s="1">
        <v>110</v>
      </c>
      <c r="C128" s="1">
        <f t="shared" si="9"/>
        <v>202</v>
      </c>
      <c r="D128" s="1">
        <f t="shared" si="10"/>
        <v>17</v>
      </c>
      <c r="G128" s="2">
        <f t="shared" si="11"/>
        <v>0.8814102564102565</v>
      </c>
      <c r="H128" s="2" t="e">
        <f>SUM(Sheet2!C116:F116)+Sheet2!X116-G128</f>
        <v>#N/A</v>
      </c>
      <c r="I128" s="2" t="e">
        <f>SUM(Sheet2!C116:L116)+Sheet2!Y116-G128</f>
        <v>#N/A</v>
      </c>
      <c r="J128" s="2" t="e">
        <f>SUM(Sheet2!C116:V116)+Sheet2!Z116-G128</f>
        <v>#N/A</v>
      </c>
    </row>
    <row r="129" spans="1:10" x14ac:dyDescent="0.2">
      <c r="A129" s="17">
        <v>1</v>
      </c>
      <c r="B129" s="1">
        <v>111</v>
      </c>
      <c r="C129" s="1">
        <f t="shared" si="9"/>
        <v>201</v>
      </c>
      <c r="D129" s="1">
        <f t="shared" si="10"/>
        <v>17</v>
      </c>
      <c r="G129" s="2">
        <f t="shared" si="11"/>
        <v>0.88942307692307698</v>
      </c>
      <c r="H129" s="2" t="e">
        <f>SUM(Sheet2!C117:F117)+Sheet2!X117-G129</f>
        <v>#N/A</v>
      </c>
      <c r="I129" s="2" t="e">
        <f>SUM(Sheet2!C117:L117)+Sheet2!Y117-G129</f>
        <v>#N/A</v>
      </c>
      <c r="J129" s="2" t="e">
        <f>SUM(Sheet2!C117:V117)+Sheet2!Z117-G129</f>
        <v>#N/A</v>
      </c>
    </row>
    <row r="130" spans="1:10" x14ac:dyDescent="0.2">
      <c r="A130" s="17">
        <v>1</v>
      </c>
      <c r="B130" s="1">
        <v>112</v>
      </c>
      <c r="C130" s="1">
        <f t="shared" si="9"/>
        <v>200</v>
      </c>
      <c r="D130" s="1">
        <f t="shared" si="10"/>
        <v>17</v>
      </c>
      <c r="G130" s="2">
        <f t="shared" si="11"/>
        <v>0.89743589743589747</v>
      </c>
      <c r="H130" s="2" t="e">
        <f>SUM(Sheet2!C118:F118)+Sheet2!X118-G130</f>
        <v>#N/A</v>
      </c>
      <c r="I130" s="2" t="e">
        <f>SUM(Sheet2!C118:L118)+Sheet2!Y118-G130</f>
        <v>#N/A</v>
      </c>
      <c r="J130" s="2" t="e">
        <f>SUM(Sheet2!C118:V118)+Sheet2!Z118-G130</f>
        <v>#N/A</v>
      </c>
    </row>
    <row r="131" spans="1:10" x14ac:dyDescent="0.2">
      <c r="A131" s="17">
        <v>1</v>
      </c>
      <c r="B131" s="1">
        <v>113</v>
      </c>
      <c r="C131" s="1">
        <f t="shared" si="9"/>
        <v>199</v>
      </c>
      <c r="D131" s="1">
        <f t="shared" si="10"/>
        <v>17</v>
      </c>
      <c r="G131" s="2">
        <f t="shared" si="11"/>
        <v>0.90544871794871795</v>
      </c>
      <c r="H131" s="2" t="e">
        <f>SUM(Sheet2!C119:F119)+Sheet2!X119-G131</f>
        <v>#N/A</v>
      </c>
      <c r="I131" s="2" t="e">
        <f>SUM(Sheet2!C119:L119)+Sheet2!Y119-G131</f>
        <v>#N/A</v>
      </c>
      <c r="J131" s="2" t="e">
        <f>SUM(Sheet2!C119:V119)+Sheet2!Z119-G131</f>
        <v>#N/A</v>
      </c>
    </row>
    <row r="132" spans="1:10" x14ac:dyDescent="0.2">
      <c r="A132" s="17">
        <v>1</v>
      </c>
      <c r="B132" s="1">
        <v>114</v>
      </c>
      <c r="C132" s="1">
        <f t="shared" si="9"/>
        <v>198</v>
      </c>
      <c r="D132" s="1">
        <f t="shared" si="10"/>
        <v>17</v>
      </c>
      <c r="G132" s="2">
        <f t="shared" si="11"/>
        <v>0.91346153846153844</v>
      </c>
      <c r="H132" s="2" t="e">
        <f>SUM(Sheet2!C120:F120)+Sheet2!X120-G132</f>
        <v>#N/A</v>
      </c>
      <c r="I132" s="2" t="e">
        <f>SUM(Sheet2!C120:L120)+Sheet2!Y120-G132</f>
        <v>#N/A</v>
      </c>
      <c r="J132" s="2" t="e">
        <f>SUM(Sheet2!C120:V120)+Sheet2!Z120-G132</f>
        <v>#N/A</v>
      </c>
    </row>
    <row r="133" spans="1:10" x14ac:dyDescent="0.2">
      <c r="A133" s="17">
        <v>1</v>
      </c>
      <c r="B133" s="1">
        <v>115</v>
      </c>
      <c r="C133" s="1">
        <f t="shared" si="9"/>
        <v>197</v>
      </c>
      <c r="D133" s="1">
        <f t="shared" si="10"/>
        <v>17</v>
      </c>
      <c r="G133" s="2">
        <f t="shared" si="11"/>
        <v>0.92147435897435903</v>
      </c>
      <c r="H133" s="2" t="e">
        <f>SUM(Sheet2!C121:F121)+Sheet2!X121-G133</f>
        <v>#N/A</v>
      </c>
      <c r="I133" s="2" t="e">
        <f>SUM(Sheet2!C121:L121)+Sheet2!Y121-G133</f>
        <v>#N/A</v>
      </c>
      <c r="J133" s="2" t="e">
        <f>SUM(Sheet2!C121:V121)+Sheet2!Z121-G133</f>
        <v>#N/A</v>
      </c>
    </row>
    <row r="134" spans="1:10" x14ac:dyDescent="0.2">
      <c r="A134" s="17">
        <v>1</v>
      </c>
      <c r="B134" s="1">
        <v>116</v>
      </c>
      <c r="C134" s="1">
        <f t="shared" si="9"/>
        <v>196</v>
      </c>
      <c r="D134" s="1">
        <f t="shared" si="10"/>
        <v>17</v>
      </c>
      <c r="G134" s="2">
        <f t="shared" si="11"/>
        <v>0.92948717948717952</v>
      </c>
      <c r="H134" s="2" t="e">
        <f>SUM(Sheet2!C122:F122)+Sheet2!X122-G134</f>
        <v>#N/A</v>
      </c>
      <c r="I134" s="2" t="e">
        <f>SUM(Sheet2!C122:L122)+Sheet2!Y122-G134</f>
        <v>#N/A</v>
      </c>
      <c r="J134" s="2" t="e">
        <f>SUM(Sheet2!C122:V122)+Sheet2!Z122-G134</f>
        <v>#N/A</v>
      </c>
    </row>
    <row r="135" spans="1:10" x14ac:dyDescent="0.2">
      <c r="A135" s="17">
        <v>1</v>
      </c>
      <c r="B135" s="1">
        <v>117</v>
      </c>
      <c r="C135" s="1">
        <f t="shared" si="9"/>
        <v>195</v>
      </c>
      <c r="D135" s="1">
        <f t="shared" si="10"/>
        <v>17</v>
      </c>
      <c r="G135" s="2">
        <f t="shared" si="11"/>
        <v>0.9375</v>
      </c>
      <c r="H135" s="2" t="e">
        <f>SUM(Sheet2!C123:F123)+Sheet2!X123-G135</f>
        <v>#N/A</v>
      </c>
      <c r="I135" s="2" t="e">
        <f>SUM(Sheet2!C123:L123)+Sheet2!Y123-G135</f>
        <v>#N/A</v>
      </c>
      <c r="J135" s="2" t="e">
        <f>SUM(Sheet2!C123:V123)+Sheet2!Z123-G135</f>
        <v>#N/A</v>
      </c>
    </row>
    <row r="136" spans="1:10" x14ac:dyDescent="0.2">
      <c r="A136" s="17">
        <v>1</v>
      </c>
      <c r="B136" s="1">
        <v>118</v>
      </c>
      <c r="C136" s="1">
        <f t="shared" si="9"/>
        <v>194</v>
      </c>
      <c r="D136" s="1">
        <f t="shared" si="10"/>
        <v>17</v>
      </c>
      <c r="G136" s="2">
        <f t="shared" si="11"/>
        <v>0.94551282051282048</v>
      </c>
      <c r="H136" s="2" t="e">
        <f>SUM(Sheet2!C124:F124)+Sheet2!X124-G136</f>
        <v>#N/A</v>
      </c>
      <c r="I136" s="2" t="e">
        <f>SUM(Sheet2!C124:L124)+Sheet2!Y124-G136</f>
        <v>#N/A</v>
      </c>
      <c r="J136" s="2" t="e">
        <f>SUM(Sheet2!C124:V124)+Sheet2!Z124-G136</f>
        <v>#N/A</v>
      </c>
    </row>
    <row r="137" spans="1:10" x14ac:dyDescent="0.2">
      <c r="A137" s="17">
        <v>1</v>
      </c>
      <c r="B137" s="1">
        <v>119</v>
      </c>
      <c r="C137" s="1">
        <f t="shared" si="9"/>
        <v>193</v>
      </c>
      <c r="D137" s="1">
        <f t="shared" si="10"/>
        <v>17</v>
      </c>
      <c r="G137" s="2">
        <f t="shared" si="11"/>
        <v>0.95352564102564097</v>
      </c>
      <c r="H137" s="2" t="e">
        <f>SUM(Sheet2!C125:F125)+Sheet2!X125-G137</f>
        <v>#N/A</v>
      </c>
      <c r="I137" s="2" t="e">
        <f>SUM(Sheet2!C125:L125)+Sheet2!Y125-G137</f>
        <v>#N/A</v>
      </c>
      <c r="J137" s="2" t="e">
        <f>SUM(Sheet2!C125:V125)+Sheet2!Z125-G137</f>
        <v>#N/A</v>
      </c>
    </row>
    <row r="138" spans="1:10" x14ac:dyDescent="0.2">
      <c r="A138" s="17">
        <v>1</v>
      </c>
      <c r="B138" s="1">
        <v>120</v>
      </c>
      <c r="C138" s="1">
        <f t="shared" si="9"/>
        <v>192</v>
      </c>
      <c r="D138" s="1">
        <f t="shared" si="10"/>
        <v>16</v>
      </c>
      <c r="G138" s="2">
        <f t="shared" si="11"/>
        <v>0.96153846153846156</v>
      </c>
      <c r="H138" s="2" t="e">
        <f>SUM(Sheet2!C126:F126)+Sheet2!X126-G138</f>
        <v>#N/A</v>
      </c>
      <c r="I138" s="2" t="e">
        <f>SUM(Sheet2!C126:L126)+Sheet2!Y126-G138</f>
        <v>#N/A</v>
      </c>
      <c r="J138" s="2" t="e">
        <f>SUM(Sheet2!C126:V126)+Sheet2!Z126-G138</f>
        <v>#N/A</v>
      </c>
    </row>
    <row r="139" spans="1:10" x14ac:dyDescent="0.2">
      <c r="A139" s="17">
        <v>1</v>
      </c>
      <c r="B139" s="1">
        <v>121</v>
      </c>
      <c r="C139" s="1">
        <f t="shared" si="9"/>
        <v>191</v>
      </c>
      <c r="D139" s="1">
        <f t="shared" si="10"/>
        <v>16</v>
      </c>
      <c r="G139" s="2">
        <f t="shared" si="11"/>
        <v>0.96955128205128205</v>
      </c>
      <c r="H139" s="2" t="e">
        <f>SUM(Sheet2!C127:F127)+Sheet2!X127-G139</f>
        <v>#N/A</v>
      </c>
      <c r="I139" s="2" t="e">
        <f>SUM(Sheet2!C127:L127)+Sheet2!Y127-G139</f>
        <v>#N/A</v>
      </c>
      <c r="J139" s="2" t="e">
        <f>SUM(Sheet2!C127:V127)+Sheet2!Z127-G139</f>
        <v>#N/A</v>
      </c>
    </row>
    <row r="140" spans="1:10" x14ac:dyDescent="0.2">
      <c r="A140" s="17">
        <v>1</v>
      </c>
      <c r="B140" s="1">
        <v>122</v>
      </c>
      <c r="C140" s="1">
        <f t="shared" si="9"/>
        <v>190</v>
      </c>
      <c r="D140" s="1">
        <f t="shared" si="10"/>
        <v>16</v>
      </c>
      <c r="G140" s="2">
        <f t="shared" si="11"/>
        <v>0.97756410256410253</v>
      </c>
      <c r="H140" s="2" t="e">
        <f>SUM(Sheet2!C128:F128)+Sheet2!X128-G140</f>
        <v>#N/A</v>
      </c>
      <c r="I140" s="2" t="e">
        <f>SUM(Sheet2!C128:L128)+Sheet2!Y128-G140</f>
        <v>#N/A</v>
      </c>
      <c r="J140" s="2" t="e">
        <f>SUM(Sheet2!C128:V128)+Sheet2!Z128-G140</f>
        <v>#N/A</v>
      </c>
    </row>
    <row r="141" spans="1:10" x14ac:dyDescent="0.2">
      <c r="A141" s="17">
        <v>1</v>
      </c>
      <c r="B141" s="1">
        <v>123</v>
      </c>
      <c r="C141" s="1">
        <f t="shared" si="9"/>
        <v>189</v>
      </c>
      <c r="D141" s="1">
        <f t="shared" si="10"/>
        <v>16</v>
      </c>
      <c r="G141" s="2">
        <f t="shared" si="11"/>
        <v>0.98557692307692302</v>
      </c>
      <c r="H141" s="2" t="e">
        <f>SUM(Sheet2!C129:F129)+Sheet2!X129-G141</f>
        <v>#N/A</v>
      </c>
      <c r="I141" s="2" t="e">
        <f>SUM(Sheet2!C129:L129)+Sheet2!Y129-G141</f>
        <v>#N/A</v>
      </c>
      <c r="J141" s="2" t="e">
        <f>SUM(Sheet2!C129:V129)+Sheet2!Z129-G141</f>
        <v>#N/A</v>
      </c>
    </row>
    <row r="142" spans="1:10" x14ac:dyDescent="0.2">
      <c r="A142" s="17">
        <v>1</v>
      </c>
      <c r="B142" s="1">
        <v>124</v>
      </c>
      <c r="C142" s="1">
        <f t="shared" si="9"/>
        <v>188</v>
      </c>
      <c r="D142" s="1">
        <f t="shared" si="10"/>
        <v>16</v>
      </c>
      <c r="G142" s="2">
        <f t="shared" si="11"/>
        <v>0.9935897435897435</v>
      </c>
      <c r="H142" s="2" t="e">
        <f>SUM(Sheet2!C130:F130)+Sheet2!X130-G142</f>
        <v>#N/A</v>
      </c>
      <c r="I142" s="2" t="e">
        <f>SUM(Sheet2!C130:L130)+Sheet2!Y130-G142</f>
        <v>#N/A</v>
      </c>
      <c r="J142" s="2" t="e">
        <f>SUM(Sheet2!C130:V130)+Sheet2!Z130-G142</f>
        <v>#N/A</v>
      </c>
    </row>
    <row r="143" spans="1:10" x14ac:dyDescent="0.2">
      <c r="A143" s="17">
        <v>1</v>
      </c>
      <c r="B143" s="1">
        <v>125</v>
      </c>
      <c r="C143" s="1">
        <f t="shared" si="9"/>
        <v>187</v>
      </c>
      <c r="D143" s="1">
        <f t="shared" si="10"/>
        <v>16</v>
      </c>
      <c r="G143" s="2">
        <f t="shared" si="11"/>
        <v>1.0016025641025641</v>
      </c>
      <c r="H143" s="2" t="e">
        <f>SUM(Sheet2!C131:F131)+Sheet2!X131-G143</f>
        <v>#N/A</v>
      </c>
      <c r="I143" s="2" t="e">
        <f>SUM(Sheet2!C131:L131)+Sheet2!Y131-G143</f>
        <v>#N/A</v>
      </c>
      <c r="J143" s="2" t="e">
        <f>SUM(Sheet2!C131:V131)+Sheet2!Z131-G143</f>
        <v>#N/A</v>
      </c>
    </row>
    <row r="144" spans="1:10" x14ac:dyDescent="0.2">
      <c r="A144" s="17">
        <v>1</v>
      </c>
      <c r="B144" s="1">
        <v>126</v>
      </c>
      <c r="C144" s="1">
        <f t="shared" si="9"/>
        <v>186</v>
      </c>
      <c r="D144" s="1">
        <f t="shared" si="10"/>
        <v>16</v>
      </c>
      <c r="G144" s="2">
        <f t="shared" si="11"/>
        <v>1.0096153846153846</v>
      </c>
      <c r="H144" s="2" t="e">
        <f>SUM(Sheet2!C132:F132)+Sheet2!X132-G144</f>
        <v>#N/A</v>
      </c>
      <c r="I144" s="2" t="e">
        <f>SUM(Sheet2!C132:L132)+Sheet2!Y132-G144</f>
        <v>#N/A</v>
      </c>
      <c r="J144" s="2" t="e">
        <f>SUM(Sheet2!C132:V132)+Sheet2!Z132-G144</f>
        <v>#N/A</v>
      </c>
    </row>
    <row r="145" spans="1:10" x14ac:dyDescent="0.2">
      <c r="A145" s="17">
        <v>1</v>
      </c>
      <c r="B145" s="1">
        <v>127</v>
      </c>
      <c r="C145" s="1">
        <f t="shared" si="9"/>
        <v>185</v>
      </c>
      <c r="D145" s="1">
        <f t="shared" si="10"/>
        <v>16</v>
      </c>
      <c r="G145" s="2">
        <f t="shared" si="11"/>
        <v>1.0176282051282051</v>
      </c>
      <c r="H145" s="2" t="e">
        <f>SUM(Sheet2!C133:F133)+Sheet2!X133-G145</f>
        <v>#N/A</v>
      </c>
      <c r="I145" s="2" t="e">
        <f>SUM(Sheet2!C133:L133)+Sheet2!Y133-G145</f>
        <v>#N/A</v>
      </c>
      <c r="J145" s="2" t="e">
        <f>SUM(Sheet2!C133:V133)+Sheet2!Z133-G145</f>
        <v>#N/A</v>
      </c>
    </row>
    <row r="146" spans="1:10" x14ac:dyDescent="0.2">
      <c r="A146" s="17">
        <v>1</v>
      </c>
      <c r="B146" s="1">
        <v>128</v>
      </c>
      <c r="C146" s="1">
        <f t="shared" si="9"/>
        <v>184</v>
      </c>
      <c r="D146" s="1">
        <f t="shared" si="10"/>
        <v>16</v>
      </c>
      <c r="G146" s="2">
        <f t="shared" si="11"/>
        <v>1.0256410256410255</v>
      </c>
      <c r="H146" s="2" t="e">
        <f>SUM(Sheet2!C134:F134)+Sheet2!X134-G146</f>
        <v>#N/A</v>
      </c>
      <c r="I146" s="2" t="e">
        <f>SUM(Sheet2!C134:L134)+Sheet2!Y134-G146</f>
        <v>#N/A</v>
      </c>
      <c r="J146" s="2" t="e">
        <f>SUM(Sheet2!C134:V134)+Sheet2!Z134-G146</f>
        <v>#N/A</v>
      </c>
    </row>
    <row r="147" spans="1:10" x14ac:dyDescent="0.2">
      <c r="A147" s="17">
        <v>1</v>
      </c>
      <c r="B147" s="1">
        <v>129</v>
      </c>
      <c r="C147" s="1">
        <f t="shared" si="9"/>
        <v>183</v>
      </c>
      <c r="D147" s="1">
        <f t="shared" si="10"/>
        <v>16</v>
      </c>
      <c r="G147" s="2">
        <f t="shared" si="11"/>
        <v>1.033653846153846</v>
      </c>
      <c r="H147" s="2" t="e">
        <f>SUM(Sheet2!C135:F135)+Sheet2!X135-G147</f>
        <v>#N/A</v>
      </c>
      <c r="I147" s="2" t="e">
        <f>SUM(Sheet2!C135:L135)+Sheet2!Y135-G147</f>
        <v>#N/A</v>
      </c>
      <c r="J147" s="2" t="e">
        <f>SUM(Sheet2!C135:V135)+Sheet2!Z135-G147</f>
        <v>#N/A</v>
      </c>
    </row>
    <row r="148" spans="1:10" x14ac:dyDescent="0.2">
      <c r="A148" s="17">
        <v>1</v>
      </c>
      <c r="B148" s="1">
        <v>130</v>
      </c>
      <c r="C148" s="1">
        <f t="shared" ref="C148:C211" si="12">312- IF(B148&gt;312,B148-312,B148)</f>
        <v>182</v>
      </c>
      <c r="D148" s="1">
        <f t="shared" ref="D148:D211" si="13">ROUNDUP(C148/12,0)</f>
        <v>16</v>
      </c>
      <c r="G148" s="2">
        <f t="shared" ref="G148:G211" si="14">2.5*((B148)/(($C$19+1)))</f>
        <v>1.0416666666666667</v>
      </c>
      <c r="H148" s="2" t="e">
        <f>SUM(Sheet2!C136:F136)+Sheet2!X136-G148</f>
        <v>#N/A</v>
      </c>
      <c r="I148" s="2" t="e">
        <f>SUM(Sheet2!C136:L136)+Sheet2!Y136-G148</f>
        <v>#N/A</v>
      </c>
      <c r="J148" s="2" t="e">
        <f>SUM(Sheet2!C136:V136)+Sheet2!Z136-G148</f>
        <v>#N/A</v>
      </c>
    </row>
    <row r="149" spans="1:10" x14ac:dyDescent="0.2">
      <c r="A149" s="17">
        <v>1</v>
      </c>
      <c r="B149" s="1">
        <v>131</v>
      </c>
      <c r="C149" s="1">
        <f t="shared" si="12"/>
        <v>181</v>
      </c>
      <c r="D149" s="1">
        <f t="shared" si="13"/>
        <v>16</v>
      </c>
      <c r="G149" s="2">
        <f t="shared" si="14"/>
        <v>1.0496794871794872</v>
      </c>
      <c r="H149" s="2" t="e">
        <f>SUM(Sheet2!C137:F137)+Sheet2!X137-G149</f>
        <v>#N/A</v>
      </c>
      <c r="I149" s="2" t="e">
        <f>SUM(Sheet2!C137:L137)+Sheet2!Y137-G149</f>
        <v>#N/A</v>
      </c>
      <c r="J149" s="2" t="e">
        <f>SUM(Sheet2!C137:V137)+Sheet2!Z137-G149</f>
        <v>#N/A</v>
      </c>
    </row>
    <row r="150" spans="1:10" x14ac:dyDescent="0.2">
      <c r="A150" s="17">
        <v>1</v>
      </c>
      <c r="B150" s="1">
        <v>132</v>
      </c>
      <c r="C150" s="1">
        <f t="shared" si="12"/>
        <v>180</v>
      </c>
      <c r="D150" s="1">
        <f t="shared" si="13"/>
        <v>15</v>
      </c>
      <c r="G150" s="2">
        <f t="shared" si="14"/>
        <v>1.0576923076923077</v>
      </c>
      <c r="H150" s="2" t="e">
        <f>SUM(Sheet2!C138:F138)+Sheet2!X138-G150</f>
        <v>#N/A</v>
      </c>
      <c r="I150" s="2" t="e">
        <f>SUM(Sheet2!C138:L138)+Sheet2!Y138-G150</f>
        <v>#N/A</v>
      </c>
      <c r="J150" s="2" t="e">
        <f>SUM(Sheet2!C138:V138)+Sheet2!Z138-G150</f>
        <v>#N/A</v>
      </c>
    </row>
    <row r="151" spans="1:10" x14ac:dyDescent="0.2">
      <c r="A151" s="17">
        <v>1</v>
      </c>
      <c r="B151" s="1">
        <v>133</v>
      </c>
      <c r="C151" s="1">
        <f t="shared" si="12"/>
        <v>179</v>
      </c>
      <c r="D151" s="1">
        <f t="shared" si="13"/>
        <v>15</v>
      </c>
      <c r="G151" s="2">
        <f t="shared" si="14"/>
        <v>1.0657051282051282</v>
      </c>
      <c r="H151" s="2" t="e">
        <f>SUM(Sheet2!C139:F139)+Sheet2!X139-G151</f>
        <v>#N/A</v>
      </c>
      <c r="I151" s="2" t="e">
        <f>SUM(Sheet2!C139:L139)+Sheet2!Y139-G151</f>
        <v>#N/A</v>
      </c>
      <c r="J151" s="2" t="e">
        <f>SUM(Sheet2!C139:V139)+Sheet2!Z139-G151</f>
        <v>#N/A</v>
      </c>
    </row>
    <row r="152" spans="1:10" x14ac:dyDescent="0.2">
      <c r="A152" s="17">
        <v>1</v>
      </c>
      <c r="B152" s="1">
        <v>134</v>
      </c>
      <c r="C152" s="1">
        <f t="shared" si="12"/>
        <v>178</v>
      </c>
      <c r="D152" s="1">
        <f t="shared" si="13"/>
        <v>15</v>
      </c>
      <c r="G152" s="2">
        <f t="shared" si="14"/>
        <v>1.0737179487179487</v>
      </c>
      <c r="H152" s="2" t="e">
        <f>SUM(Sheet2!C140:F140)+Sheet2!X140-G152</f>
        <v>#N/A</v>
      </c>
      <c r="I152" s="2" t="e">
        <f>SUM(Sheet2!C140:L140)+Sheet2!Y140-G152</f>
        <v>#N/A</v>
      </c>
      <c r="J152" s="2" t="e">
        <f>SUM(Sheet2!C140:V140)+Sheet2!Z140-G152</f>
        <v>#N/A</v>
      </c>
    </row>
    <row r="153" spans="1:10" x14ac:dyDescent="0.2">
      <c r="A153" s="17">
        <v>1</v>
      </c>
      <c r="B153" s="1">
        <v>135</v>
      </c>
      <c r="C153" s="1">
        <f t="shared" si="12"/>
        <v>177</v>
      </c>
      <c r="D153" s="1">
        <f t="shared" si="13"/>
        <v>15</v>
      </c>
      <c r="G153" s="2">
        <f t="shared" si="14"/>
        <v>1.0817307692307692</v>
      </c>
      <c r="H153" s="2" t="e">
        <f>SUM(Sheet2!C141:F141)+Sheet2!X141-G153</f>
        <v>#N/A</v>
      </c>
      <c r="I153" s="2" t="e">
        <f>SUM(Sheet2!C141:L141)+Sheet2!Y141-G153</f>
        <v>#N/A</v>
      </c>
      <c r="J153" s="2" t="e">
        <f>SUM(Sheet2!C141:V141)+Sheet2!Z141-G153</f>
        <v>#N/A</v>
      </c>
    </row>
    <row r="154" spans="1:10" x14ac:dyDescent="0.2">
      <c r="A154" s="17">
        <v>1</v>
      </c>
      <c r="B154" s="1">
        <v>136</v>
      </c>
      <c r="C154" s="1">
        <f t="shared" si="12"/>
        <v>176</v>
      </c>
      <c r="D154" s="1">
        <f t="shared" si="13"/>
        <v>15</v>
      </c>
      <c r="G154" s="2">
        <f t="shared" si="14"/>
        <v>1.0897435897435899</v>
      </c>
      <c r="H154" s="2" t="e">
        <f>SUM(Sheet2!C142:F142)+Sheet2!X142-G154</f>
        <v>#N/A</v>
      </c>
      <c r="I154" s="2" t="e">
        <f>SUM(Sheet2!C142:L142)+Sheet2!Y142-G154</f>
        <v>#N/A</v>
      </c>
      <c r="J154" s="2" t="e">
        <f>SUM(Sheet2!C142:V142)+Sheet2!Z142-G154</f>
        <v>#N/A</v>
      </c>
    </row>
    <row r="155" spans="1:10" x14ac:dyDescent="0.2">
      <c r="A155" s="17">
        <v>1</v>
      </c>
      <c r="B155" s="1">
        <v>137</v>
      </c>
      <c r="C155" s="1">
        <f t="shared" si="12"/>
        <v>175</v>
      </c>
      <c r="D155" s="1">
        <f t="shared" si="13"/>
        <v>15</v>
      </c>
      <c r="G155" s="2">
        <f t="shared" si="14"/>
        <v>1.0977564102564101</v>
      </c>
      <c r="H155" s="2" t="e">
        <f>SUM(Sheet2!C143:F143)+Sheet2!X143-G155</f>
        <v>#N/A</v>
      </c>
      <c r="I155" s="2" t="e">
        <f>SUM(Sheet2!C143:L143)+Sheet2!Y143-G155</f>
        <v>#N/A</v>
      </c>
      <c r="J155" s="2" t="e">
        <f>SUM(Sheet2!C143:V143)+Sheet2!Z143-G155</f>
        <v>#N/A</v>
      </c>
    </row>
    <row r="156" spans="1:10" x14ac:dyDescent="0.2">
      <c r="A156" s="17">
        <v>1</v>
      </c>
      <c r="B156" s="1">
        <v>138</v>
      </c>
      <c r="C156" s="1">
        <f t="shared" si="12"/>
        <v>174</v>
      </c>
      <c r="D156" s="1">
        <f t="shared" si="13"/>
        <v>15</v>
      </c>
      <c r="G156" s="2">
        <f t="shared" si="14"/>
        <v>1.1057692307692308</v>
      </c>
      <c r="H156" s="2" t="e">
        <f>SUM(Sheet2!C144:F144)+Sheet2!X144-G156</f>
        <v>#N/A</v>
      </c>
      <c r="I156" s="2" t="e">
        <f>SUM(Sheet2!C144:L144)+Sheet2!Y144-G156</f>
        <v>#N/A</v>
      </c>
      <c r="J156" s="2" t="e">
        <f>SUM(Sheet2!C144:V144)+Sheet2!Z144-G156</f>
        <v>#N/A</v>
      </c>
    </row>
    <row r="157" spans="1:10" x14ac:dyDescent="0.2">
      <c r="A157" s="17">
        <v>1</v>
      </c>
      <c r="B157" s="1">
        <v>139</v>
      </c>
      <c r="C157" s="1">
        <f t="shared" si="12"/>
        <v>173</v>
      </c>
      <c r="D157" s="1">
        <f t="shared" si="13"/>
        <v>15</v>
      </c>
      <c r="G157" s="2">
        <f t="shared" si="14"/>
        <v>1.1137820512820513</v>
      </c>
      <c r="H157" s="2" t="e">
        <f>SUM(Sheet2!C145:F145)+Sheet2!X145-G157</f>
        <v>#N/A</v>
      </c>
      <c r="I157" s="2" t="e">
        <f>SUM(Sheet2!C145:L145)+Sheet2!Y145-G157</f>
        <v>#N/A</v>
      </c>
      <c r="J157" s="2" t="e">
        <f>SUM(Sheet2!C145:V145)+Sheet2!Z145-G157</f>
        <v>#N/A</v>
      </c>
    </row>
    <row r="158" spans="1:10" x14ac:dyDescent="0.2">
      <c r="A158" s="17">
        <v>1</v>
      </c>
      <c r="B158" s="1">
        <v>140</v>
      </c>
      <c r="C158" s="1">
        <f t="shared" si="12"/>
        <v>172</v>
      </c>
      <c r="D158" s="1">
        <f t="shared" si="13"/>
        <v>15</v>
      </c>
      <c r="G158" s="2">
        <f t="shared" si="14"/>
        <v>1.1217948717948718</v>
      </c>
      <c r="H158" s="2" t="e">
        <f>SUM(Sheet2!C146:F146)+Sheet2!X146-G158</f>
        <v>#N/A</v>
      </c>
      <c r="I158" s="2" t="e">
        <f>SUM(Sheet2!C146:L146)+Sheet2!Y146-G158</f>
        <v>#N/A</v>
      </c>
      <c r="J158" s="2" t="e">
        <f>SUM(Sheet2!C146:V146)+Sheet2!Z146-G158</f>
        <v>#N/A</v>
      </c>
    </row>
    <row r="159" spans="1:10" x14ac:dyDescent="0.2">
      <c r="A159" s="17">
        <v>1</v>
      </c>
      <c r="B159" s="1">
        <v>141</v>
      </c>
      <c r="C159" s="1">
        <f t="shared" si="12"/>
        <v>171</v>
      </c>
      <c r="D159" s="1">
        <f t="shared" si="13"/>
        <v>15</v>
      </c>
      <c r="G159" s="2">
        <f t="shared" si="14"/>
        <v>1.1298076923076923</v>
      </c>
      <c r="H159" s="2" t="e">
        <f>SUM(Sheet2!C147:F147)+Sheet2!X147-G159</f>
        <v>#N/A</v>
      </c>
      <c r="I159" s="2" t="e">
        <f>SUM(Sheet2!C147:L147)+Sheet2!Y147-G159</f>
        <v>#N/A</v>
      </c>
      <c r="J159" s="2" t="e">
        <f>SUM(Sheet2!C147:V147)+Sheet2!Z147-G159</f>
        <v>#N/A</v>
      </c>
    </row>
    <row r="160" spans="1:10" x14ac:dyDescent="0.2">
      <c r="A160" s="17">
        <v>1</v>
      </c>
      <c r="B160" s="1">
        <v>142</v>
      </c>
      <c r="C160" s="1">
        <f t="shared" si="12"/>
        <v>170</v>
      </c>
      <c r="D160" s="1">
        <f t="shared" si="13"/>
        <v>15</v>
      </c>
      <c r="G160" s="2">
        <f t="shared" si="14"/>
        <v>1.1378205128205128</v>
      </c>
      <c r="H160" s="2" t="e">
        <f>SUM(Sheet2!C148:F148)+Sheet2!X148-G160</f>
        <v>#N/A</v>
      </c>
      <c r="I160" s="2" t="e">
        <f>SUM(Sheet2!C148:L148)+Sheet2!Y148-G160</f>
        <v>#N/A</v>
      </c>
      <c r="J160" s="2" t="e">
        <f>SUM(Sheet2!C148:V148)+Sheet2!Z148-G160</f>
        <v>#N/A</v>
      </c>
    </row>
    <row r="161" spans="1:10" x14ac:dyDescent="0.2">
      <c r="A161" s="17">
        <v>1</v>
      </c>
      <c r="B161" s="1">
        <v>143</v>
      </c>
      <c r="C161" s="1">
        <f t="shared" si="12"/>
        <v>169</v>
      </c>
      <c r="D161" s="1">
        <f t="shared" si="13"/>
        <v>15</v>
      </c>
      <c r="G161" s="2">
        <f t="shared" si="14"/>
        <v>1.1458333333333333</v>
      </c>
      <c r="H161" s="2" t="e">
        <f>SUM(Sheet2!C149:F149)+Sheet2!X149-G161</f>
        <v>#N/A</v>
      </c>
      <c r="I161" s="2" t="e">
        <f>SUM(Sheet2!C149:L149)+Sheet2!Y149-G161</f>
        <v>#N/A</v>
      </c>
      <c r="J161" s="2" t="e">
        <f>SUM(Sheet2!C149:V149)+Sheet2!Z149-G161</f>
        <v>#N/A</v>
      </c>
    </row>
    <row r="162" spans="1:10" x14ac:dyDescent="0.2">
      <c r="A162" s="17">
        <v>1</v>
      </c>
      <c r="B162" s="1">
        <v>144</v>
      </c>
      <c r="C162" s="1">
        <f t="shared" si="12"/>
        <v>168</v>
      </c>
      <c r="D162" s="1">
        <f t="shared" si="13"/>
        <v>14</v>
      </c>
      <c r="G162" s="2">
        <f t="shared" si="14"/>
        <v>1.153846153846154</v>
      </c>
      <c r="H162" s="2" t="e">
        <f>SUM(Sheet2!C150:F150)+Sheet2!X150-G162</f>
        <v>#N/A</v>
      </c>
      <c r="I162" s="2" t="e">
        <f>SUM(Sheet2!C150:L150)+Sheet2!Y150-G162</f>
        <v>#N/A</v>
      </c>
      <c r="J162" s="2" t="e">
        <f>SUM(Sheet2!C150:V150)+Sheet2!Z150-G162</f>
        <v>#N/A</v>
      </c>
    </row>
    <row r="163" spans="1:10" x14ac:dyDescent="0.2">
      <c r="A163" s="17">
        <v>1</v>
      </c>
      <c r="B163" s="1">
        <v>145</v>
      </c>
      <c r="C163" s="1">
        <f t="shared" si="12"/>
        <v>167</v>
      </c>
      <c r="D163" s="1">
        <f t="shared" si="13"/>
        <v>14</v>
      </c>
      <c r="G163" s="2">
        <f t="shared" si="14"/>
        <v>1.1618589743589745</v>
      </c>
      <c r="H163" s="2" t="e">
        <f>SUM(Sheet2!C151:F151)+Sheet2!X151-G163</f>
        <v>#N/A</v>
      </c>
      <c r="I163" s="2" t="e">
        <f>SUM(Sheet2!C151:L151)+Sheet2!Y151-G163</f>
        <v>#N/A</v>
      </c>
      <c r="J163" s="2" t="e">
        <f>SUM(Sheet2!C151:V151)+Sheet2!Z151-G163</f>
        <v>#N/A</v>
      </c>
    </row>
    <row r="164" spans="1:10" x14ac:dyDescent="0.2">
      <c r="A164" s="17">
        <v>1</v>
      </c>
      <c r="B164" s="1">
        <v>146</v>
      </c>
      <c r="C164" s="1">
        <f t="shared" si="12"/>
        <v>166</v>
      </c>
      <c r="D164" s="1">
        <f t="shared" si="13"/>
        <v>14</v>
      </c>
      <c r="G164" s="2">
        <f t="shared" si="14"/>
        <v>1.1698717948717949</v>
      </c>
      <c r="H164" s="2" t="e">
        <f>SUM(Sheet2!C152:F152)+Sheet2!X152-G164</f>
        <v>#N/A</v>
      </c>
      <c r="I164" s="2" t="e">
        <f>SUM(Sheet2!C152:L152)+Sheet2!Y152-G164</f>
        <v>#N/A</v>
      </c>
      <c r="J164" s="2" t="e">
        <f>SUM(Sheet2!C152:V152)+Sheet2!Z152-G164</f>
        <v>#N/A</v>
      </c>
    </row>
    <row r="165" spans="1:10" x14ac:dyDescent="0.2">
      <c r="A165" s="17">
        <v>1</v>
      </c>
      <c r="B165" s="1">
        <v>147</v>
      </c>
      <c r="C165" s="1">
        <f t="shared" si="12"/>
        <v>165</v>
      </c>
      <c r="D165" s="1">
        <f t="shared" si="13"/>
        <v>14</v>
      </c>
      <c r="G165" s="2">
        <f t="shared" si="14"/>
        <v>1.1778846153846154</v>
      </c>
      <c r="H165" s="2" t="e">
        <f>SUM(Sheet2!C153:F153)+Sheet2!X153-G165</f>
        <v>#N/A</v>
      </c>
      <c r="I165" s="2" t="e">
        <f>SUM(Sheet2!C153:L153)+Sheet2!Y153-G165</f>
        <v>#N/A</v>
      </c>
      <c r="J165" s="2" t="e">
        <f>SUM(Sheet2!C153:V153)+Sheet2!Z153-G165</f>
        <v>#N/A</v>
      </c>
    </row>
    <row r="166" spans="1:10" x14ac:dyDescent="0.2">
      <c r="A166" s="17">
        <v>1</v>
      </c>
      <c r="B166" s="1">
        <v>148</v>
      </c>
      <c r="C166" s="1">
        <f t="shared" si="12"/>
        <v>164</v>
      </c>
      <c r="D166" s="1">
        <f t="shared" si="13"/>
        <v>14</v>
      </c>
      <c r="G166" s="2">
        <f t="shared" si="14"/>
        <v>1.1858974358974359</v>
      </c>
      <c r="H166" s="2" t="e">
        <f>SUM(Sheet2!C154:F154)+Sheet2!X154-G166</f>
        <v>#N/A</v>
      </c>
      <c r="I166" s="2" t="e">
        <f>SUM(Sheet2!C154:L154)+Sheet2!Y154-G166</f>
        <v>#N/A</v>
      </c>
      <c r="J166" s="2" t="e">
        <f>SUM(Sheet2!C154:V154)+Sheet2!Z154-G166</f>
        <v>#N/A</v>
      </c>
    </row>
    <row r="167" spans="1:10" x14ac:dyDescent="0.2">
      <c r="A167" s="17">
        <v>1</v>
      </c>
      <c r="B167" s="1">
        <v>149</v>
      </c>
      <c r="C167" s="1">
        <f t="shared" si="12"/>
        <v>163</v>
      </c>
      <c r="D167" s="1">
        <f t="shared" si="13"/>
        <v>14</v>
      </c>
      <c r="G167" s="2">
        <f t="shared" si="14"/>
        <v>1.1939102564102564</v>
      </c>
      <c r="H167" s="2" t="e">
        <f>SUM(Sheet2!C155:F155)+Sheet2!X155-G167</f>
        <v>#N/A</v>
      </c>
      <c r="I167" s="2" t="e">
        <f>SUM(Sheet2!C155:L155)+Sheet2!Y155-G167</f>
        <v>#N/A</v>
      </c>
      <c r="J167" s="2" t="e">
        <f>SUM(Sheet2!C155:V155)+Sheet2!Z155-G167</f>
        <v>#N/A</v>
      </c>
    </row>
    <row r="168" spans="1:10" x14ac:dyDescent="0.2">
      <c r="A168" s="17">
        <v>1</v>
      </c>
      <c r="B168" s="1">
        <v>150</v>
      </c>
      <c r="C168" s="1">
        <f t="shared" si="12"/>
        <v>162</v>
      </c>
      <c r="D168" s="1">
        <f t="shared" si="13"/>
        <v>14</v>
      </c>
      <c r="G168" s="2">
        <f t="shared" si="14"/>
        <v>1.2019230769230769</v>
      </c>
      <c r="H168" s="2" t="e">
        <f>SUM(Sheet2!C156:F156)+Sheet2!X156-G168</f>
        <v>#N/A</v>
      </c>
      <c r="I168" s="2" t="e">
        <f>SUM(Sheet2!C156:L156)+Sheet2!Y156-G168</f>
        <v>#N/A</v>
      </c>
      <c r="J168" s="2" t="e">
        <f>SUM(Sheet2!C156:V156)+Sheet2!Z156-G168</f>
        <v>#N/A</v>
      </c>
    </row>
    <row r="169" spans="1:10" x14ac:dyDescent="0.2">
      <c r="A169" s="17">
        <v>1</v>
      </c>
      <c r="B169" s="1">
        <v>151</v>
      </c>
      <c r="C169" s="1">
        <f t="shared" si="12"/>
        <v>161</v>
      </c>
      <c r="D169" s="1">
        <f t="shared" si="13"/>
        <v>14</v>
      </c>
      <c r="G169" s="2">
        <f t="shared" si="14"/>
        <v>1.2099358974358974</v>
      </c>
      <c r="H169" s="2" t="e">
        <f>SUM(Sheet2!C157:F157)+Sheet2!X157-G169</f>
        <v>#N/A</v>
      </c>
      <c r="I169" s="2" t="e">
        <f>SUM(Sheet2!C157:L157)+Sheet2!Y157-G169</f>
        <v>#N/A</v>
      </c>
      <c r="J169" s="2" t="e">
        <f>SUM(Sheet2!C157:V157)+Sheet2!Z157-G169</f>
        <v>#N/A</v>
      </c>
    </row>
    <row r="170" spans="1:10" x14ac:dyDescent="0.2">
      <c r="A170" s="17">
        <v>1</v>
      </c>
      <c r="B170" s="1">
        <v>152</v>
      </c>
      <c r="C170" s="1">
        <f t="shared" si="12"/>
        <v>160</v>
      </c>
      <c r="D170" s="1">
        <f t="shared" si="13"/>
        <v>14</v>
      </c>
      <c r="G170" s="2">
        <f t="shared" si="14"/>
        <v>1.2179487179487178</v>
      </c>
      <c r="H170" s="2" t="e">
        <f>SUM(Sheet2!C158:F158)+Sheet2!X158-G170</f>
        <v>#N/A</v>
      </c>
      <c r="I170" s="2" t="e">
        <f>SUM(Sheet2!C158:L158)+Sheet2!Y158-G170</f>
        <v>#N/A</v>
      </c>
      <c r="J170" s="2" t="e">
        <f>SUM(Sheet2!C158:V158)+Sheet2!Z158-G170</f>
        <v>#N/A</v>
      </c>
    </row>
    <row r="171" spans="1:10" x14ac:dyDescent="0.2">
      <c r="A171" s="17">
        <v>1</v>
      </c>
      <c r="B171" s="1">
        <v>153</v>
      </c>
      <c r="C171" s="1">
        <f t="shared" si="12"/>
        <v>159</v>
      </c>
      <c r="D171" s="1">
        <f t="shared" si="13"/>
        <v>14</v>
      </c>
      <c r="G171" s="2">
        <f t="shared" si="14"/>
        <v>1.2259615384615383</v>
      </c>
      <c r="H171" s="2" t="e">
        <f>SUM(Sheet2!C159:F159)+Sheet2!X159-G171</f>
        <v>#N/A</v>
      </c>
      <c r="I171" s="2" t="e">
        <f>SUM(Sheet2!C159:L159)+Sheet2!Y159-G171</f>
        <v>#N/A</v>
      </c>
      <c r="J171" s="2" t="e">
        <f>SUM(Sheet2!C159:V159)+Sheet2!Z159-G171</f>
        <v>#N/A</v>
      </c>
    </row>
    <row r="172" spans="1:10" x14ac:dyDescent="0.2">
      <c r="A172" s="17">
        <v>1</v>
      </c>
      <c r="B172" s="1">
        <v>154</v>
      </c>
      <c r="C172" s="1">
        <f t="shared" si="12"/>
        <v>158</v>
      </c>
      <c r="D172" s="1">
        <f t="shared" si="13"/>
        <v>14</v>
      </c>
      <c r="G172" s="2">
        <f t="shared" si="14"/>
        <v>1.233974358974359</v>
      </c>
      <c r="H172" s="2" t="e">
        <f>SUM(Sheet2!C160:F160)+Sheet2!X160-G172</f>
        <v>#N/A</v>
      </c>
      <c r="I172" s="2" t="e">
        <f>SUM(Sheet2!C160:L160)+Sheet2!Y160-G172</f>
        <v>#N/A</v>
      </c>
      <c r="J172" s="2" t="e">
        <f>SUM(Sheet2!C160:V160)+Sheet2!Z160-G172</f>
        <v>#N/A</v>
      </c>
    </row>
    <row r="173" spans="1:10" x14ac:dyDescent="0.2">
      <c r="A173" s="17">
        <v>1</v>
      </c>
      <c r="B173" s="1">
        <v>155</v>
      </c>
      <c r="C173" s="1">
        <f t="shared" si="12"/>
        <v>157</v>
      </c>
      <c r="D173" s="1">
        <f t="shared" si="13"/>
        <v>14</v>
      </c>
      <c r="G173" s="2">
        <f t="shared" si="14"/>
        <v>1.2419871794871795</v>
      </c>
      <c r="H173" s="2" t="e">
        <f>SUM(Sheet2!C161:F161)+Sheet2!X161-G173</f>
        <v>#N/A</v>
      </c>
      <c r="I173" s="2" t="e">
        <f>SUM(Sheet2!C161:L161)+Sheet2!Y161-G173</f>
        <v>#N/A</v>
      </c>
      <c r="J173" s="2" t="e">
        <f>SUM(Sheet2!C161:V161)+Sheet2!Z161-G173</f>
        <v>#N/A</v>
      </c>
    </row>
    <row r="174" spans="1:10" x14ac:dyDescent="0.2">
      <c r="A174" s="17">
        <v>1</v>
      </c>
      <c r="B174" s="1">
        <v>156</v>
      </c>
      <c r="C174" s="1">
        <f t="shared" si="12"/>
        <v>156</v>
      </c>
      <c r="D174" s="1">
        <f t="shared" si="13"/>
        <v>13</v>
      </c>
      <c r="G174" s="2">
        <f t="shared" si="14"/>
        <v>1.25</v>
      </c>
      <c r="H174" s="2" t="e">
        <f>SUM(Sheet2!C162:F162)+Sheet2!X162-G174</f>
        <v>#N/A</v>
      </c>
      <c r="I174" s="2" t="e">
        <f>SUM(Sheet2!C162:L162)+Sheet2!Y162-G174</f>
        <v>#N/A</v>
      </c>
      <c r="J174" s="2" t="e">
        <f>SUM(Sheet2!C162:V162)+Sheet2!Z162-G174</f>
        <v>#N/A</v>
      </c>
    </row>
    <row r="175" spans="1:10" x14ac:dyDescent="0.2">
      <c r="A175" s="17">
        <v>1</v>
      </c>
      <c r="B175" s="1">
        <v>157</v>
      </c>
      <c r="C175" s="1">
        <f t="shared" si="12"/>
        <v>155</v>
      </c>
      <c r="D175" s="1">
        <f t="shared" si="13"/>
        <v>13</v>
      </c>
      <c r="G175" s="2">
        <f t="shared" si="14"/>
        <v>1.2580128205128205</v>
      </c>
      <c r="H175" s="2" t="e">
        <f>SUM(Sheet2!C163:F163)+Sheet2!X163-G175</f>
        <v>#N/A</v>
      </c>
      <c r="I175" s="2" t="e">
        <f>SUM(Sheet2!C163:L163)+Sheet2!Y163-G175</f>
        <v>#N/A</v>
      </c>
      <c r="J175" s="2" t="e">
        <f>SUM(Sheet2!C163:V163)+Sheet2!Z163-G175</f>
        <v>#N/A</v>
      </c>
    </row>
    <row r="176" spans="1:10" x14ac:dyDescent="0.2">
      <c r="A176" s="17">
        <v>1</v>
      </c>
      <c r="B176" s="1">
        <v>158</v>
      </c>
      <c r="C176" s="1">
        <f t="shared" si="12"/>
        <v>154</v>
      </c>
      <c r="D176" s="1">
        <f t="shared" si="13"/>
        <v>13</v>
      </c>
      <c r="G176" s="2">
        <f t="shared" si="14"/>
        <v>1.266025641025641</v>
      </c>
      <c r="H176" s="2" t="e">
        <f>SUM(Sheet2!C164:F164)+Sheet2!X164-G176</f>
        <v>#N/A</v>
      </c>
      <c r="I176" s="2" t="e">
        <f>SUM(Sheet2!C164:L164)+Sheet2!Y164-G176</f>
        <v>#N/A</v>
      </c>
      <c r="J176" s="2" t="e">
        <f>SUM(Sheet2!C164:V164)+Sheet2!Z164-G176</f>
        <v>#N/A</v>
      </c>
    </row>
    <row r="177" spans="1:10" x14ac:dyDescent="0.2">
      <c r="A177" s="17">
        <v>1</v>
      </c>
      <c r="B177" s="1">
        <v>159</v>
      </c>
      <c r="C177" s="1">
        <f t="shared" si="12"/>
        <v>153</v>
      </c>
      <c r="D177" s="1">
        <f t="shared" si="13"/>
        <v>13</v>
      </c>
      <c r="G177" s="2">
        <f t="shared" si="14"/>
        <v>1.2740384615384615</v>
      </c>
      <c r="H177" s="2" t="e">
        <f>SUM(Sheet2!C165:F165)+Sheet2!X165-G177</f>
        <v>#N/A</v>
      </c>
      <c r="I177" s="2" t="e">
        <f>SUM(Sheet2!C165:L165)+Sheet2!Y165-G177</f>
        <v>#N/A</v>
      </c>
      <c r="J177" s="2" t="e">
        <f>SUM(Sheet2!C165:V165)+Sheet2!Z165-G177</f>
        <v>#N/A</v>
      </c>
    </row>
    <row r="178" spans="1:10" x14ac:dyDescent="0.2">
      <c r="A178" s="17">
        <v>1</v>
      </c>
      <c r="B178" s="1">
        <v>160</v>
      </c>
      <c r="C178" s="1">
        <f t="shared" si="12"/>
        <v>152</v>
      </c>
      <c r="D178" s="1">
        <f t="shared" si="13"/>
        <v>13</v>
      </c>
      <c r="G178" s="2">
        <f t="shared" si="14"/>
        <v>1.2820512820512819</v>
      </c>
      <c r="H178" s="2" t="e">
        <f>SUM(Sheet2!C166:F166)+Sheet2!X166-G178</f>
        <v>#N/A</v>
      </c>
      <c r="I178" s="2" t="e">
        <f>SUM(Sheet2!C166:L166)+Sheet2!Y166-G178</f>
        <v>#N/A</v>
      </c>
      <c r="J178" s="2" t="e">
        <f>SUM(Sheet2!C166:V166)+Sheet2!Z166-G178</f>
        <v>#N/A</v>
      </c>
    </row>
    <row r="179" spans="1:10" x14ac:dyDescent="0.2">
      <c r="A179" s="17">
        <v>1</v>
      </c>
      <c r="B179" s="1">
        <v>161</v>
      </c>
      <c r="C179" s="1">
        <f t="shared" si="12"/>
        <v>151</v>
      </c>
      <c r="D179" s="1">
        <f t="shared" si="13"/>
        <v>13</v>
      </c>
      <c r="G179" s="2">
        <f t="shared" si="14"/>
        <v>1.2900641025641026</v>
      </c>
      <c r="H179" s="2" t="e">
        <f>SUM(Sheet2!C167:F167)+Sheet2!X167-G179</f>
        <v>#N/A</v>
      </c>
      <c r="I179" s="2" t="e">
        <f>SUM(Sheet2!C167:L167)+Sheet2!Y167-G179</f>
        <v>#N/A</v>
      </c>
      <c r="J179" s="2" t="e">
        <f>SUM(Sheet2!C167:V167)+Sheet2!Z167-G179</f>
        <v>#N/A</v>
      </c>
    </row>
    <row r="180" spans="1:10" x14ac:dyDescent="0.2">
      <c r="A180" s="17">
        <v>1</v>
      </c>
      <c r="B180" s="1">
        <v>162</v>
      </c>
      <c r="C180" s="1">
        <f t="shared" si="12"/>
        <v>150</v>
      </c>
      <c r="D180" s="1">
        <f t="shared" si="13"/>
        <v>13</v>
      </c>
      <c r="G180" s="2">
        <f t="shared" si="14"/>
        <v>1.2980769230769231</v>
      </c>
      <c r="H180" s="2" t="e">
        <f>SUM(Sheet2!C168:F168)+Sheet2!X168-G180</f>
        <v>#N/A</v>
      </c>
      <c r="I180" s="2" t="e">
        <f>SUM(Sheet2!C168:L168)+Sheet2!Y168-G180</f>
        <v>#N/A</v>
      </c>
      <c r="J180" s="2" t="e">
        <f>SUM(Sheet2!C168:V168)+Sheet2!Z168-G180</f>
        <v>#N/A</v>
      </c>
    </row>
    <row r="181" spans="1:10" x14ac:dyDescent="0.2">
      <c r="A181" s="17">
        <v>1</v>
      </c>
      <c r="B181" s="1">
        <v>163</v>
      </c>
      <c r="C181" s="1">
        <f t="shared" si="12"/>
        <v>149</v>
      </c>
      <c r="D181" s="1">
        <f t="shared" si="13"/>
        <v>13</v>
      </c>
      <c r="G181" s="2">
        <f t="shared" si="14"/>
        <v>1.3060897435897436</v>
      </c>
      <c r="H181" s="2" t="e">
        <f>SUM(Sheet2!C169:F169)+Sheet2!X169-G181</f>
        <v>#N/A</v>
      </c>
      <c r="I181" s="2" t="e">
        <f>SUM(Sheet2!C169:L169)+Sheet2!Y169-G181</f>
        <v>#N/A</v>
      </c>
      <c r="J181" s="2" t="e">
        <f>SUM(Sheet2!C169:V169)+Sheet2!Z169-G181</f>
        <v>#N/A</v>
      </c>
    </row>
    <row r="182" spans="1:10" x14ac:dyDescent="0.2">
      <c r="A182" s="17">
        <v>1</v>
      </c>
      <c r="B182" s="1">
        <v>164</v>
      </c>
      <c r="C182" s="1">
        <f t="shared" si="12"/>
        <v>148</v>
      </c>
      <c r="D182" s="1">
        <f t="shared" si="13"/>
        <v>13</v>
      </c>
      <c r="G182" s="2">
        <f t="shared" si="14"/>
        <v>1.3141025641025641</v>
      </c>
      <c r="H182" s="2" t="e">
        <f>SUM(Sheet2!C170:F170)+Sheet2!X170-G182</f>
        <v>#N/A</v>
      </c>
      <c r="I182" s="2" t="e">
        <f>SUM(Sheet2!C170:L170)+Sheet2!Y170-G182</f>
        <v>#N/A</v>
      </c>
      <c r="J182" s="2" t="e">
        <f>SUM(Sheet2!C170:V170)+Sheet2!Z170-G182</f>
        <v>#N/A</v>
      </c>
    </row>
    <row r="183" spans="1:10" x14ac:dyDescent="0.2">
      <c r="A183" s="17">
        <v>1</v>
      </c>
      <c r="B183" s="1">
        <v>165</v>
      </c>
      <c r="C183" s="1">
        <f t="shared" si="12"/>
        <v>147</v>
      </c>
      <c r="D183" s="1">
        <f t="shared" si="13"/>
        <v>13</v>
      </c>
      <c r="G183" s="2">
        <f t="shared" si="14"/>
        <v>1.3221153846153846</v>
      </c>
      <c r="H183" s="2" t="e">
        <f>SUM(Sheet2!C171:F171)+Sheet2!X171-G183</f>
        <v>#N/A</v>
      </c>
      <c r="I183" s="2" t="e">
        <f>SUM(Sheet2!C171:L171)+Sheet2!Y171-G183</f>
        <v>#N/A</v>
      </c>
      <c r="J183" s="2" t="e">
        <f>SUM(Sheet2!C171:V171)+Sheet2!Z171-G183</f>
        <v>#N/A</v>
      </c>
    </row>
    <row r="184" spans="1:10" x14ac:dyDescent="0.2">
      <c r="A184" s="17">
        <v>1</v>
      </c>
      <c r="B184" s="1">
        <v>166</v>
      </c>
      <c r="C184" s="1">
        <f t="shared" si="12"/>
        <v>146</v>
      </c>
      <c r="D184" s="1">
        <f t="shared" si="13"/>
        <v>13</v>
      </c>
      <c r="G184" s="2">
        <f t="shared" si="14"/>
        <v>1.3301282051282051</v>
      </c>
      <c r="H184" s="2" t="e">
        <f>SUM(Sheet2!C172:F172)+Sheet2!X172-G184</f>
        <v>#N/A</v>
      </c>
      <c r="I184" s="2" t="e">
        <f>SUM(Sheet2!C172:L172)+Sheet2!Y172-G184</f>
        <v>#N/A</v>
      </c>
      <c r="J184" s="2" t="e">
        <f>SUM(Sheet2!C172:V172)+Sheet2!Z172-G184</f>
        <v>#N/A</v>
      </c>
    </row>
    <row r="185" spans="1:10" x14ac:dyDescent="0.2">
      <c r="A185" s="17">
        <v>1</v>
      </c>
      <c r="B185" s="1">
        <v>167</v>
      </c>
      <c r="C185" s="1">
        <f t="shared" si="12"/>
        <v>145</v>
      </c>
      <c r="D185" s="1">
        <f t="shared" si="13"/>
        <v>13</v>
      </c>
      <c r="G185" s="2">
        <f t="shared" si="14"/>
        <v>1.3381410256410255</v>
      </c>
      <c r="H185" s="2" t="e">
        <f>SUM(Sheet2!C173:F173)+Sheet2!X173-G185</f>
        <v>#N/A</v>
      </c>
      <c r="I185" s="2" t="e">
        <f>SUM(Sheet2!C173:L173)+Sheet2!Y173-G185</f>
        <v>#N/A</v>
      </c>
      <c r="J185" s="2" t="e">
        <f>SUM(Sheet2!C173:V173)+Sheet2!Z173-G185</f>
        <v>#N/A</v>
      </c>
    </row>
    <row r="186" spans="1:10" x14ac:dyDescent="0.2">
      <c r="A186" s="17">
        <v>1</v>
      </c>
      <c r="B186" s="1">
        <v>168</v>
      </c>
      <c r="C186" s="1">
        <f t="shared" si="12"/>
        <v>144</v>
      </c>
      <c r="D186" s="1">
        <f t="shared" si="13"/>
        <v>12</v>
      </c>
      <c r="G186" s="2">
        <f t="shared" si="14"/>
        <v>1.346153846153846</v>
      </c>
      <c r="H186" s="2" t="e">
        <f>SUM(Sheet2!C174:F174)+Sheet2!X174-G186</f>
        <v>#N/A</v>
      </c>
      <c r="I186" s="2" t="e">
        <f>SUM(Sheet2!C174:L174)+Sheet2!Y174-G186</f>
        <v>#N/A</v>
      </c>
      <c r="J186" s="2" t="e">
        <f>SUM(Sheet2!C174:V174)+Sheet2!Z174-G186</f>
        <v>#N/A</v>
      </c>
    </row>
    <row r="187" spans="1:10" x14ac:dyDescent="0.2">
      <c r="A187" s="17">
        <v>1</v>
      </c>
      <c r="B187" s="1">
        <v>169</v>
      </c>
      <c r="C187" s="1">
        <f t="shared" si="12"/>
        <v>143</v>
      </c>
      <c r="D187" s="1">
        <f t="shared" si="13"/>
        <v>12</v>
      </c>
      <c r="G187" s="2">
        <f t="shared" si="14"/>
        <v>1.3541666666666665</v>
      </c>
      <c r="H187" s="2" t="e">
        <f>SUM(Sheet2!C175:F175)+Sheet2!X175-G187</f>
        <v>#N/A</v>
      </c>
      <c r="I187" s="2" t="e">
        <f>SUM(Sheet2!C175:L175)+Sheet2!Y175-G187</f>
        <v>#N/A</v>
      </c>
      <c r="J187" s="2" t="e">
        <f>SUM(Sheet2!C175:V175)+Sheet2!Z175-G187</f>
        <v>#N/A</v>
      </c>
    </row>
    <row r="188" spans="1:10" x14ac:dyDescent="0.2">
      <c r="A188" s="17">
        <v>1</v>
      </c>
      <c r="B188" s="1">
        <v>170</v>
      </c>
      <c r="C188" s="1">
        <f t="shared" si="12"/>
        <v>142</v>
      </c>
      <c r="D188" s="1">
        <f t="shared" si="13"/>
        <v>12</v>
      </c>
      <c r="G188" s="2">
        <f t="shared" si="14"/>
        <v>1.362179487179487</v>
      </c>
      <c r="H188" s="2" t="e">
        <f>SUM(Sheet2!C176:F176)+Sheet2!X176-G188</f>
        <v>#N/A</v>
      </c>
      <c r="I188" s="2" t="e">
        <f>SUM(Sheet2!C176:L176)+Sheet2!Y176-G188</f>
        <v>#N/A</v>
      </c>
      <c r="J188" s="2" t="e">
        <f>SUM(Sheet2!C176:V176)+Sheet2!Z176-G188</f>
        <v>#N/A</v>
      </c>
    </row>
    <row r="189" spans="1:10" x14ac:dyDescent="0.2">
      <c r="A189" s="17">
        <v>1</v>
      </c>
      <c r="B189" s="1">
        <v>171</v>
      </c>
      <c r="C189" s="1">
        <f t="shared" si="12"/>
        <v>141</v>
      </c>
      <c r="D189" s="1">
        <f t="shared" si="13"/>
        <v>12</v>
      </c>
      <c r="G189" s="2">
        <f t="shared" si="14"/>
        <v>1.3701923076923079</v>
      </c>
      <c r="H189" s="2" t="e">
        <f>SUM(Sheet2!C177:F177)+Sheet2!X177-G189</f>
        <v>#N/A</v>
      </c>
      <c r="I189" s="2" t="e">
        <f>SUM(Sheet2!C177:L177)+Sheet2!Y177-G189</f>
        <v>#N/A</v>
      </c>
      <c r="J189" s="2" t="e">
        <f>SUM(Sheet2!C177:V177)+Sheet2!Z177-G189</f>
        <v>#N/A</v>
      </c>
    </row>
    <row r="190" spans="1:10" x14ac:dyDescent="0.2">
      <c r="A190" s="17">
        <v>1</v>
      </c>
      <c r="B190" s="1">
        <v>172</v>
      </c>
      <c r="C190" s="1">
        <f t="shared" si="12"/>
        <v>140</v>
      </c>
      <c r="D190" s="1">
        <f t="shared" si="13"/>
        <v>12</v>
      </c>
      <c r="G190" s="2">
        <f t="shared" si="14"/>
        <v>1.3782051282051282</v>
      </c>
      <c r="H190" s="2" t="e">
        <f>SUM(Sheet2!C178:F178)+Sheet2!X178-G190</f>
        <v>#N/A</v>
      </c>
      <c r="I190" s="2" t="e">
        <f>SUM(Sheet2!C178:L178)+Sheet2!Y178-G190</f>
        <v>#N/A</v>
      </c>
      <c r="J190" s="2" t="e">
        <f>SUM(Sheet2!C178:V178)+Sheet2!Z178-G190</f>
        <v>#N/A</v>
      </c>
    </row>
    <row r="191" spans="1:10" x14ac:dyDescent="0.2">
      <c r="A191" s="17">
        <v>1</v>
      </c>
      <c r="B191" s="1">
        <v>173</v>
      </c>
      <c r="C191" s="1">
        <f t="shared" si="12"/>
        <v>139</v>
      </c>
      <c r="D191" s="1">
        <f t="shared" si="13"/>
        <v>12</v>
      </c>
      <c r="G191" s="2">
        <f t="shared" si="14"/>
        <v>1.3862179487179489</v>
      </c>
      <c r="H191" s="2" t="e">
        <f>SUM(Sheet2!C179:F179)+Sheet2!X179-G191</f>
        <v>#N/A</v>
      </c>
      <c r="I191" s="2" t="e">
        <f>SUM(Sheet2!C179:L179)+Sheet2!Y179-G191</f>
        <v>#N/A</v>
      </c>
      <c r="J191" s="2" t="e">
        <f>SUM(Sheet2!C179:V179)+Sheet2!Z179-G191</f>
        <v>#N/A</v>
      </c>
    </row>
    <row r="192" spans="1:10" x14ac:dyDescent="0.2">
      <c r="A192" s="17">
        <v>1</v>
      </c>
      <c r="B192" s="1">
        <v>174</v>
      </c>
      <c r="C192" s="1">
        <f t="shared" si="12"/>
        <v>138</v>
      </c>
      <c r="D192" s="1">
        <f t="shared" si="13"/>
        <v>12</v>
      </c>
      <c r="G192" s="2">
        <f t="shared" si="14"/>
        <v>1.3942307692307692</v>
      </c>
      <c r="H192" s="2" t="e">
        <f>SUM(Sheet2!C180:F180)+Sheet2!X180-G192</f>
        <v>#N/A</v>
      </c>
      <c r="I192" s="2" t="e">
        <f>SUM(Sheet2!C180:L180)+Sheet2!Y180-G192</f>
        <v>#N/A</v>
      </c>
      <c r="J192" s="2" t="e">
        <f>SUM(Sheet2!C180:V180)+Sheet2!Z180-G192</f>
        <v>#N/A</v>
      </c>
    </row>
    <row r="193" spans="1:10" x14ac:dyDescent="0.2">
      <c r="A193" s="17">
        <v>1</v>
      </c>
      <c r="B193" s="1">
        <v>175</v>
      </c>
      <c r="C193" s="1">
        <f t="shared" si="12"/>
        <v>137</v>
      </c>
      <c r="D193" s="1">
        <f t="shared" si="13"/>
        <v>12</v>
      </c>
      <c r="G193" s="2">
        <f t="shared" si="14"/>
        <v>1.4022435897435899</v>
      </c>
      <c r="H193" s="2" t="e">
        <f>SUM(Sheet2!C181:F181)+Sheet2!X181-G193</f>
        <v>#N/A</v>
      </c>
      <c r="I193" s="2" t="e">
        <f>SUM(Sheet2!C181:L181)+Sheet2!Y181-G193</f>
        <v>#N/A</v>
      </c>
      <c r="J193" s="2" t="e">
        <f>SUM(Sheet2!C181:V181)+Sheet2!Z181-G193</f>
        <v>#N/A</v>
      </c>
    </row>
    <row r="194" spans="1:10" x14ac:dyDescent="0.2">
      <c r="A194" s="17">
        <v>1</v>
      </c>
      <c r="B194" s="1">
        <v>176</v>
      </c>
      <c r="C194" s="1">
        <f t="shared" si="12"/>
        <v>136</v>
      </c>
      <c r="D194" s="1">
        <f t="shared" si="13"/>
        <v>12</v>
      </c>
      <c r="G194" s="2">
        <f t="shared" si="14"/>
        <v>1.4102564102564101</v>
      </c>
      <c r="H194" s="2" t="e">
        <f>SUM(Sheet2!C182:F182)+Sheet2!X182-G194</f>
        <v>#N/A</v>
      </c>
      <c r="I194" s="2" t="e">
        <f>SUM(Sheet2!C182:L182)+Sheet2!Y182-G194</f>
        <v>#N/A</v>
      </c>
      <c r="J194" s="2" t="e">
        <f>SUM(Sheet2!C182:V182)+Sheet2!Z182-G194</f>
        <v>#N/A</v>
      </c>
    </row>
    <row r="195" spans="1:10" x14ac:dyDescent="0.2">
      <c r="A195" s="17">
        <v>1</v>
      </c>
      <c r="B195" s="1">
        <v>177</v>
      </c>
      <c r="C195" s="1">
        <f t="shared" si="12"/>
        <v>135</v>
      </c>
      <c r="D195" s="1">
        <f t="shared" si="13"/>
        <v>12</v>
      </c>
      <c r="G195" s="2">
        <f t="shared" si="14"/>
        <v>1.4182692307692308</v>
      </c>
      <c r="H195" s="2" t="e">
        <f>SUM(Sheet2!C183:F183)+Sheet2!X183-G195</f>
        <v>#N/A</v>
      </c>
      <c r="I195" s="2" t="e">
        <f>SUM(Sheet2!C183:L183)+Sheet2!Y183-G195</f>
        <v>#N/A</v>
      </c>
      <c r="J195" s="2" t="e">
        <f>SUM(Sheet2!C183:V183)+Sheet2!Z183-G195</f>
        <v>#N/A</v>
      </c>
    </row>
    <row r="196" spans="1:10" x14ac:dyDescent="0.2">
      <c r="A196" s="17">
        <v>1</v>
      </c>
      <c r="B196" s="1">
        <v>178</v>
      </c>
      <c r="C196" s="1">
        <f t="shared" si="12"/>
        <v>134</v>
      </c>
      <c r="D196" s="1">
        <f t="shared" si="13"/>
        <v>12</v>
      </c>
      <c r="G196" s="2">
        <f t="shared" si="14"/>
        <v>1.4262820512820511</v>
      </c>
      <c r="H196" s="2" t="e">
        <f>SUM(Sheet2!C184:F184)+Sheet2!X184-G196</f>
        <v>#N/A</v>
      </c>
      <c r="I196" s="2" t="e">
        <f>SUM(Sheet2!C184:L184)+Sheet2!Y184-G196</f>
        <v>#N/A</v>
      </c>
      <c r="J196" s="2" t="e">
        <f>SUM(Sheet2!C184:V184)+Sheet2!Z184-G196</f>
        <v>#N/A</v>
      </c>
    </row>
    <row r="197" spans="1:10" x14ac:dyDescent="0.2">
      <c r="A197" s="17">
        <v>1</v>
      </c>
      <c r="B197" s="1">
        <v>179</v>
      </c>
      <c r="C197" s="1">
        <f t="shared" si="12"/>
        <v>133</v>
      </c>
      <c r="D197" s="1">
        <f t="shared" si="13"/>
        <v>12</v>
      </c>
      <c r="G197" s="2">
        <f t="shared" si="14"/>
        <v>1.4342948717948718</v>
      </c>
      <c r="H197" s="2" t="e">
        <f>SUM(Sheet2!C185:F185)+Sheet2!X185-G197</f>
        <v>#N/A</v>
      </c>
      <c r="I197" s="2" t="e">
        <f>SUM(Sheet2!C185:L185)+Sheet2!Y185-G197</f>
        <v>#N/A</v>
      </c>
      <c r="J197" s="2" t="e">
        <f>SUM(Sheet2!C185:V185)+Sheet2!Z185-G197</f>
        <v>#N/A</v>
      </c>
    </row>
    <row r="198" spans="1:10" x14ac:dyDescent="0.2">
      <c r="A198" s="17">
        <v>1</v>
      </c>
      <c r="B198" s="1">
        <v>180</v>
      </c>
      <c r="C198" s="1">
        <f t="shared" si="12"/>
        <v>132</v>
      </c>
      <c r="D198" s="1">
        <f t="shared" si="13"/>
        <v>11</v>
      </c>
      <c r="G198" s="2">
        <f t="shared" si="14"/>
        <v>1.4423076923076921</v>
      </c>
      <c r="H198" s="2" t="e">
        <f>SUM(Sheet2!C186:F186)+Sheet2!X186-G198</f>
        <v>#N/A</v>
      </c>
      <c r="I198" s="2" t="e">
        <f>SUM(Sheet2!C186:L186)+Sheet2!Y186-G198</f>
        <v>#N/A</v>
      </c>
      <c r="J198" s="2" t="e">
        <f>SUM(Sheet2!C186:V186)+Sheet2!Z186-G198</f>
        <v>#N/A</v>
      </c>
    </row>
    <row r="199" spans="1:10" x14ac:dyDescent="0.2">
      <c r="A199" s="17">
        <v>1</v>
      </c>
      <c r="B199" s="1">
        <v>181</v>
      </c>
      <c r="C199" s="1">
        <f t="shared" si="12"/>
        <v>131</v>
      </c>
      <c r="D199" s="1">
        <f t="shared" si="13"/>
        <v>11</v>
      </c>
      <c r="G199" s="2">
        <f t="shared" si="14"/>
        <v>1.450320512820513</v>
      </c>
      <c r="H199" s="2" t="e">
        <f>SUM(Sheet2!C187:F187)+Sheet2!X187-G199</f>
        <v>#N/A</v>
      </c>
      <c r="I199" s="2" t="e">
        <f>SUM(Sheet2!C187:L187)+Sheet2!Y187-G199</f>
        <v>#N/A</v>
      </c>
      <c r="J199" s="2" t="e">
        <f>SUM(Sheet2!C187:V187)+Sheet2!Z187-G199</f>
        <v>#N/A</v>
      </c>
    </row>
    <row r="200" spans="1:10" x14ac:dyDescent="0.2">
      <c r="A200" s="17">
        <v>1</v>
      </c>
      <c r="B200" s="1">
        <v>182</v>
      </c>
      <c r="C200" s="1">
        <f t="shared" si="12"/>
        <v>130</v>
      </c>
      <c r="D200" s="1">
        <f t="shared" si="13"/>
        <v>11</v>
      </c>
      <c r="G200" s="2">
        <f t="shared" si="14"/>
        <v>1.4583333333333335</v>
      </c>
      <c r="H200" s="2" t="e">
        <f>SUM(Sheet2!C188:F188)+Sheet2!X188-G200</f>
        <v>#N/A</v>
      </c>
      <c r="I200" s="2" t="e">
        <f>SUM(Sheet2!C188:L188)+Sheet2!Y188-G200</f>
        <v>#N/A</v>
      </c>
      <c r="J200" s="2" t="e">
        <f>SUM(Sheet2!C188:V188)+Sheet2!Z188-G200</f>
        <v>#N/A</v>
      </c>
    </row>
    <row r="201" spans="1:10" x14ac:dyDescent="0.2">
      <c r="A201" s="17">
        <v>1</v>
      </c>
      <c r="B201" s="1">
        <v>183</v>
      </c>
      <c r="C201" s="1">
        <f t="shared" si="12"/>
        <v>129</v>
      </c>
      <c r="D201" s="1">
        <f t="shared" si="13"/>
        <v>11</v>
      </c>
      <c r="G201" s="2">
        <f t="shared" si="14"/>
        <v>1.466346153846154</v>
      </c>
      <c r="H201" s="2" t="e">
        <f>SUM(Sheet2!C189:F189)+Sheet2!X189-G201</f>
        <v>#N/A</v>
      </c>
      <c r="I201" s="2" t="e">
        <f>SUM(Sheet2!C189:L189)+Sheet2!Y189-G201</f>
        <v>#N/A</v>
      </c>
      <c r="J201" s="2" t="e">
        <f>SUM(Sheet2!C189:V189)+Sheet2!Z189-G201</f>
        <v>#N/A</v>
      </c>
    </row>
    <row r="202" spans="1:10" x14ac:dyDescent="0.2">
      <c r="A202" s="17">
        <v>1</v>
      </c>
      <c r="B202" s="1">
        <v>184</v>
      </c>
      <c r="C202" s="1">
        <f t="shared" si="12"/>
        <v>128</v>
      </c>
      <c r="D202" s="1">
        <f t="shared" si="13"/>
        <v>11</v>
      </c>
      <c r="G202" s="2">
        <f t="shared" si="14"/>
        <v>1.4743589743589745</v>
      </c>
      <c r="H202" s="2" t="e">
        <f>SUM(Sheet2!C190:F190)+Sheet2!X190-G202</f>
        <v>#N/A</v>
      </c>
      <c r="I202" s="2" t="e">
        <f>SUM(Sheet2!C190:L190)+Sheet2!Y190-G202</f>
        <v>#N/A</v>
      </c>
      <c r="J202" s="2" t="e">
        <f>SUM(Sheet2!C190:V190)+Sheet2!Z190-G202</f>
        <v>#N/A</v>
      </c>
    </row>
    <row r="203" spans="1:10" x14ac:dyDescent="0.2">
      <c r="A203" s="17">
        <v>1</v>
      </c>
      <c r="B203" s="1">
        <v>185</v>
      </c>
      <c r="C203" s="1">
        <f t="shared" si="12"/>
        <v>127</v>
      </c>
      <c r="D203" s="1">
        <f t="shared" si="13"/>
        <v>11</v>
      </c>
      <c r="G203" s="2">
        <f t="shared" si="14"/>
        <v>1.4823717948717949</v>
      </c>
      <c r="H203" s="2" t="e">
        <f>SUM(Sheet2!C191:F191)+Sheet2!X191-G203</f>
        <v>#N/A</v>
      </c>
      <c r="I203" s="2" t="e">
        <f>SUM(Sheet2!C191:L191)+Sheet2!Y191-G203</f>
        <v>#N/A</v>
      </c>
      <c r="J203" s="2" t="e">
        <f>SUM(Sheet2!C191:V191)+Sheet2!Z191-G203</f>
        <v>#N/A</v>
      </c>
    </row>
    <row r="204" spans="1:10" x14ac:dyDescent="0.2">
      <c r="A204" s="17">
        <v>1</v>
      </c>
      <c r="B204" s="1">
        <v>186</v>
      </c>
      <c r="C204" s="1">
        <f t="shared" si="12"/>
        <v>126</v>
      </c>
      <c r="D204" s="1">
        <f t="shared" si="13"/>
        <v>11</v>
      </c>
      <c r="G204" s="2">
        <f t="shared" si="14"/>
        <v>1.4903846153846154</v>
      </c>
      <c r="H204" s="2" t="e">
        <f>SUM(Sheet2!C192:F192)+Sheet2!X192-G204</f>
        <v>#N/A</v>
      </c>
      <c r="I204" s="2" t="e">
        <f>SUM(Sheet2!C192:L192)+Sheet2!Y192-G204</f>
        <v>#N/A</v>
      </c>
      <c r="J204" s="2" t="e">
        <f>SUM(Sheet2!C192:V192)+Sheet2!Z192-G204</f>
        <v>#N/A</v>
      </c>
    </row>
    <row r="205" spans="1:10" x14ac:dyDescent="0.2">
      <c r="A205" s="17">
        <v>1</v>
      </c>
      <c r="B205" s="1">
        <v>187</v>
      </c>
      <c r="C205" s="1">
        <f t="shared" si="12"/>
        <v>125</v>
      </c>
      <c r="D205" s="1">
        <f t="shared" si="13"/>
        <v>11</v>
      </c>
      <c r="G205" s="2">
        <f t="shared" si="14"/>
        <v>1.4983974358974359</v>
      </c>
      <c r="H205" s="2" t="e">
        <f>SUM(Sheet2!C193:F193)+Sheet2!X193-G205</f>
        <v>#N/A</v>
      </c>
      <c r="I205" s="2" t="e">
        <f>SUM(Sheet2!C193:L193)+Sheet2!Y193-G205</f>
        <v>#N/A</v>
      </c>
      <c r="J205" s="2" t="e">
        <f>SUM(Sheet2!C193:V193)+Sheet2!Z193-G205</f>
        <v>#N/A</v>
      </c>
    </row>
    <row r="206" spans="1:10" x14ac:dyDescent="0.2">
      <c r="A206" s="17">
        <v>1</v>
      </c>
      <c r="B206" s="1">
        <v>188</v>
      </c>
      <c r="C206" s="1">
        <f t="shared" si="12"/>
        <v>124</v>
      </c>
      <c r="D206" s="1">
        <f t="shared" si="13"/>
        <v>11</v>
      </c>
      <c r="G206" s="2">
        <f t="shared" si="14"/>
        <v>1.5064102564102564</v>
      </c>
      <c r="H206" s="2" t="e">
        <f>SUM(Sheet2!C194:F194)+Sheet2!X194-G206</f>
        <v>#N/A</v>
      </c>
      <c r="I206" s="2" t="e">
        <f>SUM(Sheet2!C194:L194)+Sheet2!Y194-G206</f>
        <v>#N/A</v>
      </c>
      <c r="J206" s="2" t="e">
        <f>SUM(Sheet2!C194:V194)+Sheet2!Z194-G206</f>
        <v>#N/A</v>
      </c>
    </row>
    <row r="207" spans="1:10" x14ac:dyDescent="0.2">
      <c r="A207" s="17">
        <v>1</v>
      </c>
      <c r="B207" s="1">
        <v>189</v>
      </c>
      <c r="C207" s="1">
        <f t="shared" si="12"/>
        <v>123</v>
      </c>
      <c r="D207" s="1">
        <f t="shared" si="13"/>
        <v>11</v>
      </c>
      <c r="G207" s="2">
        <f t="shared" si="14"/>
        <v>1.5144230769230769</v>
      </c>
      <c r="H207" s="2" t="e">
        <f>SUM(Sheet2!C195:F195)+Sheet2!X195-G207</f>
        <v>#N/A</v>
      </c>
      <c r="I207" s="2" t="e">
        <f>SUM(Sheet2!C195:L195)+Sheet2!Y195-G207</f>
        <v>#N/A</v>
      </c>
      <c r="J207" s="2" t="e">
        <f>SUM(Sheet2!C195:V195)+Sheet2!Z195-G207</f>
        <v>#N/A</v>
      </c>
    </row>
    <row r="208" spans="1:10" x14ac:dyDescent="0.2">
      <c r="A208" s="17">
        <v>1</v>
      </c>
      <c r="B208" s="1">
        <v>190</v>
      </c>
      <c r="C208" s="1">
        <f t="shared" si="12"/>
        <v>122</v>
      </c>
      <c r="D208" s="1">
        <f t="shared" si="13"/>
        <v>11</v>
      </c>
      <c r="G208" s="2">
        <f t="shared" si="14"/>
        <v>1.5224358974358974</v>
      </c>
      <c r="H208" s="2" t="e">
        <f>SUM(Sheet2!C196:F196)+Sheet2!X196-G208</f>
        <v>#N/A</v>
      </c>
      <c r="I208" s="2" t="e">
        <f>SUM(Sheet2!C196:L196)+Sheet2!Y196-G208</f>
        <v>#N/A</v>
      </c>
      <c r="J208" s="2" t="e">
        <f>SUM(Sheet2!C196:V196)+Sheet2!Z196-G208</f>
        <v>#N/A</v>
      </c>
    </row>
    <row r="209" spans="1:10" x14ac:dyDescent="0.2">
      <c r="A209" s="17">
        <v>1</v>
      </c>
      <c r="B209" s="1">
        <v>191</v>
      </c>
      <c r="C209" s="1">
        <f t="shared" si="12"/>
        <v>121</v>
      </c>
      <c r="D209" s="1">
        <f t="shared" si="13"/>
        <v>11</v>
      </c>
      <c r="G209" s="2">
        <f t="shared" si="14"/>
        <v>1.5304487179487181</v>
      </c>
      <c r="H209" s="2" t="e">
        <f>SUM(Sheet2!C197:F197)+Sheet2!X197-G209</f>
        <v>#N/A</v>
      </c>
      <c r="I209" s="2" t="e">
        <f>SUM(Sheet2!C197:L197)+Sheet2!Y197-G209</f>
        <v>#N/A</v>
      </c>
      <c r="J209" s="2" t="e">
        <f>SUM(Sheet2!C197:V197)+Sheet2!Z197-G209</f>
        <v>#N/A</v>
      </c>
    </row>
    <row r="210" spans="1:10" x14ac:dyDescent="0.2">
      <c r="A210" s="17">
        <v>1</v>
      </c>
      <c r="B210" s="1">
        <v>192</v>
      </c>
      <c r="C210" s="1">
        <f t="shared" si="12"/>
        <v>120</v>
      </c>
      <c r="D210" s="1">
        <f t="shared" si="13"/>
        <v>10</v>
      </c>
      <c r="G210" s="2">
        <f t="shared" si="14"/>
        <v>1.5384615384615385</v>
      </c>
      <c r="H210" s="2" t="e">
        <f>SUM(Sheet2!C198:F198)+Sheet2!X198-G210</f>
        <v>#N/A</v>
      </c>
      <c r="I210" s="2" t="e">
        <f>SUM(Sheet2!C198:L198)+Sheet2!Y198-G210</f>
        <v>#N/A</v>
      </c>
      <c r="J210" s="2" t="e">
        <f>SUM(Sheet2!C198:V198)+Sheet2!Z198-G210</f>
        <v>#N/A</v>
      </c>
    </row>
    <row r="211" spans="1:10" x14ac:dyDescent="0.2">
      <c r="A211" s="17">
        <v>1</v>
      </c>
      <c r="B211" s="1">
        <v>193</v>
      </c>
      <c r="C211" s="1">
        <f t="shared" si="12"/>
        <v>119</v>
      </c>
      <c r="D211" s="1">
        <f t="shared" si="13"/>
        <v>10</v>
      </c>
      <c r="G211" s="2">
        <f t="shared" si="14"/>
        <v>1.546474358974359</v>
      </c>
      <c r="H211" s="2" t="e">
        <f>SUM(Sheet2!C199:F199)+Sheet2!X199-G211</f>
        <v>#N/A</v>
      </c>
      <c r="I211" s="2" t="e">
        <f>SUM(Sheet2!C199:L199)+Sheet2!Y199-G211</f>
        <v>#N/A</v>
      </c>
      <c r="J211" s="2" t="e">
        <f>SUM(Sheet2!C199:V199)+Sheet2!Z199-G211</f>
        <v>#N/A</v>
      </c>
    </row>
    <row r="212" spans="1:10" x14ac:dyDescent="0.2">
      <c r="A212" s="17">
        <v>1</v>
      </c>
      <c r="B212" s="1">
        <v>194</v>
      </c>
      <c r="C212" s="1">
        <f t="shared" ref="C212:C275" si="15">312- IF(B212&gt;312,B212-312,B212)</f>
        <v>118</v>
      </c>
      <c r="D212" s="1">
        <f t="shared" ref="D212:D275" si="16">ROUNDUP(C212/12,0)</f>
        <v>10</v>
      </c>
      <c r="G212" s="2">
        <f t="shared" ref="G212:G275" si="17">2.5*((B212)/(($C$19+1)))</f>
        <v>1.5544871794871795</v>
      </c>
      <c r="H212" s="2" t="e">
        <f>SUM(Sheet2!C200:F200)+Sheet2!X200-G212</f>
        <v>#N/A</v>
      </c>
      <c r="I212" s="2" t="e">
        <f>SUM(Sheet2!C200:L200)+Sheet2!Y200-G212</f>
        <v>#N/A</v>
      </c>
      <c r="J212" s="2" t="e">
        <f>SUM(Sheet2!C200:V200)+Sheet2!Z200-G212</f>
        <v>#N/A</v>
      </c>
    </row>
    <row r="213" spans="1:10" x14ac:dyDescent="0.2">
      <c r="A213" s="17">
        <v>1</v>
      </c>
      <c r="B213" s="1">
        <v>195</v>
      </c>
      <c r="C213" s="1">
        <f t="shared" si="15"/>
        <v>117</v>
      </c>
      <c r="D213" s="1">
        <f t="shared" si="16"/>
        <v>10</v>
      </c>
      <c r="G213" s="2">
        <f t="shared" si="17"/>
        <v>1.5625</v>
      </c>
      <c r="H213" s="2" t="e">
        <f>SUM(Sheet2!C201:F201)+Sheet2!X201-G213</f>
        <v>#N/A</v>
      </c>
      <c r="I213" s="2" t="e">
        <f>SUM(Sheet2!C201:L201)+Sheet2!Y201-G213</f>
        <v>#N/A</v>
      </c>
      <c r="J213" s="2" t="e">
        <f>SUM(Sheet2!C201:V201)+Sheet2!Z201-G213</f>
        <v>#N/A</v>
      </c>
    </row>
    <row r="214" spans="1:10" x14ac:dyDescent="0.2">
      <c r="A214" s="17">
        <v>1</v>
      </c>
      <c r="B214" s="1">
        <v>196</v>
      </c>
      <c r="C214" s="1">
        <f t="shared" si="15"/>
        <v>116</v>
      </c>
      <c r="D214" s="1">
        <f t="shared" si="16"/>
        <v>10</v>
      </c>
      <c r="G214" s="2">
        <f t="shared" si="17"/>
        <v>1.5705128205128205</v>
      </c>
      <c r="H214" s="2" t="e">
        <f>SUM(Sheet2!C202:F202)+Sheet2!X202-G214</f>
        <v>#N/A</v>
      </c>
      <c r="I214" s="2" t="e">
        <f>SUM(Sheet2!C202:L202)+Sheet2!Y202-G214</f>
        <v>#N/A</v>
      </c>
      <c r="J214" s="2" t="e">
        <f>SUM(Sheet2!C202:V202)+Sheet2!Z202-G214</f>
        <v>#N/A</v>
      </c>
    </row>
    <row r="215" spans="1:10" x14ac:dyDescent="0.2">
      <c r="A215" s="17">
        <v>1</v>
      </c>
      <c r="B215" s="1">
        <v>197</v>
      </c>
      <c r="C215" s="1">
        <f t="shared" si="15"/>
        <v>115</v>
      </c>
      <c r="D215" s="1">
        <f t="shared" si="16"/>
        <v>10</v>
      </c>
      <c r="G215" s="2">
        <f t="shared" si="17"/>
        <v>1.578525641025641</v>
      </c>
      <c r="H215" s="2" t="e">
        <f>SUM(Sheet2!C203:F203)+Sheet2!X203-G215</f>
        <v>#N/A</v>
      </c>
      <c r="I215" s="2" t="e">
        <f>SUM(Sheet2!C203:L203)+Sheet2!Y203-G215</f>
        <v>#N/A</v>
      </c>
      <c r="J215" s="2" t="e">
        <f>SUM(Sheet2!C203:V203)+Sheet2!Z203-G215</f>
        <v>#N/A</v>
      </c>
    </row>
    <row r="216" spans="1:10" x14ac:dyDescent="0.2">
      <c r="A216" s="17">
        <v>1</v>
      </c>
      <c r="B216" s="1">
        <v>198</v>
      </c>
      <c r="C216" s="1">
        <f t="shared" si="15"/>
        <v>114</v>
      </c>
      <c r="D216" s="1">
        <f t="shared" si="16"/>
        <v>10</v>
      </c>
      <c r="G216" s="2">
        <f t="shared" si="17"/>
        <v>1.5865384615384615</v>
      </c>
      <c r="H216" s="2" t="e">
        <f>SUM(Sheet2!C204:F204)+Sheet2!X204-G216</f>
        <v>#N/A</v>
      </c>
      <c r="I216" s="2" t="e">
        <f>SUM(Sheet2!C204:L204)+Sheet2!Y204-G216</f>
        <v>#N/A</v>
      </c>
      <c r="J216" s="2" t="e">
        <f>SUM(Sheet2!C204:V204)+Sheet2!Z204-G216</f>
        <v>#N/A</v>
      </c>
    </row>
    <row r="217" spans="1:10" x14ac:dyDescent="0.2">
      <c r="A217" s="17">
        <v>1</v>
      </c>
      <c r="B217" s="1">
        <v>199</v>
      </c>
      <c r="C217" s="1">
        <f t="shared" si="15"/>
        <v>113</v>
      </c>
      <c r="D217" s="1">
        <f t="shared" si="16"/>
        <v>10</v>
      </c>
      <c r="G217" s="2">
        <f t="shared" si="17"/>
        <v>1.5945512820512819</v>
      </c>
      <c r="H217" s="2" t="e">
        <f>SUM(Sheet2!C205:F205)+Sheet2!X205-G217</f>
        <v>#N/A</v>
      </c>
      <c r="I217" s="2" t="e">
        <f>SUM(Sheet2!C205:L205)+Sheet2!Y205-G217</f>
        <v>#N/A</v>
      </c>
      <c r="J217" s="2" t="e">
        <f>SUM(Sheet2!C205:V205)+Sheet2!Z205-G217</f>
        <v>#N/A</v>
      </c>
    </row>
    <row r="218" spans="1:10" x14ac:dyDescent="0.2">
      <c r="A218" s="17">
        <v>1</v>
      </c>
      <c r="B218" s="1">
        <v>200</v>
      </c>
      <c r="C218" s="1">
        <f t="shared" si="15"/>
        <v>112</v>
      </c>
      <c r="D218" s="1">
        <f t="shared" si="16"/>
        <v>10</v>
      </c>
      <c r="G218" s="2">
        <f t="shared" si="17"/>
        <v>1.6025641025641026</v>
      </c>
      <c r="H218" s="2" t="e">
        <f>SUM(Sheet2!C206:F206)+Sheet2!X206-G218</f>
        <v>#N/A</v>
      </c>
      <c r="I218" s="2" t="e">
        <f>SUM(Sheet2!C206:L206)+Sheet2!Y206-G218</f>
        <v>#N/A</v>
      </c>
      <c r="J218" s="2" t="e">
        <f>SUM(Sheet2!C206:V206)+Sheet2!Z206-G218</f>
        <v>#N/A</v>
      </c>
    </row>
    <row r="219" spans="1:10" x14ac:dyDescent="0.2">
      <c r="A219" s="17">
        <v>1</v>
      </c>
      <c r="B219" s="1">
        <v>201</v>
      </c>
      <c r="C219" s="1">
        <f t="shared" si="15"/>
        <v>111</v>
      </c>
      <c r="D219" s="1">
        <f t="shared" si="16"/>
        <v>10</v>
      </c>
      <c r="G219" s="2">
        <f t="shared" si="17"/>
        <v>1.6105769230769231</v>
      </c>
      <c r="H219" s="2" t="e">
        <f>SUM(Sheet2!C207:F207)+Sheet2!X207-G219</f>
        <v>#N/A</v>
      </c>
      <c r="I219" s="2" t="e">
        <f>SUM(Sheet2!C207:L207)+Sheet2!Y207-G219</f>
        <v>#N/A</v>
      </c>
      <c r="J219" s="2" t="e">
        <f>SUM(Sheet2!C207:V207)+Sheet2!Z207-G219</f>
        <v>#N/A</v>
      </c>
    </row>
    <row r="220" spans="1:10" x14ac:dyDescent="0.2">
      <c r="A220" s="17">
        <v>1</v>
      </c>
      <c r="B220" s="1">
        <v>202</v>
      </c>
      <c r="C220" s="1">
        <f t="shared" si="15"/>
        <v>110</v>
      </c>
      <c r="D220" s="1">
        <f t="shared" si="16"/>
        <v>10</v>
      </c>
      <c r="G220" s="2">
        <f t="shared" si="17"/>
        <v>1.6185897435897436</v>
      </c>
      <c r="H220" s="2" t="e">
        <f>SUM(Sheet2!C208:F208)+Sheet2!X208-G220</f>
        <v>#N/A</v>
      </c>
      <c r="I220" s="2" t="e">
        <f>SUM(Sheet2!C208:L208)+Sheet2!Y208-G220</f>
        <v>#N/A</v>
      </c>
      <c r="J220" s="2" t="e">
        <f>SUM(Sheet2!C208:V208)+Sheet2!Z208-G220</f>
        <v>#N/A</v>
      </c>
    </row>
    <row r="221" spans="1:10" x14ac:dyDescent="0.2">
      <c r="A221" s="17">
        <v>1</v>
      </c>
      <c r="B221" s="1">
        <v>203</v>
      </c>
      <c r="C221" s="1">
        <f t="shared" si="15"/>
        <v>109</v>
      </c>
      <c r="D221" s="1">
        <f t="shared" si="16"/>
        <v>10</v>
      </c>
      <c r="G221" s="2">
        <f t="shared" si="17"/>
        <v>1.6266025641025641</v>
      </c>
      <c r="H221" s="2" t="e">
        <f>SUM(Sheet2!C209:F209)+Sheet2!X209-G221</f>
        <v>#N/A</v>
      </c>
      <c r="I221" s="2" t="e">
        <f>SUM(Sheet2!C209:L209)+Sheet2!Y209-G221</f>
        <v>#N/A</v>
      </c>
      <c r="J221" s="2" t="e">
        <f>SUM(Sheet2!C209:V209)+Sheet2!Z209-G221</f>
        <v>#N/A</v>
      </c>
    </row>
    <row r="222" spans="1:10" x14ac:dyDescent="0.2">
      <c r="A222" s="17">
        <v>1</v>
      </c>
      <c r="B222" s="1">
        <v>204</v>
      </c>
      <c r="C222" s="1">
        <f t="shared" si="15"/>
        <v>108</v>
      </c>
      <c r="D222" s="1">
        <f t="shared" si="16"/>
        <v>9</v>
      </c>
      <c r="G222" s="2">
        <f t="shared" si="17"/>
        <v>1.6346153846153846</v>
      </c>
      <c r="H222" s="2" t="e">
        <f>SUM(Sheet2!C210:F210)+Sheet2!X210-G222</f>
        <v>#N/A</v>
      </c>
      <c r="I222" s="2" t="e">
        <f>SUM(Sheet2!C210:L210)+Sheet2!Y210-G222</f>
        <v>#N/A</v>
      </c>
      <c r="J222" s="2" t="e">
        <f>SUM(Sheet2!C210:V210)+Sheet2!Z210-G222</f>
        <v>#N/A</v>
      </c>
    </row>
    <row r="223" spans="1:10" x14ac:dyDescent="0.2">
      <c r="A223" s="17">
        <v>1</v>
      </c>
      <c r="B223" s="1">
        <v>205</v>
      </c>
      <c r="C223" s="1">
        <f t="shared" si="15"/>
        <v>107</v>
      </c>
      <c r="D223" s="1">
        <f t="shared" si="16"/>
        <v>9</v>
      </c>
      <c r="G223" s="2">
        <f t="shared" si="17"/>
        <v>1.6426282051282051</v>
      </c>
      <c r="H223" s="2" t="e">
        <f>SUM(Sheet2!C211:F211)+Sheet2!X211-G223</f>
        <v>#N/A</v>
      </c>
      <c r="I223" s="2" t="e">
        <f>SUM(Sheet2!C211:L211)+Sheet2!Y211-G223</f>
        <v>#N/A</v>
      </c>
      <c r="J223" s="2" t="e">
        <f>SUM(Sheet2!C211:V211)+Sheet2!Z211-G223</f>
        <v>#N/A</v>
      </c>
    </row>
    <row r="224" spans="1:10" x14ac:dyDescent="0.2">
      <c r="A224" s="17">
        <v>1</v>
      </c>
      <c r="B224" s="1">
        <v>206</v>
      </c>
      <c r="C224" s="1">
        <f t="shared" si="15"/>
        <v>106</v>
      </c>
      <c r="D224" s="1">
        <f t="shared" si="16"/>
        <v>9</v>
      </c>
      <c r="G224" s="2">
        <f t="shared" si="17"/>
        <v>1.6506410256410255</v>
      </c>
      <c r="H224" s="2" t="e">
        <f>SUM(Sheet2!C212:F212)+Sheet2!X212-G224</f>
        <v>#N/A</v>
      </c>
      <c r="I224" s="2" t="e">
        <f>SUM(Sheet2!C212:L212)+Sheet2!Y212-G224</f>
        <v>#N/A</v>
      </c>
      <c r="J224" s="2" t="e">
        <f>SUM(Sheet2!C212:V212)+Sheet2!Z212-G224</f>
        <v>#N/A</v>
      </c>
    </row>
    <row r="225" spans="1:10" x14ac:dyDescent="0.2">
      <c r="A225" s="17">
        <v>1</v>
      </c>
      <c r="B225" s="1">
        <v>207</v>
      </c>
      <c r="C225" s="1">
        <f t="shared" si="15"/>
        <v>105</v>
      </c>
      <c r="D225" s="1">
        <f t="shared" si="16"/>
        <v>9</v>
      </c>
      <c r="G225" s="2">
        <f t="shared" si="17"/>
        <v>1.658653846153846</v>
      </c>
      <c r="H225" s="2" t="e">
        <f>SUM(Sheet2!C213:F213)+Sheet2!X213-G225</f>
        <v>#N/A</v>
      </c>
      <c r="I225" s="2" t="e">
        <f>SUM(Sheet2!C213:L213)+Sheet2!Y213-G225</f>
        <v>#N/A</v>
      </c>
      <c r="J225" s="2" t="e">
        <f>SUM(Sheet2!C213:V213)+Sheet2!Z213-G225</f>
        <v>#N/A</v>
      </c>
    </row>
    <row r="226" spans="1:10" x14ac:dyDescent="0.2">
      <c r="A226" s="17">
        <v>1</v>
      </c>
      <c r="B226" s="1">
        <v>208</v>
      </c>
      <c r="C226" s="1">
        <f t="shared" si="15"/>
        <v>104</v>
      </c>
      <c r="D226" s="1">
        <f t="shared" si="16"/>
        <v>9</v>
      </c>
      <c r="G226" s="2">
        <f t="shared" si="17"/>
        <v>1.6666666666666665</v>
      </c>
      <c r="H226" s="2" t="e">
        <f>SUM(Sheet2!C214:F214)+Sheet2!X214-G226</f>
        <v>#N/A</v>
      </c>
      <c r="I226" s="2" t="e">
        <f>SUM(Sheet2!C214:L214)+Sheet2!Y214-G226</f>
        <v>#N/A</v>
      </c>
      <c r="J226" s="2" t="e">
        <f>SUM(Sheet2!C214:V214)+Sheet2!Z214-G226</f>
        <v>#N/A</v>
      </c>
    </row>
    <row r="227" spans="1:10" x14ac:dyDescent="0.2">
      <c r="A227" s="17">
        <v>1</v>
      </c>
      <c r="B227" s="1">
        <v>209</v>
      </c>
      <c r="C227" s="1">
        <f t="shared" si="15"/>
        <v>103</v>
      </c>
      <c r="D227" s="1">
        <f t="shared" si="16"/>
        <v>9</v>
      </c>
      <c r="G227" s="2">
        <f t="shared" si="17"/>
        <v>1.674679487179487</v>
      </c>
      <c r="H227" s="2" t="e">
        <f>SUM(Sheet2!C215:F215)+Sheet2!X215-G227</f>
        <v>#N/A</v>
      </c>
      <c r="I227" s="2" t="e">
        <f>SUM(Sheet2!C215:L215)+Sheet2!Y215-G227</f>
        <v>#N/A</v>
      </c>
      <c r="J227" s="2" t="e">
        <f>SUM(Sheet2!C215:V215)+Sheet2!Z215-G227</f>
        <v>#N/A</v>
      </c>
    </row>
    <row r="228" spans="1:10" x14ac:dyDescent="0.2">
      <c r="A228" s="17">
        <v>1</v>
      </c>
      <c r="B228" s="1">
        <v>210</v>
      </c>
      <c r="C228" s="1">
        <f t="shared" si="15"/>
        <v>102</v>
      </c>
      <c r="D228" s="1">
        <f t="shared" si="16"/>
        <v>9</v>
      </c>
      <c r="G228" s="2">
        <f t="shared" si="17"/>
        <v>1.6826923076923079</v>
      </c>
      <c r="H228" s="2" t="e">
        <f>SUM(Sheet2!C216:F216)+Sheet2!X216-G228</f>
        <v>#N/A</v>
      </c>
      <c r="I228" s="2" t="e">
        <f>SUM(Sheet2!C216:L216)+Sheet2!Y216-G228</f>
        <v>#N/A</v>
      </c>
      <c r="J228" s="2" t="e">
        <f>SUM(Sheet2!C216:V216)+Sheet2!Z216-G228</f>
        <v>#N/A</v>
      </c>
    </row>
    <row r="229" spans="1:10" x14ac:dyDescent="0.2">
      <c r="A229" s="17">
        <v>1</v>
      </c>
      <c r="B229" s="1">
        <v>211</v>
      </c>
      <c r="C229" s="1">
        <f t="shared" si="15"/>
        <v>101</v>
      </c>
      <c r="D229" s="1">
        <f t="shared" si="16"/>
        <v>9</v>
      </c>
      <c r="G229" s="2">
        <f t="shared" si="17"/>
        <v>1.6907051282051282</v>
      </c>
      <c r="H229" s="2" t="e">
        <f>SUM(Sheet2!C217:F217)+Sheet2!X217-G229</f>
        <v>#N/A</v>
      </c>
      <c r="I229" s="2" t="e">
        <f>SUM(Sheet2!C217:L217)+Sheet2!Y217-G229</f>
        <v>#N/A</v>
      </c>
      <c r="J229" s="2" t="e">
        <f>SUM(Sheet2!C217:V217)+Sheet2!Z217-G229</f>
        <v>#N/A</v>
      </c>
    </row>
    <row r="230" spans="1:10" x14ac:dyDescent="0.2">
      <c r="A230" s="17">
        <v>1</v>
      </c>
      <c r="B230" s="1">
        <v>212</v>
      </c>
      <c r="C230" s="1">
        <f t="shared" si="15"/>
        <v>100</v>
      </c>
      <c r="D230" s="1">
        <f t="shared" si="16"/>
        <v>9</v>
      </c>
      <c r="G230" s="2">
        <f t="shared" si="17"/>
        <v>1.6987179487179489</v>
      </c>
      <c r="H230" s="2" t="e">
        <f>SUM(Sheet2!C218:F218)+Sheet2!X218-G230</f>
        <v>#N/A</v>
      </c>
      <c r="I230" s="2" t="e">
        <f>SUM(Sheet2!C218:L218)+Sheet2!Y218-G230</f>
        <v>#N/A</v>
      </c>
      <c r="J230" s="2" t="e">
        <f>SUM(Sheet2!C218:V218)+Sheet2!Z218-G230</f>
        <v>#N/A</v>
      </c>
    </row>
    <row r="231" spans="1:10" x14ac:dyDescent="0.2">
      <c r="A231" s="17">
        <v>1</v>
      </c>
      <c r="B231" s="1">
        <v>213</v>
      </c>
      <c r="C231" s="1">
        <f t="shared" si="15"/>
        <v>99</v>
      </c>
      <c r="D231" s="1">
        <f t="shared" si="16"/>
        <v>9</v>
      </c>
      <c r="G231" s="2">
        <f t="shared" si="17"/>
        <v>1.7067307692307692</v>
      </c>
      <c r="H231" s="2" t="e">
        <f>SUM(Sheet2!C219:F219)+Sheet2!X219-G231</f>
        <v>#N/A</v>
      </c>
      <c r="I231" s="2" t="e">
        <f>SUM(Sheet2!C219:L219)+Sheet2!Y219-G231</f>
        <v>#N/A</v>
      </c>
      <c r="J231" s="2" t="e">
        <f>SUM(Sheet2!C219:V219)+Sheet2!Z219-G231</f>
        <v>#N/A</v>
      </c>
    </row>
    <row r="232" spans="1:10" x14ac:dyDescent="0.2">
      <c r="A232" s="17">
        <v>1</v>
      </c>
      <c r="B232" s="1">
        <v>214</v>
      </c>
      <c r="C232" s="1">
        <f t="shared" si="15"/>
        <v>98</v>
      </c>
      <c r="D232" s="1">
        <f t="shared" si="16"/>
        <v>9</v>
      </c>
      <c r="G232" s="2">
        <f t="shared" si="17"/>
        <v>1.7147435897435899</v>
      </c>
      <c r="H232" s="2" t="e">
        <f>SUM(Sheet2!C220:F220)+Sheet2!X220-G232</f>
        <v>#N/A</v>
      </c>
      <c r="I232" s="2" t="e">
        <f>SUM(Sheet2!C220:L220)+Sheet2!Y220-G232</f>
        <v>#N/A</v>
      </c>
      <c r="J232" s="2" t="e">
        <f>SUM(Sheet2!C220:V220)+Sheet2!Z220-G232</f>
        <v>#N/A</v>
      </c>
    </row>
    <row r="233" spans="1:10" x14ac:dyDescent="0.2">
      <c r="A233" s="17">
        <v>1</v>
      </c>
      <c r="B233" s="1">
        <v>215</v>
      </c>
      <c r="C233" s="1">
        <f t="shared" si="15"/>
        <v>97</v>
      </c>
      <c r="D233" s="1">
        <f t="shared" si="16"/>
        <v>9</v>
      </c>
      <c r="G233" s="2">
        <f t="shared" si="17"/>
        <v>1.7227564102564101</v>
      </c>
      <c r="H233" s="2" t="e">
        <f>SUM(Sheet2!C221:F221)+Sheet2!X221-G233</f>
        <v>#N/A</v>
      </c>
      <c r="I233" s="2" t="e">
        <f>SUM(Sheet2!C221:L221)+Sheet2!Y221-G233</f>
        <v>#N/A</v>
      </c>
      <c r="J233" s="2" t="e">
        <f>SUM(Sheet2!C221:V221)+Sheet2!Z221-G233</f>
        <v>#N/A</v>
      </c>
    </row>
    <row r="234" spans="1:10" x14ac:dyDescent="0.2">
      <c r="A234" s="17">
        <v>1</v>
      </c>
      <c r="B234" s="1">
        <v>216</v>
      </c>
      <c r="C234" s="1">
        <f t="shared" si="15"/>
        <v>96</v>
      </c>
      <c r="D234" s="1">
        <f t="shared" si="16"/>
        <v>8</v>
      </c>
      <c r="G234" s="2">
        <f t="shared" si="17"/>
        <v>1.7307692307692308</v>
      </c>
      <c r="H234" s="2" t="e">
        <f>SUM(Sheet2!C222:F222)+Sheet2!X222-G234</f>
        <v>#N/A</v>
      </c>
      <c r="I234" s="2" t="e">
        <f>SUM(Sheet2!C222:L222)+Sheet2!Y222-G234</f>
        <v>#N/A</v>
      </c>
      <c r="J234" s="2" t="e">
        <f>SUM(Sheet2!C222:V222)+Sheet2!Z222-G234</f>
        <v>#N/A</v>
      </c>
    </row>
    <row r="235" spans="1:10" x14ac:dyDescent="0.2">
      <c r="A235" s="17">
        <v>1</v>
      </c>
      <c r="B235" s="1">
        <v>217</v>
      </c>
      <c r="C235" s="1">
        <f t="shared" si="15"/>
        <v>95</v>
      </c>
      <c r="D235" s="1">
        <f t="shared" si="16"/>
        <v>8</v>
      </c>
      <c r="G235" s="2">
        <f t="shared" si="17"/>
        <v>1.7387820512820511</v>
      </c>
      <c r="H235" s="2" t="e">
        <f>SUM(Sheet2!C223:F223)+Sheet2!X223-G235</f>
        <v>#N/A</v>
      </c>
      <c r="I235" s="2" t="e">
        <f>SUM(Sheet2!C223:L223)+Sheet2!Y223-G235</f>
        <v>#N/A</v>
      </c>
      <c r="J235" s="2" t="e">
        <f>SUM(Sheet2!C223:V223)+Sheet2!Z223-G235</f>
        <v>#N/A</v>
      </c>
    </row>
    <row r="236" spans="1:10" x14ac:dyDescent="0.2">
      <c r="A236" s="17">
        <v>1</v>
      </c>
      <c r="B236" s="1">
        <v>218</v>
      </c>
      <c r="C236" s="1">
        <f t="shared" si="15"/>
        <v>94</v>
      </c>
      <c r="D236" s="1">
        <f t="shared" si="16"/>
        <v>8</v>
      </c>
      <c r="G236" s="2">
        <f t="shared" si="17"/>
        <v>1.7467948717948718</v>
      </c>
      <c r="H236" s="2" t="e">
        <f>SUM(Sheet2!C224:F224)+Sheet2!X224-G236</f>
        <v>#N/A</v>
      </c>
      <c r="I236" s="2" t="e">
        <f>SUM(Sheet2!C224:L224)+Sheet2!Y224-G236</f>
        <v>#N/A</v>
      </c>
      <c r="J236" s="2" t="e">
        <f>SUM(Sheet2!C224:V224)+Sheet2!Z224-G236</f>
        <v>#N/A</v>
      </c>
    </row>
    <row r="237" spans="1:10" x14ac:dyDescent="0.2">
      <c r="A237" s="17">
        <v>1</v>
      </c>
      <c r="B237" s="1">
        <v>219</v>
      </c>
      <c r="C237" s="1">
        <f t="shared" si="15"/>
        <v>93</v>
      </c>
      <c r="D237" s="1">
        <f t="shared" si="16"/>
        <v>8</v>
      </c>
      <c r="G237" s="2">
        <f t="shared" si="17"/>
        <v>1.7548076923076921</v>
      </c>
      <c r="H237" s="2" t="e">
        <f>SUM(Sheet2!C225:F225)+Sheet2!X225-G237</f>
        <v>#N/A</v>
      </c>
      <c r="I237" s="2" t="e">
        <f>SUM(Sheet2!C225:L225)+Sheet2!Y225-G237</f>
        <v>#N/A</v>
      </c>
      <c r="J237" s="2" t="e">
        <f>SUM(Sheet2!C225:V225)+Sheet2!Z225-G237</f>
        <v>#N/A</v>
      </c>
    </row>
    <row r="238" spans="1:10" x14ac:dyDescent="0.2">
      <c r="A238" s="17">
        <v>1</v>
      </c>
      <c r="B238" s="1">
        <v>220</v>
      </c>
      <c r="C238" s="1">
        <f t="shared" si="15"/>
        <v>92</v>
      </c>
      <c r="D238" s="1">
        <f t="shared" si="16"/>
        <v>8</v>
      </c>
      <c r="G238" s="2">
        <f t="shared" si="17"/>
        <v>1.762820512820513</v>
      </c>
      <c r="H238" s="2" t="e">
        <f>SUM(Sheet2!C226:F226)+Sheet2!X226-G238</f>
        <v>#N/A</v>
      </c>
      <c r="I238" s="2" t="e">
        <f>SUM(Sheet2!C226:L226)+Sheet2!Y226-G238</f>
        <v>#N/A</v>
      </c>
      <c r="J238" s="2" t="e">
        <f>SUM(Sheet2!C226:V226)+Sheet2!Z226-G238</f>
        <v>#N/A</v>
      </c>
    </row>
    <row r="239" spans="1:10" x14ac:dyDescent="0.2">
      <c r="A239" s="17">
        <v>1</v>
      </c>
      <c r="B239" s="1">
        <v>221</v>
      </c>
      <c r="C239" s="1">
        <f t="shared" si="15"/>
        <v>91</v>
      </c>
      <c r="D239" s="1">
        <f t="shared" si="16"/>
        <v>8</v>
      </c>
      <c r="G239" s="2">
        <f t="shared" si="17"/>
        <v>1.7708333333333335</v>
      </c>
      <c r="H239" s="2" t="e">
        <f>SUM(Sheet2!C227:F227)+Sheet2!X227-G239</f>
        <v>#N/A</v>
      </c>
      <c r="I239" s="2" t="e">
        <f>SUM(Sheet2!C227:L227)+Sheet2!Y227-G239</f>
        <v>#N/A</v>
      </c>
      <c r="J239" s="2" t="e">
        <f>SUM(Sheet2!C227:V227)+Sheet2!Z227-G239</f>
        <v>#N/A</v>
      </c>
    </row>
    <row r="240" spans="1:10" x14ac:dyDescent="0.2">
      <c r="A240" s="17">
        <v>1</v>
      </c>
      <c r="B240" s="1">
        <v>222</v>
      </c>
      <c r="C240" s="1">
        <f t="shared" si="15"/>
        <v>90</v>
      </c>
      <c r="D240" s="1">
        <f t="shared" si="16"/>
        <v>8</v>
      </c>
      <c r="G240" s="2">
        <f t="shared" si="17"/>
        <v>1.778846153846154</v>
      </c>
      <c r="H240" s="2" t="e">
        <f>SUM(Sheet2!C228:F228)+Sheet2!X228-G240</f>
        <v>#N/A</v>
      </c>
      <c r="I240" s="2" t="e">
        <f>SUM(Sheet2!C228:L228)+Sheet2!Y228-G240</f>
        <v>#N/A</v>
      </c>
      <c r="J240" s="2" t="e">
        <f>SUM(Sheet2!C228:V228)+Sheet2!Z228-G240</f>
        <v>#N/A</v>
      </c>
    </row>
    <row r="241" spans="1:10" x14ac:dyDescent="0.2">
      <c r="A241" s="17">
        <v>1</v>
      </c>
      <c r="B241" s="1">
        <v>223</v>
      </c>
      <c r="C241" s="1">
        <f t="shared" si="15"/>
        <v>89</v>
      </c>
      <c r="D241" s="1">
        <f t="shared" si="16"/>
        <v>8</v>
      </c>
      <c r="G241" s="2">
        <f t="shared" si="17"/>
        <v>1.7868589743589745</v>
      </c>
      <c r="H241" s="2" t="e">
        <f>SUM(Sheet2!C229:F229)+Sheet2!X229-G241</f>
        <v>#N/A</v>
      </c>
      <c r="I241" s="2" t="e">
        <f>SUM(Sheet2!C229:L229)+Sheet2!Y229-G241</f>
        <v>#N/A</v>
      </c>
      <c r="J241" s="2" t="e">
        <f>SUM(Sheet2!C229:V229)+Sheet2!Z229-G241</f>
        <v>#N/A</v>
      </c>
    </row>
    <row r="242" spans="1:10" x14ac:dyDescent="0.2">
      <c r="A242" s="17">
        <v>1</v>
      </c>
      <c r="B242" s="1">
        <v>224</v>
      </c>
      <c r="C242" s="1">
        <f t="shared" si="15"/>
        <v>88</v>
      </c>
      <c r="D242" s="1">
        <f t="shared" si="16"/>
        <v>8</v>
      </c>
      <c r="G242" s="2">
        <f t="shared" si="17"/>
        <v>1.7948717948717949</v>
      </c>
      <c r="H242" s="2" t="e">
        <f>SUM(Sheet2!C230:F230)+Sheet2!X230-G242</f>
        <v>#N/A</v>
      </c>
      <c r="I242" s="2" t="e">
        <f>SUM(Sheet2!C230:L230)+Sheet2!Y230-G242</f>
        <v>#N/A</v>
      </c>
      <c r="J242" s="2" t="e">
        <f>SUM(Sheet2!C230:V230)+Sheet2!Z230-G242</f>
        <v>#N/A</v>
      </c>
    </row>
    <row r="243" spans="1:10" x14ac:dyDescent="0.2">
      <c r="A243" s="17">
        <v>1</v>
      </c>
      <c r="B243" s="1">
        <v>225</v>
      </c>
      <c r="C243" s="1">
        <f t="shared" si="15"/>
        <v>87</v>
      </c>
      <c r="D243" s="1">
        <f t="shared" si="16"/>
        <v>8</v>
      </c>
      <c r="G243" s="2">
        <f t="shared" si="17"/>
        <v>1.8028846153846154</v>
      </c>
      <c r="H243" s="2" t="e">
        <f>SUM(Sheet2!C231:F231)+Sheet2!X231-G243</f>
        <v>#N/A</v>
      </c>
      <c r="I243" s="2" t="e">
        <f>SUM(Sheet2!C231:L231)+Sheet2!Y231-G243</f>
        <v>#N/A</v>
      </c>
      <c r="J243" s="2" t="e">
        <f>SUM(Sheet2!C231:V231)+Sheet2!Z231-G243</f>
        <v>#N/A</v>
      </c>
    </row>
    <row r="244" spans="1:10" x14ac:dyDescent="0.2">
      <c r="A244" s="17">
        <v>1</v>
      </c>
      <c r="B244" s="1">
        <v>226</v>
      </c>
      <c r="C244" s="1">
        <f t="shared" si="15"/>
        <v>86</v>
      </c>
      <c r="D244" s="1">
        <f t="shared" si="16"/>
        <v>8</v>
      </c>
      <c r="G244" s="2">
        <f t="shared" si="17"/>
        <v>1.8108974358974359</v>
      </c>
      <c r="H244" s="2" t="e">
        <f>SUM(Sheet2!C232:F232)+Sheet2!X232-G244</f>
        <v>#N/A</v>
      </c>
      <c r="I244" s="2" t="e">
        <f>SUM(Sheet2!C232:L232)+Sheet2!Y232-G244</f>
        <v>#N/A</v>
      </c>
      <c r="J244" s="2" t="e">
        <f>SUM(Sheet2!C232:V232)+Sheet2!Z232-G244</f>
        <v>#N/A</v>
      </c>
    </row>
    <row r="245" spans="1:10" x14ac:dyDescent="0.2">
      <c r="A245" s="17">
        <v>1</v>
      </c>
      <c r="B245" s="1">
        <v>227</v>
      </c>
      <c r="C245" s="1">
        <f t="shared" si="15"/>
        <v>85</v>
      </c>
      <c r="D245" s="1">
        <f t="shared" si="16"/>
        <v>8</v>
      </c>
      <c r="G245" s="2">
        <f t="shared" si="17"/>
        <v>1.8189102564102564</v>
      </c>
      <c r="H245" s="2" t="e">
        <f>SUM(Sheet2!C233:F233)+Sheet2!X233-G245</f>
        <v>#N/A</v>
      </c>
      <c r="I245" s="2" t="e">
        <f>SUM(Sheet2!C233:L233)+Sheet2!Y233-G245</f>
        <v>#N/A</v>
      </c>
      <c r="J245" s="2" t="e">
        <f>SUM(Sheet2!C233:V233)+Sheet2!Z233-G245</f>
        <v>#N/A</v>
      </c>
    </row>
    <row r="246" spans="1:10" x14ac:dyDescent="0.2">
      <c r="A246" s="17">
        <v>1</v>
      </c>
      <c r="B246" s="1">
        <v>228</v>
      </c>
      <c r="C246" s="1">
        <f t="shared" si="15"/>
        <v>84</v>
      </c>
      <c r="D246" s="1">
        <f t="shared" si="16"/>
        <v>7</v>
      </c>
      <c r="G246" s="2">
        <f t="shared" si="17"/>
        <v>1.8269230769230769</v>
      </c>
      <c r="H246" s="2" t="e">
        <f>SUM(Sheet2!C234:F234)+Sheet2!X234-G246</f>
        <v>#N/A</v>
      </c>
      <c r="I246" s="2" t="e">
        <f>SUM(Sheet2!C234:L234)+Sheet2!Y234-G246</f>
        <v>#N/A</v>
      </c>
      <c r="J246" s="2" t="e">
        <f>SUM(Sheet2!C234:V234)+Sheet2!Z234-G246</f>
        <v>#N/A</v>
      </c>
    </row>
    <row r="247" spans="1:10" x14ac:dyDescent="0.2">
      <c r="A247" s="17">
        <v>1</v>
      </c>
      <c r="B247" s="1">
        <v>229</v>
      </c>
      <c r="C247" s="1">
        <f t="shared" si="15"/>
        <v>83</v>
      </c>
      <c r="D247" s="1">
        <f t="shared" si="16"/>
        <v>7</v>
      </c>
      <c r="G247" s="2">
        <f t="shared" si="17"/>
        <v>1.8349358974358974</v>
      </c>
      <c r="H247" s="2" t="e">
        <f>SUM(Sheet2!C235:F235)+Sheet2!X235-G247</f>
        <v>#N/A</v>
      </c>
      <c r="I247" s="2" t="e">
        <f>SUM(Sheet2!C235:L235)+Sheet2!Y235-G247</f>
        <v>#N/A</v>
      </c>
      <c r="J247" s="2" t="e">
        <f>SUM(Sheet2!C235:V235)+Sheet2!Z235-G247</f>
        <v>#N/A</v>
      </c>
    </row>
    <row r="248" spans="1:10" x14ac:dyDescent="0.2">
      <c r="A248" s="17">
        <v>1</v>
      </c>
      <c r="B248" s="1">
        <v>230</v>
      </c>
      <c r="C248" s="1">
        <f t="shared" si="15"/>
        <v>82</v>
      </c>
      <c r="D248" s="1">
        <f t="shared" si="16"/>
        <v>7</v>
      </c>
      <c r="G248" s="2">
        <f t="shared" si="17"/>
        <v>1.8429487179487181</v>
      </c>
      <c r="H248" s="2" t="e">
        <f>SUM(Sheet2!C236:F236)+Sheet2!X236-G248</f>
        <v>#N/A</v>
      </c>
      <c r="I248" s="2" t="e">
        <f>SUM(Sheet2!C236:L236)+Sheet2!Y236-G248</f>
        <v>#N/A</v>
      </c>
      <c r="J248" s="2" t="e">
        <f>SUM(Sheet2!C236:V236)+Sheet2!Z236-G248</f>
        <v>#N/A</v>
      </c>
    </row>
    <row r="249" spans="1:10" x14ac:dyDescent="0.2">
      <c r="A249" s="17">
        <v>1</v>
      </c>
      <c r="B249" s="1">
        <v>231</v>
      </c>
      <c r="C249" s="1">
        <f t="shared" si="15"/>
        <v>81</v>
      </c>
      <c r="D249" s="1">
        <f t="shared" si="16"/>
        <v>7</v>
      </c>
      <c r="G249" s="2">
        <f t="shared" si="17"/>
        <v>1.8509615384615385</v>
      </c>
      <c r="H249" s="2" t="e">
        <f>SUM(Sheet2!C237:F237)+Sheet2!X237-G249</f>
        <v>#N/A</v>
      </c>
      <c r="I249" s="2" t="e">
        <f>SUM(Sheet2!C237:L237)+Sheet2!Y237-G249</f>
        <v>#N/A</v>
      </c>
      <c r="J249" s="2" t="e">
        <f>SUM(Sheet2!C237:V237)+Sheet2!Z237-G249</f>
        <v>#N/A</v>
      </c>
    </row>
    <row r="250" spans="1:10" x14ac:dyDescent="0.2">
      <c r="A250" s="17">
        <v>1</v>
      </c>
      <c r="B250" s="1">
        <v>232</v>
      </c>
      <c r="C250" s="1">
        <f t="shared" si="15"/>
        <v>80</v>
      </c>
      <c r="D250" s="1">
        <f t="shared" si="16"/>
        <v>7</v>
      </c>
      <c r="G250" s="2">
        <f t="shared" si="17"/>
        <v>1.858974358974359</v>
      </c>
      <c r="H250" s="2" t="e">
        <f>SUM(Sheet2!C238:F238)+Sheet2!X238-G250</f>
        <v>#N/A</v>
      </c>
      <c r="I250" s="2" t="e">
        <f>SUM(Sheet2!C238:L238)+Sheet2!Y238-G250</f>
        <v>#N/A</v>
      </c>
      <c r="J250" s="2" t="e">
        <f>SUM(Sheet2!C238:V238)+Sheet2!Z238-G250</f>
        <v>#N/A</v>
      </c>
    </row>
    <row r="251" spans="1:10" x14ac:dyDescent="0.2">
      <c r="A251" s="17">
        <v>1</v>
      </c>
      <c r="B251" s="1">
        <v>233</v>
      </c>
      <c r="C251" s="1">
        <f t="shared" si="15"/>
        <v>79</v>
      </c>
      <c r="D251" s="1">
        <f t="shared" si="16"/>
        <v>7</v>
      </c>
      <c r="G251" s="2">
        <f t="shared" si="17"/>
        <v>1.8669871794871795</v>
      </c>
      <c r="H251" s="2" t="e">
        <f>SUM(Sheet2!C239:F239)+Sheet2!X239-G251</f>
        <v>#N/A</v>
      </c>
      <c r="I251" s="2" t="e">
        <f>SUM(Sheet2!C239:L239)+Sheet2!Y239-G251</f>
        <v>#N/A</v>
      </c>
      <c r="J251" s="2" t="e">
        <f>SUM(Sheet2!C239:V239)+Sheet2!Z239-G251</f>
        <v>#N/A</v>
      </c>
    </row>
    <row r="252" spans="1:10" x14ac:dyDescent="0.2">
      <c r="A252" s="17">
        <v>1</v>
      </c>
      <c r="B252" s="1">
        <v>234</v>
      </c>
      <c r="C252" s="1">
        <f t="shared" si="15"/>
        <v>78</v>
      </c>
      <c r="D252" s="1">
        <f t="shared" si="16"/>
        <v>7</v>
      </c>
      <c r="G252" s="2">
        <f t="shared" si="17"/>
        <v>1.875</v>
      </c>
      <c r="H252" s="2" t="e">
        <f>SUM(Sheet2!C240:F240)+Sheet2!X240-G252</f>
        <v>#N/A</v>
      </c>
      <c r="I252" s="2" t="e">
        <f>SUM(Sheet2!C240:L240)+Sheet2!Y240-G252</f>
        <v>#N/A</v>
      </c>
      <c r="J252" s="2" t="e">
        <f>SUM(Sheet2!C240:V240)+Sheet2!Z240-G252</f>
        <v>#N/A</v>
      </c>
    </row>
    <row r="253" spans="1:10" x14ac:dyDescent="0.2">
      <c r="A253" s="17">
        <v>1</v>
      </c>
      <c r="B253" s="1">
        <v>235</v>
      </c>
      <c r="C253" s="1">
        <f t="shared" si="15"/>
        <v>77</v>
      </c>
      <c r="D253" s="1">
        <f t="shared" si="16"/>
        <v>7</v>
      </c>
      <c r="G253" s="2">
        <f t="shared" si="17"/>
        <v>1.8830128205128205</v>
      </c>
      <c r="H253" s="2" t="e">
        <f>SUM(Sheet2!C241:F241)+Sheet2!X241-G253</f>
        <v>#N/A</v>
      </c>
      <c r="I253" s="2" t="e">
        <f>SUM(Sheet2!C241:L241)+Sheet2!Y241-G253</f>
        <v>#N/A</v>
      </c>
      <c r="J253" s="2" t="e">
        <f>SUM(Sheet2!C241:V241)+Sheet2!Z241-G253</f>
        <v>#N/A</v>
      </c>
    </row>
    <row r="254" spans="1:10" x14ac:dyDescent="0.2">
      <c r="A254" s="17">
        <v>1</v>
      </c>
      <c r="B254" s="1">
        <v>236</v>
      </c>
      <c r="C254" s="1">
        <f t="shared" si="15"/>
        <v>76</v>
      </c>
      <c r="D254" s="1">
        <f t="shared" si="16"/>
        <v>7</v>
      </c>
      <c r="G254" s="2">
        <f t="shared" si="17"/>
        <v>1.891025641025641</v>
      </c>
      <c r="H254" s="2" t="e">
        <f>SUM(Sheet2!C242:F242)+Sheet2!X242-G254</f>
        <v>#N/A</v>
      </c>
      <c r="I254" s="2" t="e">
        <f>SUM(Sheet2!C242:L242)+Sheet2!Y242-G254</f>
        <v>#N/A</v>
      </c>
      <c r="J254" s="2" t="e">
        <f>SUM(Sheet2!C242:V242)+Sheet2!Z242-G254</f>
        <v>#N/A</v>
      </c>
    </row>
    <row r="255" spans="1:10" x14ac:dyDescent="0.2">
      <c r="A255" s="17">
        <v>1</v>
      </c>
      <c r="B255" s="1">
        <v>237</v>
      </c>
      <c r="C255" s="1">
        <f t="shared" si="15"/>
        <v>75</v>
      </c>
      <c r="D255" s="1">
        <f t="shared" si="16"/>
        <v>7</v>
      </c>
      <c r="G255" s="2">
        <f t="shared" si="17"/>
        <v>1.8990384615384615</v>
      </c>
      <c r="H255" s="2" t="e">
        <f>SUM(Sheet2!C243:F243)+Sheet2!X243-G255</f>
        <v>#N/A</v>
      </c>
      <c r="I255" s="2" t="e">
        <f>SUM(Sheet2!C243:L243)+Sheet2!Y243-G255</f>
        <v>#N/A</v>
      </c>
      <c r="J255" s="2" t="e">
        <f>SUM(Sheet2!C243:V243)+Sheet2!Z243-G255</f>
        <v>#N/A</v>
      </c>
    </row>
    <row r="256" spans="1:10" x14ac:dyDescent="0.2">
      <c r="A256" s="17">
        <v>1</v>
      </c>
      <c r="B256" s="1">
        <v>238</v>
      </c>
      <c r="C256" s="1">
        <f t="shared" si="15"/>
        <v>74</v>
      </c>
      <c r="D256" s="1">
        <f t="shared" si="16"/>
        <v>7</v>
      </c>
      <c r="G256" s="2">
        <f t="shared" si="17"/>
        <v>1.9070512820512819</v>
      </c>
      <c r="H256" s="2" t="e">
        <f>SUM(Sheet2!C244:F244)+Sheet2!X244-G256</f>
        <v>#N/A</v>
      </c>
      <c r="I256" s="2" t="e">
        <f>SUM(Sheet2!C244:L244)+Sheet2!Y244-G256</f>
        <v>#N/A</v>
      </c>
      <c r="J256" s="2" t="e">
        <f>SUM(Sheet2!C244:V244)+Sheet2!Z244-G256</f>
        <v>#N/A</v>
      </c>
    </row>
    <row r="257" spans="1:10" x14ac:dyDescent="0.2">
      <c r="A257" s="17">
        <v>1</v>
      </c>
      <c r="B257" s="1">
        <v>239</v>
      </c>
      <c r="C257" s="1">
        <f t="shared" si="15"/>
        <v>73</v>
      </c>
      <c r="D257" s="1">
        <f t="shared" si="16"/>
        <v>7</v>
      </c>
      <c r="G257" s="2">
        <f t="shared" si="17"/>
        <v>1.9150641025641026</v>
      </c>
      <c r="H257" s="2" t="e">
        <f>SUM(Sheet2!C245:F245)+Sheet2!X245-G257</f>
        <v>#N/A</v>
      </c>
      <c r="I257" s="2" t="e">
        <f>SUM(Sheet2!C245:L245)+Sheet2!Y245-G257</f>
        <v>#N/A</v>
      </c>
      <c r="J257" s="2" t="e">
        <f>SUM(Sheet2!C245:V245)+Sheet2!Z245-G257</f>
        <v>#N/A</v>
      </c>
    </row>
    <row r="258" spans="1:10" x14ac:dyDescent="0.2">
      <c r="A258" s="17">
        <v>1</v>
      </c>
      <c r="B258" s="1">
        <v>240</v>
      </c>
      <c r="C258" s="1">
        <f t="shared" si="15"/>
        <v>72</v>
      </c>
      <c r="D258" s="1">
        <f t="shared" si="16"/>
        <v>6</v>
      </c>
      <c r="G258" s="2">
        <f t="shared" si="17"/>
        <v>1.9230769230769231</v>
      </c>
      <c r="H258" s="2" t="e">
        <f>SUM(Sheet2!C246:F246)+Sheet2!X246-G258</f>
        <v>#N/A</v>
      </c>
      <c r="I258" s="2" t="e">
        <f>SUM(Sheet2!C246:L246)+Sheet2!Y246-G258</f>
        <v>#N/A</v>
      </c>
      <c r="J258" s="2" t="e">
        <f>SUM(Sheet2!C246:V246)+Sheet2!Z246-G258</f>
        <v>#N/A</v>
      </c>
    </row>
    <row r="259" spans="1:10" x14ac:dyDescent="0.2">
      <c r="A259" s="17">
        <v>1</v>
      </c>
      <c r="B259" s="1">
        <v>241</v>
      </c>
      <c r="C259" s="1">
        <f t="shared" si="15"/>
        <v>71</v>
      </c>
      <c r="D259" s="1">
        <f t="shared" si="16"/>
        <v>6</v>
      </c>
      <c r="G259" s="2">
        <f t="shared" si="17"/>
        <v>1.9310897435897436</v>
      </c>
      <c r="H259" s="2" t="e">
        <f>SUM(Sheet2!C247:F247)+Sheet2!X247-G259</f>
        <v>#N/A</v>
      </c>
      <c r="I259" s="2" t="e">
        <f>SUM(Sheet2!C247:L247)+Sheet2!Y247-G259</f>
        <v>#N/A</v>
      </c>
      <c r="J259" s="2" t="e">
        <f>SUM(Sheet2!C247:V247)+Sheet2!Z247-G259</f>
        <v>#N/A</v>
      </c>
    </row>
    <row r="260" spans="1:10" x14ac:dyDescent="0.2">
      <c r="A260" s="17">
        <v>1</v>
      </c>
      <c r="B260" s="1">
        <v>242</v>
      </c>
      <c r="C260" s="1">
        <f t="shared" si="15"/>
        <v>70</v>
      </c>
      <c r="D260" s="1">
        <f t="shared" si="16"/>
        <v>6</v>
      </c>
      <c r="G260" s="2">
        <f t="shared" si="17"/>
        <v>1.9391025641025641</v>
      </c>
      <c r="H260" s="2" t="e">
        <f>SUM(Sheet2!C248:F248)+Sheet2!X248-G260</f>
        <v>#N/A</v>
      </c>
      <c r="I260" s="2" t="e">
        <f>SUM(Sheet2!C248:L248)+Sheet2!Y248-G260</f>
        <v>#N/A</v>
      </c>
      <c r="J260" s="2" t="e">
        <f>SUM(Sheet2!C248:V248)+Sheet2!Z248-G260</f>
        <v>#N/A</v>
      </c>
    </row>
    <row r="261" spans="1:10" x14ac:dyDescent="0.2">
      <c r="A261" s="17">
        <v>1</v>
      </c>
      <c r="B261" s="1">
        <v>243</v>
      </c>
      <c r="C261" s="1">
        <f t="shared" si="15"/>
        <v>69</v>
      </c>
      <c r="D261" s="1">
        <f t="shared" si="16"/>
        <v>6</v>
      </c>
      <c r="G261" s="2">
        <f t="shared" si="17"/>
        <v>1.9471153846153846</v>
      </c>
      <c r="H261" s="2" t="e">
        <f>SUM(Sheet2!C249:F249)+Sheet2!X249-G261</f>
        <v>#N/A</v>
      </c>
      <c r="I261" s="2" t="e">
        <f>SUM(Sheet2!C249:L249)+Sheet2!Y249-G261</f>
        <v>#N/A</v>
      </c>
      <c r="J261" s="2" t="e">
        <f>SUM(Sheet2!C249:V249)+Sheet2!Z249-G261</f>
        <v>#N/A</v>
      </c>
    </row>
    <row r="262" spans="1:10" x14ac:dyDescent="0.2">
      <c r="A262" s="17">
        <v>1</v>
      </c>
      <c r="B262" s="1">
        <v>244</v>
      </c>
      <c r="C262" s="1">
        <f t="shared" si="15"/>
        <v>68</v>
      </c>
      <c r="D262" s="1">
        <f t="shared" si="16"/>
        <v>6</v>
      </c>
      <c r="G262" s="2">
        <f t="shared" si="17"/>
        <v>1.9551282051282051</v>
      </c>
      <c r="H262" s="2" t="e">
        <f>SUM(Sheet2!C250:F250)+Sheet2!X250-G262</f>
        <v>#N/A</v>
      </c>
      <c r="I262" s="2" t="e">
        <f>SUM(Sheet2!C250:L250)+Sheet2!Y250-G262</f>
        <v>#N/A</v>
      </c>
      <c r="J262" s="2" t="e">
        <f>SUM(Sheet2!C250:V250)+Sheet2!Z250-G262</f>
        <v>#N/A</v>
      </c>
    </row>
    <row r="263" spans="1:10" x14ac:dyDescent="0.2">
      <c r="A263" s="17">
        <v>1</v>
      </c>
      <c r="B263" s="1">
        <v>245</v>
      </c>
      <c r="C263" s="1">
        <f t="shared" si="15"/>
        <v>67</v>
      </c>
      <c r="D263" s="1">
        <f t="shared" si="16"/>
        <v>6</v>
      </c>
      <c r="G263" s="2">
        <f t="shared" si="17"/>
        <v>1.9631410256410255</v>
      </c>
      <c r="H263" s="2" t="e">
        <f>SUM(Sheet2!C251:F251)+Sheet2!X251-G263</f>
        <v>#N/A</v>
      </c>
      <c r="I263" s="2" t="e">
        <f>SUM(Sheet2!C251:L251)+Sheet2!Y251-G263</f>
        <v>#N/A</v>
      </c>
      <c r="J263" s="2" t="e">
        <f>SUM(Sheet2!C251:V251)+Sheet2!Z251-G263</f>
        <v>#N/A</v>
      </c>
    </row>
    <row r="264" spans="1:10" x14ac:dyDescent="0.2">
      <c r="A264" s="17">
        <v>1</v>
      </c>
      <c r="B264" s="1">
        <v>246</v>
      </c>
      <c r="C264" s="1">
        <f t="shared" si="15"/>
        <v>66</v>
      </c>
      <c r="D264" s="1">
        <f t="shared" si="16"/>
        <v>6</v>
      </c>
      <c r="G264" s="2">
        <f t="shared" si="17"/>
        <v>1.971153846153846</v>
      </c>
      <c r="H264" s="2" t="e">
        <f>SUM(Sheet2!C252:F252)+Sheet2!X252-G264</f>
        <v>#N/A</v>
      </c>
      <c r="I264" s="2" t="e">
        <f>SUM(Sheet2!C252:L252)+Sheet2!Y252-G264</f>
        <v>#N/A</v>
      </c>
      <c r="J264" s="2" t="e">
        <f>SUM(Sheet2!C252:V252)+Sheet2!Z252-G264</f>
        <v>#N/A</v>
      </c>
    </row>
    <row r="265" spans="1:10" x14ac:dyDescent="0.2">
      <c r="A265" s="17">
        <v>1</v>
      </c>
      <c r="B265" s="1">
        <v>247</v>
      </c>
      <c r="C265" s="1">
        <f t="shared" si="15"/>
        <v>65</v>
      </c>
      <c r="D265" s="1">
        <f t="shared" si="16"/>
        <v>6</v>
      </c>
      <c r="G265" s="2">
        <f t="shared" si="17"/>
        <v>1.9791666666666665</v>
      </c>
      <c r="H265" s="2" t="e">
        <f>SUM(Sheet2!C253:F253)+Sheet2!X253-G265</f>
        <v>#N/A</v>
      </c>
      <c r="I265" s="2" t="e">
        <f>SUM(Sheet2!C253:L253)+Sheet2!Y253-G265</f>
        <v>#N/A</v>
      </c>
      <c r="J265" s="2" t="e">
        <f>SUM(Sheet2!C253:V253)+Sheet2!Z253-G265</f>
        <v>#N/A</v>
      </c>
    </row>
    <row r="266" spans="1:10" x14ac:dyDescent="0.2">
      <c r="A266" s="17">
        <v>1</v>
      </c>
      <c r="B266" s="1">
        <v>248</v>
      </c>
      <c r="C266" s="1">
        <f t="shared" si="15"/>
        <v>64</v>
      </c>
      <c r="D266" s="1">
        <f t="shared" si="16"/>
        <v>6</v>
      </c>
      <c r="G266" s="2">
        <f t="shared" si="17"/>
        <v>1.987179487179487</v>
      </c>
      <c r="H266" s="2" t="e">
        <f>SUM(Sheet2!C254:F254)+Sheet2!X254-G266</f>
        <v>#N/A</v>
      </c>
      <c r="I266" s="2" t="e">
        <f>SUM(Sheet2!C254:L254)+Sheet2!Y254-G266</f>
        <v>#N/A</v>
      </c>
      <c r="J266" s="2" t="e">
        <f>SUM(Sheet2!C254:V254)+Sheet2!Z254-G266</f>
        <v>#N/A</v>
      </c>
    </row>
    <row r="267" spans="1:10" x14ac:dyDescent="0.2">
      <c r="A267" s="17">
        <v>1</v>
      </c>
      <c r="B267" s="1">
        <v>249</v>
      </c>
      <c r="C267" s="1">
        <f t="shared" si="15"/>
        <v>63</v>
      </c>
      <c r="D267" s="1">
        <f t="shared" si="16"/>
        <v>6</v>
      </c>
      <c r="G267" s="2">
        <f t="shared" si="17"/>
        <v>1.9951923076923079</v>
      </c>
      <c r="H267" s="2" t="e">
        <f>SUM(Sheet2!C255:F255)+Sheet2!X255-G267</f>
        <v>#N/A</v>
      </c>
      <c r="I267" s="2" t="e">
        <f>SUM(Sheet2!C255:L255)+Sheet2!Y255-G267</f>
        <v>#N/A</v>
      </c>
      <c r="J267" s="2" t="e">
        <f>SUM(Sheet2!C255:V255)+Sheet2!Z255-G267</f>
        <v>#N/A</v>
      </c>
    </row>
    <row r="268" spans="1:10" x14ac:dyDescent="0.2">
      <c r="A268" s="17">
        <v>1</v>
      </c>
      <c r="B268" s="1">
        <v>250</v>
      </c>
      <c r="C268" s="1">
        <f t="shared" si="15"/>
        <v>62</v>
      </c>
      <c r="D268" s="1">
        <f t="shared" si="16"/>
        <v>6</v>
      </c>
      <c r="G268" s="2">
        <f t="shared" si="17"/>
        <v>2.0032051282051282</v>
      </c>
      <c r="H268" s="2" t="e">
        <f>SUM(Sheet2!C256:F256)+Sheet2!X256-G268</f>
        <v>#N/A</v>
      </c>
      <c r="I268" s="2" t="e">
        <f>SUM(Sheet2!C256:L256)+Sheet2!Y256-G268</f>
        <v>#N/A</v>
      </c>
      <c r="J268" s="2" t="e">
        <f>SUM(Sheet2!C256:V256)+Sheet2!Z256-G268</f>
        <v>#N/A</v>
      </c>
    </row>
    <row r="269" spans="1:10" x14ac:dyDescent="0.2">
      <c r="A269" s="17">
        <v>1</v>
      </c>
      <c r="B269" s="1">
        <v>251</v>
      </c>
      <c r="C269" s="1">
        <f t="shared" si="15"/>
        <v>61</v>
      </c>
      <c r="D269" s="1">
        <f t="shared" si="16"/>
        <v>6</v>
      </c>
      <c r="G269" s="2">
        <f t="shared" si="17"/>
        <v>2.0112179487179489</v>
      </c>
      <c r="H269" s="2" t="e">
        <f>SUM(Sheet2!C257:F257)+Sheet2!X257-G269</f>
        <v>#N/A</v>
      </c>
      <c r="I269" s="2" t="e">
        <f>SUM(Sheet2!C257:L257)+Sheet2!Y257-G269</f>
        <v>#N/A</v>
      </c>
      <c r="J269" s="2" t="e">
        <f>SUM(Sheet2!C257:V257)+Sheet2!Z257-G269</f>
        <v>#N/A</v>
      </c>
    </row>
    <row r="270" spans="1:10" x14ac:dyDescent="0.2">
      <c r="A270" s="17">
        <v>1</v>
      </c>
      <c r="B270" s="1">
        <v>252</v>
      </c>
      <c r="C270" s="1">
        <f t="shared" si="15"/>
        <v>60</v>
      </c>
      <c r="D270" s="1">
        <f t="shared" si="16"/>
        <v>5</v>
      </c>
      <c r="G270" s="2">
        <f t="shared" si="17"/>
        <v>2.0192307692307692</v>
      </c>
      <c r="H270" s="2" t="e">
        <f>SUM(Sheet2!C258:F258)+Sheet2!X258-G270</f>
        <v>#N/A</v>
      </c>
      <c r="I270" s="2" t="e">
        <f>SUM(Sheet2!C258:L258)+Sheet2!Y258-G270</f>
        <v>#N/A</v>
      </c>
      <c r="J270" s="2" t="e">
        <f>SUM(Sheet2!C258:V258)+Sheet2!Z258-G270</f>
        <v>#N/A</v>
      </c>
    </row>
    <row r="271" spans="1:10" x14ac:dyDescent="0.2">
      <c r="A271" s="17">
        <v>1</v>
      </c>
      <c r="B271" s="1">
        <v>253</v>
      </c>
      <c r="C271" s="1">
        <f t="shared" si="15"/>
        <v>59</v>
      </c>
      <c r="D271" s="1">
        <f t="shared" si="16"/>
        <v>5</v>
      </c>
      <c r="G271" s="2">
        <f t="shared" si="17"/>
        <v>2.0272435897435899</v>
      </c>
      <c r="H271" s="2" t="e">
        <f>SUM(Sheet2!C259:F259)+Sheet2!X259-G271</f>
        <v>#N/A</v>
      </c>
      <c r="I271" s="2" t="e">
        <f>SUM(Sheet2!C259:L259)+Sheet2!Y259-G271</f>
        <v>#N/A</v>
      </c>
      <c r="J271" s="2" t="e">
        <f>SUM(Sheet2!C259:V259)+Sheet2!Z259-G271</f>
        <v>#N/A</v>
      </c>
    </row>
    <row r="272" spans="1:10" x14ac:dyDescent="0.2">
      <c r="A272" s="17">
        <v>1</v>
      </c>
      <c r="B272" s="1">
        <v>254</v>
      </c>
      <c r="C272" s="1">
        <f t="shared" si="15"/>
        <v>58</v>
      </c>
      <c r="D272" s="1">
        <f t="shared" si="16"/>
        <v>5</v>
      </c>
      <c r="G272" s="2">
        <f t="shared" si="17"/>
        <v>2.0352564102564101</v>
      </c>
      <c r="H272" s="2" t="e">
        <f>SUM(Sheet2!C260:F260)+Sheet2!X260-G272</f>
        <v>#N/A</v>
      </c>
      <c r="I272" s="2" t="e">
        <f>SUM(Sheet2!C260:L260)+Sheet2!Y260-G272</f>
        <v>#N/A</v>
      </c>
      <c r="J272" s="2" t="e">
        <f>SUM(Sheet2!C260:V260)+Sheet2!Z260-G272</f>
        <v>#N/A</v>
      </c>
    </row>
    <row r="273" spans="1:10" x14ac:dyDescent="0.2">
      <c r="A273" s="17">
        <v>1</v>
      </c>
      <c r="B273" s="1">
        <v>255</v>
      </c>
      <c r="C273" s="1">
        <f t="shared" si="15"/>
        <v>57</v>
      </c>
      <c r="D273" s="1">
        <f t="shared" si="16"/>
        <v>5</v>
      </c>
      <c r="G273" s="2">
        <f t="shared" si="17"/>
        <v>2.0432692307692308</v>
      </c>
      <c r="H273" s="2" t="e">
        <f>SUM(Sheet2!C261:F261)+Sheet2!X261-G273</f>
        <v>#N/A</v>
      </c>
      <c r="I273" s="2" t="e">
        <f>SUM(Sheet2!C261:L261)+Sheet2!Y261-G273</f>
        <v>#N/A</v>
      </c>
      <c r="J273" s="2" t="e">
        <f>SUM(Sheet2!C261:V261)+Sheet2!Z261-G273</f>
        <v>#N/A</v>
      </c>
    </row>
    <row r="274" spans="1:10" x14ac:dyDescent="0.2">
      <c r="A274" s="17">
        <v>1</v>
      </c>
      <c r="B274" s="1">
        <v>256</v>
      </c>
      <c r="C274" s="1">
        <f t="shared" si="15"/>
        <v>56</v>
      </c>
      <c r="D274" s="1">
        <f t="shared" si="16"/>
        <v>5</v>
      </c>
      <c r="G274" s="2">
        <f t="shared" si="17"/>
        <v>2.0512820512820511</v>
      </c>
      <c r="H274" s="2" t="e">
        <f>SUM(Sheet2!C262:F262)+Sheet2!X262-G274</f>
        <v>#N/A</v>
      </c>
      <c r="I274" s="2" t="e">
        <f>SUM(Sheet2!C262:L262)+Sheet2!Y262-G274</f>
        <v>#N/A</v>
      </c>
      <c r="J274" s="2" t="e">
        <f>SUM(Sheet2!C262:V262)+Sheet2!Z262-G274</f>
        <v>#N/A</v>
      </c>
    </row>
    <row r="275" spans="1:10" x14ac:dyDescent="0.2">
      <c r="A275" s="17">
        <v>1</v>
      </c>
      <c r="B275" s="1">
        <v>257</v>
      </c>
      <c r="C275" s="1">
        <f t="shared" si="15"/>
        <v>55</v>
      </c>
      <c r="D275" s="1">
        <f t="shared" si="16"/>
        <v>5</v>
      </c>
      <c r="G275" s="2">
        <f t="shared" si="17"/>
        <v>2.0592948717948718</v>
      </c>
      <c r="H275" s="2" t="e">
        <f>SUM(Sheet2!C263:F263)+Sheet2!X263-G275</f>
        <v>#N/A</v>
      </c>
      <c r="I275" s="2" t="e">
        <f>SUM(Sheet2!C263:L263)+Sheet2!Y263-G275</f>
        <v>#N/A</v>
      </c>
      <c r="J275" s="2" t="e">
        <f>SUM(Sheet2!C263:V263)+Sheet2!Z263-G275</f>
        <v>#N/A</v>
      </c>
    </row>
    <row r="276" spans="1:10" x14ac:dyDescent="0.2">
      <c r="A276" s="17">
        <v>1</v>
      </c>
      <c r="B276" s="1">
        <v>258</v>
      </c>
      <c r="C276" s="1">
        <f t="shared" ref="C276:C339" si="18">312- IF(B276&gt;312,B276-312,B276)</f>
        <v>54</v>
      </c>
      <c r="D276" s="1">
        <f t="shared" ref="D276:D339" si="19">ROUNDUP(C276/12,0)</f>
        <v>5</v>
      </c>
      <c r="G276" s="2">
        <f t="shared" ref="G276:G329" si="20">2.5*((B276)/(($C$19+1)))</f>
        <v>2.0673076923076921</v>
      </c>
      <c r="H276" s="2" t="e">
        <f>SUM(Sheet2!C264:F264)+Sheet2!X264-G276</f>
        <v>#N/A</v>
      </c>
      <c r="I276" s="2" t="e">
        <f>SUM(Sheet2!C264:L264)+Sheet2!Y264-G276</f>
        <v>#N/A</v>
      </c>
      <c r="J276" s="2" t="e">
        <f>SUM(Sheet2!C264:V264)+Sheet2!Z264-G276</f>
        <v>#N/A</v>
      </c>
    </row>
    <row r="277" spans="1:10" x14ac:dyDescent="0.2">
      <c r="A277" s="17">
        <v>1</v>
      </c>
      <c r="B277" s="1">
        <v>259</v>
      </c>
      <c r="C277" s="1">
        <f t="shared" si="18"/>
        <v>53</v>
      </c>
      <c r="D277" s="1">
        <f t="shared" si="19"/>
        <v>5</v>
      </c>
      <c r="G277" s="2">
        <f t="shared" si="20"/>
        <v>2.0753205128205128</v>
      </c>
      <c r="H277" s="2" t="e">
        <f>SUM(Sheet2!C265:F265)+Sheet2!X265-G277</f>
        <v>#N/A</v>
      </c>
      <c r="I277" s="2" t="e">
        <f>SUM(Sheet2!C265:L265)+Sheet2!Y265-G277</f>
        <v>#N/A</v>
      </c>
      <c r="J277" s="2" t="e">
        <f>SUM(Sheet2!C265:V265)+Sheet2!Z265-G277</f>
        <v>#N/A</v>
      </c>
    </row>
    <row r="278" spans="1:10" x14ac:dyDescent="0.2">
      <c r="A278" s="17">
        <v>1</v>
      </c>
      <c r="B278" s="1">
        <v>260</v>
      </c>
      <c r="C278" s="1">
        <f t="shared" si="18"/>
        <v>52</v>
      </c>
      <c r="D278" s="1">
        <f t="shared" si="19"/>
        <v>5</v>
      </c>
      <c r="G278" s="2">
        <f t="shared" si="20"/>
        <v>2.0833333333333335</v>
      </c>
      <c r="H278" s="2" t="e">
        <f>SUM(Sheet2!C266:F266)+Sheet2!X266-G278</f>
        <v>#N/A</v>
      </c>
      <c r="I278" s="2" t="e">
        <f>SUM(Sheet2!C266:L266)+Sheet2!Y266-G278</f>
        <v>#N/A</v>
      </c>
      <c r="J278" s="2" t="e">
        <f>SUM(Sheet2!C266:V266)+Sheet2!Z266-G278</f>
        <v>#N/A</v>
      </c>
    </row>
    <row r="279" spans="1:10" x14ac:dyDescent="0.2">
      <c r="A279" s="17">
        <v>1</v>
      </c>
      <c r="B279" s="1">
        <v>261</v>
      </c>
      <c r="C279" s="1">
        <f t="shared" si="18"/>
        <v>51</v>
      </c>
      <c r="D279" s="1">
        <f t="shared" si="19"/>
        <v>5</v>
      </c>
      <c r="G279" s="2">
        <f t="shared" si="20"/>
        <v>2.0913461538461537</v>
      </c>
      <c r="H279" s="2" t="e">
        <f>SUM(Sheet2!C267:F267)+Sheet2!X267-G279</f>
        <v>#N/A</v>
      </c>
      <c r="I279" s="2" t="e">
        <f>SUM(Sheet2!C267:L267)+Sheet2!Y267-G279</f>
        <v>#N/A</v>
      </c>
      <c r="J279" s="2" t="e">
        <f>SUM(Sheet2!C267:V267)+Sheet2!Z267-G279</f>
        <v>#N/A</v>
      </c>
    </row>
    <row r="280" spans="1:10" x14ac:dyDescent="0.2">
      <c r="A280" s="17">
        <v>1</v>
      </c>
      <c r="B280" s="1">
        <v>262</v>
      </c>
      <c r="C280" s="1">
        <f t="shared" si="18"/>
        <v>50</v>
      </c>
      <c r="D280" s="1">
        <f t="shared" si="19"/>
        <v>5</v>
      </c>
      <c r="G280" s="2">
        <f t="shared" si="20"/>
        <v>2.0993589743589745</v>
      </c>
      <c r="H280" s="2" t="e">
        <f>SUM(Sheet2!C268:F268)+Sheet2!X268-G280</f>
        <v>#N/A</v>
      </c>
      <c r="I280" s="2" t="e">
        <f>SUM(Sheet2!C268:L268)+Sheet2!Y268-G280</f>
        <v>#N/A</v>
      </c>
      <c r="J280" s="2" t="e">
        <f>SUM(Sheet2!C268:V268)+Sheet2!Z268-G280</f>
        <v>#N/A</v>
      </c>
    </row>
    <row r="281" spans="1:10" x14ac:dyDescent="0.2">
      <c r="A281" s="17">
        <v>1</v>
      </c>
      <c r="B281" s="1">
        <v>263</v>
      </c>
      <c r="C281" s="1">
        <f t="shared" si="18"/>
        <v>49</v>
      </c>
      <c r="D281" s="1">
        <f t="shared" si="19"/>
        <v>5</v>
      </c>
      <c r="G281" s="2">
        <f t="shared" si="20"/>
        <v>2.1073717948717947</v>
      </c>
      <c r="H281" s="2" t="e">
        <f>SUM(Sheet2!C269:F269)+Sheet2!X269-G281</f>
        <v>#N/A</v>
      </c>
      <c r="I281" s="2" t="e">
        <f>SUM(Sheet2!C269:L269)+Sheet2!Y269-G281</f>
        <v>#N/A</v>
      </c>
      <c r="J281" s="2" t="e">
        <f>SUM(Sheet2!C269:V269)+Sheet2!Z269-G281</f>
        <v>#N/A</v>
      </c>
    </row>
    <row r="282" spans="1:10" x14ac:dyDescent="0.2">
      <c r="A282" s="17">
        <v>1</v>
      </c>
      <c r="B282" s="1">
        <v>264</v>
      </c>
      <c r="C282" s="1">
        <f t="shared" si="18"/>
        <v>48</v>
      </c>
      <c r="D282" s="1">
        <f t="shared" si="19"/>
        <v>4</v>
      </c>
      <c r="G282" s="2">
        <f t="shared" si="20"/>
        <v>2.1153846153846154</v>
      </c>
      <c r="H282" s="2" t="e">
        <f>SUM(Sheet2!C270:F270)+Sheet2!X270-G282</f>
        <v>#N/A</v>
      </c>
      <c r="I282" s="2" t="e">
        <f>SUM(Sheet2!C270:L270)+Sheet2!Y270-G282</f>
        <v>#N/A</v>
      </c>
      <c r="J282" s="2" t="e">
        <f>SUM(Sheet2!C270:V270)+Sheet2!Z270-G282</f>
        <v>#N/A</v>
      </c>
    </row>
    <row r="283" spans="1:10" x14ac:dyDescent="0.2">
      <c r="A283" s="17">
        <v>1</v>
      </c>
      <c r="B283" s="1">
        <v>265</v>
      </c>
      <c r="C283" s="1">
        <f t="shared" si="18"/>
        <v>47</v>
      </c>
      <c r="D283" s="1">
        <f t="shared" si="19"/>
        <v>4</v>
      </c>
      <c r="G283" s="2">
        <f t="shared" si="20"/>
        <v>2.1233974358974357</v>
      </c>
      <c r="H283" s="2" t="e">
        <f>SUM(Sheet2!C271:F271)+Sheet2!X271-G283</f>
        <v>#N/A</v>
      </c>
      <c r="I283" s="2" t="e">
        <f>SUM(Sheet2!C271:L271)+Sheet2!Y271-G283</f>
        <v>#N/A</v>
      </c>
      <c r="J283" s="2" t="e">
        <f>SUM(Sheet2!C271:V271)+Sheet2!Z271-G283</f>
        <v>#N/A</v>
      </c>
    </row>
    <row r="284" spans="1:10" x14ac:dyDescent="0.2">
      <c r="A284" s="17">
        <v>1</v>
      </c>
      <c r="B284" s="1">
        <v>266</v>
      </c>
      <c r="C284" s="1">
        <f t="shared" si="18"/>
        <v>46</v>
      </c>
      <c r="D284" s="1">
        <f t="shared" si="19"/>
        <v>4</v>
      </c>
      <c r="G284" s="2">
        <f t="shared" si="20"/>
        <v>2.1314102564102564</v>
      </c>
      <c r="H284" s="2" t="e">
        <f>SUM(Sheet2!C272:F272)+Sheet2!X272-G284</f>
        <v>#N/A</v>
      </c>
      <c r="I284" s="2" t="e">
        <f>SUM(Sheet2!C272:L272)+Sheet2!Y272-G284</f>
        <v>#N/A</v>
      </c>
      <c r="J284" s="2" t="e">
        <f>SUM(Sheet2!C272:V272)+Sheet2!Z272-G284</f>
        <v>#N/A</v>
      </c>
    </row>
    <row r="285" spans="1:10" x14ac:dyDescent="0.2">
      <c r="A285" s="17">
        <v>1</v>
      </c>
      <c r="B285" s="1">
        <v>267</v>
      </c>
      <c r="C285" s="1">
        <f t="shared" si="18"/>
        <v>45</v>
      </c>
      <c r="D285" s="1">
        <f t="shared" si="19"/>
        <v>4</v>
      </c>
      <c r="G285" s="2">
        <f t="shared" si="20"/>
        <v>2.1394230769230766</v>
      </c>
      <c r="H285" s="2" t="e">
        <f>SUM(Sheet2!C273:F273)+Sheet2!X273-G285</f>
        <v>#N/A</v>
      </c>
      <c r="I285" s="2" t="e">
        <f>SUM(Sheet2!C273:L273)+Sheet2!Y273-G285</f>
        <v>#N/A</v>
      </c>
      <c r="J285" s="2" t="e">
        <f>SUM(Sheet2!C273:V273)+Sheet2!Z273-G285</f>
        <v>#N/A</v>
      </c>
    </row>
    <row r="286" spans="1:10" x14ac:dyDescent="0.2">
      <c r="A286" s="17">
        <v>1</v>
      </c>
      <c r="B286" s="1">
        <v>268</v>
      </c>
      <c r="C286" s="1">
        <f t="shared" si="18"/>
        <v>44</v>
      </c>
      <c r="D286" s="1">
        <f t="shared" si="19"/>
        <v>4</v>
      </c>
      <c r="G286" s="2">
        <f t="shared" si="20"/>
        <v>2.1474358974358974</v>
      </c>
      <c r="H286" s="2" t="e">
        <f>SUM(Sheet2!C274:F274)+Sheet2!X274-G286</f>
        <v>#N/A</v>
      </c>
      <c r="I286" s="2" t="e">
        <f>SUM(Sheet2!C274:L274)+Sheet2!Y274-G286</f>
        <v>#N/A</v>
      </c>
      <c r="J286" s="2" t="e">
        <f>SUM(Sheet2!C274:V274)+Sheet2!Z274-G286</f>
        <v>#N/A</v>
      </c>
    </row>
    <row r="287" spans="1:10" x14ac:dyDescent="0.2">
      <c r="A287" s="17">
        <v>1</v>
      </c>
      <c r="B287" s="1">
        <v>269</v>
      </c>
      <c r="C287" s="1">
        <f t="shared" si="18"/>
        <v>43</v>
      </c>
      <c r="D287" s="1">
        <f t="shared" si="19"/>
        <v>4</v>
      </c>
      <c r="G287" s="2">
        <f t="shared" si="20"/>
        <v>2.1554487179487181</v>
      </c>
      <c r="H287" s="2" t="e">
        <f>SUM(Sheet2!C275:F275)+Sheet2!X275-G287</f>
        <v>#N/A</v>
      </c>
      <c r="I287" s="2" t="e">
        <f>SUM(Sheet2!C275:L275)+Sheet2!Y275-G287</f>
        <v>#N/A</v>
      </c>
      <c r="J287" s="2" t="e">
        <f>SUM(Sheet2!C275:V275)+Sheet2!Z275-G287</f>
        <v>#N/A</v>
      </c>
    </row>
    <row r="288" spans="1:10" x14ac:dyDescent="0.2">
      <c r="A288" s="17">
        <v>1</v>
      </c>
      <c r="B288" s="1">
        <v>270</v>
      </c>
      <c r="C288" s="1">
        <f t="shared" si="18"/>
        <v>42</v>
      </c>
      <c r="D288" s="1">
        <f t="shared" si="19"/>
        <v>4</v>
      </c>
      <c r="G288" s="2">
        <f t="shared" si="20"/>
        <v>2.1634615384615383</v>
      </c>
      <c r="H288" s="2" t="e">
        <f>SUM(Sheet2!C276:F276)+Sheet2!X276-G288</f>
        <v>#N/A</v>
      </c>
      <c r="I288" s="2" t="e">
        <f>SUM(Sheet2!C276:L276)+Sheet2!Y276-G288</f>
        <v>#N/A</v>
      </c>
      <c r="J288" s="2" t="e">
        <f>SUM(Sheet2!C276:V276)+Sheet2!Z276-G288</f>
        <v>#N/A</v>
      </c>
    </row>
    <row r="289" spans="1:10" x14ac:dyDescent="0.2">
      <c r="A289" s="17">
        <v>1</v>
      </c>
      <c r="B289" s="1">
        <v>271</v>
      </c>
      <c r="C289" s="1">
        <f t="shared" si="18"/>
        <v>41</v>
      </c>
      <c r="D289" s="1">
        <f t="shared" si="19"/>
        <v>4</v>
      </c>
      <c r="G289" s="2">
        <f t="shared" si="20"/>
        <v>2.171474358974359</v>
      </c>
      <c r="H289" s="2" t="e">
        <f>SUM(Sheet2!C277:F277)+Sheet2!X277-G289</f>
        <v>#N/A</v>
      </c>
      <c r="I289" s="2" t="e">
        <f>SUM(Sheet2!C277:L277)+Sheet2!Y277-G289</f>
        <v>#N/A</v>
      </c>
      <c r="J289" s="2" t="e">
        <f>SUM(Sheet2!C277:V277)+Sheet2!Z277-G289</f>
        <v>#N/A</v>
      </c>
    </row>
    <row r="290" spans="1:10" x14ac:dyDescent="0.2">
      <c r="A290" s="17">
        <v>1</v>
      </c>
      <c r="B290" s="1">
        <v>272</v>
      </c>
      <c r="C290" s="1">
        <f t="shared" si="18"/>
        <v>40</v>
      </c>
      <c r="D290" s="1">
        <f t="shared" si="19"/>
        <v>4</v>
      </c>
      <c r="G290" s="2">
        <f t="shared" si="20"/>
        <v>2.1794871794871797</v>
      </c>
      <c r="H290" s="2" t="e">
        <f>SUM(Sheet2!C278:F278)+Sheet2!X278-G290</f>
        <v>#N/A</v>
      </c>
      <c r="I290" s="2" t="e">
        <f>SUM(Sheet2!C278:L278)+Sheet2!Y278-G290</f>
        <v>#N/A</v>
      </c>
      <c r="J290" s="2" t="e">
        <f>SUM(Sheet2!C278:V278)+Sheet2!Z278-G290</f>
        <v>#N/A</v>
      </c>
    </row>
    <row r="291" spans="1:10" x14ac:dyDescent="0.2">
      <c r="A291" s="17">
        <v>1</v>
      </c>
      <c r="B291" s="1">
        <v>273</v>
      </c>
      <c r="C291" s="1">
        <f t="shared" si="18"/>
        <v>39</v>
      </c>
      <c r="D291" s="1">
        <f t="shared" si="19"/>
        <v>4</v>
      </c>
      <c r="G291" s="2">
        <f t="shared" si="20"/>
        <v>2.1875</v>
      </c>
      <c r="H291" s="2" t="e">
        <f>SUM(Sheet2!C279:F279)+Sheet2!X279-G291</f>
        <v>#N/A</v>
      </c>
      <c r="I291" s="2" t="e">
        <f>SUM(Sheet2!C279:L279)+Sheet2!Y279-G291</f>
        <v>#N/A</v>
      </c>
      <c r="J291" s="2" t="e">
        <f>SUM(Sheet2!C279:V279)+Sheet2!Z279-G291</f>
        <v>#N/A</v>
      </c>
    </row>
    <row r="292" spans="1:10" x14ac:dyDescent="0.2">
      <c r="A292" s="17">
        <v>1</v>
      </c>
      <c r="B292" s="1">
        <v>274</v>
      </c>
      <c r="C292" s="1">
        <f t="shared" si="18"/>
        <v>38</v>
      </c>
      <c r="D292" s="1">
        <f t="shared" si="19"/>
        <v>4</v>
      </c>
      <c r="G292" s="2">
        <f t="shared" si="20"/>
        <v>2.1955128205128203</v>
      </c>
      <c r="H292" s="2" t="e">
        <f>SUM(Sheet2!C280:F280)+Sheet2!X280-G292</f>
        <v>#N/A</v>
      </c>
      <c r="I292" s="2" t="e">
        <f>SUM(Sheet2!C280:L280)+Sheet2!Y280-G292</f>
        <v>#N/A</v>
      </c>
      <c r="J292" s="2" t="e">
        <f>SUM(Sheet2!C280:V280)+Sheet2!Z280-G292</f>
        <v>#N/A</v>
      </c>
    </row>
    <row r="293" spans="1:10" x14ac:dyDescent="0.2">
      <c r="A293" s="17">
        <v>1</v>
      </c>
      <c r="B293" s="1">
        <v>275</v>
      </c>
      <c r="C293" s="1">
        <f t="shared" si="18"/>
        <v>37</v>
      </c>
      <c r="D293" s="1">
        <f t="shared" si="19"/>
        <v>4</v>
      </c>
      <c r="G293" s="2">
        <f t="shared" si="20"/>
        <v>2.203525641025641</v>
      </c>
      <c r="H293" s="2" t="e">
        <f>SUM(Sheet2!C281:F281)+Sheet2!X281-G293</f>
        <v>#N/A</v>
      </c>
      <c r="I293" s="2" t="e">
        <f>SUM(Sheet2!C281:L281)+Sheet2!Y281-G293</f>
        <v>#N/A</v>
      </c>
      <c r="J293" s="2" t="e">
        <f>SUM(Sheet2!C281:V281)+Sheet2!Z281-G293</f>
        <v>#N/A</v>
      </c>
    </row>
    <row r="294" spans="1:10" x14ac:dyDescent="0.2">
      <c r="A294" s="17">
        <v>1</v>
      </c>
      <c r="B294" s="1">
        <v>276</v>
      </c>
      <c r="C294" s="1">
        <f t="shared" si="18"/>
        <v>36</v>
      </c>
      <c r="D294" s="1">
        <f t="shared" si="19"/>
        <v>3</v>
      </c>
      <c r="G294" s="2">
        <f t="shared" si="20"/>
        <v>2.2115384615384617</v>
      </c>
      <c r="H294" s="2" t="e">
        <f>SUM(Sheet2!C282:F282)+Sheet2!X282-G294</f>
        <v>#N/A</v>
      </c>
      <c r="I294" s="2" t="e">
        <f>SUM(Sheet2!C282:L282)+Sheet2!Y282-G294</f>
        <v>#N/A</v>
      </c>
      <c r="J294" s="2" t="e">
        <f>SUM(Sheet2!C282:V282)+Sheet2!Z282-G294</f>
        <v>#N/A</v>
      </c>
    </row>
    <row r="295" spans="1:10" x14ac:dyDescent="0.2">
      <c r="A295" s="17">
        <v>1</v>
      </c>
      <c r="B295" s="1">
        <v>277</v>
      </c>
      <c r="C295" s="1">
        <f t="shared" si="18"/>
        <v>35</v>
      </c>
      <c r="D295" s="1">
        <f t="shared" si="19"/>
        <v>3</v>
      </c>
      <c r="G295" s="2">
        <f t="shared" si="20"/>
        <v>2.2195512820512819</v>
      </c>
      <c r="H295" s="2" t="e">
        <f>SUM(Sheet2!C283:F283)+Sheet2!X283-G295</f>
        <v>#N/A</v>
      </c>
      <c r="I295" s="2" t="e">
        <f>SUM(Sheet2!C283:L283)+Sheet2!Y283-G295</f>
        <v>#N/A</v>
      </c>
      <c r="J295" s="2" t="e">
        <f>SUM(Sheet2!C283:V283)+Sheet2!Z283-G295</f>
        <v>#N/A</v>
      </c>
    </row>
    <row r="296" spans="1:10" x14ac:dyDescent="0.2">
      <c r="A296" s="17">
        <v>1</v>
      </c>
      <c r="B296" s="1">
        <v>278</v>
      </c>
      <c r="C296" s="1">
        <f t="shared" si="18"/>
        <v>34</v>
      </c>
      <c r="D296" s="1">
        <f t="shared" si="19"/>
        <v>3</v>
      </c>
      <c r="G296" s="2">
        <f t="shared" si="20"/>
        <v>2.2275641025641026</v>
      </c>
      <c r="H296" s="2" t="e">
        <f>SUM(Sheet2!C284:F284)+Sheet2!X284-G296</f>
        <v>#N/A</v>
      </c>
      <c r="I296" s="2" t="e">
        <f>SUM(Sheet2!C284:L284)+Sheet2!Y284-G296</f>
        <v>#N/A</v>
      </c>
      <c r="J296" s="2" t="e">
        <f>SUM(Sheet2!C284:V284)+Sheet2!Z284-G296</f>
        <v>#N/A</v>
      </c>
    </row>
    <row r="297" spans="1:10" x14ac:dyDescent="0.2">
      <c r="A297" s="17">
        <v>1</v>
      </c>
      <c r="B297" s="1">
        <v>279</v>
      </c>
      <c r="C297" s="1">
        <f t="shared" si="18"/>
        <v>33</v>
      </c>
      <c r="D297" s="1">
        <f t="shared" si="19"/>
        <v>3</v>
      </c>
      <c r="G297" s="2">
        <f t="shared" si="20"/>
        <v>2.2355769230769234</v>
      </c>
      <c r="H297" s="2" t="e">
        <f>SUM(Sheet2!C285:F285)+Sheet2!X285-G297</f>
        <v>#N/A</v>
      </c>
      <c r="I297" s="2" t="e">
        <f>SUM(Sheet2!C285:L285)+Sheet2!Y285-G297</f>
        <v>#N/A</v>
      </c>
      <c r="J297" s="2" t="e">
        <f>SUM(Sheet2!C285:V285)+Sheet2!Z285-G297</f>
        <v>#N/A</v>
      </c>
    </row>
    <row r="298" spans="1:10" x14ac:dyDescent="0.2">
      <c r="A298" s="17">
        <v>1</v>
      </c>
      <c r="B298" s="1">
        <v>280</v>
      </c>
      <c r="C298" s="1">
        <f t="shared" si="18"/>
        <v>32</v>
      </c>
      <c r="D298" s="1">
        <f t="shared" si="19"/>
        <v>3</v>
      </c>
      <c r="G298" s="2">
        <f t="shared" si="20"/>
        <v>2.2435897435897436</v>
      </c>
      <c r="H298" s="2" t="e">
        <f>SUM(Sheet2!C286:F286)+Sheet2!X286-G298</f>
        <v>#N/A</v>
      </c>
      <c r="I298" s="2" t="e">
        <f>SUM(Sheet2!C286:L286)+Sheet2!Y286-G298</f>
        <v>#N/A</v>
      </c>
      <c r="J298" s="2" t="e">
        <f>SUM(Sheet2!C286:V286)+Sheet2!Z286-G298</f>
        <v>#N/A</v>
      </c>
    </row>
    <row r="299" spans="1:10" x14ac:dyDescent="0.2">
      <c r="A299" s="17">
        <v>1</v>
      </c>
      <c r="B299" s="1">
        <v>281</v>
      </c>
      <c r="C299" s="1">
        <f t="shared" si="18"/>
        <v>31</v>
      </c>
      <c r="D299" s="1">
        <f t="shared" si="19"/>
        <v>3</v>
      </c>
      <c r="G299" s="2">
        <f t="shared" si="20"/>
        <v>2.2516025641025643</v>
      </c>
      <c r="H299" s="2" t="e">
        <f>SUM(Sheet2!C287:F287)+Sheet2!X287-G299</f>
        <v>#N/A</v>
      </c>
      <c r="I299" s="2" t="e">
        <f>SUM(Sheet2!C287:L287)+Sheet2!Y287-G299</f>
        <v>#N/A</v>
      </c>
      <c r="J299" s="2" t="e">
        <f>SUM(Sheet2!C287:V287)+Sheet2!Z287-G299</f>
        <v>#N/A</v>
      </c>
    </row>
    <row r="300" spans="1:10" x14ac:dyDescent="0.2">
      <c r="A300" s="17">
        <v>1</v>
      </c>
      <c r="B300" s="1">
        <v>282</v>
      </c>
      <c r="C300" s="1">
        <f t="shared" si="18"/>
        <v>30</v>
      </c>
      <c r="D300" s="1">
        <f t="shared" si="19"/>
        <v>3</v>
      </c>
      <c r="G300" s="2">
        <f t="shared" si="20"/>
        <v>2.2596153846153846</v>
      </c>
      <c r="H300" s="2" t="e">
        <f>SUM(Sheet2!C288:F288)+Sheet2!X288-G300</f>
        <v>#N/A</v>
      </c>
      <c r="I300" s="2" t="e">
        <f>SUM(Sheet2!C288:L288)+Sheet2!Y288-G300</f>
        <v>#N/A</v>
      </c>
      <c r="J300" s="2" t="e">
        <f>SUM(Sheet2!C288:V288)+Sheet2!Z288-G300</f>
        <v>#N/A</v>
      </c>
    </row>
    <row r="301" spans="1:10" x14ac:dyDescent="0.2">
      <c r="A301" s="17">
        <v>1</v>
      </c>
      <c r="B301" s="1">
        <v>283</v>
      </c>
      <c r="C301" s="1">
        <f t="shared" si="18"/>
        <v>29</v>
      </c>
      <c r="D301" s="1">
        <f t="shared" si="19"/>
        <v>3</v>
      </c>
      <c r="G301" s="2">
        <f t="shared" si="20"/>
        <v>2.2676282051282053</v>
      </c>
      <c r="H301" s="2" t="e">
        <f>SUM(Sheet2!C289:F289)+Sheet2!X289-G301</f>
        <v>#N/A</v>
      </c>
      <c r="I301" s="2" t="e">
        <f>SUM(Sheet2!C289:L289)+Sheet2!Y289-G301</f>
        <v>#N/A</v>
      </c>
      <c r="J301" s="2" t="e">
        <f>SUM(Sheet2!C289:V289)+Sheet2!Z289-G301</f>
        <v>#N/A</v>
      </c>
    </row>
    <row r="302" spans="1:10" x14ac:dyDescent="0.2">
      <c r="A302" s="17">
        <v>1</v>
      </c>
      <c r="B302" s="1">
        <v>284</v>
      </c>
      <c r="C302" s="1">
        <f t="shared" si="18"/>
        <v>28</v>
      </c>
      <c r="D302" s="1">
        <f t="shared" si="19"/>
        <v>3</v>
      </c>
      <c r="G302" s="2">
        <f t="shared" si="20"/>
        <v>2.2756410256410255</v>
      </c>
      <c r="H302" s="2" t="e">
        <f>SUM(Sheet2!C290:F290)+Sheet2!X290-G302</f>
        <v>#N/A</v>
      </c>
      <c r="I302" s="2" t="e">
        <f>SUM(Sheet2!C290:L290)+Sheet2!Y290-G302</f>
        <v>#N/A</v>
      </c>
      <c r="J302" s="2" t="e">
        <f>SUM(Sheet2!C290:V290)+Sheet2!Z290-G302</f>
        <v>#N/A</v>
      </c>
    </row>
    <row r="303" spans="1:10" x14ac:dyDescent="0.2">
      <c r="A303" s="17">
        <v>1</v>
      </c>
      <c r="B303" s="1">
        <v>285</v>
      </c>
      <c r="C303" s="1">
        <f t="shared" si="18"/>
        <v>27</v>
      </c>
      <c r="D303" s="1">
        <f t="shared" si="19"/>
        <v>3</v>
      </c>
      <c r="G303" s="2">
        <f t="shared" si="20"/>
        <v>2.2836538461538463</v>
      </c>
      <c r="H303" s="2" t="e">
        <f>SUM(Sheet2!C291:F291)+Sheet2!X291-G303</f>
        <v>#N/A</v>
      </c>
      <c r="I303" s="2" t="e">
        <f>SUM(Sheet2!C291:L291)+Sheet2!Y291-G303</f>
        <v>#N/A</v>
      </c>
      <c r="J303" s="2" t="e">
        <f>SUM(Sheet2!C291:V291)+Sheet2!Z291-G303</f>
        <v>#N/A</v>
      </c>
    </row>
    <row r="304" spans="1:10" x14ac:dyDescent="0.2">
      <c r="A304" s="17">
        <v>1</v>
      </c>
      <c r="B304" s="1">
        <v>286</v>
      </c>
      <c r="C304" s="1">
        <f t="shared" si="18"/>
        <v>26</v>
      </c>
      <c r="D304" s="1">
        <f t="shared" si="19"/>
        <v>3</v>
      </c>
      <c r="G304" s="2">
        <f t="shared" si="20"/>
        <v>2.2916666666666665</v>
      </c>
      <c r="H304" s="2" t="e">
        <f>SUM(Sheet2!C292:F292)+Sheet2!X292-G304</f>
        <v>#N/A</v>
      </c>
      <c r="I304" s="2" t="e">
        <f>SUM(Sheet2!C292:L292)+Sheet2!Y292-G304</f>
        <v>#N/A</v>
      </c>
      <c r="J304" s="2" t="e">
        <f>SUM(Sheet2!C292:V292)+Sheet2!Z292-G304</f>
        <v>#N/A</v>
      </c>
    </row>
    <row r="305" spans="1:10" x14ac:dyDescent="0.2">
      <c r="A305" s="17">
        <v>1</v>
      </c>
      <c r="B305" s="1">
        <v>287</v>
      </c>
      <c r="C305" s="1">
        <f t="shared" si="18"/>
        <v>25</v>
      </c>
      <c r="D305" s="1">
        <f t="shared" si="19"/>
        <v>3</v>
      </c>
      <c r="G305" s="2">
        <f t="shared" si="20"/>
        <v>2.2996794871794872</v>
      </c>
      <c r="H305" s="2" t="e">
        <f>SUM(Sheet2!C293:F293)+Sheet2!X293-G305</f>
        <v>#N/A</v>
      </c>
      <c r="I305" s="2" t="e">
        <f>SUM(Sheet2!C293:L293)+Sheet2!Y293-G305</f>
        <v>#N/A</v>
      </c>
      <c r="J305" s="2" t="e">
        <f>SUM(Sheet2!C293:V293)+Sheet2!Z293-G305</f>
        <v>#N/A</v>
      </c>
    </row>
    <row r="306" spans="1:10" x14ac:dyDescent="0.2">
      <c r="A306" s="17">
        <v>1</v>
      </c>
      <c r="B306" s="1">
        <v>288</v>
      </c>
      <c r="C306" s="1">
        <f t="shared" si="18"/>
        <v>24</v>
      </c>
      <c r="D306" s="1">
        <f t="shared" si="19"/>
        <v>2</v>
      </c>
      <c r="G306" s="2">
        <f t="shared" si="20"/>
        <v>2.3076923076923079</v>
      </c>
      <c r="H306" s="2" t="e">
        <f>SUM(Sheet2!C294:F294)+Sheet2!X294-G306</f>
        <v>#N/A</v>
      </c>
      <c r="I306" s="2" t="e">
        <f>SUM(Sheet2!C294:L294)+Sheet2!Y294-G306</f>
        <v>#N/A</v>
      </c>
      <c r="J306" s="2" t="e">
        <f>SUM(Sheet2!C294:V294)+Sheet2!Z294-G306</f>
        <v>#N/A</v>
      </c>
    </row>
    <row r="307" spans="1:10" x14ac:dyDescent="0.2">
      <c r="A307" s="17">
        <v>1</v>
      </c>
      <c r="B307" s="1">
        <v>289</v>
      </c>
      <c r="C307" s="1">
        <f t="shared" si="18"/>
        <v>23</v>
      </c>
      <c r="D307" s="1">
        <f t="shared" si="19"/>
        <v>2</v>
      </c>
      <c r="G307" s="2">
        <f t="shared" si="20"/>
        <v>2.3157051282051282</v>
      </c>
      <c r="H307" s="2" t="e">
        <f>SUM(Sheet2!C295:F295)+Sheet2!X295-G307</f>
        <v>#N/A</v>
      </c>
      <c r="I307" s="2" t="e">
        <f>SUM(Sheet2!C295:L295)+Sheet2!Y295-G307</f>
        <v>#N/A</v>
      </c>
      <c r="J307" s="2" t="e">
        <f>SUM(Sheet2!C295:V295)+Sheet2!Z295-G307</f>
        <v>#N/A</v>
      </c>
    </row>
    <row r="308" spans="1:10" x14ac:dyDescent="0.2">
      <c r="A308" s="17">
        <v>1</v>
      </c>
      <c r="B308" s="1">
        <v>290</v>
      </c>
      <c r="C308" s="1">
        <f t="shared" si="18"/>
        <v>22</v>
      </c>
      <c r="D308" s="1">
        <f t="shared" si="19"/>
        <v>2</v>
      </c>
      <c r="G308" s="2">
        <f t="shared" si="20"/>
        <v>2.3237179487179489</v>
      </c>
      <c r="H308" s="2" t="e">
        <f>SUM(Sheet2!C296:F296)+Sheet2!X296-G308</f>
        <v>#N/A</v>
      </c>
      <c r="I308" s="2" t="e">
        <f>SUM(Sheet2!C296:L296)+Sheet2!Y296-G308</f>
        <v>#N/A</v>
      </c>
      <c r="J308" s="2" t="e">
        <f>SUM(Sheet2!C296:V296)+Sheet2!Z296-G308</f>
        <v>#N/A</v>
      </c>
    </row>
    <row r="309" spans="1:10" x14ac:dyDescent="0.2">
      <c r="A309" s="17">
        <v>1</v>
      </c>
      <c r="B309" s="1">
        <v>291</v>
      </c>
      <c r="C309" s="1">
        <f t="shared" si="18"/>
        <v>21</v>
      </c>
      <c r="D309" s="1">
        <f t="shared" si="19"/>
        <v>2</v>
      </c>
      <c r="G309" s="2">
        <f t="shared" si="20"/>
        <v>2.3317307692307692</v>
      </c>
      <c r="H309" s="2" t="e">
        <f>SUM(Sheet2!C297:F297)+Sheet2!X297-G309</f>
        <v>#N/A</v>
      </c>
      <c r="I309" s="2" t="e">
        <f>SUM(Sheet2!C297:L297)+Sheet2!Y297-G309</f>
        <v>#N/A</v>
      </c>
      <c r="J309" s="2" t="e">
        <f>SUM(Sheet2!C297:V297)+Sheet2!Z297-G309</f>
        <v>#N/A</v>
      </c>
    </row>
    <row r="310" spans="1:10" x14ac:dyDescent="0.2">
      <c r="A310" s="17">
        <v>1</v>
      </c>
      <c r="B310" s="1">
        <v>292</v>
      </c>
      <c r="C310" s="1">
        <f t="shared" si="18"/>
        <v>20</v>
      </c>
      <c r="D310" s="1">
        <f t="shared" si="19"/>
        <v>2</v>
      </c>
      <c r="G310" s="2">
        <f t="shared" si="20"/>
        <v>2.3397435897435899</v>
      </c>
      <c r="H310" s="2" t="e">
        <f>SUM(Sheet2!C298:F298)+Sheet2!X298-G310</f>
        <v>#N/A</v>
      </c>
      <c r="I310" s="2" t="e">
        <f>SUM(Sheet2!C298:L298)+Sheet2!Y298-G310</f>
        <v>#N/A</v>
      </c>
      <c r="J310" s="2" t="e">
        <f>SUM(Sheet2!C298:V298)+Sheet2!Z298-G310</f>
        <v>#N/A</v>
      </c>
    </row>
    <row r="311" spans="1:10" x14ac:dyDescent="0.2">
      <c r="A311" s="17">
        <v>1</v>
      </c>
      <c r="B311" s="1">
        <v>293</v>
      </c>
      <c r="C311" s="1">
        <f t="shared" si="18"/>
        <v>19</v>
      </c>
      <c r="D311" s="1">
        <f t="shared" si="19"/>
        <v>2</v>
      </c>
      <c r="G311" s="2">
        <f t="shared" si="20"/>
        <v>2.3477564102564101</v>
      </c>
      <c r="H311" s="2" t="e">
        <f>SUM(Sheet2!C299:F299)+Sheet2!X299-G311</f>
        <v>#N/A</v>
      </c>
      <c r="I311" s="2" t="e">
        <f>SUM(Sheet2!C299:L299)+Sheet2!Y299-G311</f>
        <v>#N/A</v>
      </c>
      <c r="J311" s="2" t="e">
        <f>SUM(Sheet2!C299:V299)+Sheet2!Z299-G311</f>
        <v>#N/A</v>
      </c>
    </row>
    <row r="312" spans="1:10" x14ac:dyDescent="0.2">
      <c r="A312" s="17">
        <v>1</v>
      </c>
      <c r="B312" s="1">
        <v>294</v>
      </c>
      <c r="C312" s="1">
        <f t="shared" si="18"/>
        <v>18</v>
      </c>
      <c r="D312" s="1">
        <f t="shared" si="19"/>
        <v>2</v>
      </c>
      <c r="G312" s="2">
        <f t="shared" si="20"/>
        <v>2.3557692307692308</v>
      </c>
      <c r="H312" s="2" t="e">
        <f>SUM(Sheet2!C300:F300)+Sheet2!X300-G312</f>
        <v>#N/A</v>
      </c>
      <c r="I312" s="2" t="e">
        <f>SUM(Sheet2!C300:L300)+Sheet2!Y300-G312</f>
        <v>#N/A</v>
      </c>
      <c r="J312" s="2" t="e">
        <f>SUM(Sheet2!C300:V300)+Sheet2!Z300-G312</f>
        <v>#N/A</v>
      </c>
    </row>
    <row r="313" spans="1:10" x14ac:dyDescent="0.2">
      <c r="A313" s="17">
        <v>1</v>
      </c>
      <c r="B313" s="1">
        <v>295</v>
      </c>
      <c r="C313" s="1">
        <f t="shared" si="18"/>
        <v>17</v>
      </c>
      <c r="D313" s="1">
        <f t="shared" si="19"/>
        <v>2</v>
      </c>
      <c r="G313" s="2">
        <f t="shared" si="20"/>
        <v>2.3637820512820511</v>
      </c>
      <c r="H313" s="2" t="e">
        <f>SUM(Sheet2!C301:F301)+Sheet2!X301-G313</f>
        <v>#N/A</v>
      </c>
      <c r="I313" s="2" t="e">
        <f>SUM(Sheet2!C301:L301)+Sheet2!Y301-G313</f>
        <v>#N/A</v>
      </c>
      <c r="J313" s="2" t="e">
        <f>SUM(Sheet2!C301:V301)+Sheet2!Z301-G313</f>
        <v>#N/A</v>
      </c>
    </row>
    <row r="314" spans="1:10" x14ac:dyDescent="0.2">
      <c r="A314" s="17">
        <v>1</v>
      </c>
      <c r="B314" s="1">
        <v>296</v>
      </c>
      <c r="C314" s="1">
        <f t="shared" si="18"/>
        <v>16</v>
      </c>
      <c r="D314" s="1">
        <f t="shared" si="19"/>
        <v>2</v>
      </c>
      <c r="G314" s="2">
        <f t="shared" si="20"/>
        <v>2.3717948717948718</v>
      </c>
      <c r="H314" s="2" t="e">
        <f>SUM(Sheet2!C302:F302)+Sheet2!X302-G314</f>
        <v>#N/A</v>
      </c>
      <c r="I314" s="2" t="e">
        <f>SUM(Sheet2!C302:L302)+Sheet2!Y302-G314</f>
        <v>#N/A</v>
      </c>
      <c r="J314" s="2" t="e">
        <f>SUM(Sheet2!C302:V302)+Sheet2!Z302-G314</f>
        <v>#N/A</v>
      </c>
    </row>
    <row r="315" spans="1:10" x14ac:dyDescent="0.2">
      <c r="A315" s="17">
        <v>1</v>
      </c>
      <c r="B315" s="1">
        <v>297</v>
      </c>
      <c r="C315" s="1">
        <f t="shared" si="18"/>
        <v>15</v>
      </c>
      <c r="D315" s="1">
        <f t="shared" si="19"/>
        <v>2</v>
      </c>
      <c r="G315" s="2">
        <f t="shared" si="20"/>
        <v>2.3798076923076921</v>
      </c>
      <c r="H315" s="2" t="e">
        <f>SUM(Sheet2!C303:F303)+Sheet2!X303-G315</f>
        <v>#N/A</v>
      </c>
      <c r="I315" s="2" t="e">
        <f>SUM(Sheet2!C303:L303)+Sheet2!Y303-G315</f>
        <v>#N/A</v>
      </c>
      <c r="J315" s="2" t="e">
        <f>SUM(Sheet2!C303:V303)+Sheet2!Z303-G315</f>
        <v>#N/A</v>
      </c>
    </row>
    <row r="316" spans="1:10" x14ac:dyDescent="0.2">
      <c r="A316" s="17">
        <v>1</v>
      </c>
      <c r="B316" s="1">
        <v>298</v>
      </c>
      <c r="C316" s="1">
        <f t="shared" si="18"/>
        <v>14</v>
      </c>
      <c r="D316" s="1">
        <f t="shared" si="19"/>
        <v>2</v>
      </c>
      <c r="G316" s="2">
        <f t="shared" si="20"/>
        <v>2.3878205128205128</v>
      </c>
      <c r="H316" s="2" t="e">
        <f>SUM(Sheet2!C304:F304)+Sheet2!X304-G316</f>
        <v>#N/A</v>
      </c>
      <c r="I316" s="2" t="e">
        <f>SUM(Sheet2!C304:L304)+Sheet2!Y304-G316</f>
        <v>#N/A</v>
      </c>
      <c r="J316" s="2" t="e">
        <f>SUM(Sheet2!C304:V304)+Sheet2!Z304-G316</f>
        <v>#N/A</v>
      </c>
    </row>
    <row r="317" spans="1:10" x14ac:dyDescent="0.2">
      <c r="A317" s="17">
        <v>1</v>
      </c>
      <c r="B317" s="1">
        <v>299</v>
      </c>
      <c r="C317" s="1">
        <f t="shared" si="18"/>
        <v>13</v>
      </c>
      <c r="D317" s="1">
        <f t="shared" si="19"/>
        <v>2</v>
      </c>
      <c r="G317" s="2">
        <f t="shared" si="20"/>
        <v>2.3958333333333335</v>
      </c>
      <c r="H317" s="2" t="e">
        <f>SUM(Sheet2!C305:F305)+Sheet2!X305-G317</f>
        <v>#N/A</v>
      </c>
      <c r="I317" s="2" t="e">
        <f>SUM(Sheet2!C305:L305)+Sheet2!Y305-G317</f>
        <v>#N/A</v>
      </c>
      <c r="J317" s="2" t="e">
        <f>SUM(Sheet2!C305:V305)+Sheet2!Z305-G317</f>
        <v>#N/A</v>
      </c>
    </row>
    <row r="318" spans="1:10" x14ac:dyDescent="0.2">
      <c r="A318" s="17">
        <v>1</v>
      </c>
      <c r="B318" s="1">
        <v>300</v>
      </c>
      <c r="C318" s="1">
        <f t="shared" si="18"/>
        <v>12</v>
      </c>
      <c r="D318" s="1">
        <f t="shared" si="19"/>
        <v>1</v>
      </c>
      <c r="G318" s="2">
        <f t="shared" si="20"/>
        <v>2.4038461538461537</v>
      </c>
      <c r="H318" s="2" t="e">
        <f>SUM(Sheet2!C306:F306)+Sheet2!X306-G318</f>
        <v>#N/A</v>
      </c>
      <c r="I318" s="2" t="e">
        <f>SUM(Sheet2!C306:L306)+Sheet2!Y306-G318</f>
        <v>#N/A</v>
      </c>
      <c r="J318" s="2" t="e">
        <f>SUM(Sheet2!C306:V306)+Sheet2!Z306-G318</f>
        <v>#N/A</v>
      </c>
    </row>
    <row r="319" spans="1:10" x14ac:dyDescent="0.2">
      <c r="A319" s="17">
        <v>1</v>
      </c>
      <c r="B319" s="1">
        <v>301</v>
      </c>
      <c r="C319" s="1">
        <f t="shared" si="18"/>
        <v>11</v>
      </c>
      <c r="D319" s="1">
        <f t="shared" si="19"/>
        <v>1</v>
      </c>
      <c r="G319" s="2">
        <f t="shared" si="20"/>
        <v>2.4118589743589745</v>
      </c>
      <c r="H319" s="2" t="e">
        <f>SUM(Sheet2!C307:F307)+Sheet2!X307-G319</f>
        <v>#N/A</v>
      </c>
      <c r="I319" s="2" t="e">
        <f>SUM(Sheet2!C307:L307)+Sheet2!Y307-G319</f>
        <v>#N/A</v>
      </c>
      <c r="J319" s="2" t="e">
        <f>SUM(Sheet2!C307:V307)+Sheet2!Z307-G319</f>
        <v>#N/A</v>
      </c>
    </row>
    <row r="320" spans="1:10" x14ac:dyDescent="0.2">
      <c r="A320" s="17">
        <v>1</v>
      </c>
      <c r="B320" s="1">
        <v>302</v>
      </c>
      <c r="C320" s="1">
        <f t="shared" si="18"/>
        <v>10</v>
      </c>
      <c r="D320" s="1">
        <f t="shared" si="19"/>
        <v>1</v>
      </c>
      <c r="G320" s="2">
        <f t="shared" si="20"/>
        <v>2.4198717948717947</v>
      </c>
      <c r="H320" s="2" t="e">
        <f>SUM(Sheet2!C308:F308)+Sheet2!X308-G320</f>
        <v>#N/A</v>
      </c>
      <c r="I320" s="2" t="e">
        <f>SUM(Sheet2!C308:L308)+Sheet2!Y308-G320</f>
        <v>#N/A</v>
      </c>
      <c r="J320" s="2" t="e">
        <f>SUM(Sheet2!C308:V308)+Sheet2!Z308-G320</f>
        <v>#N/A</v>
      </c>
    </row>
    <row r="321" spans="1:10" x14ac:dyDescent="0.2">
      <c r="A321" s="17">
        <v>1</v>
      </c>
      <c r="B321" s="1">
        <v>303</v>
      </c>
      <c r="C321" s="1">
        <f t="shared" si="18"/>
        <v>9</v>
      </c>
      <c r="D321" s="1">
        <f t="shared" si="19"/>
        <v>1</v>
      </c>
      <c r="G321" s="2">
        <f t="shared" si="20"/>
        <v>2.4278846153846154</v>
      </c>
      <c r="H321" s="2" t="e">
        <f>SUM(Sheet2!C309:F309)+Sheet2!X309-G321</f>
        <v>#N/A</v>
      </c>
      <c r="I321" s="2" t="e">
        <f>SUM(Sheet2!C309:L309)+Sheet2!Y309-G321</f>
        <v>#N/A</v>
      </c>
      <c r="J321" s="2" t="e">
        <f>SUM(Sheet2!C309:V309)+Sheet2!Z309-G321</f>
        <v>#N/A</v>
      </c>
    </row>
    <row r="322" spans="1:10" x14ac:dyDescent="0.2">
      <c r="A322" s="17">
        <v>1</v>
      </c>
      <c r="B322" s="1">
        <v>304</v>
      </c>
      <c r="C322" s="1">
        <f t="shared" si="18"/>
        <v>8</v>
      </c>
      <c r="D322" s="1">
        <f t="shared" si="19"/>
        <v>1</v>
      </c>
      <c r="G322" s="2">
        <f t="shared" si="20"/>
        <v>2.4358974358974357</v>
      </c>
      <c r="H322" s="2" t="e">
        <f>SUM(Sheet2!C310:F310)+Sheet2!X310-G322</f>
        <v>#N/A</v>
      </c>
      <c r="I322" s="2" t="e">
        <f>SUM(Sheet2!C310:L310)+Sheet2!Y310-G322</f>
        <v>#N/A</v>
      </c>
      <c r="J322" s="2" t="e">
        <f>SUM(Sheet2!C310:V310)+Sheet2!Z310-G322</f>
        <v>#N/A</v>
      </c>
    </row>
    <row r="323" spans="1:10" x14ac:dyDescent="0.2">
      <c r="A323" s="17">
        <v>1</v>
      </c>
      <c r="B323" s="1">
        <v>305</v>
      </c>
      <c r="C323" s="1">
        <f t="shared" si="18"/>
        <v>7</v>
      </c>
      <c r="D323" s="1">
        <f t="shared" si="19"/>
        <v>1</v>
      </c>
      <c r="G323" s="2">
        <f t="shared" si="20"/>
        <v>2.4439102564102564</v>
      </c>
      <c r="H323" s="2" t="e">
        <f>SUM(Sheet2!C311:F311)+Sheet2!X311-G323</f>
        <v>#N/A</v>
      </c>
      <c r="I323" s="2" t="e">
        <f>SUM(Sheet2!C311:L311)+Sheet2!Y311-G323</f>
        <v>#N/A</v>
      </c>
      <c r="J323" s="2" t="e">
        <f>SUM(Sheet2!C311:V311)+Sheet2!Z311-G323</f>
        <v>#N/A</v>
      </c>
    </row>
    <row r="324" spans="1:10" x14ac:dyDescent="0.2">
      <c r="A324" s="17">
        <v>1</v>
      </c>
      <c r="B324" s="1">
        <v>306</v>
      </c>
      <c r="C324" s="1">
        <f t="shared" si="18"/>
        <v>6</v>
      </c>
      <c r="D324" s="1">
        <f t="shared" si="19"/>
        <v>1</v>
      </c>
      <c r="G324" s="2">
        <f t="shared" si="20"/>
        <v>2.4519230769230766</v>
      </c>
      <c r="H324" s="2" t="e">
        <f>SUM(Sheet2!C312:F312)+Sheet2!X312-G324</f>
        <v>#N/A</v>
      </c>
      <c r="I324" s="2" t="e">
        <f>SUM(Sheet2!C312:L312)+Sheet2!Y312-G324</f>
        <v>#N/A</v>
      </c>
      <c r="J324" s="2" t="e">
        <f>SUM(Sheet2!C312:V312)+Sheet2!Z312-G324</f>
        <v>#N/A</v>
      </c>
    </row>
    <row r="325" spans="1:10" x14ac:dyDescent="0.2">
      <c r="A325" s="17">
        <v>1</v>
      </c>
      <c r="B325" s="1">
        <v>307</v>
      </c>
      <c r="C325" s="1">
        <f t="shared" si="18"/>
        <v>5</v>
      </c>
      <c r="D325" s="1">
        <f t="shared" si="19"/>
        <v>1</v>
      </c>
      <c r="G325" s="2">
        <f t="shared" si="20"/>
        <v>2.4599358974358974</v>
      </c>
      <c r="H325" s="2" t="e">
        <f>SUM(Sheet2!C313:F313)+Sheet2!X313-G325</f>
        <v>#N/A</v>
      </c>
      <c r="I325" s="2" t="e">
        <f>SUM(Sheet2!C313:L313)+Sheet2!Y313-G325</f>
        <v>#N/A</v>
      </c>
      <c r="J325" s="2" t="e">
        <f>SUM(Sheet2!C313:V313)+Sheet2!Z313-G325</f>
        <v>#N/A</v>
      </c>
    </row>
    <row r="326" spans="1:10" x14ac:dyDescent="0.2">
      <c r="A326" s="17">
        <v>1</v>
      </c>
      <c r="B326" s="1">
        <v>308</v>
      </c>
      <c r="C326" s="1">
        <f t="shared" si="18"/>
        <v>4</v>
      </c>
      <c r="D326" s="1">
        <f t="shared" si="19"/>
        <v>1</v>
      </c>
      <c r="G326" s="2">
        <f t="shared" si="20"/>
        <v>2.4679487179487181</v>
      </c>
      <c r="H326" s="2" t="e">
        <f>SUM(Sheet2!C314:F314)+Sheet2!X314-G326</f>
        <v>#N/A</v>
      </c>
      <c r="I326" s="2" t="e">
        <f>SUM(Sheet2!C314:L314)+Sheet2!Y314-G326</f>
        <v>#N/A</v>
      </c>
      <c r="J326" s="2" t="e">
        <f>SUM(Sheet2!C314:V314)+Sheet2!Z314-G326</f>
        <v>#N/A</v>
      </c>
    </row>
    <row r="327" spans="1:10" x14ac:dyDescent="0.2">
      <c r="A327" s="17">
        <v>1</v>
      </c>
      <c r="B327" s="1">
        <v>309</v>
      </c>
      <c r="C327" s="1">
        <f t="shared" si="18"/>
        <v>3</v>
      </c>
      <c r="D327" s="1">
        <f t="shared" si="19"/>
        <v>1</v>
      </c>
      <c r="G327" s="2">
        <f t="shared" si="20"/>
        <v>2.4759615384615383</v>
      </c>
      <c r="H327" s="2" t="e">
        <f>SUM(Sheet2!C315:F315)+Sheet2!X315-G327</f>
        <v>#N/A</v>
      </c>
      <c r="I327" s="2" t="e">
        <f>SUM(Sheet2!C315:L315)+Sheet2!Y315-G327</f>
        <v>#N/A</v>
      </c>
      <c r="J327" s="2" t="e">
        <f>SUM(Sheet2!C315:V315)+Sheet2!Z315-G327</f>
        <v>#N/A</v>
      </c>
    </row>
    <row r="328" spans="1:10" x14ac:dyDescent="0.2">
      <c r="A328" s="17">
        <v>1</v>
      </c>
      <c r="B328" s="1">
        <v>310</v>
      </c>
      <c r="C328" s="1">
        <f t="shared" si="18"/>
        <v>2</v>
      </c>
      <c r="D328" s="1">
        <f t="shared" si="19"/>
        <v>1</v>
      </c>
      <c r="G328" s="2">
        <f t="shared" si="20"/>
        <v>2.483974358974359</v>
      </c>
      <c r="H328" s="2" t="e">
        <f>SUM(Sheet2!C316:F316)+Sheet2!X316-G328</f>
        <v>#N/A</v>
      </c>
      <c r="I328" s="2" t="e">
        <f>SUM(Sheet2!C316:L316)+Sheet2!Y316-G328</f>
        <v>#N/A</v>
      </c>
      <c r="J328" s="2" t="e">
        <f>SUM(Sheet2!C316:V316)+Sheet2!Z316-G328</f>
        <v>#N/A</v>
      </c>
    </row>
    <row r="329" spans="1:10" x14ac:dyDescent="0.2">
      <c r="A329" s="17">
        <v>1</v>
      </c>
      <c r="B329" s="1">
        <v>311</v>
      </c>
      <c r="C329" s="1">
        <f t="shared" si="18"/>
        <v>1</v>
      </c>
      <c r="D329" s="1">
        <f t="shared" si="19"/>
        <v>1</v>
      </c>
      <c r="G329" s="2">
        <f t="shared" si="20"/>
        <v>2.4919871794871797</v>
      </c>
      <c r="H329" s="2" t="e">
        <f>SUM(Sheet2!C317:F317)+Sheet2!X317-G329</f>
        <v>#N/A</v>
      </c>
      <c r="I329" s="2" t="e">
        <f>SUM(Sheet2!C317:L317)+Sheet2!Y317-G329</f>
        <v>#N/A</v>
      </c>
      <c r="J329" s="2" t="e">
        <f>SUM(Sheet2!C317:V317)+Sheet2!Z317-G329</f>
        <v>#N/A</v>
      </c>
    </row>
    <row r="330" spans="1:10" x14ac:dyDescent="0.2">
      <c r="A330" s="17">
        <v>1</v>
      </c>
      <c r="B330" s="3">
        <v>312</v>
      </c>
      <c r="C330" s="1">
        <f t="shared" si="18"/>
        <v>0</v>
      </c>
      <c r="D330" s="3">
        <f t="shared" si="19"/>
        <v>0</v>
      </c>
      <c r="E330" s="4"/>
      <c r="F330" s="4"/>
      <c r="G330" s="5">
        <v>2.5</v>
      </c>
      <c r="H330" s="2" t="e">
        <f>SUM(Sheet2!C318:F318)+Sheet2!X318-G330</f>
        <v>#N/A</v>
      </c>
      <c r="I330" s="2" t="e">
        <f>SUM(Sheet2!C318:L318)+Sheet2!Y318-G330</f>
        <v>#N/A</v>
      </c>
      <c r="J330" s="2" t="e">
        <f>SUM(Sheet2!C318:V318)+Sheet2!Z318-G330</f>
        <v>#N/A</v>
      </c>
    </row>
    <row r="331" spans="1:10" x14ac:dyDescent="0.2">
      <c r="A331" s="17">
        <f>A19+1</f>
        <v>2</v>
      </c>
      <c r="B331" s="1">
        <v>1</v>
      </c>
      <c r="C331" s="1">
        <f t="shared" si="18"/>
        <v>311</v>
      </c>
      <c r="D331" s="1">
        <f t="shared" si="19"/>
        <v>26</v>
      </c>
      <c r="G331" s="2">
        <f>2.5*(B331)/(($C$331+1))</f>
        <v>8.0128205128205121E-3</v>
      </c>
      <c r="H331" s="2" t="e">
        <f>SUM(Sheet2!C319:F319)+Sheet2!X319-G331</f>
        <v>#N/A</v>
      </c>
      <c r="I331" s="2" t="e">
        <f>SUM(Sheet2!C319:L319)+Sheet2!Y319-G331</f>
        <v>#N/A</v>
      </c>
      <c r="J331" s="2" t="e">
        <f>SUM(Sheet2!C319:V319)+Sheet2!Z319-G331</f>
        <v>#N/A</v>
      </c>
    </row>
    <row r="332" spans="1:10" x14ac:dyDescent="0.2">
      <c r="A332" s="17">
        <f t="shared" ref="A332:A395" si="21">A20+1</f>
        <v>2</v>
      </c>
      <c r="B332" s="1">
        <f>B331+1</f>
        <v>2</v>
      </c>
      <c r="C332" s="1">
        <f t="shared" si="18"/>
        <v>310</v>
      </c>
      <c r="D332" s="1">
        <f t="shared" si="19"/>
        <v>26</v>
      </c>
      <c r="G332" s="2">
        <f t="shared" ref="G332:G395" si="22">2.5*(B332)/(($C$331+1))</f>
        <v>1.6025641025641024E-2</v>
      </c>
      <c r="H332" s="2" t="e">
        <f>SUM(Sheet2!C320:F320)+Sheet2!X320-G332</f>
        <v>#N/A</v>
      </c>
      <c r="I332" s="2" t="e">
        <f>SUM(Sheet2!C320:L320)+Sheet2!Y320-G332</f>
        <v>#N/A</v>
      </c>
      <c r="J332" s="2" t="e">
        <f>SUM(Sheet2!C320:V320)+Sheet2!Z320-G332</f>
        <v>#N/A</v>
      </c>
    </row>
    <row r="333" spans="1:10" x14ac:dyDescent="0.2">
      <c r="A333" s="17">
        <f t="shared" si="21"/>
        <v>2</v>
      </c>
      <c r="B333" s="1">
        <f t="shared" ref="B333:B396" si="23">B332+1</f>
        <v>3</v>
      </c>
      <c r="C333" s="1">
        <f t="shared" si="18"/>
        <v>309</v>
      </c>
      <c r="D333" s="1">
        <f t="shared" si="19"/>
        <v>26</v>
      </c>
      <c r="G333" s="2">
        <f t="shared" si="22"/>
        <v>2.403846153846154E-2</v>
      </c>
      <c r="H333" s="2" t="e">
        <f>SUM(Sheet2!C321:F321)+Sheet2!X321-G333</f>
        <v>#N/A</v>
      </c>
      <c r="I333" s="2" t="e">
        <f>SUM(Sheet2!C321:L321)+Sheet2!Y321-G333</f>
        <v>#N/A</v>
      </c>
      <c r="J333" s="2" t="e">
        <f>SUM(Sheet2!C321:V321)+Sheet2!Z321-G333</f>
        <v>#N/A</v>
      </c>
    </row>
    <row r="334" spans="1:10" x14ac:dyDescent="0.2">
      <c r="A334" s="17">
        <f t="shared" si="21"/>
        <v>2</v>
      </c>
      <c r="B334" s="1">
        <f t="shared" si="23"/>
        <v>4</v>
      </c>
      <c r="C334" s="1">
        <f t="shared" si="18"/>
        <v>308</v>
      </c>
      <c r="D334" s="1">
        <f t="shared" si="19"/>
        <v>26</v>
      </c>
      <c r="G334" s="2">
        <f t="shared" si="22"/>
        <v>3.2051282051282048E-2</v>
      </c>
      <c r="H334" s="2" t="e">
        <f>SUM(Sheet2!C322:F322)+Sheet2!X322-G334</f>
        <v>#N/A</v>
      </c>
      <c r="I334" s="2" t="e">
        <f>SUM(Sheet2!C322:L322)+Sheet2!Y322-G334</f>
        <v>#N/A</v>
      </c>
      <c r="J334" s="2" t="e">
        <f>SUM(Sheet2!C322:V322)+Sheet2!Z322-G334</f>
        <v>#N/A</v>
      </c>
    </row>
    <row r="335" spans="1:10" x14ac:dyDescent="0.2">
      <c r="A335" s="17">
        <f t="shared" si="21"/>
        <v>2</v>
      </c>
      <c r="B335" s="1">
        <f t="shared" si="23"/>
        <v>5</v>
      </c>
      <c r="C335" s="1">
        <f t="shared" si="18"/>
        <v>307</v>
      </c>
      <c r="D335" s="1">
        <f t="shared" si="19"/>
        <v>26</v>
      </c>
      <c r="G335" s="2">
        <f t="shared" si="22"/>
        <v>4.0064102564102567E-2</v>
      </c>
      <c r="H335" s="2" t="e">
        <f>SUM(Sheet2!C323:F323)+Sheet2!X323-G335</f>
        <v>#N/A</v>
      </c>
      <c r="I335" s="2" t="e">
        <f>SUM(Sheet2!C323:L323)+Sheet2!Y323-G335</f>
        <v>#N/A</v>
      </c>
      <c r="J335" s="2" t="e">
        <f>SUM(Sheet2!C323:V323)+Sheet2!Z323-G335</f>
        <v>#N/A</v>
      </c>
    </row>
    <row r="336" spans="1:10" x14ac:dyDescent="0.2">
      <c r="A336" s="17">
        <f t="shared" si="21"/>
        <v>2</v>
      </c>
      <c r="B336" s="1">
        <f t="shared" si="23"/>
        <v>6</v>
      </c>
      <c r="C336" s="1">
        <f t="shared" si="18"/>
        <v>306</v>
      </c>
      <c r="D336" s="1">
        <f t="shared" si="19"/>
        <v>26</v>
      </c>
      <c r="G336" s="2">
        <f t="shared" si="22"/>
        <v>4.807692307692308E-2</v>
      </c>
      <c r="H336" s="2" t="e">
        <f>SUM(Sheet2!C324:F324)+Sheet2!X324-G336</f>
        <v>#N/A</v>
      </c>
      <c r="I336" s="2" t="e">
        <f>SUM(Sheet2!C324:L324)+Sheet2!Y324-G336</f>
        <v>#N/A</v>
      </c>
      <c r="J336" s="2" t="e">
        <f>SUM(Sheet2!C324:V324)+Sheet2!Z324-G336</f>
        <v>#N/A</v>
      </c>
    </row>
    <row r="337" spans="1:10" x14ac:dyDescent="0.2">
      <c r="A337" s="17">
        <f t="shared" si="21"/>
        <v>2</v>
      </c>
      <c r="B337" s="1">
        <f t="shared" si="23"/>
        <v>7</v>
      </c>
      <c r="C337" s="1">
        <f t="shared" si="18"/>
        <v>305</v>
      </c>
      <c r="D337" s="1">
        <f t="shared" si="19"/>
        <v>26</v>
      </c>
      <c r="G337" s="2">
        <f t="shared" si="22"/>
        <v>5.6089743589743592E-2</v>
      </c>
      <c r="H337" s="2" t="e">
        <f>SUM(Sheet2!C325:F325)+Sheet2!X325-G337</f>
        <v>#N/A</v>
      </c>
      <c r="I337" s="2" t="e">
        <f>SUM(Sheet2!C325:L325)+Sheet2!Y325-G337</f>
        <v>#N/A</v>
      </c>
      <c r="J337" s="2" t="e">
        <f>SUM(Sheet2!C325:V325)+Sheet2!Z325-G337</f>
        <v>#N/A</v>
      </c>
    </row>
    <row r="338" spans="1:10" x14ac:dyDescent="0.2">
      <c r="A338" s="17">
        <f t="shared" si="21"/>
        <v>2</v>
      </c>
      <c r="B338" s="1">
        <f t="shared" si="23"/>
        <v>8</v>
      </c>
      <c r="C338" s="1">
        <f t="shared" si="18"/>
        <v>304</v>
      </c>
      <c r="D338" s="1">
        <f t="shared" si="19"/>
        <v>26</v>
      </c>
      <c r="G338" s="2">
        <f t="shared" si="22"/>
        <v>6.4102564102564097E-2</v>
      </c>
      <c r="H338" s="2" t="e">
        <f>SUM(Sheet2!C326:F326)+Sheet2!X326-G338</f>
        <v>#N/A</v>
      </c>
      <c r="I338" s="2" t="e">
        <f>SUM(Sheet2!C326:L326)+Sheet2!Y326-G338</f>
        <v>#N/A</v>
      </c>
      <c r="J338" s="2" t="e">
        <f>SUM(Sheet2!C326:V326)+Sheet2!Z326-G338</f>
        <v>#N/A</v>
      </c>
    </row>
    <row r="339" spans="1:10" x14ac:dyDescent="0.2">
      <c r="A339" s="17">
        <f t="shared" si="21"/>
        <v>2</v>
      </c>
      <c r="B339" s="1">
        <f t="shared" si="23"/>
        <v>9</v>
      </c>
      <c r="C339" s="1">
        <f t="shared" si="18"/>
        <v>303</v>
      </c>
      <c r="D339" s="1">
        <f t="shared" si="19"/>
        <v>26</v>
      </c>
      <c r="G339" s="2">
        <f t="shared" si="22"/>
        <v>7.2115384615384609E-2</v>
      </c>
      <c r="H339" s="2" t="e">
        <f>SUM(Sheet2!C327:F327)+Sheet2!X327-G339</f>
        <v>#N/A</v>
      </c>
      <c r="I339" s="2" t="e">
        <f>SUM(Sheet2!C327:L327)+Sheet2!Y327-G339</f>
        <v>#N/A</v>
      </c>
      <c r="J339" s="2" t="e">
        <f>SUM(Sheet2!C327:V327)+Sheet2!Z327-G339</f>
        <v>#N/A</v>
      </c>
    </row>
    <row r="340" spans="1:10" x14ac:dyDescent="0.2">
      <c r="A340" s="17">
        <f t="shared" si="21"/>
        <v>2</v>
      </c>
      <c r="B340" s="1">
        <f t="shared" si="23"/>
        <v>10</v>
      </c>
      <c r="C340" s="1">
        <f t="shared" ref="C340:C403" si="24">312- IF(B340&gt;312,B340-312,B340)</f>
        <v>302</v>
      </c>
      <c r="D340" s="1">
        <f t="shared" ref="D340:D403" si="25">ROUNDUP(C340/12,0)</f>
        <v>26</v>
      </c>
      <c r="G340" s="2">
        <f t="shared" si="22"/>
        <v>8.0128205128205135E-2</v>
      </c>
      <c r="H340" s="2" t="e">
        <f>SUM(Sheet2!C328:F328)+Sheet2!X328-G340</f>
        <v>#N/A</v>
      </c>
      <c r="I340" s="2" t="e">
        <f>SUM(Sheet2!C328:L328)+Sheet2!Y328-G340</f>
        <v>#N/A</v>
      </c>
      <c r="J340" s="2" t="e">
        <f>SUM(Sheet2!C328:V328)+Sheet2!Z328-G340</f>
        <v>#N/A</v>
      </c>
    </row>
    <row r="341" spans="1:10" x14ac:dyDescent="0.2">
      <c r="A341" s="17">
        <f t="shared" si="21"/>
        <v>2</v>
      </c>
      <c r="B341" s="1">
        <f t="shared" si="23"/>
        <v>11</v>
      </c>
      <c r="C341" s="1">
        <f t="shared" si="24"/>
        <v>301</v>
      </c>
      <c r="D341" s="1">
        <f t="shared" si="25"/>
        <v>26</v>
      </c>
      <c r="G341" s="2">
        <f t="shared" si="22"/>
        <v>8.8141025641025647E-2</v>
      </c>
      <c r="H341" s="2" t="e">
        <f>SUM(Sheet2!C329:F329)+Sheet2!X329-G341</f>
        <v>#N/A</v>
      </c>
      <c r="I341" s="2" t="e">
        <f>SUM(Sheet2!C329:L329)+Sheet2!Y329-G341</f>
        <v>#N/A</v>
      </c>
      <c r="J341" s="2" t="e">
        <f>SUM(Sheet2!C329:V329)+Sheet2!Z329-G341</f>
        <v>#N/A</v>
      </c>
    </row>
    <row r="342" spans="1:10" x14ac:dyDescent="0.2">
      <c r="A342" s="17">
        <f t="shared" si="21"/>
        <v>2</v>
      </c>
      <c r="B342" s="1">
        <f t="shared" si="23"/>
        <v>12</v>
      </c>
      <c r="C342" s="1">
        <f t="shared" si="24"/>
        <v>300</v>
      </c>
      <c r="D342" s="1">
        <f t="shared" si="25"/>
        <v>25</v>
      </c>
      <c r="G342" s="2">
        <f t="shared" si="22"/>
        <v>9.6153846153846159E-2</v>
      </c>
      <c r="H342" s="2" t="e">
        <f>SUM(Sheet2!C330:F330)+Sheet2!X330-G342</f>
        <v>#N/A</v>
      </c>
      <c r="I342" s="2" t="e">
        <f>SUM(Sheet2!C330:L330)+Sheet2!Y330-G342</f>
        <v>#N/A</v>
      </c>
      <c r="J342" s="2" t="e">
        <f>SUM(Sheet2!C330:V330)+Sheet2!Z330-G342</f>
        <v>#N/A</v>
      </c>
    </row>
    <row r="343" spans="1:10" x14ac:dyDescent="0.2">
      <c r="A343" s="17">
        <f t="shared" si="21"/>
        <v>2</v>
      </c>
      <c r="B343" s="1">
        <f t="shared" si="23"/>
        <v>13</v>
      </c>
      <c r="C343" s="1">
        <f t="shared" si="24"/>
        <v>299</v>
      </c>
      <c r="D343" s="1">
        <f t="shared" si="25"/>
        <v>25</v>
      </c>
      <c r="G343" s="2">
        <f t="shared" si="22"/>
        <v>0.10416666666666667</v>
      </c>
      <c r="H343" s="2" t="e">
        <f>SUM(Sheet2!C331:F331)+Sheet2!X331-G343</f>
        <v>#N/A</v>
      </c>
      <c r="I343" s="2" t="e">
        <f>SUM(Sheet2!C331:L331)+Sheet2!Y331-G343</f>
        <v>#N/A</v>
      </c>
      <c r="J343" s="2" t="e">
        <f>SUM(Sheet2!C331:V331)+Sheet2!Z331-G343</f>
        <v>#N/A</v>
      </c>
    </row>
    <row r="344" spans="1:10" x14ac:dyDescent="0.2">
      <c r="A344" s="17">
        <f t="shared" si="21"/>
        <v>2</v>
      </c>
      <c r="B344" s="1">
        <f t="shared" si="23"/>
        <v>14</v>
      </c>
      <c r="C344" s="1">
        <f t="shared" si="24"/>
        <v>298</v>
      </c>
      <c r="D344" s="1">
        <f t="shared" si="25"/>
        <v>25</v>
      </c>
      <c r="G344" s="2">
        <f t="shared" si="22"/>
        <v>0.11217948717948718</v>
      </c>
      <c r="H344" s="2" t="e">
        <f>SUM(Sheet2!C332:F332)+Sheet2!X332-G344</f>
        <v>#N/A</v>
      </c>
      <c r="I344" s="2" t="e">
        <f>SUM(Sheet2!C332:L332)+Sheet2!Y332-G344</f>
        <v>#N/A</v>
      </c>
      <c r="J344" s="2" t="e">
        <f>SUM(Sheet2!C332:V332)+Sheet2!Z332-G344</f>
        <v>#N/A</v>
      </c>
    </row>
    <row r="345" spans="1:10" x14ac:dyDescent="0.2">
      <c r="A345" s="17">
        <f t="shared" si="21"/>
        <v>2</v>
      </c>
      <c r="B345" s="1">
        <f t="shared" si="23"/>
        <v>15</v>
      </c>
      <c r="C345" s="1">
        <f t="shared" si="24"/>
        <v>297</v>
      </c>
      <c r="D345" s="1">
        <f t="shared" si="25"/>
        <v>25</v>
      </c>
      <c r="G345" s="2">
        <f t="shared" si="22"/>
        <v>0.1201923076923077</v>
      </c>
      <c r="H345" s="2" t="e">
        <f>SUM(Sheet2!C333:F333)+Sheet2!X333-G345</f>
        <v>#N/A</v>
      </c>
      <c r="I345" s="2" t="e">
        <f>SUM(Sheet2!C333:L333)+Sheet2!Y333-G345</f>
        <v>#N/A</v>
      </c>
      <c r="J345" s="2" t="e">
        <f>SUM(Sheet2!C333:V333)+Sheet2!Z333-G345</f>
        <v>#N/A</v>
      </c>
    </row>
    <row r="346" spans="1:10" x14ac:dyDescent="0.2">
      <c r="A346" s="17">
        <f t="shared" si="21"/>
        <v>2</v>
      </c>
      <c r="B346" s="1">
        <f t="shared" si="23"/>
        <v>16</v>
      </c>
      <c r="C346" s="1">
        <f t="shared" si="24"/>
        <v>296</v>
      </c>
      <c r="D346" s="1">
        <f t="shared" si="25"/>
        <v>25</v>
      </c>
      <c r="G346" s="2">
        <f t="shared" si="22"/>
        <v>0.12820512820512819</v>
      </c>
      <c r="H346" s="2" t="e">
        <f>SUM(Sheet2!C334:F334)+Sheet2!X334-G346</f>
        <v>#N/A</v>
      </c>
      <c r="I346" s="2" t="e">
        <f>SUM(Sheet2!C334:L334)+Sheet2!Y334-G346</f>
        <v>#N/A</v>
      </c>
      <c r="J346" s="2" t="e">
        <f>SUM(Sheet2!C334:V334)+Sheet2!Z334-G346</f>
        <v>#N/A</v>
      </c>
    </row>
    <row r="347" spans="1:10" x14ac:dyDescent="0.2">
      <c r="A347" s="17">
        <f t="shared" si="21"/>
        <v>2</v>
      </c>
      <c r="B347" s="1">
        <f t="shared" si="23"/>
        <v>17</v>
      </c>
      <c r="C347" s="1">
        <f t="shared" si="24"/>
        <v>295</v>
      </c>
      <c r="D347" s="1">
        <f t="shared" si="25"/>
        <v>25</v>
      </c>
      <c r="G347" s="2">
        <f t="shared" si="22"/>
        <v>0.13621794871794871</v>
      </c>
      <c r="H347" s="2" t="e">
        <f>SUM(Sheet2!C335:F335)+Sheet2!X335-G347</f>
        <v>#N/A</v>
      </c>
      <c r="I347" s="2" t="e">
        <f>SUM(Sheet2!C335:L335)+Sheet2!Y335-G347</f>
        <v>#N/A</v>
      </c>
      <c r="J347" s="2" t="e">
        <f>SUM(Sheet2!C335:V335)+Sheet2!Z335-G347</f>
        <v>#N/A</v>
      </c>
    </row>
    <row r="348" spans="1:10" x14ac:dyDescent="0.2">
      <c r="A348" s="17">
        <f t="shared" si="21"/>
        <v>2</v>
      </c>
      <c r="B348" s="1">
        <f t="shared" si="23"/>
        <v>18</v>
      </c>
      <c r="C348" s="1">
        <f t="shared" si="24"/>
        <v>294</v>
      </c>
      <c r="D348" s="1">
        <f t="shared" si="25"/>
        <v>25</v>
      </c>
      <c r="G348" s="2">
        <f t="shared" si="22"/>
        <v>0.14423076923076922</v>
      </c>
      <c r="H348" s="2" t="e">
        <f>SUM(Sheet2!C336:F336)+Sheet2!X336-G348</f>
        <v>#N/A</v>
      </c>
      <c r="I348" s="2" t="e">
        <f>SUM(Sheet2!C336:L336)+Sheet2!Y336-G348</f>
        <v>#N/A</v>
      </c>
      <c r="J348" s="2" t="e">
        <f>SUM(Sheet2!C336:V336)+Sheet2!Z336-G348</f>
        <v>#N/A</v>
      </c>
    </row>
    <row r="349" spans="1:10" x14ac:dyDescent="0.2">
      <c r="A349" s="17">
        <f t="shared" si="21"/>
        <v>2</v>
      </c>
      <c r="B349" s="1">
        <f t="shared" si="23"/>
        <v>19</v>
      </c>
      <c r="C349" s="1">
        <f t="shared" si="24"/>
        <v>293</v>
      </c>
      <c r="D349" s="1">
        <f t="shared" si="25"/>
        <v>25</v>
      </c>
      <c r="G349" s="2">
        <f t="shared" si="22"/>
        <v>0.15224358974358973</v>
      </c>
      <c r="H349" s="2" t="e">
        <f>SUM(Sheet2!C337:F337)+Sheet2!X337-G349</f>
        <v>#N/A</v>
      </c>
      <c r="I349" s="2" t="e">
        <f>SUM(Sheet2!C337:L337)+Sheet2!Y337-G349</f>
        <v>#N/A</v>
      </c>
      <c r="J349" s="2" t="e">
        <f>SUM(Sheet2!C337:V337)+Sheet2!Z337-G349</f>
        <v>#N/A</v>
      </c>
    </row>
    <row r="350" spans="1:10" x14ac:dyDescent="0.2">
      <c r="A350" s="17">
        <f t="shared" si="21"/>
        <v>2</v>
      </c>
      <c r="B350" s="1">
        <f t="shared" si="23"/>
        <v>20</v>
      </c>
      <c r="C350" s="1">
        <f t="shared" si="24"/>
        <v>292</v>
      </c>
      <c r="D350" s="1">
        <f t="shared" si="25"/>
        <v>25</v>
      </c>
      <c r="G350" s="2">
        <f t="shared" si="22"/>
        <v>0.16025641025641027</v>
      </c>
      <c r="H350" s="2" t="e">
        <f>SUM(Sheet2!C338:F338)+Sheet2!X338-G350</f>
        <v>#N/A</v>
      </c>
      <c r="I350" s="2" t="e">
        <f>SUM(Sheet2!C338:L338)+Sheet2!Y338-G350</f>
        <v>#N/A</v>
      </c>
      <c r="J350" s="2" t="e">
        <f>SUM(Sheet2!C338:V338)+Sheet2!Z338-G350</f>
        <v>#N/A</v>
      </c>
    </row>
    <row r="351" spans="1:10" x14ac:dyDescent="0.2">
      <c r="A351" s="17">
        <f t="shared" si="21"/>
        <v>2</v>
      </c>
      <c r="B351" s="1">
        <f t="shared" si="23"/>
        <v>21</v>
      </c>
      <c r="C351" s="1">
        <f t="shared" si="24"/>
        <v>291</v>
      </c>
      <c r="D351" s="1">
        <f t="shared" si="25"/>
        <v>25</v>
      </c>
      <c r="G351" s="2">
        <f t="shared" si="22"/>
        <v>0.16826923076923078</v>
      </c>
      <c r="H351" s="2" t="e">
        <f>SUM(Sheet2!C339:F339)+Sheet2!X339-G351</f>
        <v>#N/A</v>
      </c>
      <c r="I351" s="2" t="e">
        <f>SUM(Sheet2!C339:L339)+Sheet2!Y339-G351</f>
        <v>#N/A</v>
      </c>
      <c r="J351" s="2" t="e">
        <f>SUM(Sheet2!C339:V339)+Sheet2!Z339-G351</f>
        <v>#N/A</v>
      </c>
    </row>
    <row r="352" spans="1:10" x14ac:dyDescent="0.2">
      <c r="A352" s="17">
        <f t="shared" si="21"/>
        <v>2</v>
      </c>
      <c r="B352" s="1">
        <f t="shared" si="23"/>
        <v>22</v>
      </c>
      <c r="C352" s="1">
        <f t="shared" si="24"/>
        <v>290</v>
      </c>
      <c r="D352" s="1">
        <f t="shared" si="25"/>
        <v>25</v>
      </c>
      <c r="G352" s="2">
        <f t="shared" si="22"/>
        <v>0.17628205128205129</v>
      </c>
      <c r="H352" s="2" t="e">
        <f>SUM(Sheet2!C340:F340)+Sheet2!X340-G352</f>
        <v>#N/A</v>
      </c>
      <c r="I352" s="2" t="e">
        <f>SUM(Sheet2!C340:L340)+Sheet2!Y340-G352</f>
        <v>#N/A</v>
      </c>
      <c r="J352" s="2" t="e">
        <f>SUM(Sheet2!C340:V340)+Sheet2!Z340-G352</f>
        <v>#N/A</v>
      </c>
    </row>
    <row r="353" spans="1:10" x14ac:dyDescent="0.2">
      <c r="A353" s="17">
        <f t="shared" si="21"/>
        <v>2</v>
      </c>
      <c r="B353" s="1">
        <f t="shared" si="23"/>
        <v>23</v>
      </c>
      <c r="C353" s="1">
        <f t="shared" si="24"/>
        <v>289</v>
      </c>
      <c r="D353" s="1">
        <f t="shared" si="25"/>
        <v>25</v>
      </c>
      <c r="G353" s="2">
        <f t="shared" si="22"/>
        <v>0.18429487179487181</v>
      </c>
      <c r="H353" s="2" t="e">
        <f>SUM(Sheet2!C341:F341)+Sheet2!X341-G353</f>
        <v>#N/A</v>
      </c>
      <c r="I353" s="2" t="e">
        <f>SUM(Sheet2!C341:L341)+Sheet2!Y341-G353</f>
        <v>#N/A</v>
      </c>
      <c r="J353" s="2" t="e">
        <f>SUM(Sheet2!C341:V341)+Sheet2!Z341-G353</f>
        <v>#N/A</v>
      </c>
    </row>
    <row r="354" spans="1:10" x14ac:dyDescent="0.2">
      <c r="A354" s="17">
        <f t="shared" si="21"/>
        <v>2</v>
      </c>
      <c r="B354" s="1">
        <f t="shared" si="23"/>
        <v>24</v>
      </c>
      <c r="C354" s="1">
        <f t="shared" si="24"/>
        <v>288</v>
      </c>
      <c r="D354" s="1">
        <f t="shared" si="25"/>
        <v>24</v>
      </c>
      <c r="G354" s="2">
        <f t="shared" si="22"/>
        <v>0.19230769230769232</v>
      </c>
      <c r="H354" s="2" t="e">
        <f>SUM(Sheet2!C342:F342)+Sheet2!X342-G354</f>
        <v>#N/A</v>
      </c>
      <c r="I354" s="2" t="e">
        <f>SUM(Sheet2!C342:L342)+Sheet2!Y342-G354</f>
        <v>#N/A</v>
      </c>
      <c r="J354" s="2" t="e">
        <f>SUM(Sheet2!C342:V342)+Sheet2!Z342-G354</f>
        <v>#N/A</v>
      </c>
    </row>
    <row r="355" spans="1:10" x14ac:dyDescent="0.2">
      <c r="A355" s="17">
        <f t="shared" si="21"/>
        <v>2</v>
      </c>
      <c r="B355" s="1">
        <f t="shared" si="23"/>
        <v>25</v>
      </c>
      <c r="C355" s="1">
        <f t="shared" si="24"/>
        <v>287</v>
      </c>
      <c r="D355" s="1">
        <f t="shared" si="25"/>
        <v>24</v>
      </c>
      <c r="G355" s="2">
        <f t="shared" si="22"/>
        <v>0.20032051282051283</v>
      </c>
      <c r="H355" s="2" t="e">
        <f>SUM(Sheet2!C343:F343)+Sheet2!X343-G355</f>
        <v>#N/A</v>
      </c>
      <c r="I355" s="2" t="e">
        <f>SUM(Sheet2!C343:L343)+Sheet2!Y343-G355</f>
        <v>#N/A</v>
      </c>
      <c r="J355" s="2" t="e">
        <f>SUM(Sheet2!C343:V343)+Sheet2!Z343-G355</f>
        <v>#N/A</v>
      </c>
    </row>
    <row r="356" spans="1:10" x14ac:dyDescent="0.2">
      <c r="A356" s="17">
        <f t="shared" si="21"/>
        <v>2</v>
      </c>
      <c r="B356" s="1">
        <f t="shared" si="23"/>
        <v>26</v>
      </c>
      <c r="C356" s="1">
        <f t="shared" si="24"/>
        <v>286</v>
      </c>
      <c r="D356" s="1">
        <f t="shared" si="25"/>
        <v>24</v>
      </c>
      <c r="G356" s="2">
        <f t="shared" si="22"/>
        <v>0.20833333333333334</v>
      </c>
      <c r="H356" s="2" t="e">
        <f>SUM(Sheet2!C344:F344)+Sheet2!X344-G356</f>
        <v>#N/A</v>
      </c>
      <c r="I356" s="2" t="e">
        <f>SUM(Sheet2!C344:L344)+Sheet2!Y344-G356</f>
        <v>#N/A</v>
      </c>
      <c r="J356" s="2" t="e">
        <f>SUM(Sheet2!C344:V344)+Sheet2!Z344-G356</f>
        <v>#N/A</v>
      </c>
    </row>
    <row r="357" spans="1:10" x14ac:dyDescent="0.2">
      <c r="A357" s="17">
        <f t="shared" si="21"/>
        <v>2</v>
      </c>
      <c r="B357" s="1">
        <f t="shared" si="23"/>
        <v>27</v>
      </c>
      <c r="C357" s="1">
        <f t="shared" si="24"/>
        <v>285</v>
      </c>
      <c r="D357" s="1">
        <f t="shared" si="25"/>
        <v>24</v>
      </c>
      <c r="G357" s="2">
        <f t="shared" si="22"/>
        <v>0.21634615384615385</v>
      </c>
      <c r="H357" s="2" t="e">
        <f>SUM(Sheet2!C345:F345)+Sheet2!X345-G357</f>
        <v>#N/A</v>
      </c>
      <c r="I357" s="2" t="e">
        <f>SUM(Sheet2!C345:L345)+Sheet2!Y345-G357</f>
        <v>#N/A</v>
      </c>
      <c r="J357" s="2" t="e">
        <f>SUM(Sheet2!C345:V345)+Sheet2!Z345-G357</f>
        <v>#N/A</v>
      </c>
    </row>
    <row r="358" spans="1:10" x14ac:dyDescent="0.2">
      <c r="A358" s="17">
        <f t="shared" si="21"/>
        <v>2</v>
      </c>
      <c r="B358" s="1">
        <f t="shared" si="23"/>
        <v>28</v>
      </c>
      <c r="C358" s="1">
        <f t="shared" si="24"/>
        <v>284</v>
      </c>
      <c r="D358" s="1">
        <f t="shared" si="25"/>
        <v>24</v>
      </c>
      <c r="G358" s="2">
        <f t="shared" si="22"/>
        <v>0.22435897435897437</v>
      </c>
      <c r="H358" s="2" t="e">
        <f>SUM(Sheet2!C346:F346)+Sheet2!X346-G358</f>
        <v>#N/A</v>
      </c>
      <c r="I358" s="2" t="e">
        <f>SUM(Sheet2!C346:L346)+Sheet2!Y346-G358</f>
        <v>#N/A</v>
      </c>
      <c r="J358" s="2" t="e">
        <f>SUM(Sheet2!C346:V346)+Sheet2!Z346-G358</f>
        <v>#N/A</v>
      </c>
    </row>
    <row r="359" spans="1:10" x14ac:dyDescent="0.2">
      <c r="A359" s="17">
        <f t="shared" si="21"/>
        <v>2</v>
      </c>
      <c r="B359" s="1">
        <f t="shared" si="23"/>
        <v>29</v>
      </c>
      <c r="C359" s="1">
        <f t="shared" si="24"/>
        <v>283</v>
      </c>
      <c r="D359" s="1">
        <f t="shared" si="25"/>
        <v>24</v>
      </c>
      <c r="G359" s="2">
        <f t="shared" si="22"/>
        <v>0.23237179487179488</v>
      </c>
      <c r="H359" s="2" t="e">
        <f>SUM(Sheet2!C347:F347)+Sheet2!X347-G359</f>
        <v>#N/A</v>
      </c>
      <c r="I359" s="2" t="e">
        <f>SUM(Sheet2!C347:L347)+Sheet2!Y347-G359</f>
        <v>#N/A</v>
      </c>
      <c r="J359" s="2" t="e">
        <f>SUM(Sheet2!C347:V347)+Sheet2!Z347-G359</f>
        <v>#N/A</v>
      </c>
    </row>
    <row r="360" spans="1:10" x14ac:dyDescent="0.2">
      <c r="A360" s="17">
        <f t="shared" si="21"/>
        <v>2</v>
      </c>
      <c r="B360" s="1">
        <f t="shared" si="23"/>
        <v>30</v>
      </c>
      <c r="C360" s="1">
        <f t="shared" si="24"/>
        <v>282</v>
      </c>
      <c r="D360" s="1">
        <f t="shared" si="25"/>
        <v>24</v>
      </c>
      <c r="G360" s="2">
        <f t="shared" si="22"/>
        <v>0.24038461538461539</v>
      </c>
      <c r="H360" s="2" t="e">
        <f>SUM(Sheet2!C348:F348)+Sheet2!X348-G360</f>
        <v>#N/A</v>
      </c>
      <c r="I360" s="2" t="e">
        <f>SUM(Sheet2!C348:L348)+Sheet2!Y348-G360</f>
        <v>#N/A</v>
      </c>
      <c r="J360" s="2" t="e">
        <f>SUM(Sheet2!C348:V348)+Sheet2!Z348-G360</f>
        <v>#N/A</v>
      </c>
    </row>
    <row r="361" spans="1:10" x14ac:dyDescent="0.2">
      <c r="A361" s="17">
        <f t="shared" si="21"/>
        <v>2</v>
      </c>
      <c r="B361" s="1">
        <f t="shared" si="23"/>
        <v>31</v>
      </c>
      <c r="C361" s="1">
        <f t="shared" si="24"/>
        <v>281</v>
      </c>
      <c r="D361" s="1">
        <f t="shared" si="25"/>
        <v>24</v>
      </c>
      <c r="G361" s="2">
        <f t="shared" si="22"/>
        <v>0.2483974358974359</v>
      </c>
      <c r="H361" s="2" t="e">
        <f>SUM(Sheet2!C349:F349)+Sheet2!X349-G361</f>
        <v>#N/A</v>
      </c>
      <c r="I361" s="2" t="e">
        <f>SUM(Sheet2!C349:L349)+Sheet2!Y349-G361</f>
        <v>#N/A</v>
      </c>
      <c r="J361" s="2" t="e">
        <f>SUM(Sheet2!C349:V349)+Sheet2!Z349-G361</f>
        <v>#N/A</v>
      </c>
    </row>
    <row r="362" spans="1:10" x14ac:dyDescent="0.2">
      <c r="A362" s="17">
        <f t="shared" si="21"/>
        <v>2</v>
      </c>
      <c r="B362" s="1">
        <f t="shared" si="23"/>
        <v>32</v>
      </c>
      <c r="C362" s="1">
        <f t="shared" si="24"/>
        <v>280</v>
      </c>
      <c r="D362" s="1">
        <f t="shared" si="25"/>
        <v>24</v>
      </c>
      <c r="G362" s="2">
        <f t="shared" si="22"/>
        <v>0.25641025641025639</v>
      </c>
      <c r="H362" s="2" t="e">
        <f>SUM(Sheet2!C350:F350)+Sheet2!X350-G362</f>
        <v>#N/A</v>
      </c>
      <c r="I362" s="2" t="e">
        <f>SUM(Sheet2!C350:L350)+Sheet2!Y350-G362</f>
        <v>#N/A</v>
      </c>
      <c r="J362" s="2" t="e">
        <f>SUM(Sheet2!C350:V350)+Sheet2!Z350-G362</f>
        <v>#N/A</v>
      </c>
    </row>
    <row r="363" spans="1:10" x14ac:dyDescent="0.2">
      <c r="A363" s="17">
        <f t="shared" si="21"/>
        <v>2</v>
      </c>
      <c r="B363" s="1">
        <f t="shared" si="23"/>
        <v>33</v>
      </c>
      <c r="C363" s="1">
        <f t="shared" si="24"/>
        <v>279</v>
      </c>
      <c r="D363" s="1">
        <f t="shared" si="25"/>
        <v>24</v>
      </c>
      <c r="G363" s="2">
        <f t="shared" si="22"/>
        <v>0.26442307692307693</v>
      </c>
      <c r="H363" s="2" t="e">
        <f>SUM(Sheet2!C351:F351)+Sheet2!X351-G363</f>
        <v>#N/A</v>
      </c>
      <c r="I363" s="2" t="e">
        <f>SUM(Sheet2!C351:L351)+Sheet2!Y351-G363</f>
        <v>#N/A</v>
      </c>
      <c r="J363" s="2" t="e">
        <f>SUM(Sheet2!C351:V351)+Sheet2!Z351-G363</f>
        <v>#N/A</v>
      </c>
    </row>
    <row r="364" spans="1:10" x14ac:dyDescent="0.2">
      <c r="A364" s="17">
        <f t="shared" si="21"/>
        <v>2</v>
      </c>
      <c r="B364" s="1">
        <f t="shared" si="23"/>
        <v>34</v>
      </c>
      <c r="C364" s="1">
        <f t="shared" si="24"/>
        <v>278</v>
      </c>
      <c r="D364" s="1">
        <f t="shared" si="25"/>
        <v>24</v>
      </c>
      <c r="G364" s="2">
        <f t="shared" si="22"/>
        <v>0.27243589743589741</v>
      </c>
      <c r="H364" s="2" t="e">
        <f>SUM(Sheet2!C352:F352)+Sheet2!X352-G364</f>
        <v>#N/A</v>
      </c>
      <c r="I364" s="2" t="e">
        <f>SUM(Sheet2!C352:L352)+Sheet2!Y352-G364</f>
        <v>#N/A</v>
      </c>
      <c r="J364" s="2" t="e">
        <f>SUM(Sheet2!C352:V352)+Sheet2!Z352-G364</f>
        <v>#N/A</v>
      </c>
    </row>
    <row r="365" spans="1:10" x14ac:dyDescent="0.2">
      <c r="A365" s="17">
        <f t="shared" si="21"/>
        <v>2</v>
      </c>
      <c r="B365" s="1">
        <f t="shared" si="23"/>
        <v>35</v>
      </c>
      <c r="C365" s="1">
        <f t="shared" si="24"/>
        <v>277</v>
      </c>
      <c r="D365" s="1">
        <f t="shared" si="25"/>
        <v>24</v>
      </c>
      <c r="G365" s="2">
        <f t="shared" si="22"/>
        <v>0.28044871794871795</v>
      </c>
      <c r="H365" s="2" t="e">
        <f>SUM(Sheet2!C353:F353)+Sheet2!X353-G365</f>
        <v>#N/A</v>
      </c>
      <c r="I365" s="2" t="e">
        <f>SUM(Sheet2!C353:L353)+Sheet2!Y353-G365</f>
        <v>#N/A</v>
      </c>
      <c r="J365" s="2" t="e">
        <f>SUM(Sheet2!C353:V353)+Sheet2!Z353-G365</f>
        <v>#N/A</v>
      </c>
    </row>
    <row r="366" spans="1:10" x14ac:dyDescent="0.2">
      <c r="A366" s="17">
        <f t="shared" si="21"/>
        <v>2</v>
      </c>
      <c r="B366" s="1">
        <f t="shared" si="23"/>
        <v>36</v>
      </c>
      <c r="C366" s="1">
        <f t="shared" si="24"/>
        <v>276</v>
      </c>
      <c r="D366" s="1">
        <f t="shared" si="25"/>
        <v>23</v>
      </c>
      <c r="G366" s="2">
        <f t="shared" si="22"/>
        <v>0.28846153846153844</v>
      </c>
      <c r="H366" s="2" t="e">
        <f>SUM(Sheet2!C354:F354)+Sheet2!X354-G366</f>
        <v>#N/A</v>
      </c>
      <c r="I366" s="2" t="e">
        <f>SUM(Sheet2!C354:L354)+Sheet2!Y354-G366</f>
        <v>#N/A</v>
      </c>
      <c r="J366" s="2" t="e">
        <f>SUM(Sheet2!C354:V354)+Sheet2!Z354-G366</f>
        <v>#N/A</v>
      </c>
    </row>
    <row r="367" spans="1:10" x14ac:dyDescent="0.2">
      <c r="A367" s="17">
        <f t="shared" si="21"/>
        <v>2</v>
      </c>
      <c r="B367" s="1">
        <f t="shared" si="23"/>
        <v>37</v>
      </c>
      <c r="C367" s="1">
        <f t="shared" si="24"/>
        <v>275</v>
      </c>
      <c r="D367" s="1">
        <f t="shared" si="25"/>
        <v>23</v>
      </c>
      <c r="G367" s="2">
        <f t="shared" si="22"/>
        <v>0.29647435897435898</v>
      </c>
      <c r="H367" s="2" t="e">
        <f>SUM(Sheet2!C355:F355)+Sheet2!X355-G367</f>
        <v>#N/A</v>
      </c>
      <c r="I367" s="2" t="e">
        <f>SUM(Sheet2!C355:L355)+Sheet2!Y355-G367</f>
        <v>#N/A</v>
      </c>
      <c r="J367" s="2" t="e">
        <f>SUM(Sheet2!C355:V355)+Sheet2!Z355-G367</f>
        <v>#N/A</v>
      </c>
    </row>
    <row r="368" spans="1:10" x14ac:dyDescent="0.2">
      <c r="A368" s="17">
        <f t="shared" si="21"/>
        <v>2</v>
      </c>
      <c r="B368" s="1">
        <f t="shared" si="23"/>
        <v>38</v>
      </c>
      <c r="C368" s="1">
        <f t="shared" si="24"/>
        <v>274</v>
      </c>
      <c r="D368" s="1">
        <f t="shared" si="25"/>
        <v>23</v>
      </c>
      <c r="G368" s="2">
        <f t="shared" si="22"/>
        <v>0.30448717948717946</v>
      </c>
      <c r="H368" s="2" t="e">
        <f>SUM(Sheet2!C356:F356)+Sheet2!X356-G368</f>
        <v>#N/A</v>
      </c>
      <c r="I368" s="2" t="e">
        <f>SUM(Sheet2!C356:L356)+Sheet2!Y356-G368</f>
        <v>#N/A</v>
      </c>
      <c r="J368" s="2" t="e">
        <f>SUM(Sheet2!C356:V356)+Sheet2!Z356-G368</f>
        <v>#N/A</v>
      </c>
    </row>
    <row r="369" spans="1:10" x14ac:dyDescent="0.2">
      <c r="A369" s="17">
        <f t="shared" si="21"/>
        <v>2</v>
      </c>
      <c r="B369" s="1">
        <f t="shared" si="23"/>
        <v>39</v>
      </c>
      <c r="C369" s="1">
        <f t="shared" si="24"/>
        <v>273</v>
      </c>
      <c r="D369" s="1">
        <f t="shared" si="25"/>
        <v>23</v>
      </c>
      <c r="G369" s="2">
        <f t="shared" si="22"/>
        <v>0.3125</v>
      </c>
      <c r="H369" s="2" t="e">
        <f>SUM(Sheet2!C357:F357)+Sheet2!X357-G369</f>
        <v>#N/A</v>
      </c>
      <c r="I369" s="2" t="e">
        <f>SUM(Sheet2!C357:L357)+Sheet2!Y357-G369</f>
        <v>#N/A</v>
      </c>
      <c r="J369" s="2" t="e">
        <f>SUM(Sheet2!C357:V357)+Sheet2!Z357-G369</f>
        <v>#N/A</v>
      </c>
    </row>
    <row r="370" spans="1:10" x14ac:dyDescent="0.2">
      <c r="A370" s="17">
        <f t="shared" si="21"/>
        <v>2</v>
      </c>
      <c r="B370" s="1">
        <f t="shared" si="23"/>
        <v>40</v>
      </c>
      <c r="C370" s="1">
        <f t="shared" si="24"/>
        <v>272</v>
      </c>
      <c r="D370" s="1">
        <f t="shared" si="25"/>
        <v>23</v>
      </c>
      <c r="G370" s="2">
        <f t="shared" si="22"/>
        <v>0.32051282051282054</v>
      </c>
      <c r="H370" s="2" t="e">
        <f>SUM(Sheet2!C358:F358)+Sheet2!X358-G370</f>
        <v>#N/A</v>
      </c>
      <c r="I370" s="2" t="e">
        <f>SUM(Sheet2!C358:L358)+Sheet2!Y358-G370</f>
        <v>#N/A</v>
      </c>
      <c r="J370" s="2" t="e">
        <f>SUM(Sheet2!C358:V358)+Sheet2!Z358-G370</f>
        <v>#N/A</v>
      </c>
    </row>
    <row r="371" spans="1:10" x14ac:dyDescent="0.2">
      <c r="A371" s="17">
        <f t="shared" si="21"/>
        <v>2</v>
      </c>
      <c r="B371" s="1">
        <f t="shared" si="23"/>
        <v>41</v>
      </c>
      <c r="C371" s="1">
        <f t="shared" si="24"/>
        <v>271</v>
      </c>
      <c r="D371" s="1">
        <f t="shared" si="25"/>
        <v>23</v>
      </c>
      <c r="G371" s="2">
        <f t="shared" si="22"/>
        <v>0.32852564102564102</v>
      </c>
      <c r="H371" s="2" t="e">
        <f>SUM(Sheet2!C359:F359)+Sheet2!X359-G371</f>
        <v>#N/A</v>
      </c>
      <c r="I371" s="2" t="e">
        <f>SUM(Sheet2!C359:L359)+Sheet2!Y359-G371</f>
        <v>#N/A</v>
      </c>
      <c r="J371" s="2" t="e">
        <f>SUM(Sheet2!C359:V359)+Sheet2!Z359-G371</f>
        <v>#N/A</v>
      </c>
    </row>
    <row r="372" spans="1:10" x14ac:dyDescent="0.2">
      <c r="A372" s="17">
        <f t="shared" si="21"/>
        <v>2</v>
      </c>
      <c r="B372" s="1">
        <f t="shared" si="23"/>
        <v>42</v>
      </c>
      <c r="C372" s="1">
        <f t="shared" si="24"/>
        <v>270</v>
      </c>
      <c r="D372" s="1">
        <f t="shared" si="25"/>
        <v>23</v>
      </c>
      <c r="G372" s="2">
        <f t="shared" si="22"/>
        <v>0.33653846153846156</v>
      </c>
      <c r="H372" s="2" t="e">
        <f>SUM(Sheet2!C360:F360)+Sheet2!X360-G372</f>
        <v>#N/A</v>
      </c>
      <c r="I372" s="2" t="e">
        <f>SUM(Sheet2!C360:L360)+Sheet2!Y360-G372</f>
        <v>#N/A</v>
      </c>
      <c r="J372" s="2" t="e">
        <f>SUM(Sheet2!C360:V360)+Sheet2!Z360-G372</f>
        <v>#N/A</v>
      </c>
    </row>
    <row r="373" spans="1:10" x14ac:dyDescent="0.2">
      <c r="A373" s="17">
        <f t="shared" si="21"/>
        <v>2</v>
      </c>
      <c r="B373" s="1">
        <f t="shared" si="23"/>
        <v>43</v>
      </c>
      <c r="C373" s="1">
        <f t="shared" si="24"/>
        <v>269</v>
      </c>
      <c r="D373" s="1">
        <f t="shared" si="25"/>
        <v>23</v>
      </c>
      <c r="G373" s="2">
        <f t="shared" si="22"/>
        <v>0.34455128205128205</v>
      </c>
      <c r="H373" s="2" t="e">
        <f>SUM(Sheet2!C361:F361)+Sheet2!X361-G373</f>
        <v>#N/A</v>
      </c>
      <c r="I373" s="2" t="e">
        <f>SUM(Sheet2!C361:L361)+Sheet2!Y361-G373</f>
        <v>#N/A</v>
      </c>
      <c r="J373" s="2" t="e">
        <f>SUM(Sheet2!C361:V361)+Sheet2!Z361-G373</f>
        <v>#N/A</v>
      </c>
    </row>
    <row r="374" spans="1:10" x14ac:dyDescent="0.2">
      <c r="A374" s="17">
        <f t="shared" si="21"/>
        <v>2</v>
      </c>
      <c r="B374" s="1">
        <f t="shared" si="23"/>
        <v>44</v>
      </c>
      <c r="C374" s="1">
        <f t="shared" si="24"/>
        <v>268</v>
      </c>
      <c r="D374" s="1">
        <f t="shared" si="25"/>
        <v>23</v>
      </c>
      <c r="G374" s="2">
        <f t="shared" si="22"/>
        <v>0.35256410256410259</v>
      </c>
      <c r="H374" s="2" t="e">
        <f>SUM(Sheet2!C362:F362)+Sheet2!X362-G374</f>
        <v>#N/A</v>
      </c>
      <c r="I374" s="2" t="e">
        <f>SUM(Sheet2!C362:L362)+Sheet2!Y362-G374</f>
        <v>#N/A</v>
      </c>
      <c r="J374" s="2" t="e">
        <f>SUM(Sheet2!C362:V362)+Sheet2!Z362-G374</f>
        <v>#N/A</v>
      </c>
    </row>
    <row r="375" spans="1:10" x14ac:dyDescent="0.2">
      <c r="A375" s="17">
        <f t="shared" si="21"/>
        <v>2</v>
      </c>
      <c r="B375" s="1">
        <f t="shared" si="23"/>
        <v>45</v>
      </c>
      <c r="C375" s="1">
        <f t="shared" si="24"/>
        <v>267</v>
      </c>
      <c r="D375" s="1">
        <f t="shared" si="25"/>
        <v>23</v>
      </c>
      <c r="G375" s="2">
        <f t="shared" si="22"/>
        <v>0.36057692307692307</v>
      </c>
      <c r="H375" s="2" t="e">
        <f>SUM(Sheet2!C363:F363)+Sheet2!X363-G375</f>
        <v>#N/A</v>
      </c>
      <c r="I375" s="2" t="e">
        <f>SUM(Sheet2!C363:L363)+Sheet2!Y363-G375</f>
        <v>#N/A</v>
      </c>
      <c r="J375" s="2" t="e">
        <f>SUM(Sheet2!C363:V363)+Sheet2!Z363-G375</f>
        <v>#N/A</v>
      </c>
    </row>
    <row r="376" spans="1:10" x14ac:dyDescent="0.2">
      <c r="A376" s="17">
        <f t="shared" si="21"/>
        <v>2</v>
      </c>
      <c r="B376" s="1">
        <f t="shared" si="23"/>
        <v>46</v>
      </c>
      <c r="C376" s="1">
        <f t="shared" si="24"/>
        <v>266</v>
      </c>
      <c r="D376" s="1">
        <f t="shared" si="25"/>
        <v>23</v>
      </c>
      <c r="G376" s="2">
        <f t="shared" si="22"/>
        <v>0.36858974358974361</v>
      </c>
      <c r="H376" s="2" t="e">
        <f>SUM(Sheet2!C364:F364)+Sheet2!X364-G376</f>
        <v>#N/A</v>
      </c>
      <c r="I376" s="2" t="e">
        <f>SUM(Sheet2!C364:L364)+Sheet2!Y364-G376</f>
        <v>#N/A</v>
      </c>
      <c r="J376" s="2" t="e">
        <f>SUM(Sheet2!C364:V364)+Sheet2!Z364-G376</f>
        <v>#N/A</v>
      </c>
    </row>
    <row r="377" spans="1:10" x14ac:dyDescent="0.2">
      <c r="A377" s="17">
        <f t="shared" si="21"/>
        <v>2</v>
      </c>
      <c r="B377" s="1">
        <f t="shared" si="23"/>
        <v>47</v>
      </c>
      <c r="C377" s="1">
        <f t="shared" si="24"/>
        <v>265</v>
      </c>
      <c r="D377" s="1">
        <f t="shared" si="25"/>
        <v>23</v>
      </c>
      <c r="G377" s="2">
        <f t="shared" si="22"/>
        <v>0.3766025641025641</v>
      </c>
      <c r="H377" s="2" t="e">
        <f>SUM(Sheet2!C365:F365)+Sheet2!X365-G377</f>
        <v>#N/A</v>
      </c>
      <c r="I377" s="2" t="e">
        <f>SUM(Sheet2!C365:L365)+Sheet2!Y365-G377</f>
        <v>#N/A</v>
      </c>
      <c r="J377" s="2" t="e">
        <f>SUM(Sheet2!C365:V365)+Sheet2!Z365-G377</f>
        <v>#N/A</v>
      </c>
    </row>
    <row r="378" spans="1:10" x14ac:dyDescent="0.2">
      <c r="A378" s="17">
        <f t="shared" si="21"/>
        <v>2</v>
      </c>
      <c r="B378" s="1">
        <f t="shared" si="23"/>
        <v>48</v>
      </c>
      <c r="C378" s="1">
        <f t="shared" si="24"/>
        <v>264</v>
      </c>
      <c r="D378" s="1">
        <f t="shared" si="25"/>
        <v>22</v>
      </c>
      <c r="G378" s="2">
        <f t="shared" si="22"/>
        <v>0.38461538461538464</v>
      </c>
      <c r="H378" s="2" t="e">
        <f>SUM(Sheet2!C366:F366)+Sheet2!X366-G378</f>
        <v>#N/A</v>
      </c>
      <c r="I378" s="2" t="e">
        <f>SUM(Sheet2!C366:L366)+Sheet2!Y366-G378</f>
        <v>#N/A</v>
      </c>
      <c r="J378" s="2" t="e">
        <f>SUM(Sheet2!C366:V366)+Sheet2!Z366-G378</f>
        <v>#N/A</v>
      </c>
    </row>
    <row r="379" spans="1:10" x14ac:dyDescent="0.2">
      <c r="A379" s="17">
        <f t="shared" si="21"/>
        <v>2</v>
      </c>
      <c r="B379" s="1">
        <f t="shared" si="23"/>
        <v>49</v>
      </c>
      <c r="C379" s="1">
        <f t="shared" si="24"/>
        <v>263</v>
      </c>
      <c r="D379" s="1">
        <f t="shared" si="25"/>
        <v>22</v>
      </c>
      <c r="G379" s="2">
        <f t="shared" si="22"/>
        <v>0.39262820512820512</v>
      </c>
      <c r="H379" s="2" t="e">
        <f>SUM(Sheet2!C367:F367)+Sheet2!X367-G379</f>
        <v>#N/A</v>
      </c>
      <c r="I379" s="2" t="e">
        <f>SUM(Sheet2!C367:L367)+Sheet2!Y367-G379</f>
        <v>#N/A</v>
      </c>
      <c r="J379" s="2" t="e">
        <f>SUM(Sheet2!C367:V367)+Sheet2!Z367-G379</f>
        <v>#N/A</v>
      </c>
    </row>
    <row r="380" spans="1:10" x14ac:dyDescent="0.2">
      <c r="A380" s="17">
        <f t="shared" si="21"/>
        <v>2</v>
      </c>
      <c r="B380" s="1">
        <f t="shared" si="23"/>
        <v>50</v>
      </c>
      <c r="C380" s="1">
        <f t="shared" si="24"/>
        <v>262</v>
      </c>
      <c r="D380" s="1">
        <f t="shared" si="25"/>
        <v>22</v>
      </c>
      <c r="G380" s="2">
        <f t="shared" si="22"/>
        <v>0.40064102564102566</v>
      </c>
      <c r="H380" s="2" t="e">
        <f>SUM(Sheet2!C368:F368)+Sheet2!X368-G380</f>
        <v>#N/A</v>
      </c>
      <c r="I380" s="2" t="e">
        <f>SUM(Sheet2!C368:L368)+Sheet2!Y368-G380</f>
        <v>#N/A</v>
      </c>
      <c r="J380" s="2" t="e">
        <f>SUM(Sheet2!C368:V368)+Sheet2!Z368-G380</f>
        <v>#N/A</v>
      </c>
    </row>
    <row r="381" spans="1:10" x14ac:dyDescent="0.2">
      <c r="A381" s="17">
        <f t="shared" si="21"/>
        <v>2</v>
      </c>
      <c r="B381" s="1">
        <f t="shared" si="23"/>
        <v>51</v>
      </c>
      <c r="C381" s="1">
        <f t="shared" si="24"/>
        <v>261</v>
      </c>
      <c r="D381" s="1">
        <f t="shared" si="25"/>
        <v>22</v>
      </c>
      <c r="G381" s="2">
        <f t="shared" si="22"/>
        <v>0.40865384615384615</v>
      </c>
      <c r="H381" s="2" t="e">
        <f>SUM(Sheet2!C369:F369)+Sheet2!X369-G381</f>
        <v>#N/A</v>
      </c>
      <c r="I381" s="2" t="e">
        <f>SUM(Sheet2!C369:L369)+Sheet2!Y369-G381</f>
        <v>#N/A</v>
      </c>
      <c r="J381" s="2" t="e">
        <f>SUM(Sheet2!C369:V369)+Sheet2!Z369-G381</f>
        <v>#N/A</v>
      </c>
    </row>
    <row r="382" spans="1:10" x14ac:dyDescent="0.2">
      <c r="A382" s="17">
        <f t="shared" si="21"/>
        <v>2</v>
      </c>
      <c r="B382" s="1">
        <f t="shared" si="23"/>
        <v>52</v>
      </c>
      <c r="C382" s="1">
        <f t="shared" si="24"/>
        <v>260</v>
      </c>
      <c r="D382" s="1">
        <f t="shared" si="25"/>
        <v>22</v>
      </c>
      <c r="G382" s="2">
        <f t="shared" si="22"/>
        <v>0.41666666666666669</v>
      </c>
      <c r="H382" s="2" t="e">
        <f>SUM(Sheet2!C370:F370)+Sheet2!X370-G382</f>
        <v>#N/A</v>
      </c>
      <c r="I382" s="2" t="e">
        <f>SUM(Sheet2!C370:L370)+Sheet2!Y370-G382</f>
        <v>#N/A</v>
      </c>
      <c r="J382" s="2" t="e">
        <f>SUM(Sheet2!C370:V370)+Sheet2!Z370-G382</f>
        <v>#N/A</v>
      </c>
    </row>
    <row r="383" spans="1:10" x14ac:dyDescent="0.2">
      <c r="A383" s="17">
        <f t="shared" si="21"/>
        <v>2</v>
      </c>
      <c r="B383" s="1">
        <f t="shared" si="23"/>
        <v>53</v>
      </c>
      <c r="C383" s="1">
        <f t="shared" si="24"/>
        <v>259</v>
      </c>
      <c r="D383" s="1">
        <f t="shared" si="25"/>
        <v>22</v>
      </c>
      <c r="G383" s="2">
        <f t="shared" si="22"/>
        <v>0.42467948717948717</v>
      </c>
      <c r="H383" s="2" t="e">
        <f>SUM(Sheet2!C371:F371)+Sheet2!X371-G383</f>
        <v>#N/A</v>
      </c>
      <c r="I383" s="2" t="e">
        <f>SUM(Sheet2!C371:L371)+Sheet2!Y371-G383</f>
        <v>#N/A</v>
      </c>
      <c r="J383" s="2" t="e">
        <f>SUM(Sheet2!C371:V371)+Sheet2!Z371-G383</f>
        <v>#N/A</v>
      </c>
    </row>
    <row r="384" spans="1:10" x14ac:dyDescent="0.2">
      <c r="A384" s="17">
        <f t="shared" si="21"/>
        <v>2</v>
      </c>
      <c r="B384" s="1">
        <f t="shared" si="23"/>
        <v>54</v>
      </c>
      <c r="C384" s="1">
        <f t="shared" si="24"/>
        <v>258</v>
      </c>
      <c r="D384" s="1">
        <f t="shared" si="25"/>
        <v>22</v>
      </c>
      <c r="G384" s="2">
        <f t="shared" si="22"/>
        <v>0.43269230769230771</v>
      </c>
      <c r="H384" s="2" t="e">
        <f>SUM(Sheet2!C372:F372)+Sheet2!X372-G384</f>
        <v>#N/A</v>
      </c>
      <c r="I384" s="2" t="e">
        <f>SUM(Sheet2!C372:L372)+Sheet2!Y372-G384</f>
        <v>#N/A</v>
      </c>
      <c r="J384" s="2" t="e">
        <f>SUM(Sheet2!C372:V372)+Sheet2!Z372-G384</f>
        <v>#N/A</v>
      </c>
    </row>
    <row r="385" spans="1:10" x14ac:dyDescent="0.2">
      <c r="A385" s="17">
        <f t="shared" si="21"/>
        <v>2</v>
      </c>
      <c r="B385" s="1">
        <f t="shared" si="23"/>
        <v>55</v>
      </c>
      <c r="C385" s="1">
        <f t="shared" si="24"/>
        <v>257</v>
      </c>
      <c r="D385" s="1">
        <f t="shared" si="25"/>
        <v>22</v>
      </c>
      <c r="G385" s="2">
        <f t="shared" si="22"/>
        <v>0.44070512820512819</v>
      </c>
      <c r="H385" s="2" t="e">
        <f>SUM(Sheet2!C373:F373)+Sheet2!X373-G385</f>
        <v>#N/A</v>
      </c>
      <c r="I385" s="2" t="e">
        <f>SUM(Sheet2!C373:L373)+Sheet2!Y373-G385</f>
        <v>#N/A</v>
      </c>
      <c r="J385" s="2" t="e">
        <f>SUM(Sheet2!C373:V373)+Sheet2!Z373-G385</f>
        <v>#N/A</v>
      </c>
    </row>
    <row r="386" spans="1:10" x14ac:dyDescent="0.2">
      <c r="A386" s="17">
        <f t="shared" si="21"/>
        <v>2</v>
      </c>
      <c r="B386" s="1">
        <f t="shared" si="23"/>
        <v>56</v>
      </c>
      <c r="C386" s="1">
        <f t="shared" si="24"/>
        <v>256</v>
      </c>
      <c r="D386" s="1">
        <f t="shared" si="25"/>
        <v>22</v>
      </c>
      <c r="G386" s="2">
        <f t="shared" si="22"/>
        <v>0.44871794871794873</v>
      </c>
      <c r="H386" s="2" t="e">
        <f>SUM(Sheet2!C374:F374)+Sheet2!X374-G386</f>
        <v>#N/A</v>
      </c>
      <c r="I386" s="2" t="e">
        <f>SUM(Sheet2!C374:L374)+Sheet2!Y374-G386</f>
        <v>#N/A</v>
      </c>
      <c r="J386" s="2" t="e">
        <f>SUM(Sheet2!C374:V374)+Sheet2!Z374-G386</f>
        <v>#N/A</v>
      </c>
    </row>
    <row r="387" spans="1:10" x14ac:dyDescent="0.2">
      <c r="A387" s="17">
        <f t="shared" si="21"/>
        <v>2</v>
      </c>
      <c r="B387" s="1">
        <f t="shared" si="23"/>
        <v>57</v>
      </c>
      <c r="C387" s="1">
        <f t="shared" si="24"/>
        <v>255</v>
      </c>
      <c r="D387" s="1">
        <f t="shared" si="25"/>
        <v>22</v>
      </c>
      <c r="G387" s="2">
        <f t="shared" si="22"/>
        <v>0.45673076923076922</v>
      </c>
      <c r="H387" s="2" t="e">
        <f>SUM(Sheet2!C375:F375)+Sheet2!X375-G387</f>
        <v>#N/A</v>
      </c>
      <c r="I387" s="2" t="e">
        <f>SUM(Sheet2!C375:L375)+Sheet2!Y375-G387</f>
        <v>#N/A</v>
      </c>
      <c r="J387" s="2" t="e">
        <f>SUM(Sheet2!C375:V375)+Sheet2!Z375-G387</f>
        <v>#N/A</v>
      </c>
    </row>
    <row r="388" spans="1:10" x14ac:dyDescent="0.2">
      <c r="A388" s="17">
        <f t="shared" si="21"/>
        <v>2</v>
      </c>
      <c r="B388" s="1">
        <f t="shared" si="23"/>
        <v>58</v>
      </c>
      <c r="C388" s="1">
        <f t="shared" si="24"/>
        <v>254</v>
      </c>
      <c r="D388" s="1">
        <f t="shared" si="25"/>
        <v>22</v>
      </c>
      <c r="G388" s="2">
        <f t="shared" si="22"/>
        <v>0.46474358974358976</v>
      </c>
      <c r="H388" s="2" t="e">
        <f>SUM(Sheet2!C376:F376)+Sheet2!X376-G388</f>
        <v>#N/A</v>
      </c>
      <c r="I388" s="2" t="e">
        <f>SUM(Sheet2!C376:L376)+Sheet2!Y376-G388</f>
        <v>#N/A</v>
      </c>
      <c r="J388" s="2" t="e">
        <f>SUM(Sheet2!C376:V376)+Sheet2!Z376-G388</f>
        <v>#N/A</v>
      </c>
    </row>
    <row r="389" spans="1:10" x14ac:dyDescent="0.2">
      <c r="A389" s="17">
        <f t="shared" si="21"/>
        <v>2</v>
      </c>
      <c r="B389" s="1">
        <f t="shared" si="23"/>
        <v>59</v>
      </c>
      <c r="C389" s="1">
        <f t="shared" si="24"/>
        <v>253</v>
      </c>
      <c r="D389" s="1">
        <f t="shared" si="25"/>
        <v>22</v>
      </c>
      <c r="G389" s="2">
        <f t="shared" si="22"/>
        <v>0.47275641025641024</v>
      </c>
      <c r="H389" s="2" t="e">
        <f>SUM(Sheet2!C377:F377)+Sheet2!X377-G389</f>
        <v>#N/A</v>
      </c>
      <c r="I389" s="2" t="e">
        <f>SUM(Sheet2!C377:L377)+Sheet2!Y377-G389</f>
        <v>#N/A</v>
      </c>
      <c r="J389" s="2" t="e">
        <f>SUM(Sheet2!C377:V377)+Sheet2!Z377-G389</f>
        <v>#N/A</v>
      </c>
    </row>
    <row r="390" spans="1:10" x14ac:dyDescent="0.2">
      <c r="A390" s="17">
        <f t="shared" si="21"/>
        <v>2</v>
      </c>
      <c r="B390" s="1">
        <f t="shared" si="23"/>
        <v>60</v>
      </c>
      <c r="C390" s="1">
        <f t="shared" si="24"/>
        <v>252</v>
      </c>
      <c r="D390" s="1">
        <f t="shared" si="25"/>
        <v>21</v>
      </c>
      <c r="G390" s="2">
        <f t="shared" si="22"/>
        <v>0.48076923076923078</v>
      </c>
      <c r="H390" s="2" t="e">
        <f>SUM(Sheet2!C378:F378)+Sheet2!X378-G390</f>
        <v>#N/A</v>
      </c>
      <c r="I390" s="2" t="e">
        <f>SUM(Sheet2!C378:L378)+Sheet2!Y378-G390</f>
        <v>#N/A</v>
      </c>
      <c r="J390" s="2" t="e">
        <f>SUM(Sheet2!C378:V378)+Sheet2!Z378-G390</f>
        <v>#N/A</v>
      </c>
    </row>
    <row r="391" spans="1:10" x14ac:dyDescent="0.2">
      <c r="A391" s="17">
        <f t="shared" si="21"/>
        <v>2</v>
      </c>
      <c r="B391" s="1">
        <f t="shared" si="23"/>
        <v>61</v>
      </c>
      <c r="C391" s="1">
        <f t="shared" si="24"/>
        <v>251</v>
      </c>
      <c r="D391" s="1">
        <f t="shared" si="25"/>
        <v>21</v>
      </c>
      <c r="G391" s="2">
        <f t="shared" si="22"/>
        <v>0.48878205128205127</v>
      </c>
      <c r="H391" s="2" t="e">
        <f>SUM(Sheet2!C379:F379)+Sheet2!X379-G391</f>
        <v>#N/A</v>
      </c>
      <c r="I391" s="2" t="e">
        <f>SUM(Sheet2!C379:L379)+Sheet2!Y379-G391</f>
        <v>#N/A</v>
      </c>
      <c r="J391" s="2" t="e">
        <f>SUM(Sheet2!C379:V379)+Sheet2!Z379-G391</f>
        <v>#N/A</v>
      </c>
    </row>
    <row r="392" spans="1:10" x14ac:dyDescent="0.2">
      <c r="A392" s="17">
        <f t="shared" si="21"/>
        <v>2</v>
      </c>
      <c r="B392" s="1">
        <f t="shared" si="23"/>
        <v>62</v>
      </c>
      <c r="C392" s="1">
        <f t="shared" si="24"/>
        <v>250</v>
      </c>
      <c r="D392" s="1">
        <f t="shared" si="25"/>
        <v>21</v>
      </c>
      <c r="G392" s="2">
        <f t="shared" si="22"/>
        <v>0.49679487179487181</v>
      </c>
      <c r="H392" s="2" t="e">
        <f>SUM(Sheet2!C380:F380)+Sheet2!X380-G392</f>
        <v>#N/A</v>
      </c>
      <c r="I392" s="2" t="e">
        <f>SUM(Sheet2!C380:L380)+Sheet2!Y380-G392</f>
        <v>#N/A</v>
      </c>
      <c r="J392" s="2" t="e">
        <f>SUM(Sheet2!C380:V380)+Sheet2!Z380-G392</f>
        <v>#N/A</v>
      </c>
    </row>
    <row r="393" spans="1:10" x14ac:dyDescent="0.2">
      <c r="A393" s="17">
        <f t="shared" si="21"/>
        <v>2</v>
      </c>
      <c r="B393" s="1">
        <f t="shared" si="23"/>
        <v>63</v>
      </c>
      <c r="C393" s="1">
        <f t="shared" si="24"/>
        <v>249</v>
      </c>
      <c r="D393" s="1">
        <f t="shared" si="25"/>
        <v>21</v>
      </c>
      <c r="G393" s="2">
        <f t="shared" si="22"/>
        <v>0.50480769230769229</v>
      </c>
      <c r="H393" s="2" t="e">
        <f>SUM(Sheet2!C381:F381)+Sheet2!X381-G393</f>
        <v>#N/A</v>
      </c>
      <c r="I393" s="2" t="e">
        <f>SUM(Sheet2!C381:L381)+Sheet2!Y381-G393</f>
        <v>#N/A</v>
      </c>
      <c r="J393" s="2" t="e">
        <f>SUM(Sheet2!C381:V381)+Sheet2!Z381-G393</f>
        <v>#N/A</v>
      </c>
    </row>
    <row r="394" spans="1:10" x14ac:dyDescent="0.2">
      <c r="A394" s="17">
        <f t="shared" si="21"/>
        <v>2</v>
      </c>
      <c r="B394" s="1">
        <f t="shared" si="23"/>
        <v>64</v>
      </c>
      <c r="C394" s="1">
        <f t="shared" si="24"/>
        <v>248</v>
      </c>
      <c r="D394" s="1">
        <f t="shared" si="25"/>
        <v>21</v>
      </c>
      <c r="G394" s="2">
        <f t="shared" si="22"/>
        <v>0.51282051282051277</v>
      </c>
      <c r="H394" s="2" t="e">
        <f>SUM(Sheet2!C382:F382)+Sheet2!X382-G394</f>
        <v>#N/A</v>
      </c>
      <c r="I394" s="2" t="e">
        <f>SUM(Sheet2!C382:L382)+Sheet2!Y382-G394</f>
        <v>#N/A</v>
      </c>
      <c r="J394" s="2" t="e">
        <f>SUM(Sheet2!C382:V382)+Sheet2!Z382-G394</f>
        <v>#N/A</v>
      </c>
    </row>
    <row r="395" spans="1:10" x14ac:dyDescent="0.2">
      <c r="A395" s="17">
        <f t="shared" si="21"/>
        <v>2</v>
      </c>
      <c r="B395" s="1">
        <f t="shared" si="23"/>
        <v>65</v>
      </c>
      <c r="C395" s="1">
        <f t="shared" si="24"/>
        <v>247</v>
      </c>
      <c r="D395" s="1">
        <f t="shared" si="25"/>
        <v>21</v>
      </c>
      <c r="G395" s="2">
        <f t="shared" si="22"/>
        <v>0.52083333333333337</v>
      </c>
      <c r="H395" s="2" t="e">
        <f>SUM(Sheet2!C383:F383)+Sheet2!X383-G395</f>
        <v>#N/A</v>
      </c>
      <c r="I395" s="2" t="e">
        <f>SUM(Sheet2!C383:L383)+Sheet2!Y383-G395</f>
        <v>#N/A</v>
      </c>
      <c r="J395" s="2" t="e">
        <f>SUM(Sheet2!C383:V383)+Sheet2!Z383-G395</f>
        <v>#N/A</v>
      </c>
    </row>
    <row r="396" spans="1:10" x14ac:dyDescent="0.2">
      <c r="A396" s="17">
        <f t="shared" ref="A396:A459" si="26">A84+1</f>
        <v>2</v>
      </c>
      <c r="B396" s="1">
        <f t="shared" si="23"/>
        <v>66</v>
      </c>
      <c r="C396" s="1">
        <f t="shared" si="24"/>
        <v>246</v>
      </c>
      <c r="D396" s="1">
        <f t="shared" si="25"/>
        <v>21</v>
      </c>
      <c r="G396" s="2">
        <f t="shared" ref="G396:G459" si="27">2.5*(B396)/(($C$331+1))</f>
        <v>0.52884615384615385</v>
      </c>
      <c r="H396" s="2" t="e">
        <f>SUM(Sheet2!C384:F384)+Sheet2!X384-G396</f>
        <v>#N/A</v>
      </c>
      <c r="I396" s="2" t="e">
        <f>SUM(Sheet2!C384:L384)+Sheet2!Y384-G396</f>
        <v>#N/A</v>
      </c>
      <c r="J396" s="2" t="e">
        <f>SUM(Sheet2!C384:V384)+Sheet2!Z384-G396</f>
        <v>#N/A</v>
      </c>
    </row>
    <row r="397" spans="1:10" x14ac:dyDescent="0.2">
      <c r="A397" s="17">
        <f t="shared" si="26"/>
        <v>2</v>
      </c>
      <c r="B397" s="1">
        <f t="shared" ref="B397:B460" si="28">B396+1</f>
        <v>67</v>
      </c>
      <c r="C397" s="1">
        <f t="shared" si="24"/>
        <v>245</v>
      </c>
      <c r="D397" s="1">
        <f t="shared" si="25"/>
        <v>21</v>
      </c>
      <c r="G397" s="2">
        <f t="shared" si="27"/>
        <v>0.53685897435897434</v>
      </c>
      <c r="H397" s="2" t="e">
        <f>SUM(Sheet2!C385:F385)+Sheet2!X385-G397</f>
        <v>#N/A</v>
      </c>
      <c r="I397" s="2" t="e">
        <f>SUM(Sheet2!C385:L385)+Sheet2!Y385-G397</f>
        <v>#N/A</v>
      </c>
      <c r="J397" s="2" t="e">
        <f>SUM(Sheet2!C385:V385)+Sheet2!Z385-G397</f>
        <v>#N/A</v>
      </c>
    </row>
    <row r="398" spans="1:10" x14ac:dyDescent="0.2">
      <c r="A398" s="17">
        <f t="shared" si="26"/>
        <v>2</v>
      </c>
      <c r="B398" s="1">
        <f t="shared" si="28"/>
        <v>68</v>
      </c>
      <c r="C398" s="1">
        <f t="shared" si="24"/>
        <v>244</v>
      </c>
      <c r="D398" s="1">
        <f t="shared" si="25"/>
        <v>21</v>
      </c>
      <c r="G398" s="2">
        <f t="shared" si="27"/>
        <v>0.54487179487179482</v>
      </c>
      <c r="H398" s="2" t="e">
        <f>SUM(Sheet2!C386:F386)+Sheet2!X386-G398</f>
        <v>#N/A</v>
      </c>
      <c r="I398" s="2" t="e">
        <f>SUM(Sheet2!C386:L386)+Sheet2!Y386-G398</f>
        <v>#N/A</v>
      </c>
      <c r="J398" s="2" t="e">
        <f>SUM(Sheet2!C386:V386)+Sheet2!Z386-G398</f>
        <v>#N/A</v>
      </c>
    </row>
    <row r="399" spans="1:10" x14ac:dyDescent="0.2">
      <c r="A399" s="17">
        <f t="shared" si="26"/>
        <v>2</v>
      </c>
      <c r="B399" s="1">
        <f t="shared" si="28"/>
        <v>69</v>
      </c>
      <c r="C399" s="1">
        <f t="shared" si="24"/>
        <v>243</v>
      </c>
      <c r="D399" s="1">
        <f t="shared" si="25"/>
        <v>21</v>
      </c>
      <c r="G399" s="2">
        <f t="shared" si="27"/>
        <v>0.55288461538461542</v>
      </c>
      <c r="H399" s="2" t="e">
        <f>SUM(Sheet2!C387:F387)+Sheet2!X387-G399</f>
        <v>#N/A</v>
      </c>
      <c r="I399" s="2" t="e">
        <f>SUM(Sheet2!C387:L387)+Sheet2!Y387-G399</f>
        <v>#N/A</v>
      </c>
      <c r="J399" s="2" t="e">
        <f>SUM(Sheet2!C387:V387)+Sheet2!Z387-G399</f>
        <v>#N/A</v>
      </c>
    </row>
    <row r="400" spans="1:10" x14ac:dyDescent="0.2">
      <c r="A400" s="17">
        <f t="shared" si="26"/>
        <v>2</v>
      </c>
      <c r="B400" s="1">
        <f t="shared" si="28"/>
        <v>70</v>
      </c>
      <c r="C400" s="1">
        <f t="shared" si="24"/>
        <v>242</v>
      </c>
      <c r="D400" s="1">
        <f t="shared" si="25"/>
        <v>21</v>
      </c>
      <c r="G400" s="2">
        <f t="shared" si="27"/>
        <v>0.5608974358974359</v>
      </c>
      <c r="H400" s="2" t="e">
        <f>SUM(Sheet2!C388:F388)+Sheet2!X388-G400</f>
        <v>#N/A</v>
      </c>
      <c r="I400" s="2" t="e">
        <f>SUM(Sheet2!C388:L388)+Sheet2!Y388-G400</f>
        <v>#N/A</v>
      </c>
      <c r="J400" s="2" t="e">
        <f>SUM(Sheet2!C388:V388)+Sheet2!Z388-G400</f>
        <v>#N/A</v>
      </c>
    </row>
    <row r="401" spans="1:10" x14ac:dyDescent="0.2">
      <c r="A401" s="17">
        <f t="shared" si="26"/>
        <v>2</v>
      </c>
      <c r="B401" s="1">
        <f t="shared" si="28"/>
        <v>71</v>
      </c>
      <c r="C401" s="1">
        <f t="shared" si="24"/>
        <v>241</v>
      </c>
      <c r="D401" s="1">
        <f t="shared" si="25"/>
        <v>21</v>
      </c>
      <c r="G401" s="2">
        <f t="shared" si="27"/>
        <v>0.56891025641025639</v>
      </c>
      <c r="H401" s="2" t="e">
        <f>SUM(Sheet2!C389:F389)+Sheet2!X389-G401</f>
        <v>#N/A</v>
      </c>
      <c r="I401" s="2" t="e">
        <f>SUM(Sheet2!C389:L389)+Sheet2!Y389-G401</f>
        <v>#N/A</v>
      </c>
      <c r="J401" s="2" t="e">
        <f>SUM(Sheet2!C389:V389)+Sheet2!Z389-G401</f>
        <v>#N/A</v>
      </c>
    </row>
    <row r="402" spans="1:10" x14ac:dyDescent="0.2">
      <c r="A402" s="17">
        <f t="shared" si="26"/>
        <v>2</v>
      </c>
      <c r="B402" s="1">
        <f t="shared" si="28"/>
        <v>72</v>
      </c>
      <c r="C402" s="1">
        <f t="shared" si="24"/>
        <v>240</v>
      </c>
      <c r="D402" s="1">
        <f t="shared" si="25"/>
        <v>20</v>
      </c>
      <c r="G402" s="2">
        <f t="shared" si="27"/>
        <v>0.57692307692307687</v>
      </c>
      <c r="H402" s="2" t="e">
        <f>SUM(Sheet2!C390:F390)+Sheet2!X390-G402</f>
        <v>#N/A</v>
      </c>
      <c r="I402" s="2" t="e">
        <f>SUM(Sheet2!C390:L390)+Sheet2!Y390-G402</f>
        <v>#N/A</v>
      </c>
      <c r="J402" s="2" t="e">
        <f>SUM(Sheet2!C390:V390)+Sheet2!Z390-G402</f>
        <v>#N/A</v>
      </c>
    </row>
    <row r="403" spans="1:10" x14ac:dyDescent="0.2">
      <c r="A403" s="17">
        <f t="shared" si="26"/>
        <v>2</v>
      </c>
      <c r="B403" s="1">
        <f t="shared" si="28"/>
        <v>73</v>
      </c>
      <c r="C403" s="1">
        <f t="shared" si="24"/>
        <v>239</v>
      </c>
      <c r="D403" s="1">
        <f t="shared" si="25"/>
        <v>20</v>
      </c>
      <c r="G403" s="2">
        <f t="shared" si="27"/>
        <v>0.58493589743589747</v>
      </c>
      <c r="H403" s="2" t="e">
        <f>SUM(Sheet2!C391:F391)+Sheet2!X391-G403</f>
        <v>#N/A</v>
      </c>
      <c r="I403" s="2" t="e">
        <f>SUM(Sheet2!C391:L391)+Sheet2!Y391-G403</f>
        <v>#N/A</v>
      </c>
      <c r="J403" s="2" t="e">
        <f>SUM(Sheet2!C391:V391)+Sheet2!Z391-G403</f>
        <v>#N/A</v>
      </c>
    </row>
    <row r="404" spans="1:10" x14ac:dyDescent="0.2">
      <c r="A404" s="17">
        <f t="shared" si="26"/>
        <v>2</v>
      </c>
      <c r="B404" s="1">
        <f t="shared" si="28"/>
        <v>74</v>
      </c>
      <c r="C404" s="1">
        <f t="shared" ref="C404:C467" si="29">312- IF(B404&gt;312,B404-312,B404)</f>
        <v>238</v>
      </c>
      <c r="D404" s="1">
        <f t="shared" ref="D404:D467" si="30">ROUNDUP(C404/12,0)</f>
        <v>20</v>
      </c>
      <c r="G404" s="2">
        <f t="shared" si="27"/>
        <v>0.59294871794871795</v>
      </c>
      <c r="H404" s="2" t="e">
        <f>SUM(Sheet2!C392:F392)+Sheet2!X392-G404</f>
        <v>#N/A</v>
      </c>
      <c r="I404" s="2" t="e">
        <f>SUM(Sheet2!C392:L392)+Sheet2!Y392-G404</f>
        <v>#N/A</v>
      </c>
      <c r="J404" s="2" t="e">
        <f>SUM(Sheet2!C392:V392)+Sheet2!Z392-G404</f>
        <v>#N/A</v>
      </c>
    </row>
    <row r="405" spans="1:10" x14ac:dyDescent="0.2">
      <c r="A405" s="17">
        <f t="shared" si="26"/>
        <v>2</v>
      </c>
      <c r="B405" s="1">
        <f t="shared" si="28"/>
        <v>75</v>
      </c>
      <c r="C405" s="1">
        <f t="shared" si="29"/>
        <v>237</v>
      </c>
      <c r="D405" s="1">
        <f t="shared" si="30"/>
        <v>20</v>
      </c>
      <c r="G405" s="2">
        <f t="shared" si="27"/>
        <v>0.60096153846153844</v>
      </c>
      <c r="H405" s="2" t="e">
        <f>SUM(Sheet2!C393:F393)+Sheet2!X393-G405</f>
        <v>#N/A</v>
      </c>
      <c r="I405" s="2" t="e">
        <f>SUM(Sheet2!C393:L393)+Sheet2!Y393-G405</f>
        <v>#N/A</v>
      </c>
      <c r="J405" s="2" t="e">
        <f>SUM(Sheet2!C393:V393)+Sheet2!Z393-G405</f>
        <v>#N/A</v>
      </c>
    </row>
    <row r="406" spans="1:10" x14ac:dyDescent="0.2">
      <c r="A406" s="17">
        <f t="shared" si="26"/>
        <v>2</v>
      </c>
      <c r="B406" s="1">
        <f t="shared" si="28"/>
        <v>76</v>
      </c>
      <c r="C406" s="1">
        <f t="shared" si="29"/>
        <v>236</v>
      </c>
      <c r="D406" s="1">
        <f t="shared" si="30"/>
        <v>20</v>
      </c>
      <c r="G406" s="2">
        <f t="shared" si="27"/>
        <v>0.60897435897435892</v>
      </c>
      <c r="H406" s="2" t="e">
        <f>SUM(Sheet2!C394:F394)+Sheet2!X394-G406</f>
        <v>#N/A</v>
      </c>
      <c r="I406" s="2" t="e">
        <f>SUM(Sheet2!C394:L394)+Sheet2!Y394-G406</f>
        <v>#N/A</v>
      </c>
      <c r="J406" s="2" t="e">
        <f>SUM(Sheet2!C394:V394)+Sheet2!Z394-G406</f>
        <v>#N/A</v>
      </c>
    </row>
    <row r="407" spans="1:10" x14ac:dyDescent="0.2">
      <c r="A407" s="17">
        <f t="shared" si="26"/>
        <v>2</v>
      </c>
      <c r="B407" s="1">
        <f t="shared" si="28"/>
        <v>77</v>
      </c>
      <c r="C407" s="1">
        <f t="shared" si="29"/>
        <v>235</v>
      </c>
      <c r="D407" s="1">
        <f t="shared" si="30"/>
        <v>20</v>
      </c>
      <c r="G407" s="2">
        <f t="shared" si="27"/>
        <v>0.61698717948717952</v>
      </c>
      <c r="H407" s="2" t="e">
        <f>SUM(Sheet2!C395:F395)+Sheet2!X395-G407</f>
        <v>#N/A</v>
      </c>
      <c r="I407" s="2" t="e">
        <f>SUM(Sheet2!C395:L395)+Sheet2!Y395-G407</f>
        <v>#N/A</v>
      </c>
      <c r="J407" s="2" t="e">
        <f>SUM(Sheet2!C395:V395)+Sheet2!Z395-G407</f>
        <v>#N/A</v>
      </c>
    </row>
    <row r="408" spans="1:10" x14ac:dyDescent="0.2">
      <c r="A408" s="17">
        <f t="shared" si="26"/>
        <v>2</v>
      </c>
      <c r="B408" s="1">
        <f t="shared" si="28"/>
        <v>78</v>
      </c>
      <c r="C408" s="1">
        <f t="shared" si="29"/>
        <v>234</v>
      </c>
      <c r="D408" s="1">
        <f t="shared" si="30"/>
        <v>20</v>
      </c>
      <c r="G408" s="2">
        <f t="shared" si="27"/>
        <v>0.625</v>
      </c>
      <c r="H408" s="2" t="e">
        <f>SUM(Sheet2!C396:F396)+Sheet2!X396-G408</f>
        <v>#N/A</v>
      </c>
      <c r="I408" s="2" t="e">
        <f>SUM(Sheet2!C396:L396)+Sheet2!Y396-G408</f>
        <v>#N/A</v>
      </c>
      <c r="J408" s="2" t="e">
        <f>SUM(Sheet2!C396:V396)+Sheet2!Z396-G408</f>
        <v>#N/A</v>
      </c>
    </row>
    <row r="409" spans="1:10" x14ac:dyDescent="0.2">
      <c r="A409" s="17">
        <f t="shared" si="26"/>
        <v>2</v>
      </c>
      <c r="B409" s="1">
        <f t="shared" si="28"/>
        <v>79</v>
      </c>
      <c r="C409" s="1">
        <f t="shared" si="29"/>
        <v>233</v>
      </c>
      <c r="D409" s="1">
        <f t="shared" si="30"/>
        <v>20</v>
      </c>
      <c r="G409" s="2">
        <f t="shared" si="27"/>
        <v>0.63301282051282048</v>
      </c>
      <c r="H409" s="2" t="e">
        <f>SUM(Sheet2!C397:F397)+Sheet2!X397-G409</f>
        <v>#N/A</v>
      </c>
      <c r="I409" s="2" t="e">
        <f>SUM(Sheet2!C397:L397)+Sheet2!Y397-G409</f>
        <v>#N/A</v>
      </c>
      <c r="J409" s="2" t="e">
        <f>SUM(Sheet2!C397:V397)+Sheet2!Z397-G409</f>
        <v>#N/A</v>
      </c>
    </row>
    <row r="410" spans="1:10" x14ac:dyDescent="0.2">
      <c r="A410" s="17">
        <f t="shared" si="26"/>
        <v>2</v>
      </c>
      <c r="B410" s="1">
        <f t="shared" si="28"/>
        <v>80</v>
      </c>
      <c r="C410" s="1">
        <f t="shared" si="29"/>
        <v>232</v>
      </c>
      <c r="D410" s="1">
        <f t="shared" si="30"/>
        <v>20</v>
      </c>
      <c r="G410" s="2">
        <f t="shared" si="27"/>
        <v>0.64102564102564108</v>
      </c>
      <c r="H410" s="2" t="e">
        <f>SUM(Sheet2!C398:F398)+Sheet2!X398-G410</f>
        <v>#N/A</v>
      </c>
      <c r="I410" s="2" t="e">
        <f>SUM(Sheet2!C398:L398)+Sheet2!Y398-G410</f>
        <v>#N/A</v>
      </c>
      <c r="J410" s="2" t="e">
        <f>SUM(Sheet2!C398:V398)+Sheet2!Z398-G410</f>
        <v>#N/A</v>
      </c>
    </row>
    <row r="411" spans="1:10" x14ac:dyDescent="0.2">
      <c r="A411" s="17">
        <f t="shared" si="26"/>
        <v>2</v>
      </c>
      <c r="B411" s="1">
        <f t="shared" si="28"/>
        <v>81</v>
      </c>
      <c r="C411" s="1">
        <f t="shared" si="29"/>
        <v>231</v>
      </c>
      <c r="D411" s="1">
        <f t="shared" si="30"/>
        <v>20</v>
      </c>
      <c r="G411" s="2">
        <f t="shared" si="27"/>
        <v>0.64903846153846156</v>
      </c>
      <c r="H411" s="2" t="e">
        <f>SUM(Sheet2!C399:F399)+Sheet2!X399-G411</f>
        <v>#N/A</v>
      </c>
      <c r="I411" s="2" t="e">
        <f>SUM(Sheet2!C399:L399)+Sheet2!Y399-G411</f>
        <v>#N/A</v>
      </c>
      <c r="J411" s="2" t="e">
        <f>SUM(Sheet2!C399:V399)+Sheet2!Z399-G411</f>
        <v>#N/A</v>
      </c>
    </row>
    <row r="412" spans="1:10" x14ac:dyDescent="0.2">
      <c r="A412" s="17">
        <f t="shared" si="26"/>
        <v>2</v>
      </c>
      <c r="B412" s="1">
        <f t="shared" si="28"/>
        <v>82</v>
      </c>
      <c r="C412" s="1">
        <f t="shared" si="29"/>
        <v>230</v>
      </c>
      <c r="D412" s="1">
        <f t="shared" si="30"/>
        <v>20</v>
      </c>
      <c r="G412" s="2">
        <f t="shared" si="27"/>
        <v>0.65705128205128205</v>
      </c>
      <c r="H412" s="2" t="e">
        <f>SUM(Sheet2!C400:F400)+Sheet2!X400-G412</f>
        <v>#N/A</v>
      </c>
      <c r="I412" s="2" t="e">
        <f>SUM(Sheet2!C400:L400)+Sheet2!Y400-G412</f>
        <v>#N/A</v>
      </c>
      <c r="J412" s="2" t="e">
        <f>SUM(Sheet2!C400:V400)+Sheet2!Z400-G412</f>
        <v>#N/A</v>
      </c>
    </row>
    <row r="413" spans="1:10" x14ac:dyDescent="0.2">
      <c r="A413" s="17">
        <f t="shared" si="26"/>
        <v>2</v>
      </c>
      <c r="B413" s="1">
        <f t="shared" si="28"/>
        <v>83</v>
      </c>
      <c r="C413" s="1">
        <f t="shared" si="29"/>
        <v>229</v>
      </c>
      <c r="D413" s="1">
        <f t="shared" si="30"/>
        <v>20</v>
      </c>
      <c r="G413" s="2">
        <f t="shared" si="27"/>
        <v>0.66506410256410253</v>
      </c>
      <c r="H413" s="2" t="e">
        <f>SUM(Sheet2!C401:F401)+Sheet2!X401-G413</f>
        <v>#N/A</v>
      </c>
      <c r="I413" s="2" t="e">
        <f>SUM(Sheet2!C401:L401)+Sheet2!Y401-G413</f>
        <v>#N/A</v>
      </c>
      <c r="J413" s="2" t="e">
        <f>SUM(Sheet2!C401:V401)+Sheet2!Z401-G413</f>
        <v>#N/A</v>
      </c>
    </row>
    <row r="414" spans="1:10" x14ac:dyDescent="0.2">
      <c r="A414" s="17">
        <f t="shared" si="26"/>
        <v>2</v>
      </c>
      <c r="B414" s="1">
        <f t="shared" si="28"/>
        <v>84</v>
      </c>
      <c r="C414" s="1">
        <f t="shared" si="29"/>
        <v>228</v>
      </c>
      <c r="D414" s="1">
        <f t="shared" si="30"/>
        <v>19</v>
      </c>
      <c r="G414" s="2">
        <f t="shared" si="27"/>
        <v>0.67307692307692313</v>
      </c>
      <c r="H414" s="2" t="e">
        <f>SUM(Sheet2!C402:F402)+Sheet2!X402-G414</f>
        <v>#N/A</v>
      </c>
      <c r="I414" s="2" t="e">
        <f>SUM(Sheet2!C402:L402)+Sheet2!Y402-G414</f>
        <v>#N/A</v>
      </c>
      <c r="J414" s="2" t="e">
        <f>SUM(Sheet2!C402:V402)+Sheet2!Z402-G414</f>
        <v>#N/A</v>
      </c>
    </row>
    <row r="415" spans="1:10" x14ac:dyDescent="0.2">
      <c r="A415" s="17">
        <f t="shared" si="26"/>
        <v>2</v>
      </c>
      <c r="B415" s="1">
        <f t="shared" si="28"/>
        <v>85</v>
      </c>
      <c r="C415" s="1">
        <f t="shared" si="29"/>
        <v>227</v>
      </c>
      <c r="D415" s="1">
        <f t="shared" si="30"/>
        <v>19</v>
      </c>
      <c r="G415" s="2">
        <f t="shared" si="27"/>
        <v>0.68108974358974361</v>
      </c>
      <c r="H415" s="2" t="e">
        <f>SUM(Sheet2!C403:F403)+Sheet2!X403-G415</f>
        <v>#N/A</v>
      </c>
      <c r="I415" s="2" t="e">
        <f>SUM(Sheet2!C403:L403)+Sheet2!Y403-G415</f>
        <v>#N/A</v>
      </c>
      <c r="J415" s="2" t="e">
        <f>SUM(Sheet2!C403:V403)+Sheet2!Z403-G415</f>
        <v>#N/A</v>
      </c>
    </row>
    <row r="416" spans="1:10" x14ac:dyDescent="0.2">
      <c r="A416" s="17">
        <f t="shared" si="26"/>
        <v>2</v>
      </c>
      <c r="B416" s="1">
        <f t="shared" si="28"/>
        <v>86</v>
      </c>
      <c r="C416" s="1">
        <f t="shared" si="29"/>
        <v>226</v>
      </c>
      <c r="D416" s="1">
        <f t="shared" si="30"/>
        <v>19</v>
      </c>
      <c r="G416" s="2">
        <f t="shared" si="27"/>
        <v>0.6891025641025641</v>
      </c>
      <c r="H416" s="2" t="e">
        <f>SUM(Sheet2!C404:F404)+Sheet2!X404-G416</f>
        <v>#N/A</v>
      </c>
      <c r="I416" s="2" t="e">
        <f>SUM(Sheet2!C404:L404)+Sheet2!Y404-G416</f>
        <v>#N/A</v>
      </c>
      <c r="J416" s="2" t="e">
        <f>SUM(Sheet2!C404:V404)+Sheet2!Z404-G416</f>
        <v>#N/A</v>
      </c>
    </row>
    <row r="417" spans="1:10" x14ac:dyDescent="0.2">
      <c r="A417" s="17">
        <f t="shared" si="26"/>
        <v>2</v>
      </c>
      <c r="B417" s="1">
        <f t="shared" si="28"/>
        <v>87</v>
      </c>
      <c r="C417" s="1">
        <f t="shared" si="29"/>
        <v>225</v>
      </c>
      <c r="D417" s="1">
        <f t="shared" si="30"/>
        <v>19</v>
      </c>
      <c r="G417" s="2">
        <f t="shared" si="27"/>
        <v>0.69711538461538458</v>
      </c>
      <c r="H417" s="2" t="e">
        <f>SUM(Sheet2!C405:F405)+Sheet2!X405-G417</f>
        <v>#N/A</v>
      </c>
      <c r="I417" s="2" t="e">
        <f>SUM(Sheet2!C405:L405)+Sheet2!Y405-G417</f>
        <v>#N/A</v>
      </c>
      <c r="J417" s="2" t="e">
        <f>SUM(Sheet2!C405:V405)+Sheet2!Z405-G417</f>
        <v>#N/A</v>
      </c>
    </row>
    <row r="418" spans="1:10" x14ac:dyDescent="0.2">
      <c r="A418" s="17">
        <f t="shared" si="26"/>
        <v>2</v>
      </c>
      <c r="B418" s="1">
        <f t="shared" si="28"/>
        <v>88</v>
      </c>
      <c r="C418" s="1">
        <f t="shared" si="29"/>
        <v>224</v>
      </c>
      <c r="D418" s="1">
        <f t="shared" si="30"/>
        <v>19</v>
      </c>
      <c r="G418" s="2">
        <f t="shared" si="27"/>
        <v>0.70512820512820518</v>
      </c>
      <c r="H418" s="2" t="e">
        <f>SUM(Sheet2!C406:F406)+Sheet2!X406-G418</f>
        <v>#N/A</v>
      </c>
      <c r="I418" s="2" t="e">
        <f>SUM(Sheet2!C406:L406)+Sheet2!Y406-G418</f>
        <v>#N/A</v>
      </c>
      <c r="J418" s="2" t="e">
        <f>SUM(Sheet2!C406:V406)+Sheet2!Z406-G418</f>
        <v>#N/A</v>
      </c>
    </row>
    <row r="419" spans="1:10" x14ac:dyDescent="0.2">
      <c r="A419" s="17">
        <f t="shared" si="26"/>
        <v>2</v>
      </c>
      <c r="B419" s="1">
        <f t="shared" si="28"/>
        <v>89</v>
      </c>
      <c r="C419" s="1">
        <f t="shared" si="29"/>
        <v>223</v>
      </c>
      <c r="D419" s="1">
        <f t="shared" si="30"/>
        <v>19</v>
      </c>
      <c r="G419" s="2">
        <f t="shared" si="27"/>
        <v>0.71314102564102566</v>
      </c>
      <c r="H419" s="2" t="e">
        <f>SUM(Sheet2!C407:F407)+Sheet2!X407-G419</f>
        <v>#N/A</v>
      </c>
      <c r="I419" s="2" t="e">
        <f>SUM(Sheet2!C407:L407)+Sheet2!Y407-G419</f>
        <v>#N/A</v>
      </c>
      <c r="J419" s="2" t="e">
        <f>SUM(Sheet2!C407:V407)+Sheet2!Z407-G419</f>
        <v>#N/A</v>
      </c>
    </row>
    <row r="420" spans="1:10" x14ac:dyDescent="0.2">
      <c r="A420" s="17">
        <f t="shared" si="26"/>
        <v>2</v>
      </c>
      <c r="B420" s="1">
        <f t="shared" si="28"/>
        <v>90</v>
      </c>
      <c r="C420" s="1">
        <f t="shared" si="29"/>
        <v>222</v>
      </c>
      <c r="D420" s="1">
        <f t="shared" si="30"/>
        <v>19</v>
      </c>
      <c r="G420" s="2">
        <f t="shared" si="27"/>
        <v>0.72115384615384615</v>
      </c>
      <c r="H420" s="2" t="e">
        <f>SUM(Sheet2!C408:F408)+Sheet2!X408-G420</f>
        <v>#N/A</v>
      </c>
      <c r="I420" s="2" t="e">
        <f>SUM(Sheet2!C408:L408)+Sheet2!Y408-G420</f>
        <v>#N/A</v>
      </c>
      <c r="J420" s="2" t="e">
        <f>SUM(Sheet2!C408:V408)+Sheet2!Z408-G420</f>
        <v>#N/A</v>
      </c>
    </row>
    <row r="421" spans="1:10" x14ac:dyDescent="0.2">
      <c r="A421" s="17">
        <f t="shared" si="26"/>
        <v>2</v>
      </c>
      <c r="B421" s="1">
        <f t="shared" si="28"/>
        <v>91</v>
      </c>
      <c r="C421" s="1">
        <f t="shared" si="29"/>
        <v>221</v>
      </c>
      <c r="D421" s="1">
        <f t="shared" si="30"/>
        <v>19</v>
      </c>
      <c r="G421" s="2">
        <f t="shared" si="27"/>
        <v>0.72916666666666663</v>
      </c>
      <c r="H421" s="2" t="e">
        <f>SUM(Sheet2!C409:F409)+Sheet2!X409-G421</f>
        <v>#N/A</v>
      </c>
      <c r="I421" s="2" t="e">
        <f>SUM(Sheet2!C409:L409)+Sheet2!Y409-G421</f>
        <v>#N/A</v>
      </c>
      <c r="J421" s="2" t="e">
        <f>SUM(Sheet2!C409:V409)+Sheet2!Z409-G421</f>
        <v>#N/A</v>
      </c>
    </row>
    <row r="422" spans="1:10" x14ac:dyDescent="0.2">
      <c r="A422" s="17">
        <f t="shared" si="26"/>
        <v>2</v>
      </c>
      <c r="B422" s="1">
        <f t="shared" si="28"/>
        <v>92</v>
      </c>
      <c r="C422" s="1">
        <f t="shared" si="29"/>
        <v>220</v>
      </c>
      <c r="D422" s="1">
        <f t="shared" si="30"/>
        <v>19</v>
      </c>
      <c r="G422" s="2">
        <f t="shared" si="27"/>
        <v>0.73717948717948723</v>
      </c>
      <c r="H422" s="2" t="e">
        <f>SUM(Sheet2!C410:F410)+Sheet2!X410-G422</f>
        <v>#N/A</v>
      </c>
      <c r="I422" s="2" t="e">
        <f>SUM(Sheet2!C410:L410)+Sheet2!Y410-G422</f>
        <v>#N/A</v>
      </c>
      <c r="J422" s="2" t="e">
        <f>SUM(Sheet2!C410:V410)+Sheet2!Z410-G422</f>
        <v>#N/A</v>
      </c>
    </row>
    <row r="423" spans="1:10" x14ac:dyDescent="0.2">
      <c r="A423" s="17">
        <f t="shared" si="26"/>
        <v>2</v>
      </c>
      <c r="B423" s="1">
        <f t="shared" si="28"/>
        <v>93</v>
      </c>
      <c r="C423" s="1">
        <f t="shared" si="29"/>
        <v>219</v>
      </c>
      <c r="D423" s="1">
        <f t="shared" si="30"/>
        <v>19</v>
      </c>
      <c r="G423" s="2">
        <f t="shared" si="27"/>
        <v>0.74519230769230771</v>
      </c>
      <c r="H423" s="2" t="e">
        <f>SUM(Sheet2!C411:F411)+Sheet2!X411-G423</f>
        <v>#N/A</v>
      </c>
      <c r="I423" s="2" t="e">
        <f>SUM(Sheet2!C411:L411)+Sheet2!Y411-G423</f>
        <v>#N/A</v>
      </c>
      <c r="J423" s="2" t="e">
        <f>SUM(Sheet2!C411:V411)+Sheet2!Z411-G423</f>
        <v>#N/A</v>
      </c>
    </row>
    <row r="424" spans="1:10" x14ac:dyDescent="0.2">
      <c r="A424" s="17">
        <f t="shared" si="26"/>
        <v>2</v>
      </c>
      <c r="B424" s="1">
        <f t="shared" si="28"/>
        <v>94</v>
      </c>
      <c r="C424" s="1">
        <f t="shared" si="29"/>
        <v>218</v>
      </c>
      <c r="D424" s="1">
        <f t="shared" si="30"/>
        <v>19</v>
      </c>
      <c r="G424" s="2">
        <f t="shared" si="27"/>
        <v>0.75320512820512819</v>
      </c>
      <c r="H424" s="2" t="e">
        <f>SUM(Sheet2!C412:F412)+Sheet2!X412-G424</f>
        <v>#N/A</v>
      </c>
      <c r="I424" s="2" t="e">
        <f>SUM(Sheet2!C412:L412)+Sheet2!Y412-G424</f>
        <v>#N/A</v>
      </c>
      <c r="J424" s="2" t="e">
        <f>SUM(Sheet2!C412:V412)+Sheet2!Z412-G424</f>
        <v>#N/A</v>
      </c>
    </row>
    <row r="425" spans="1:10" x14ac:dyDescent="0.2">
      <c r="A425" s="17">
        <f t="shared" si="26"/>
        <v>2</v>
      </c>
      <c r="B425" s="1">
        <f t="shared" si="28"/>
        <v>95</v>
      </c>
      <c r="C425" s="1">
        <f t="shared" si="29"/>
        <v>217</v>
      </c>
      <c r="D425" s="1">
        <f t="shared" si="30"/>
        <v>19</v>
      </c>
      <c r="G425" s="2">
        <f t="shared" si="27"/>
        <v>0.76121794871794868</v>
      </c>
      <c r="H425" s="2" t="e">
        <f>SUM(Sheet2!C413:F413)+Sheet2!X413-G425</f>
        <v>#N/A</v>
      </c>
      <c r="I425" s="2" t="e">
        <f>SUM(Sheet2!C413:L413)+Sheet2!Y413-G425</f>
        <v>#N/A</v>
      </c>
      <c r="J425" s="2" t="e">
        <f>SUM(Sheet2!C413:V413)+Sheet2!Z413-G425</f>
        <v>#N/A</v>
      </c>
    </row>
    <row r="426" spans="1:10" x14ac:dyDescent="0.2">
      <c r="A426" s="17">
        <f t="shared" si="26"/>
        <v>2</v>
      </c>
      <c r="B426" s="1">
        <f t="shared" si="28"/>
        <v>96</v>
      </c>
      <c r="C426" s="1">
        <f t="shared" si="29"/>
        <v>216</v>
      </c>
      <c r="D426" s="1">
        <f t="shared" si="30"/>
        <v>18</v>
      </c>
      <c r="G426" s="2">
        <f t="shared" si="27"/>
        <v>0.76923076923076927</v>
      </c>
      <c r="H426" s="2" t="e">
        <f>SUM(Sheet2!C414:F414)+Sheet2!X414-G426</f>
        <v>#N/A</v>
      </c>
      <c r="I426" s="2" t="e">
        <f>SUM(Sheet2!C414:L414)+Sheet2!Y414-G426</f>
        <v>#N/A</v>
      </c>
      <c r="J426" s="2" t="e">
        <f>SUM(Sheet2!C414:V414)+Sheet2!Z414-G426</f>
        <v>#N/A</v>
      </c>
    </row>
    <row r="427" spans="1:10" x14ac:dyDescent="0.2">
      <c r="A427" s="17">
        <f t="shared" si="26"/>
        <v>2</v>
      </c>
      <c r="B427" s="1">
        <f t="shared" si="28"/>
        <v>97</v>
      </c>
      <c r="C427" s="1">
        <f t="shared" si="29"/>
        <v>215</v>
      </c>
      <c r="D427" s="1">
        <f t="shared" si="30"/>
        <v>18</v>
      </c>
      <c r="G427" s="2">
        <f t="shared" si="27"/>
        <v>0.77724358974358976</v>
      </c>
      <c r="H427" s="2" t="e">
        <f>SUM(Sheet2!C415:F415)+Sheet2!X415-G427</f>
        <v>#N/A</v>
      </c>
      <c r="I427" s="2" t="e">
        <f>SUM(Sheet2!C415:L415)+Sheet2!Y415-G427</f>
        <v>#N/A</v>
      </c>
      <c r="J427" s="2" t="e">
        <f>SUM(Sheet2!C415:V415)+Sheet2!Z415-G427</f>
        <v>#N/A</v>
      </c>
    </row>
    <row r="428" spans="1:10" x14ac:dyDescent="0.2">
      <c r="A428" s="17">
        <f t="shared" si="26"/>
        <v>2</v>
      </c>
      <c r="B428" s="1">
        <f t="shared" si="28"/>
        <v>98</v>
      </c>
      <c r="C428" s="1">
        <f t="shared" si="29"/>
        <v>214</v>
      </c>
      <c r="D428" s="1">
        <f t="shared" si="30"/>
        <v>18</v>
      </c>
      <c r="G428" s="2">
        <f t="shared" si="27"/>
        <v>0.78525641025641024</v>
      </c>
      <c r="H428" s="2" t="e">
        <f>SUM(Sheet2!C416:F416)+Sheet2!X416-G428</f>
        <v>#N/A</v>
      </c>
      <c r="I428" s="2" t="e">
        <f>SUM(Sheet2!C416:L416)+Sheet2!Y416-G428</f>
        <v>#N/A</v>
      </c>
      <c r="J428" s="2" t="e">
        <f>SUM(Sheet2!C416:V416)+Sheet2!Z416-G428</f>
        <v>#N/A</v>
      </c>
    </row>
    <row r="429" spans="1:10" x14ac:dyDescent="0.2">
      <c r="A429" s="17">
        <f t="shared" si="26"/>
        <v>2</v>
      </c>
      <c r="B429" s="1">
        <f t="shared" si="28"/>
        <v>99</v>
      </c>
      <c r="C429" s="1">
        <f t="shared" si="29"/>
        <v>213</v>
      </c>
      <c r="D429" s="1">
        <f t="shared" si="30"/>
        <v>18</v>
      </c>
      <c r="G429" s="2">
        <f t="shared" si="27"/>
        <v>0.79326923076923073</v>
      </c>
      <c r="H429" s="2" t="e">
        <f>SUM(Sheet2!C417:F417)+Sheet2!X417-G429</f>
        <v>#N/A</v>
      </c>
      <c r="I429" s="2" t="e">
        <f>SUM(Sheet2!C417:L417)+Sheet2!Y417-G429</f>
        <v>#N/A</v>
      </c>
      <c r="J429" s="2" t="e">
        <f>SUM(Sheet2!C417:V417)+Sheet2!Z417-G429</f>
        <v>#N/A</v>
      </c>
    </row>
    <row r="430" spans="1:10" x14ac:dyDescent="0.2">
      <c r="A430" s="17">
        <f t="shared" si="26"/>
        <v>2</v>
      </c>
      <c r="B430" s="1">
        <f t="shared" si="28"/>
        <v>100</v>
      </c>
      <c r="C430" s="1">
        <f t="shared" si="29"/>
        <v>212</v>
      </c>
      <c r="D430" s="1">
        <f t="shared" si="30"/>
        <v>18</v>
      </c>
      <c r="G430" s="2">
        <f t="shared" si="27"/>
        <v>0.80128205128205132</v>
      </c>
      <c r="H430" s="2" t="e">
        <f>SUM(Sheet2!C418:F418)+Sheet2!X418-G430</f>
        <v>#N/A</v>
      </c>
      <c r="I430" s="2" t="e">
        <f>SUM(Sheet2!C418:L418)+Sheet2!Y418-G430</f>
        <v>#N/A</v>
      </c>
      <c r="J430" s="2" t="e">
        <f>SUM(Sheet2!C418:V418)+Sheet2!Z418-G430</f>
        <v>#N/A</v>
      </c>
    </row>
    <row r="431" spans="1:10" x14ac:dyDescent="0.2">
      <c r="A431" s="17">
        <f t="shared" si="26"/>
        <v>2</v>
      </c>
      <c r="B431" s="1">
        <f t="shared" si="28"/>
        <v>101</v>
      </c>
      <c r="C431" s="1">
        <f t="shared" si="29"/>
        <v>211</v>
      </c>
      <c r="D431" s="1">
        <f t="shared" si="30"/>
        <v>18</v>
      </c>
      <c r="G431" s="2">
        <f t="shared" si="27"/>
        <v>0.80929487179487181</v>
      </c>
      <c r="H431" s="2" t="e">
        <f>SUM(Sheet2!C419:F419)+Sheet2!X419-G431</f>
        <v>#N/A</v>
      </c>
      <c r="I431" s="2" t="e">
        <f>SUM(Sheet2!C419:L419)+Sheet2!Y419-G431</f>
        <v>#N/A</v>
      </c>
      <c r="J431" s="2" t="e">
        <f>SUM(Sheet2!C419:V419)+Sheet2!Z419-G431</f>
        <v>#N/A</v>
      </c>
    </row>
    <row r="432" spans="1:10" x14ac:dyDescent="0.2">
      <c r="A432" s="17">
        <f t="shared" si="26"/>
        <v>2</v>
      </c>
      <c r="B432" s="1">
        <f t="shared" si="28"/>
        <v>102</v>
      </c>
      <c r="C432" s="1">
        <f t="shared" si="29"/>
        <v>210</v>
      </c>
      <c r="D432" s="1">
        <f t="shared" si="30"/>
        <v>18</v>
      </c>
      <c r="G432" s="2">
        <f t="shared" si="27"/>
        <v>0.81730769230769229</v>
      </c>
      <c r="H432" s="2" t="e">
        <f>SUM(Sheet2!C420:F420)+Sheet2!X420-G432</f>
        <v>#N/A</v>
      </c>
      <c r="I432" s="2" t="e">
        <f>SUM(Sheet2!C420:L420)+Sheet2!Y420-G432</f>
        <v>#N/A</v>
      </c>
      <c r="J432" s="2" t="e">
        <f>SUM(Sheet2!C420:V420)+Sheet2!Z420-G432</f>
        <v>#N/A</v>
      </c>
    </row>
    <row r="433" spans="1:10" x14ac:dyDescent="0.2">
      <c r="A433" s="17">
        <f t="shared" si="26"/>
        <v>2</v>
      </c>
      <c r="B433" s="1">
        <f t="shared" si="28"/>
        <v>103</v>
      </c>
      <c r="C433" s="1">
        <f t="shared" si="29"/>
        <v>209</v>
      </c>
      <c r="D433" s="1">
        <f t="shared" si="30"/>
        <v>18</v>
      </c>
      <c r="G433" s="2">
        <f t="shared" si="27"/>
        <v>0.82532051282051277</v>
      </c>
      <c r="H433" s="2" t="e">
        <f>SUM(Sheet2!C421:F421)+Sheet2!X421-G433</f>
        <v>#N/A</v>
      </c>
      <c r="I433" s="2" t="e">
        <f>SUM(Sheet2!C421:L421)+Sheet2!Y421-G433</f>
        <v>#N/A</v>
      </c>
      <c r="J433" s="2" t="e">
        <f>SUM(Sheet2!C421:V421)+Sheet2!Z421-G433</f>
        <v>#N/A</v>
      </c>
    </row>
    <row r="434" spans="1:10" x14ac:dyDescent="0.2">
      <c r="A434" s="17">
        <f t="shared" si="26"/>
        <v>2</v>
      </c>
      <c r="B434" s="1">
        <f t="shared" si="28"/>
        <v>104</v>
      </c>
      <c r="C434" s="1">
        <f t="shared" si="29"/>
        <v>208</v>
      </c>
      <c r="D434" s="1">
        <f t="shared" si="30"/>
        <v>18</v>
      </c>
      <c r="G434" s="2">
        <f t="shared" si="27"/>
        <v>0.83333333333333337</v>
      </c>
      <c r="H434" s="2" t="e">
        <f>SUM(Sheet2!C422:F422)+Sheet2!X422-G434</f>
        <v>#N/A</v>
      </c>
      <c r="I434" s="2" t="e">
        <f>SUM(Sheet2!C422:L422)+Sheet2!Y422-G434</f>
        <v>#N/A</v>
      </c>
      <c r="J434" s="2" t="e">
        <f>SUM(Sheet2!C422:V422)+Sheet2!Z422-G434</f>
        <v>#N/A</v>
      </c>
    </row>
    <row r="435" spans="1:10" x14ac:dyDescent="0.2">
      <c r="A435" s="17">
        <f t="shared" si="26"/>
        <v>2</v>
      </c>
      <c r="B435" s="1">
        <f t="shared" si="28"/>
        <v>105</v>
      </c>
      <c r="C435" s="1">
        <f t="shared" si="29"/>
        <v>207</v>
      </c>
      <c r="D435" s="1">
        <f t="shared" si="30"/>
        <v>18</v>
      </c>
      <c r="G435" s="2">
        <f t="shared" si="27"/>
        <v>0.84134615384615385</v>
      </c>
      <c r="H435" s="2" t="e">
        <f>SUM(Sheet2!C423:F423)+Sheet2!X423-G435</f>
        <v>#N/A</v>
      </c>
      <c r="I435" s="2" t="e">
        <f>SUM(Sheet2!C423:L423)+Sheet2!Y423-G435</f>
        <v>#N/A</v>
      </c>
      <c r="J435" s="2" t="e">
        <f>SUM(Sheet2!C423:V423)+Sheet2!Z423-G435</f>
        <v>#N/A</v>
      </c>
    </row>
    <row r="436" spans="1:10" x14ac:dyDescent="0.2">
      <c r="A436" s="17">
        <f t="shared" si="26"/>
        <v>2</v>
      </c>
      <c r="B436" s="1">
        <f t="shared" si="28"/>
        <v>106</v>
      </c>
      <c r="C436" s="1">
        <f t="shared" si="29"/>
        <v>206</v>
      </c>
      <c r="D436" s="1">
        <f t="shared" si="30"/>
        <v>18</v>
      </c>
      <c r="G436" s="2">
        <f t="shared" si="27"/>
        <v>0.84935897435897434</v>
      </c>
      <c r="H436" s="2" t="e">
        <f>SUM(Sheet2!C424:F424)+Sheet2!X424-G436</f>
        <v>#N/A</v>
      </c>
      <c r="I436" s="2" t="e">
        <f>SUM(Sheet2!C424:L424)+Sheet2!Y424-G436</f>
        <v>#N/A</v>
      </c>
      <c r="J436" s="2" t="e">
        <f>SUM(Sheet2!C424:V424)+Sheet2!Z424-G436</f>
        <v>#N/A</v>
      </c>
    </row>
    <row r="437" spans="1:10" x14ac:dyDescent="0.2">
      <c r="A437" s="17">
        <f t="shared" si="26"/>
        <v>2</v>
      </c>
      <c r="B437" s="1">
        <f t="shared" si="28"/>
        <v>107</v>
      </c>
      <c r="C437" s="1">
        <f t="shared" si="29"/>
        <v>205</v>
      </c>
      <c r="D437" s="1">
        <f t="shared" si="30"/>
        <v>18</v>
      </c>
      <c r="G437" s="2">
        <f t="shared" si="27"/>
        <v>0.85737179487179482</v>
      </c>
      <c r="H437" s="2" t="e">
        <f>SUM(Sheet2!C425:F425)+Sheet2!X425-G437</f>
        <v>#N/A</v>
      </c>
      <c r="I437" s="2" t="e">
        <f>SUM(Sheet2!C425:L425)+Sheet2!Y425-G437</f>
        <v>#N/A</v>
      </c>
      <c r="J437" s="2" t="e">
        <f>SUM(Sheet2!C425:V425)+Sheet2!Z425-G437</f>
        <v>#N/A</v>
      </c>
    </row>
    <row r="438" spans="1:10" x14ac:dyDescent="0.2">
      <c r="A438" s="17">
        <f t="shared" si="26"/>
        <v>2</v>
      </c>
      <c r="B438" s="1">
        <f t="shared" si="28"/>
        <v>108</v>
      </c>
      <c r="C438" s="1">
        <f t="shared" si="29"/>
        <v>204</v>
      </c>
      <c r="D438" s="1">
        <f t="shared" si="30"/>
        <v>17</v>
      </c>
      <c r="G438" s="2">
        <f t="shared" si="27"/>
        <v>0.86538461538461542</v>
      </c>
      <c r="H438" s="2" t="e">
        <f>SUM(Sheet2!C426:F426)+Sheet2!X426-G438</f>
        <v>#N/A</v>
      </c>
      <c r="I438" s="2" t="e">
        <f>SUM(Sheet2!C426:L426)+Sheet2!Y426-G438</f>
        <v>#N/A</v>
      </c>
      <c r="J438" s="2" t="e">
        <f>SUM(Sheet2!C426:V426)+Sheet2!Z426-G438</f>
        <v>#N/A</v>
      </c>
    </row>
    <row r="439" spans="1:10" x14ac:dyDescent="0.2">
      <c r="A439" s="17">
        <f t="shared" si="26"/>
        <v>2</v>
      </c>
      <c r="B439" s="1">
        <f t="shared" si="28"/>
        <v>109</v>
      </c>
      <c r="C439" s="1">
        <f t="shared" si="29"/>
        <v>203</v>
      </c>
      <c r="D439" s="1">
        <f t="shared" si="30"/>
        <v>17</v>
      </c>
      <c r="G439" s="2">
        <f t="shared" si="27"/>
        <v>0.8733974358974359</v>
      </c>
      <c r="H439" s="2" t="e">
        <f>SUM(Sheet2!C427:F427)+Sheet2!X427-G439</f>
        <v>#N/A</v>
      </c>
      <c r="I439" s="2" t="e">
        <f>SUM(Sheet2!C427:L427)+Sheet2!Y427-G439</f>
        <v>#N/A</v>
      </c>
      <c r="J439" s="2" t="e">
        <f>SUM(Sheet2!C427:V427)+Sheet2!Z427-G439</f>
        <v>#N/A</v>
      </c>
    </row>
    <row r="440" spans="1:10" x14ac:dyDescent="0.2">
      <c r="A440" s="17">
        <f t="shared" si="26"/>
        <v>2</v>
      </c>
      <c r="B440" s="1">
        <f t="shared" si="28"/>
        <v>110</v>
      </c>
      <c r="C440" s="1">
        <f t="shared" si="29"/>
        <v>202</v>
      </c>
      <c r="D440" s="1">
        <f t="shared" si="30"/>
        <v>17</v>
      </c>
      <c r="G440" s="2">
        <f t="shared" si="27"/>
        <v>0.88141025641025639</v>
      </c>
      <c r="H440" s="2" t="e">
        <f>SUM(Sheet2!C428:F428)+Sheet2!X428-G440</f>
        <v>#N/A</v>
      </c>
      <c r="I440" s="2" t="e">
        <f>SUM(Sheet2!C428:L428)+Sheet2!Y428-G440</f>
        <v>#N/A</v>
      </c>
      <c r="J440" s="2" t="e">
        <f>SUM(Sheet2!C428:V428)+Sheet2!Z428-G440</f>
        <v>#N/A</v>
      </c>
    </row>
    <row r="441" spans="1:10" x14ac:dyDescent="0.2">
      <c r="A441" s="17">
        <f t="shared" si="26"/>
        <v>2</v>
      </c>
      <c r="B441" s="1">
        <f t="shared" si="28"/>
        <v>111</v>
      </c>
      <c r="C441" s="1">
        <f t="shared" si="29"/>
        <v>201</v>
      </c>
      <c r="D441" s="1">
        <f t="shared" si="30"/>
        <v>17</v>
      </c>
      <c r="G441" s="2">
        <f t="shared" si="27"/>
        <v>0.88942307692307687</v>
      </c>
      <c r="H441" s="2" t="e">
        <f>SUM(Sheet2!C429:F429)+Sheet2!X429-G441</f>
        <v>#N/A</v>
      </c>
      <c r="I441" s="2" t="e">
        <f>SUM(Sheet2!C429:L429)+Sheet2!Y429-G441</f>
        <v>#N/A</v>
      </c>
      <c r="J441" s="2" t="e">
        <f>SUM(Sheet2!C429:V429)+Sheet2!Z429-G441</f>
        <v>#N/A</v>
      </c>
    </row>
    <row r="442" spans="1:10" x14ac:dyDescent="0.2">
      <c r="A442" s="17">
        <f t="shared" si="26"/>
        <v>2</v>
      </c>
      <c r="B442" s="1">
        <f t="shared" si="28"/>
        <v>112</v>
      </c>
      <c r="C442" s="1">
        <f t="shared" si="29"/>
        <v>200</v>
      </c>
      <c r="D442" s="1">
        <f t="shared" si="30"/>
        <v>17</v>
      </c>
      <c r="G442" s="2">
        <f t="shared" si="27"/>
        <v>0.89743589743589747</v>
      </c>
      <c r="H442" s="2" t="e">
        <f>SUM(Sheet2!C430:F430)+Sheet2!X430-G442</f>
        <v>#N/A</v>
      </c>
      <c r="I442" s="2" t="e">
        <f>SUM(Sheet2!C430:L430)+Sheet2!Y430-G442</f>
        <v>#N/A</v>
      </c>
      <c r="J442" s="2" t="e">
        <f>SUM(Sheet2!C430:V430)+Sheet2!Z430-G442</f>
        <v>#N/A</v>
      </c>
    </row>
    <row r="443" spans="1:10" x14ac:dyDescent="0.2">
      <c r="A443" s="17">
        <f t="shared" si="26"/>
        <v>2</v>
      </c>
      <c r="B443" s="1">
        <f t="shared" si="28"/>
        <v>113</v>
      </c>
      <c r="C443" s="1">
        <f t="shared" si="29"/>
        <v>199</v>
      </c>
      <c r="D443" s="1">
        <f t="shared" si="30"/>
        <v>17</v>
      </c>
      <c r="G443" s="2">
        <f t="shared" si="27"/>
        <v>0.90544871794871795</v>
      </c>
      <c r="H443" s="2" t="e">
        <f>SUM(Sheet2!C431:F431)+Sheet2!X431-G443</f>
        <v>#N/A</v>
      </c>
      <c r="I443" s="2" t="e">
        <f>SUM(Sheet2!C431:L431)+Sheet2!Y431-G443</f>
        <v>#N/A</v>
      </c>
      <c r="J443" s="2" t="e">
        <f>SUM(Sheet2!C431:V431)+Sheet2!Z431-G443</f>
        <v>#N/A</v>
      </c>
    </row>
    <row r="444" spans="1:10" x14ac:dyDescent="0.2">
      <c r="A444" s="17">
        <f t="shared" si="26"/>
        <v>2</v>
      </c>
      <c r="B444" s="1">
        <f t="shared" si="28"/>
        <v>114</v>
      </c>
      <c r="C444" s="1">
        <f t="shared" si="29"/>
        <v>198</v>
      </c>
      <c r="D444" s="1">
        <f t="shared" si="30"/>
        <v>17</v>
      </c>
      <c r="G444" s="2">
        <f t="shared" si="27"/>
        <v>0.91346153846153844</v>
      </c>
      <c r="H444" s="2" t="e">
        <f>SUM(Sheet2!C432:F432)+Sheet2!X432-G444</f>
        <v>#N/A</v>
      </c>
      <c r="I444" s="2" t="e">
        <f>SUM(Sheet2!C432:L432)+Sheet2!Y432-G444</f>
        <v>#N/A</v>
      </c>
      <c r="J444" s="2" t="e">
        <f>SUM(Sheet2!C432:V432)+Sheet2!Z432-G444</f>
        <v>#N/A</v>
      </c>
    </row>
    <row r="445" spans="1:10" x14ac:dyDescent="0.2">
      <c r="A445" s="17">
        <f t="shared" si="26"/>
        <v>2</v>
      </c>
      <c r="B445" s="1">
        <f t="shared" si="28"/>
        <v>115</v>
      </c>
      <c r="C445" s="1">
        <f t="shared" si="29"/>
        <v>197</v>
      </c>
      <c r="D445" s="1">
        <f t="shared" si="30"/>
        <v>17</v>
      </c>
      <c r="G445" s="2">
        <f t="shared" si="27"/>
        <v>0.92147435897435892</v>
      </c>
      <c r="H445" s="2" t="e">
        <f>SUM(Sheet2!C433:F433)+Sheet2!X433-G445</f>
        <v>#N/A</v>
      </c>
      <c r="I445" s="2" t="e">
        <f>SUM(Sheet2!C433:L433)+Sheet2!Y433-G445</f>
        <v>#N/A</v>
      </c>
      <c r="J445" s="2" t="e">
        <f>SUM(Sheet2!C433:V433)+Sheet2!Z433-G445</f>
        <v>#N/A</v>
      </c>
    </row>
    <row r="446" spans="1:10" x14ac:dyDescent="0.2">
      <c r="A446" s="17">
        <f t="shared" si="26"/>
        <v>2</v>
      </c>
      <c r="B446" s="1">
        <f t="shared" si="28"/>
        <v>116</v>
      </c>
      <c r="C446" s="1">
        <f t="shared" si="29"/>
        <v>196</v>
      </c>
      <c r="D446" s="1">
        <f t="shared" si="30"/>
        <v>17</v>
      </c>
      <c r="G446" s="2">
        <f t="shared" si="27"/>
        <v>0.92948717948717952</v>
      </c>
      <c r="H446" s="2" t="e">
        <f>SUM(Sheet2!C434:F434)+Sheet2!X434-G446</f>
        <v>#N/A</v>
      </c>
      <c r="I446" s="2" t="e">
        <f>SUM(Sheet2!C434:L434)+Sheet2!Y434-G446</f>
        <v>#N/A</v>
      </c>
      <c r="J446" s="2" t="e">
        <f>SUM(Sheet2!C434:V434)+Sheet2!Z434-G446</f>
        <v>#N/A</v>
      </c>
    </row>
    <row r="447" spans="1:10" x14ac:dyDescent="0.2">
      <c r="A447" s="17">
        <f t="shared" si="26"/>
        <v>2</v>
      </c>
      <c r="B447" s="1">
        <f t="shared" si="28"/>
        <v>117</v>
      </c>
      <c r="C447" s="1">
        <f t="shared" si="29"/>
        <v>195</v>
      </c>
      <c r="D447" s="1">
        <f t="shared" si="30"/>
        <v>17</v>
      </c>
      <c r="G447" s="2">
        <f t="shared" si="27"/>
        <v>0.9375</v>
      </c>
      <c r="H447" s="2" t="e">
        <f>SUM(Sheet2!C435:F435)+Sheet2!X435-G447</f>
        <v>#N/A</v>
      </c>
      <c r="I447" s="2" t="e">
        <f>SUM(Sheet2!C435:L435)+Sheet2!Y435-G447</f>
        <v>#N/A</v>
      </c>
      <c r="J447" s="2" t="e">
        <f>SUM(Sheet2!C435:V435)+Sheet2!Z435-G447</f>
        <v>#N/A</v>
      </c>
    </row>
    <row r="448" spans="1:10" x14ac:dyDescent="0.2">
      <c r="A448" s="17">
        <f t="shared" si="26"/>
        <v>2</v>
      </c>
      <c r="B448" s="1">
        <f t="shared" si="28"/>
        <v>118</v>
      </c>
      <c r="C448" s="1">
        <f t="shared" si="29"/>
        <v>194</v>
      </c>
      <c r="D448" s="1">
        <f t="shared" si="30"/>
        <v>17</v>
      </c>
      <c r="G448" s="2">
        <f t="shared" si="27"/>
        <v>0.94551282051282048</v>
      </c>
      <c r="H448" s="2" t="e">
        <f>SUM(Sheet2!C436:F436)+Sheet2!X436-G448</f>
        <v>#N/A</v>
      </c>
      <c r="I448" s="2" t="e">
        <f>SUM(Sheet2!C436:L436)+Sheet2!Y436-G448</f>
        <v>#N/A</v>
      </c>
      <c r="J448" s="2" t="e">
        <f>SUM(Sheet2!C436:V436)+Sheet2!Z436-G448</f>
        <v>#N/A</v>
      </c>
    </row>
    <row r="449" spans="1:10" x14ac:dyDescent="0.2">
      <c r="A449" s="17">
        <f t="shared" si="26"/>
        <v>2</v>
      </c>
      <c r="B449" s="1">
        <f t="shared" si="28"/>
        <v>119</v>
      </c>
      <c r="C449" s="1">
        <f t="shared" si="29"/>
        <v>193</v>
      </c>
      <c r="D449" s="1">
        <f t="shared" si="30"/>
        <v>17</v>
      </c>
      <c r="G449" s="2">
        <f t="shared" si="27"/>
        <v>0.95352564102564108</v>
      </c>
      <c r="H449" s="2" t="e">
        <f>SUM(Sheet2!C437:F437)+Sheet2!X437-G449</f>
        <v>#N/A</v>
      </c>
      <c r="I449" s="2" t="e">
        <f>SUM(Sheet2!C437:L437)+Sheet2!Y437-G449</f>
        <v>#N/A</v>
      </c>
      <c r="J449" s="2" t="e">
        <f>SUM(Sheet2!C437:V437)+Sheet2!Z437-G449</f>
        <v>#N/A</v>
      </c>
    </row>
    <row r="450" spans="1:10" x14ac:dyDescent="0.2">
      <c r="A450" s="17">
        <f t="shared" si="26"/>
        <v>2</v>
      </c>
      <c r="B450" s="1">
        <f t="shared" si="28"/>
        <v>120</v>
      </c>
      <c r="C450" s="1">
        <f t="shared" si="29"/>
        <v>192</v>
      </c>
      <c r="D450" s="1">
        <f t="shared" si="30"/>
        <v>16</v>
      </c>
      <c r="G450" s="2">
        <f t="shared" si="27"/>
        <v>0.96153846153846156</v>
      </c>
      <c r="H450" s="2" t="e">
        <f>SUM(Sheet2!C438:F438)+Sheet2!X438-G450</f>
        <v>#N/A</v>
      </c>
      <c r="I450" s="2" t="e">
        <f>SUM(Sheet2!C438:L438)+Sheet2!Y438-G450</f>
        <v>#N/A</v>
      </c>
      <c r="J450" s="2" t="e">
        <f>SUM(Sheet2!C438:V438)+Sheet2!Z438-G450</f>
        <v>#N/A</v>
      </c>
    </row>
    <row r="451" spans="1:10" x14ac:dyDescent="0.2">
      <c r="A451" s="17">
        <f t="shared" si="26"/>
        <v>2</v>
      </c>
      <c r="B451" s="1">
        <f t="shared" si="28"/>
        <v>121</v>
      </c>
      <c r="C451" s="1">
        <f t="shared" si="29"/>
        <v>191</v>
      </c>
      <c r="D451" s="1">
        <f t="shared" si="30"/>
        <v>16</v>
      </c>
      <c r="G451" s="2">
        <f t="shared" si="27"/>
        <v>0.96955128205128205</v>
      </c>
      <c r="H451" s="2" t="e">
        <f>SUM(Sheet2!C439:F439)+Sheet2!X439-G451</f>
        <v>#N/A</v>
      </c>
      <c r="I451" s="2" t="e">
        <f>SUM(Sheet2!C439:L439)+Sheet2!Y439-G451</f>
        <v>#N/A</v>
      </c>
      <c r="J451" s="2" t="e">
        <f>SUM(Sheet2!C439:V439)+Sheet2!Z439-G451</f>
        <v>#N/A</v>
      </c>
    </row>
    <row r="452" spans="1:10" x14ac:dyDescent="0.2">
      <c r="A452" s="17">
        <f t="shared" si="26"/>
        <v>2</v>
      </c>
      <c r="B452" s="1">
        <f t="shared" si="28"/>
        <v>122</v>
      </c>
      <c r="C452" s="1">
        <f t="shared" si="29"/>
        <v>190</v>
      </c>
      <c r="D452" s="1">
        <f t="shared" si="30"/>
        <v>16</v>
      </c>
      <c r="G452" s="2">
        <f t="shared" si="27"/>
        <v>0.97756410256410253</v>
      </c>
      <c r="H452" s="2" t="e">
        <f>SUM(Sheet2!C440:F440)+Sheet2!X440-G452</f>
        <v>#N/A</v>
      </c>
      <c r="I452" s="2" t="e">
        <f>SUM(Sheet2!C440:L440)+Sheet2!Y440-G452</f>
        <v>#N/A</v>
      </c>
      <c r="J452" s="2" t="e">
        <f>SUM(Sheet2!C440:V440)+Sheet2!Z440-G452</f>
        <v>#N/A</v>
      </c>
    </row>
    <row r="453" spans="1:10" x14ac:dyDescent="0.2">
      <c r="A453" s="17">
        <f t="shared" si="26"/>
        <v>2</v>
      </c>
      <c r="B453" s="1">
        <f t="shared" si="28"/>
        <v>123</v>
      </c>
      <c r="C453" s="1">
        <f t="shared" si="29"/>
        <v>189</v>
      </c>
      <c r="D453" s="1">
        <f t="shared" si="30"/>
        <v>16</v>
      </c>
      <c r="G453" s="2">
        <f t="shared" si="27"/>
        <v>0.98557692307692313</v>
      </c>
      <c r="H453" s="2" t="e">
        <f>SUM(Sheet2!C441:F441)+Sheet2!X441-G453</f>
        <v>#N/A</v>
      </c>
      <c r="I453" s="2" t="e">
        <f>SUM(Sheet2!C441:L441)+Sheet2!Y441-G453</f>
        <v>#N/A</v>
      </c>
      <c r="J453" s="2" t="e">
        <f>SUM(Sheet2!C441:V441)+Sheet2!Z441-G453</f>
        <v>#N/A</v>
      </c>
    </row>
    <row r="454" spans="1:10" x14ac:dyDescent="0.2">
      <c r="A454" s="17">
        <f t="shared" si="26"/>
        <v>2</v>
      </c>
      <c r="B454" s="1">
        <f t="shared" si="28"/>
        <v>124</v>
      </c>
      <c r="C454" s="1">
        <f t="shared" si="29"/>
        <v>188</v>
      </c>
      <c r="D454" s="1">
        <f t="shared" si="30"/>
        <v>16</v>
      </c>
      <c r="G454" s="2">
        <f t="shared" si="27"/>
        <v>0.99358974358974361</v>
      </c>
      <c r="H454" s="2" t="e">
        <f>SUM(Sheet2!C442:F442)+Sheet2!X442-G454</f>
        <v>#N/A</v>
      </c>
      <c r="I454" s="2" t="e">
        <f>SUM(Sheet2!C442:L442)+Sheet2!Y442-G454</f>
        <v>#N/A</v>
      </c>
      <c r="J454" s="2" t="e">
        <f>SUM(Sheet2!C442:V442)+Sheet2!Z442-G454</f>
        <v>#N/A</v>
      </c>
    </row>
    <row r="455" spans="1:10" x14ac:dyDescent="0.2">
      <c r="A455" s="17">
        <f t="shared" si="26"/>
        <v>2</v>
      </c>
      <c r="B455" s="1">
        <f t="shared" si="28"/>
        <v>125</v>
      </c>
      <c r="C455" s="1">
        <f t="shared" si="29"/>
        <v>187</v>
      </c>
      <c r="D455" s="1">
        <f t="shared" si="30"/>
        <v>16</v>
      </c>
      <c r="G455" s="2">
        <f t="shared" si="27"/>
        <v>1.0016025641025641</v>
      </c>
      <c r="H455" s="2" t="e">
        <f>SUM(Sheet2!C443:F443)+Sheet2!X443-G455</f>
        <v>#N/A</v>
      </c>
      <c r="I455" s="2" t="e">
        <f>SUM(Sheet2!C443:L443)+Sheet2!Y443-G455</f>
        <v>#N/A</v>
      </c>
      <c r="J455" s="2" t="e">
        <f>SUM(Sheet2!C443:V443)+Sheet2!Z443-G455</f>
        <v>#N/A</v>
      </c>
    </row>
    <row r="456" spans="1:10" x14ac:dyDescent="0.2">
      <c r="A456" s="17">
        <f t="shared" si="26"/>
        <v>2</v>
      </c>
      <c r="B456" s="1">
        <f t="shared" si="28"/>
        <v>126</v>
      </c>
      <c r="C456" s="1">
        <f t="shared" si="29"/>
        <v>186</v>
      </c>
      <c r="D456" s="1">
        <f t="shared" si="30"/>
        <v>16</v>
      </c>
      <c r="G456" s="2">
        <f t="shared" si="27"/>
        <v>1.0096153846153846</v>
      </c>
      <c r="H456" s="2" t="e">
        <f>SUM(Sheet2!C444:F444)+Sheet2!X444-G456</f>
        <v>#N/A</v>
      </c>
      <c r="I456" s="2" t="e">
        <f>SUM(Sheet2!C444:L444)+Sheet2!Y444-G456</f>
        <v>#N/A</v>
      </c>
      <c r="J456" s="2" t="e">
        <f>SUM(Sheet2!C444:V444)+Sheet2!Z444-G456</f>
        <v>#N/A</v>
      </c>
    </row>
    <row r="457" spans="1:10" x14ac:dyDescent="0.2">
      <c r="A457" s="17">
        <f t="shared" si="26"/>
        <v>2</v>
      </c>
      <c r="B457" s="1">
        <f t="shared" si="28"/>
        <v>127</v>
      </c>
      <c r="C457" s="1">
        <f t="shared" si="29"/>
        <v>185</v>
      </c>
      <c r="D457" s="1">
        <f t="shared" si="30"/>
        <v>16</v>
      </c>
      <c r="G457" s="2">
        <f t="shared" si="27"/>
        <v>1.0176282051282051</v>
      </c>
      <c r="H457" s="2" t="e">
        <f>SUM(Sheet2!C445:F445)+Sheet2!X445-G457</f>
        <v>#N/A</v>
      </c>
      <c r="I457" s="2" t="e">
        <f>SUM(Sheet2!C445:L445)+Sheet2!Y445-G457</f>
        <v>#N/A</v>
      </c>
      <c r="J457" s="2" t="e">
        <f>SUM(Sheet2!C445:V445)+Sheet2!Z445-G457</f>
        <v>#N/A</v>
      </c>
    </row>
    <row r="458" spans="1:10" x14ac:dyDescent="0.2">
      <c r="A458" s="17">
        <f t="shared" si="26"/>
        <v>2</v>
      </c>
      <c r="B458" s="1">
        <f t="shared" si="28"/>
        <v>128</v>
      </c>
      <c r="C458" s="1">
        <f t="shared" si="29"/>
        <v>184</v>
      </c>
      <c r="D458" s="1">
        <f t="shared" si="30"/>
        <v>16</v>
      </c>
      <c r="G458" s="2">
        <f t="shared" si="27"/>
        <v>1.0256410256410255</v>
      </c>
      <c r="H458" s="2" t="e">
        <f>SUM(Sheet2!C446:F446)+Sheet2!X446-G458</f>
        <v>#N/A</v>
      </c>
      <c r="I458" s="2" t="e">
        <f>SUM(Sheet2!C446:L446)+Sheet2!Y446-G458</f>
        <v>#N/A</v>
      </c>
      <c r="J458" s="2" t="e">
        <f>SUM(Sheet2!C446:V446)+Sheet2!Z446-G458</f>
        <v>#N/A</v>
      </c>
    </row>
    <row r="459" spans="1:10" x14ac:dyDescent="0.2">
      <c r="A459" s="17">
        <f t="shared" si="26"/>
        <v>2</v>
      </c>
      <c r="B459" s="1">
        <f t="shared" si="28"/>
        <v>129</v>
      </c>
      <c r="C459" s="1">
        <f t="shared" si="29"/>
        <v>183</v>
      </c>
      <c r="D459" s="1">
        <f t="shared" si="30"/>
        <v>16</v>
      </c>
      <c r="G459" s="2">
        <f t="shared" si="27"/>
        <v>1.0336538461538463</v>
      </c>
      <c r="H459" s="2" t="e">
        <f>SUM(Sheet2!C447:F447)+Sheet2!X447-G459</f>
        <v>#N/A</v>
      </c>
      <c r="I459" s="2" t="e">
        <f>SUM(Sheet2!C447:L447)+Sheet2!Y447-G459</f>
        <v>#N/A</v>
      </c>
      <c r="J459" s="2" t="e">
        <f>SUM(Sheet2!C447:V447)+Sheet2!Z447-G459</f>
        <v>#N/A</v>
      </c>
    </row>
    <row r="460" spans="1:10" x14ac:dyDescent="0.2">
      <c r="A460" s="17">
        <f t="shared" ref="A460:A523" si="31">A148+1</f>
        <v>2</v>
      </c>
      <c r="B460" s="1">
        <f t="shared" si="28"/>
        <v>130</v>
      </c>
      <c r="C460" s="1">
        <f t="shared" si="29"/>
        <v>182</v>
      </c>
      <c r="D460" s="1">
        <f t="shared" si="30"/>
        <v>16</v>
      </c>
      <c r="G460" s="2">
        <f t="shared" ref="G460:G523" si="32">2.5*(B460)/(($C$331+1))</f>
        <v>1.0416666666666667</v>
      </c>
      <c r="H460" s="2" t="e">
        <f>SUM(Sheet2!C448:F448)+Sheet2!X448-G460</f>
        <v>#N/A</v>
      </c>
      <c r="I460" s="2" t="e">
        <f>SUM(Sheet2!C448:L448)+Sheet2!Y448-G460</f>
        <v>#N/A</v>
      </c>
      <c r="J460" s="2" t="e">
        <f>SUM(Sheet2!C448:V448)+Sheet2!Z448-G460</f>
        <v>#N/A</v>
      </c>
    </row>
    <row r="461" spans="1:10" x14ac:dyDescent="0.2">
      <c r="A461" s="17">
        <f t="shared" si="31"/>
        <v>2</v>
      </c>
      <c r="B461" s="1">
        <f t="shared" ref="B461:B524" si="33">B460+1</f>
        <v>131</v>
      </c>
      <c r="C461" s="1">
        <f t="shared" si="29"/>
        <v>181</v>
      </c>
      <c r="D461" s="1">
        <f t="shared" si="30"/>
        <v>16</v>
      </c>
      <c r="G461" s="2">
        <f t="shared" si="32"/>
        <v>1.0496794871794872</v>
      </c>
      <c r="H461" s="2" t="e">
        <f>SUM(Sheet2!C449:F449)+Sheet2!X449-G461</f>
        <v>#N/A</v>
      </c>
      <c r="I461" s="2" t="e">
        <f>SUM(Sheet2!C449:L449)+Sheet2!Y449-G461</f>
        <v>#N/A</v>
      </c>
      <c r="J461" s="2" t="e">
        <f>SUM(Sheet2!C449:V449)+Sheet2!Z449-G461</f>
        <v>#N/A</v>
      </c>
    </row>
    <row r="462" spans="1:10" x14ac:dyDescent="0.2">
      <c r="A462" s="17">
        <f t="shared" si="31"/>
        <v>2</v>
      </c>
      <c r="B462" s="1">
        <f t="shared" si="33"/>
        <v>132</v>
      </c>
      <c r="C462" s="1">
        <f t="shared" si="29"/>
        <v>180</v>
      </c>
      <c r="D462" s="1">
        <f t="shared" si="30"/>
        <v>15</v>
      </c>
      <c r="G462" s="2">
        <f t="shared" si="32"/>
        <v>1.0576923076923077</v>
      </c>
      <c r="H462" s="2" t="e">
        <f>SUM(Sheet2!C450:F450)+Sheet2!X450-G462</f>
        <v>#N/A</v>
      </c>
      <c r="I462" s="2" t="e">
        <f>SUM(Sheet2!C450:L450)+Sheet2!Y450-G462</f>
        <v>#N/A</v>
      </c>
      <c r="J462" s="2" t="e">
        <f>SUM(Sheet2!C450:V450)+Sheet2!Z450-G462</f>
        <v>#N/A</v>
      </c>
    </row>
    <row r="463" spans="1:10" x14ac:dyDescent="0.2">
      <c r="A463" s="17">
        <f t="shared" si="31"/>
        <v>2</v>
      </c>
      <c r="B463" s="1">
        <f t="shared" si="33"/>
        <v>133</v>
      </c>
      <c r="C463" s="1">
        <f t="shared" si="29"/>
        <v>179</v>
      </c>
      <c r="D463" s="1">
        <f t="shared" si="30"/>
        <v>15</v>
      </c>
      <c r="G463" s="2">
        <f t="shared" si="32"/>
        <v>1.0657051282051282</v>
      </c>
      <c r="H463" s="2" t="e">
        <f>SUM(Sheet2!C451:F451)+Sheet2!X451-G463</f>
        <v>#N/A</v>
      </c>
      <c r="I463" s="2" t="e">
        <f>SUM(Sheet2!C451:L451)+Sheet2!Y451-G463</f>
        <v>#N/A</v>
      </c>
      <c r="J463" s="2" t="e">
        <f>SUM(Sheet2!C451:V451)+Sheet2!Z451-G463</f>
        <v>#N/A</v>
      </c>
    </row>
    <row r="464" spans="1:10" x14ac:dyDescent="0.2">
      <c r="A464" s="17">
        <f t="shared" si="31"/>
        <v>2</v>
      </c>
      <c r="B464" s="1">
        <f t="shared" si="33"/>
        <v>134</v>
      </c>
      <c r="C464" s="1">
        <f t="shared" si="29"/>
        <v>178</v>
      </c>
      <c r="D464" s="1">
        <f t="shared" si="30"/>
        <v>15</v>
      </c>
      <c r="G464" s="2">
        <f t="shared" si="32"/>
        <v>1.0737179487179487</v>
      </c>
      <c r="H464" s="2" t="e">
        <f>SUM(Sheet2!C452:F452)+Sheet2!X452-G464</f>
        <v>#N/A</v>
      </c>
      <c r="I464" s="2" t="e">
        <f>SUM(Sheet2!C452:L452)+Sheet2!Y452-G464</f>
        <v>#N/A</v>
      </c>
      <c r="J464" s="2" t="e">
        <f>SUM(Sheet2!C452:V452)+Sheet2!Z452-G464</f>
        <v>#N/A</v>
      </c>
    </row>
    <row r="465" spans="1:10" x14ac:dyDescent="0.2">
      <c r="A465" s="17">
        <f t="shared" si="31"/>
        <v>2</v>
      </c>
      <c r="B465" s="1">
        <f t="shared" si="33"/>
        <v>135</v>
      </c>
      <c r="C465" s="1">
        <f t="shared" si="29"/>
        <v>177</v>
      </c>
      <c r="D465" s="1">
        <f t="shared" si="30"/>
        <v>15</v>
      </c>
      <c r="G465" s="2">
        <f t="shared" si="32"/>
        <v>1.0817307692307692</v>
      </c>
      <c r="H465" s="2" t="e">
        <f>SUM(Sheet2!C453:F453)+Sheet2!X453-G465</f>
        <v>#N/A</v>
      </c>
      <c r="I465" s="2" t="e">
        <f>SUM(Sheet2!C453:L453)+Sheet2!Y453-G465</f>
        <v>#N/A</v>
      </c>
      <c r="J465" s="2" t="e">
        <f>SUM(Sheet2!C453:V453)+Sheet2!Z453-G465</f>
        <v>#N/A</v>
      </c>
    </row>
    <row r="466" spans="1:10" x14ac:dyDescent="0.2">
      <c r="A466" s="17">
        <f t="shared" si="31"/>
        <v>2</v>
      </c>
      <c r="B466" s="1">
        <f t="shared" si="33"/>
        <v>136</v>
      </c>
      <c r="C466" s="1">
        <f t="shared" si="29"/>
        <v>176</v>
      </c>
      <c r="D466" s="1">
        <f t="shared" si="30"/>
        <v>15</v>
      </c>
      <c r="G466" s="2">
        <f t="shared" si="32"/>
        <v>1.0897435897435896</v>
      </c>
      <c r="H466" s="2" t="e">
        <f>SUM(Sheet2!C454:F454)+Sheet2!X454-G466</f>
        <v>#N/A</v>
      </c>
      <c r="I466" s="2" t="e">
        <f>SUM(Sheet2!C454:L454)+Sheet2!Y454-G466</f>
        <v>#N/A</v>
      </c>
      <c r="J466" s="2" t="e">
        <f>SUM(Sheet2!C454:V454)+Sheet2!Z454-G466</f>
        <v>#N/A</v>
      </c>
    </row>
    <row r="467" spans="1:10" x14ac:dyDescent="0.2">
      <c r="A467" s="17">
        <f t="shared" si="31"/>
        <v>2</v>
      </c>
      <c r="B467" s="1">
        <f t="shared" si="33"/>
        <v>137</v>
      </c>
      <c r="C467" s="1">
        <f t="shared" si="29"/>
        <v>175</v>
      </c>
      <c r="D467" s="1">
        <f t="shared" si="30"/>
        <v>15</v>
      </c>
      <c r="G467" s="2">
        <f t="shared" si="32"/>
        <v>1.0977564102564104</v>
      </c>
      <c r="H467" s="2" t="e">
        <f>SUM(Sheet2!C455:F455)+Sheet2!X455-G467</f>
        <v>#N/A</v>
      </c>
      <c r="I467" s="2" t="e">
        <f>SUM(Sheet2!C455:L455)+Sheet2!Y455-G467</f>
        <v>#N/A</v>
      </c>
      <c r="J467" s="2" t="e">
        <f>SUM(Sheet2!C455:V455)+Sheet2!Z455-G467</f>
        <v>#N/A</v>
      </c>
    </row>
    <row r="468" spans="1:10" x14ac:dyDescent="0.2">
      <c r="A468" s="17">
        <f t="shared" si="31"/>
        <v>2</v>
      </c>
      <c r="B468" s="1">
        <f t="shared" si="33"/>
        <v>138</v>
      </c>
      <c r="C468" s="1">
        <f t="shared" ref="C468:C531" si="34">312- IF(B468&gt;312,B468-312,B468)</f>
        <v>174</v>
      </c>
      <c r="D468" s="1">
        <f t="shared" ref="D468:D531" si="35">ROUNDUP(C468/12,0)</f>
        <v>15</v>
      </c>
      <c r="G468" s="2">
        <f t="shared" si="32"/>
        <v>1.1057692307692308</v>
      </c>
      <c r="H468" s="2" t="e">
        <f>SUM(Sheet2!C456:F456)+Sheet2!X456-G468</f>
        <v>#N/A</v>
      </c>
      <c r="I468" s="2" t="e">
        <f>SUM(Sheet2!C456:L456)+Sheet2!Y456-G468</f>
        <v>#N/A</v>
      </c>
      <c r="J468" s="2" t="e">
        <f>SUM(Sheet2!C456:V456)+Sheet2!Z456-G468</f>
        <v>#N/A</v>
      </c>
    </row>
    <row r="469" spans="1:10" x14ac:dyDescent="0.2">
      <c r="A469" s="17">
        <f t="shared" si="31"/>
        <v>2</v>
      </c>
      <c r="B469" s="1">
        <f t="shared" si="33"/>
        <v>139</v>
      </c>
      <c r="C469" s="1">
        <f t="shared" si="34"/>
        <v>173</v>
      </c>
      <c r="D469" s="1">
        <f t="shared" si="35"/>
        <v>15</v>
      </c>
      <c r="G469" s="2">
        <f t="shared" si="32"/>
        <v>1.1137820512820513</v>
      </c>
      <c r="H469" s="2" t="e">
        <f>SUM(Sheet2!C457:F457)+Sheet2!X457-G469</f>
        <v>#N/A</v>
      </c>
      <c r="I469" s="2" t="e">
        <f>SUM(Sheet2!C457:L457)+Sheet2!Y457-G469</f>
        <v>#N/A</v>
      </c>
      <c r="J469" s="2" t="e">
        <f>SUM(Sheet2!C457:V457)+Sheet2!Z457-G469</f>
        <v>#N/A</v>
      </c>
    </row>
    <row r="470" spans="1:10" x14ac:dyDescent="0.2">
      <c r="A470" s="17">
        <f t="shared" si="31"/>
        <v>2</v>
      </c>
      <c r="B470" s="1">
        <f t="shared" si="33"/>
        <v>140</v>
      </c>
      <c r="C470" s="1">
        <f t="shared" si="34"/>
        <v>172</v>
      </c>
      <c r="D470" s="1">
        <f t="shared" si="35"/>
        <v>15</v>
      </c>
      <c r="G470" s="2">
        <f t="shared" si="32"/>
        <v>1.1217948717948718</v>
      </c>
      <c r="H470" s="2" t="e">
        <f>SUM(Sheet2!C458:F458)+Sheet2!X458-G470</f>
        <v>#N/A</v>
      </c>
      <c r="I470" s="2" t="e">
        <f>SUM(Sheet2!C458:L458)+Sheet2!Y458-G470</f>
        <v>#N/A</v>
      </c>
      <c r="J470" s="2" t="e">
        <f>SUM(Sheet2!C458:V458)+Sheet2!Z458-G470</f>
        <v>#N/A</v>
      </c>
    </row>
    <row r="471" spans="1:10" x14ac:dyDescent="0.2">
      <c r="A471" s="17">
        <f t="shared" si="31"/>
        <v>2</v>
      </c>
      <c r="B471" s="1">
        <f t="shared" si="33"/>
        <v>141</v>
      </c>
      <c r="C471" s="1">
        <f t="shared" si="34"/>
        <v>171</v>
      </c>
      <c r="D471" s="1">
        <f t="shared" si="35"/>
        <v>15</v>
      </c>
      <c r="G471" s="2">
        <f t="shared" si="32"/>
        <v>1.1298076923076923</v>
      </c>
      <c r="H471" s="2" t="e">
        <f>SUM(Sheet2!C459:F459)+Sheet2!X459-G471</f>
        <v>#N/A</v>
      </c>
      <c r="I471" s="2" t="e">
        <f>SUM(Sheet2!C459:L459)+Sheet2!Y459-G471</f>
        <v>#N/A</v>
      </c>
      <c r="J471" s="2" t="e">
        <f>SUM(Sheet2!C459:V459)+Sheet2!Z459-G471</f>
        <v>#N/A</v>
      </c>
    </row>
    <row r="472" spans="1:10" x14ac:dyDescent="0.2">
      <c r="A472" s="17">
        <f t="shared" si="31"/>
        <v>2</v>
      </c>
      <c r="B472" s="1">
        <f t="shared" si="33"/>
        <v>142</v>
      </c>
      <c r="C472" s="1">
        <f t="shared" si="34"/>
        <v>170</v>
      </c>
      <c r="D472" s="1">
        <f t="shared" si="35"/>
        <v>15</v>
      </c>
      <c r="G472" s="2">
        <f t="shared" si="32"/>
        <v>1.1378205128205128</v>
      </c>
      <c r="H472" s="2" t="e">
        <f>SUM(Sheet2!C460:F460)+Sheet2!X460-G472</f>
        <v>#N/A</v>
      </c>
      <c r="I472" s="2" t="e">
        <f>SUM(Sheet2!C460:L460)+Sheet2!Y460-G472</f>
        <v>#N/A</v>
      </c>
      <c r="J472" s="2" t="e">
        <f>SUM(Sheet2!C460:V460)+Sheet2!Z460-G472</f>
        <v>#N/A</v>
      </c>
    </row>
    <row r="473" spans="1:10" x14ac:dyDescent="0.2">
      <c r="A473" s="17">
        <f t="shared" si="31"/>
        <v>2</v>
      </c>
      <c r="B473" s="1">
        <f t="shared" si="33"/>
        <v>143</v>
      </c>
      <c r="C473" s="1">
        <f t="shared" si="34"/>
        <v>169</v>
      </c>
      <c r="D473" s="1">
        <f t="shared" si="35"/>
        <v>15</v>
      </c>
      <c r="G473" s="2">
        <f t="shared" si="32"/>
        <v>1.1458333333333333</v>
      </c>
      <c r="H473" s="2" t="e">
        <f>SUM(Sheet2!C461:F461)+Sheet2!X461-G473</f>
        <v>#N/A</v>
      </c>
      <c r="I473" s="2" t="e">
        <f>SUM(Sheet2!C461:L461)+Sheet2!Y461-G473</f>
        <v>#N/A</v>
      </c>
      <c r="J473" s="2" t="e">
        <f>SUM(Sheet2!C461:V461)+Sheet2!Z461-G473</f>
        <v>#N/A</v>
      </c>
    </row>
    <row r="474" spans="1:10" x14ac:dyDescent="0.2">
      <c r="A474" s="17">
        <f t="shared" si="31"/>
        <v>2</v>
      </c>
      <c r="B474" s="1">
        <f t="shared" si="33"/>
        <v>144</v>
      </c>
      <c r="C474" s="1">
        <f t="shared" si="34"/>
        <v>168</v>
      </c>
      <c r="D474" s="1">
        <f t="shared" si="35"/>
        <v>14</v>
      </c>
      <c r="G474" s="2">
        <f t="shared" si="32"/>
        <v>1.1538461538461537</v>
      </c>
      <c r="H474" s="2" t="e">
        <f>SUM(Sheet2!C462:F462)+Sheet2!X462-G474</f>
        <v>#N/A</v>
      </c>
      <c r="I474" s="2" t="e">
        <f>SUM(Sheet2!C462:L462)+Sheet2!Y462-G474</f>
        <v>#N/A</v>
      </c>
      <c r="J474" s="2" t="e">
        <f>SUM(Sheet2!C462:V462)+Sheet2!Z462-G474</f>
        <v>#N/A</v>
      </c>
    </row>
    <row r="475" spans="1:10" x14ac:dyDescent="0.2">
      <c r="A475" s="17">
        <f t="shared" si="31"/>
        <v>2</v>
      </c>
      <c r="B475" s="1">
        <f t="shared" si="33"/>
        <v>145</v>
      </c>
      <c r="C475" s="1">
        <f t="shared" si="34"/>
        <v>167</v>
      </c>
      <c r="D475" s="1">
        <f t="shared" si="35"/>
        <v>14</v>
      </c>
      <c r="G475" s="2">
        <f t="shared" si="32"/>
        <v>1.1618589743589745</v>
      </c>
      <c r="H475" s="2" t="e">
        <f>SUM(Sheet2!C463:F463)+Sheet2!X463-G475</f>
        <v>#N/A</v>
      </c>
      <c r="I475" s="2" t="e">
        <f>SUM(Sheet2!C463:L463)+Sheet2!Y463-G475</f>
        <v>#N/A</v>
      </c>
      <c r="J475" s="2" t="e">
        <f>SUM(Sheet2!C463:V463)+Sheet2!Z463-G475</f>
        <v>#N/A</v>
      </c>
    </row>
    <row r="476" spans="1:10" x14ac:dyDescent="0.2">
      <c r="A476" s="17">
        <f t="shared" si="31"/>
        <v>2</v>
      </c>
      <c r="B476" s="1">
        <f t="shared" si="33"/>
        <v>146</v>
      </c>
      <c r="C476" s="1">
        <f t="shared" si="34"/>
        <v>166</v>
      </c>
      <c r="D476" s="1">
        <f t="shared" si="35"/>
        <v>14</v>
      </c>
      <c r="G476" s="2">
        <f t="shared" si="32"/>
        <v>1.1698717948717949</v>
      </c>
      <c r="H476" s="2" t="e">
        <f>SUM(Sheet2!C464:F464)+Sheet2!X464-G476</f>
        <v>#N/A</v>
      </c>
      <c r="I476" s="2" t="e">
        <f>SUM(Sheet2!C464:L464)+Sheet2!Y464-G476</f>
        <v>#N/A</v>
      </c>
      <c r="J476" s="2" t="e">
        <f>SUM(Sheet2!C464:V464)+Sheet2!Z464-G476</f>
        <v>#N/A</v>
      </c>
    </row>
    <row r="477" spans="1:10" x14ac:dyDescent="0.2">
      <c r="A477" s="17">
        <f t="shared" si="31"/>
        <v>2</v>
      </c>
      <c r="B477" s="1">
        <f t="shared" si="33"/>
        <v>147</v>
      </c>
      <c r="C477" s="1">
        <f t="shared" si="34"/>
        <v>165</v>
      </c>
      <c r="D477" s="1">
        <f t="shared" si="35"/>
        <v>14</v>
      </c>
      <c r="G477" s="2">
        <f t="shared" si="32"/>
        <v>1.1778846153846154</v>
      </c>
      <c r="H477" s="2" t="e">
        <f>SUM(Sheet2!C465:F465)+Sheet2!X465-G477</f>
        <v>#N/A</v>
      </c>
      <c r="I477" s="2" t="e">
        <f>SUM(Sheet2!C465:L465)+Sheet2!Y465-G477</f>
        <v>#N/A</v>
      </c>
      <c r="J477" s="2" t="e">
        <f>SUM(Sheet2!C465:V465)+Sheet2!Z465-G477</f>
        <v>#N/A</v>
      </c>
    </row>
    <row r="478" spans="1:10" x14ac:dyDescent="0.2">
      <c r="A478" s="17">
        <f t="shared" si="31"/>
        <v>2</v>
      </c>
      <c r="B478" s="1">
        <f t="shared" si="33"/>
        <v>148</v>
      </c>
      <c r="C478" s="1">
        <f t="shared" si="34"/>
        <v>164</v>
      </c>
      <c r="D478" s="1">
        <f t="shared" si="35"/>
        <v>14</v>
      </c>
      <c r="G478" s="2">
        <f t="shared" si="32"/>
        <v>1.1858974358974359</v>
      </c>
      <c r="H478" s="2" t="e">
        <f>SUM(Sheet2!C466:F466)+Sheet2!X466-G478</f>
        <v>#N/A</v>
      </c>
      <c r="I478" s="2" t="e">
        <f>SUM(Sheet2!C466:L466)+Sheet2!Y466-G478</f>
        <v>#N/A</v>
      </c>
      <c r="J478" s="2" t="e">
        <f>SUM(Sheet2!C466:V466)+Sheet2!Z466-G478</f>
        <v>#N/A</v>
      </c>
    </row>
    <row r="479" spans="1:10" x14ac:dyDescent="0.2">
      <c r="A479" s="17">
        <f t="shared" si="31"/>
        <v>2</v>
      </c>
      <c r="B479" s="1">
        <f t="shared" si="33"/>
        <v>149</v>
      </c>
      <c r="C479" s="1">
        <f t="shared" si="34"/>
        <v>163</v>
      </c>
      <c r="D479" s="1">
        <f t="shared" si="35"/>
        <v>14</v>
      </c>
      <c r="G479" s="2">
        <f t="shared" si="32"/>
        <v>1.1939102564102564</v>
      </c>
      <c r="H479" s="2" t="e">
        <f>SUM(Sheet2!C467:F467)+Sheet2!X467-G479</f>
        <v>#N/A</v>
      </c>
      <c r="I479" s="2" t="e">
        <f>SUM(Sheet2!C467:L467)+Sheet2!Y467-G479</f>
        <v>#N/A</v>
      </c>
      <c r="J479" s="2" t="e">
        <f>SUM(Sheet2!C467:V467)+Sheet2!Z467-G479</f>
        <v>#N/A</v>
      </c>
    </row>
    <row r="480" spans="1:10" x14ac:dyDescent="0.2">
      <c r="A480" s="17">
        <f t="shared" si="31"/>
        <v>2</v>
      </c>
      <c r="B480" s="1">
        <f t="shared" si="33"/>
        <v>150</v>
      </c>
      <c r="C480" s="1">
        <f t="shared" si="34"/>
        <v>162</v>
      </c>
      <c r="D480" s="1">
        <f t="shared" si="35"/>
        <v>14</v>
      </c>
      <c r="G480" s="2">
        <f t="shared" si="32"/>
        <v>1.2019230769230769</v>
      </c>
      <c r="H480" s="2" t="e">
        <f>SUM(Sheet2!C468:F468)+Sheet2!X468-G480</f>
        <v>#N/A</v>
      </c>
      <c r="I480" s="2" t="e">
        <f>SUM(Sheet2!C468:L468)+Sheet2!Y468-G480</f>
        <v>#N/A</v>
      </c>
      <c r="J480" s="2" t="e">
        <f>SUM(Sheet2!C468:V468)+Sheet2!Z468-G480</f>
        <v>#N/A</v>
      </c>
    </row>
    <row r="481" spans="1:10" x14ac:dyDescent="0.2">
      <c r="A481" s="17">
        <f t="shared" si="31"/>
        <v>2</v>
      </c>
      <c r="B481" s="1">
        <f t="shared" si="33"/>
        <v>151</v>
      </c>
      <c r="C481" s="1">
        <f t="shared" si="34"/>
        <v>161</v>
      </c>
      <c r="D481" s="1">
        <f t="shared" si="35"/>
        <v>14</v>
      </c>
      <c r="G481" s="2">
        <f t="shared" si="32"/>
        <v>1.2099358974358974</v>
      </c>
      <c r="H481" s="2" t="e">
        <f>SUM(Sheet2!C469:F469)+Sheet2!X469-G481</f>
        <v>#N/A</v>
      </c>
      <c r="I481" s="2" t="e">
        <f>SUM(Sheet2!C469:L469)+Sheet2!Y469-G481</f>
        <v>#N/A</v>
      </c>
      <c r="J481" s="2" t="e">
        <f>SUM(Sheet2!C469:V469)+Sheet2!Z469-G481</f>
        <v>#N/A</v>
      </c>
    </row>
    <row r="482" spans="1:10" x14ac:dyDescent="0.2">
      <c r="A482" s="17">
        <f t="shared" si="31"/>
        <v>2</v>
      </c>
      <c r="B482" s="1">
        <f t="shared" si="33"/>
        <v>152</v>
      </c>
      <c r="C482" s="1">
        <f t="shared" si="34"/>
        <v>160</v>
      </c>
      <c r="D482" s="1">
        <f t="shared" si="35"/>
        <v>14</v>
      </c>
      <c r="G482" s="2">
        <f t="shared" si="32"/>
        <v>1.2179487179487178</v>
      </c>
      <c r="H482" s="2" t="e">
        <f>SUM(Sheet2!C470:F470)+Sheet2!X470-G482</f>
        <v>#N/A</v>
      </c>
      <c r="I482" s="2" t="e">
        <f>SUM(Sheet2!C470:L470)+Sheet2!Y470-G482</f>
        <v>#N/A</v>
      </c>
      <c r="J482" s="2" t="e">
        <f>SUM(Sheet2!C470:V470)+Sheet2!Z470-G482</f>
        <v>#N/A</v>
      </c>
    </row>
    <row r="483" spans="1:10" x14ac:dyDescent="0.2">
      <c r="A483" s="17">
        <f t="shared" si="31"/>
        <v>2</v>
      </c>
      <c r="B483" s="1">
        <f t="shared" si="33"/>
        <v>153</v>
      </c>
      <c r="C483" s="1">
        <f t="shared" si="34"/>
        <v>159</v>
      </c>
      <c r="D483" s="1">
        <f t="shared" si="35"/>
        <v>14</v>
      </c>
      <c r="G483" s="2">
        <f t="shared" si="32"/>
        <v>1.2259615384615385</v>
      </c>
      <c r="H483" s="2" t="e">
        <f>SUM(Sheet2!C471:F471)+Sheet2!X471-G483</f>
        <v>#N/A</v>
      </c>
      <c r="I483" s="2" t="e">
        <f>SUM(Sheet2!C471:L471)+Sheet2!Y471-G483</f>
        <v>#N/A</v>
      </c>
      <c r="J483" s="2" t="e">
        <f>SUM(Sheet2!C471:V471)+Sheet2!Z471-G483</f>
        <v>#N/A</v>
      </c>
    </row>
    <row r="484" spans="1:10" x14ac:dyDescent="0.2">
      <c r="A484" s="17">
        <f t="shared" si="31"/>
        <v>2</v>
      </c>
      <c r="B484" s="1">
        <f t="shared" si="33"/>
        <v>154</v>
      </c>
      <c r="C484" s="1">
        <f t="shared" si="34"/>
        <v>158</v>
      </c>
      <c r="D484" s="1">
        <f t="shared" si="35"/>
        <v>14</v>
      </c>
      <c r="G484" s="2">
        <f t="shared" si="32"/>
        <v>1.233974358974359</v>
      </c>
      <c r="H484" s="2" t="e">
        <f>SUM(Sheet2!C472:F472)+Sheet2!X472-G484</f>
        <v>#N/A</v>
      </c>
      <c r="I484" s="2" t="e">
        <f>SUM(Sheet2!C472:L472)+Sheet2!Y472-G484</f>
        <v>#N/A</v>
      </c>
      <c r="J484" s="2" t="e">
        <f>SUM(Sheet2!C472:V472)+Sheet2!Z472-G484</f>
        <v>#N/A</v>
      </c>
    </row>
    <row r="485" spans="1:10" x14ac:dyDescent="0.2">
      <c r="A485" s="17">
        <f t="shared" si="31"/>
        <v>2</v>
      </c>
      <c r="B485" s="1">
        <f t="shared" si="33"/>
        <v>155</v>
      </c>
      <c r="C485" s="1">
        <f t="shared" si="34"/>
        <v>157</v>
      </c>
      <c r="D485" s="1">
        <f t="shared" si="35"/>
        <v>14</v>
      </c>
      <c r="G485" s="2">
        <f t="shared" si="32"/>
        <v>1.2419871794871795</v>
      </c>
      <c r="H485" s="2" t="e">
        <f>SUM(Sheet2!C473:F473)+Sheet2!X473-G485</f>
        <v>#N/A</v>
      </c>
      <c r="I485" s="2" t="e">
        <f>SUM(Sheet2!C473:L473)+Sheet2!Y473-G485</f>
        <v>#N/A</v>
      </c>
      <c r="J485" s="2" t="e">
        <f>SUM(Sheet2!C473:V473)+Sheet2!Z473-G485</f>
        <v>#N/A</v>
      </c>
    </row>
    <row r="486" spans="1:10" x14ac:dyDescent="0.2">
      <c r="A486" s="17">
        <f t="shared" si="31"/>
        <v>2</v>
      </c>
      <c r="B486" s="1">
        <f t="shared" si="33"/>
        <v>156</v>
      </c>
      <c r="C486" s="1">
        <f t="shared" si="34"/>
        <v>156</v>
      </c>
      <c r="D486" s="1">
        <f t="shared" si="35"/>
        <v>13</v>
      </c>
      <c r="G486" s="2">
        <f t="shared" si="32"/>
        <v>1.25</v>
      </c>
      <c r="H486" s="2" t="e">
        <f>SUM(Sheet2!C474:F474)+Sheet2!X474-G486</f>
        <v>#N/A</v>
      </c>
      <c r="I486" s="2" t="e">
        <f>SUM(Sheet2!C474:L474)+Sheet2!Y474-G486</f>
        <v>#N/A</v>
      </c>
      <c r="J486" s="2" t="e">
        <f>SUM(Sheet2!C474:V474)+Sheet2!Z474-G486</f>
        <v>#N/A</v>
      </c>
    </row>
    <row r="487" spans="1:10" x14ac:dyDescent="0.2">
      <c r="A487" s="17">
        <f t="shared" si="31"/>
        <v>2</v>
      </c>
      <c r="B487" s="1">
        <f t="shared" si="33"/>
        <v>157</v>
      </c>
      <c r="C487" s="1">
        <f t="shared" si="34"/>
        <v>155</v>
      </c>
      <c r="D487" s="1">
        <f t="shared" si="35"/>
        <v>13</v>
      </c>
      <c r="G487" s="2">
        <f t="shared" si="32"/>
        <v>1.2580128205128205</v>
      </c>
      <c r="H487" s="2" t="e">
        <f>SUM(Sheet2!C475:F475)+Sheet2!X475-G487</f>
        <v>#N/A</v>
      </c>
      <c r="I487" s="2" t="e">
        <f>SUM(Sheet2!C475:L475)+Sheet2!Y475-G487</f>
        <v>#N/A</v>
      </c>
      <c r="J487" s="2" t="e">
        <f>SUM(Sheet2!C475:V475)+Sheet2!Z475-G487</f>
        <v>#N/A</v>
      </c>
    </row>
    <row r="488" spans="1:10" x14ac:dyDescent="0.2">
      <c r="A488" s="17">
        <f t="shared" si="31"/>
        <v>2</v>
      </c>
      <c r="B488" s="1">
        <f t="shared" si="33"/>
        <v>158</v>
      </c>
      <c r="C488" s="1">
        <f t="shared" si="34"/>
        <v>154</v>
      </c>
      <c r="D488" s="1">
        <f t="shared" si="35"/>
        <v>13</v>
      </c>
      <c r="G488" s="2">
        <f t="shared" si="32"/>
        <v>1.266025641025641</v>
      </c>
      <c r="H488" s="2" t="e">
        <f>SUM(Sheet2!C476:F476)+Sheet2!X476-G488</f>
        <v>#N/A</v>
      </c>
      <c r="I488" s="2" t="e">
        <f>SUM(Sheet2!C476:L476)+Sheet2!Y476-G488</f>
        <v>#N/A</v>
      </c>
      <c r="J488" s="2" t="e">
        <f>SUM(Sheet2!C476:V476)+Sheet2!Z476-G488</f>
        <v>#N/A</v>
      </c>
    </row>
    <row r="489" spans="1:10" x14ac:dyDescent="0.2">
      <c r="A489" s="17">
        <f t="shared" si="31"/>
        <v>2</v>
      </c>
      <c r="B489" s="1">
        <f t="shared" si="33"/>
        <v>159</v>
      </c>
      <c r="C489" s="1">
        <f t="shared" si="34"/>
        <v>153</v>
      </c>
      <c r="D489" s="1">
        <f t="shared" si="35"/>
        <v>13</v>
      </c>
      <c r="G489" s="2">
        <f t="shared" si="32"/>
        <v>1.2740384615384615</v>
      </c>
      <c r="H489" s="2" t="e">
        <f>SUM(Sheet2!C477:F477)+Sheet2!X477-G489</f>
        <v>#N/A</v>
      </c>
      <c r="I489" s="2" t="e">
        <f>SUM(Sheet2!C477:L477)+Sheet2!Y477-G489</f>
        <v>#N/A</v>
      </c>
      <c r="J489" s="2" t="e">
        <f>SUM(Sheet2!C477:V477)+Sheet2!Z477-G489</f>
        <v>#N/A</v>
      </c>
    </row>
    <row r="490" spans="1:10" x14ac:dyDescent="0.2">
      <c r="A490" s="17">
        <f t="shared" si="31"/>
        <v>2</v>
      </c>
      <c r="B490" s="1">
        <f t="shared" si="33"/>
        <v>160</v>
      </c>
      <c r="C490" s="1">
        <f t="shared" si="34"/>
        <v>152</v>
      </c>
      <c r="D490" s="1">
        <f t="shared" si="35"/>
        <v>13</v>
      </c>
      <c r="G490" s="2">
        <f t="shared" si="32"/>
        <v>1.2820512820512822</v>
      </c>
      <c r="H490" s="2" t="e">
        <f>SUM(Sheet2!C478:F478)+Sheet2!X478-G490</f>
        <v>#N/A</v>
      </c>
      <c r="I490" s="2" t="e">
        <f>SUM(Sheet2!C478:L478)+Sheet2!Y478-G490</f>
        <v>#N/A</v>
      </c>
      <c r="J490" s="2" t="e">
        <f>SUM(Sheet2!C478:V478)+Sheet2!Z478-G490</f>
        <v>#N/A</v>
      </c>
    </row>
    <row r="491" spans="1:10" x14ac:dyDescent="0.2">
      <c r="A491" s="17">
        <f t="shared" si="31"/>
        <v>2</v>
      </c>
      <c r="B491" s="1">
        <f t="shared" si="33"/>
        <v>161</v>
      </c>
      <c r="C491" s="1">
        <f t="shared" si="34"/>
        <v>151</v>
      </c>
      <c r="D491" s="1">
        <f t="shared" si="35"/>
        <v>13</v>
      </c>
      <c r="G491" s="2">
        <f t="shared" si="32"/>
        <v>1.2900641025641026</v>
      </c>
      <c r="H491" s="2" t="e">
        <f>SUM(Sheet2!C479:F479)+Sheet2!X479-G491</f>
        <v>#N/A</v>
      </c>
      <c r="I491" s="2" t="e">
        <f>SUM(Sheet2!C479:L479)+Sheet2!Y479-G491</f>
        <v>#N/A</v>
      </c>
      <c r="J491" s="2" t="e">
        <f>SUM(Sheet2!C479:V479)+Sheet2!Z479-G491</f>
        <v>#N/A</v>
      </c>
    </row>
    <row r="492" spans="1:10" x14ac:dyDescent="0.2">
      <c r="A492" s="17">
        <f t="shared" si="31"/>
        <v>2</v>
      </c>
      <c r="B492" s="1">
        <f t="shared" si="33"/>
        <v>162</v>
      </c>
      <c r="C492" s="1">
        <f t="shared" si="34"/>
        <v>150</v>
      </c>
      <c r="D492" s="1">
        <f t="shared" si="35"/>
        <v>13</v>
      </c>
      <c r="G492" s="2">
        <f t="shared" si="32"/>
        <v>1.2980769230769231</v>
      </c>
      <c r="H492" s="2" t="e">
        <f>SUM(Sheet2!C480:F480)+Sheet2!X480-G492</f>
        <v>#N/A</v>
      </c>
      <c r="I492" s="2" t="e">
        <f>SUM(Sheet2!C480:L480)+Sheet2!Y480-G492</f>
        <v>#N/A</v>
      </c>
      <c r="J492" s="2" t="e">
        <f>SUM(Sheet2!C480:V480)+Sheet2!Z480-G492</f>
        <v>#N/A</v>
      </c>
    </row>
    <row r="493" spans="1:10" x14ac:dyDescent="0.2">
      <c r="A493" s="17">
        <f t="shared" si="31"/>
        <v>2</v>
      </c>
      <c r="B493" s="1">
        <f t="shared" si="33"/>
        <v>163</v>
      </c>
      <c r="C493" s="1">
        <f t="shared" si="34"/>
        <v>149</v>
      </c>
      <c r="D493" s="1">
        <f t="shared" si="35"/>
        <v>13</v>
      </c>
      <c r="G493" s="2">
        <f t="shared" si="32"/>
        <v>1.3060897435897436</v>
      </c>
      <c r="H493" s="2" t="e">
        <f>SUM(Sheet2!C481:F481)+Sheet2!X481-G493</f>
        <v>#N/A</v>
      </c>
      <c r="I493" s="2" t="e">
        <f>SUM(Sheet2!C481:L481)+Sheet2!Y481-G493</f>
        <v>#N/A</v>
      </c>
      <c r="J493" s="2" t="e">
        <f>SUM(Sheet2!C481:V481)+Sheet2!Z481-G493</f>
        <v>#N/A</v>
      </c>
    </row>
    <row r="494" spans="1:10" x14ac:dyDescent="0.2">
      <c r="A494" s="17">
        <f t="shared" si="31"/>
        <v>2</v>
      </c>
      <c r="B494" s="1">
        <f t="shared" si="33"/>
        <v>164</v>
      </c>
      <c r="C494" s="1">
        <f t="shared" si="34"/>
        <v>148</v>
      </c>
      <c r="D494" s="1">
        <f t="shared" si="35"/>
        <v>13</v>
      </c>
      <c r="G494" s="2">
        <f t="shared" si="32"/>
        <v>1.3141025641025641</v>
      </c>
      <c r="H494" s="2" t="e">
        <f>SUM(Sheet2!C482:F482)+Sheet2!X482-G494</f>
        <v>#N/A</v>
      </c>
      <c r="I494" s="2" t="e">
        <f>SUM(Sheet2!C482:L482)+Sheet2!Y482-G494</f>
        <v>#N/A</v>
      </c>
      <c r="J494" s="2" t="e">
        <f>SUM(Sheet2!C482:V482)+Sheet2!Z482-G494</f>
        <v>#N/A</v>
      </c>
    </row>
    <row r="495" spans="1:10" x14ac:dyDescent="0.2">
      <c r="A495" s="17">
        <f t="shared" si="31"/>
        <v>2</v>
      </c>
      <c r="B495" s="1">
        <f t="shared" si="33"/>
        <v>165</v>
      </c>
      <c r="C495" s="1">
        <f t="shared" si="34"/>
        <v>147</v>
      </c>
      <c r="D495" s="1">
        <f t="shared" si="35"/>
        <v>13</v>
      </c>
      <c r="G495" s="2">
        <f t="shared" si="32"/>
        <v>1.3221153846153846</v>
      </c>
      <c r="H495" s="2" t="e">
        <f>SUM(Sheet2!C483:F483)+Sheet2!X483-G495</f>
        <v>#N/A</v>
      </c>
      <c r="I495" s="2" t="e">
        <f>SUM(Sheet2!C483:L483)+Sheet2!Y483-G495</f>
        <v>#N/A</v>
      </c>
      <c r="J495" s="2" t="e">
        <f>SUM(Sheet2!C483:V483)+Sheet2!Z483-G495</f>
        <v>#N/A</v>
      </c>
    </row>
    <row r="496" spans="1:10" x14ac:dyDescent="0.2">
      <c r="A496" s="17">
        <f t="shared" si="31"/>
        <v>2</v>
      </c>
      <c r="B496" s="1">
        <f t="shared" si="33"/>
        <v>166</v>
      </c>
      <c r="C496" s="1">
        <f t="shared" si="34"/>
        <v>146</v>
      </c>
      <c r="D496" s="1">
        <f t="shared" si="35"/>
        <v>13</v>
      </c>
      <c r="G496" s="2">
        <f t="shared" si="32"/>
        <v>1.3301282051282051</v>
      </c>
      <c r="H496" s="2" t="e">
        <f>SUM(Sheet2!C484:F484)+Sheet2!X484-G496</f>
        <v>#N/A</v>
      </c>
      <c r="I496" s="2" t="e">
        <f>SUM(Sheet2!C484:L484)+Sheet2!Y484-G496</f>
        <v>#N/A</v>
      </c>
      <c r="J496" s="2" t="e">
        <f>SUM(Sheet2!C484:V484)+Sheet2!Z484-G496</f>
        <v>#N/A</v>
      </c>
    </row>
    <row r="497" spans="1:10" x14ac:dyDescent="0.2">
      <c r="A497" s="17">
        <f t="shared" si="31"/>
        <v>2</v>
      </c>
      <c r="B497" s="1">
        <f t="shared" si="33"/>
        <v>167</v>
      </c>
      <c r="C497" s="1">
        <f t="shared" si="34"/>
        <v>145</v>
      </c>
      <c r="D497" s="1">
        <f t="shared" si="35"/>
        <v>13</v>
      </c>
      <c r="G497" s="2">
        <f t="shared" si="32"/>
        <v>1.3381410256410255</v>
      </c>
      <c r="H497" s="2" t="e">
        <f>SUM(Sheet2!C485:F485)+Sheet2!X485-G497</f>
        <v>#N/A</v>
      </c>
      <c r="I497" s="2" t="e">
        <f>SUM(Sheet2!C485:L485)+Sheet2!Y485-G497</f>
        <v>#N/A</v>
      </c>
      <c r="J497" s="2" t="e">
        <f>SUM(Sheet2!C485:V485)+Sheet2!Z485-G497</f>
        <v>#N/A</v>
      </c>
    </row>
    <row r="498" spans="1:10" x14ac:dyDescent="0.2">
      <c r="A498" s="17">
        <f t="shared" si="31"/>
        <v>2</v>
      </c>
      <c r="B498" s="1">
        <f t="shared" si="33"/>
        <v>168</v>
      </c>
      <c r="C498" s="1">
        <f t="shared" si="34"/>
        <v>144</v>
      </c>
      <c r="D498" s="1">
        <f t="shared" si="35"/>
        <v>12</v>
      </c>
      <c r="G498" s="2">
        <f t="shared" si="32"/>
        <v>1.3461538461538463</v>
      </c>
      <c r="H498" s="2" t="e">
        <f>SUM(Sheet2!C486:F486)+Sheet2!X486-G498</f>
        <v>#N/A</v>
      </c>
      <c r="I498" s="2" t="e">
        <f>SUM(Sheet2!C486:L486)+Sheet2!Y486-G498</f>
        <v>#N/A</v>
      </c>
      <c r="J498" s="2" t="e">
        <f>SUM(Sheet2!C486:V486)+Sheet2!Z486-G498</f>
        <v>#N/A</v>
      </c>
    </row>
    <row r="499" spans="1:10" x14ac:dyDescent="0.2">
      <c r="A499" s="17">
        <f t="shared" si="31"/>
        <v>2</v>
      </c>
      <c r="B499" s="1">
        <f t="shared" si="33"/>
        <v>169</v>
      </c>
      <c r="C499" s="1">
        <f t="shared" si="34"/>
        <v>143</v>
      </c>
      <c r="D499" s="1">
        <f t="shared" si="35"/>
        <v>12</v>
      </c>
      <c r="G499" s="2">
        <f t="shared" si="32"/>
        <v>1.3541666666666667</v>
      </c>
      <c r="H499" s="2" t="e">
        <f>SUM(Sheet2!C487:F487)+Sheet2!X487-G499</f>
        <v>#N/A</v>
      </c>
      <c r="I499" s="2" t="e">
        <f>SUM(Sheet2!C487:L487)+Sheet2!Y487-G499</f>
        <v>#N/A</v>
      </c>
      <c r="J499" s="2" t="e">
        <f>SUM(Sheet2!C487:V487)+Sheet2!Z487-G499</f>
        <v>#N/A</v>
      </c>
    </row>
    <row r="500" spans="1:10" x14ac:dyDescent="0.2">
      <c r="A500" s="17">
        <f t="shared" si="31"/>
        <v>2</v>
      </c>
      <c r="B500" s="1">
        <f t="shared" si="33"/>
        <v>170</v>
      </c>
      <c r="C500" s="1">
        <f t="shared" si="34"/>
        <v>142</v>
      </c>
      <c r="D500" s="1">
        <f t="shared" si="35"/>
        <v>12</v>
      </c>
      <c r="G500" s="2">
        <f t="shared" si="32"/>
        <v>1.3621794871794872</v>
      </c>
      <c r="H500" s="2" t="e">
        <f>SUM(Sheet2!C488:F488)+Sheet2!X488-G500</f>
        <v>#N/A</v>
      </c>
      <c r="I500" s="2" t="e">
        <f>SUM(Sheet2!C488:L488)+Sheet2!Y488-G500</f>
        <v>#N/A</v>
      </c>
      <c r="J500" s="2" t="e">
        <f>SUM(Sheet2!C488:V488)+Sheet2!Z488-G500</f>
        <v>#N/A</v>
      </c>
    </row>
    <row r="501" spans="1:10" x14ac:dyDescent="0.2">
      <c r="A501" s="17">
        <f t="shared" si="31"/>
        <v>2</v>
      </c>
      <c r="B501" s="1">
        <f t="shared" si="33"/>
        <v>171</v>
      </c>
      <c r="C501" s="1">
        <f t="shared" si="34"/>
        <v>141</v>
      </c>
      <c r="D501" s="1">
        <f t="shared" si="35"/>
        <v>12</v>
      </c>
      <c r="G501" s="2">
        <f t="shared" si="32"/>
        <v>1.3701923076923077</v>
      </c>
      <c r="H501" s="2" t="e">
        <f>SUM(Sheet2!C489:F489)+Sheet2!X489-G501</f>
        <v>#N/A</v>
      </c>
      <c r="I501" s="2" t="e">
        <f>SUM(Sheet2!C489:L489)+Sheet2!Y489-G501</f>
        <v>#N/A</v>
      </c>
      <c r="J501" s="2" t="e">
        <f>SUM(Sheet2!C489:V489)+Sheet2!Z489-G501</f>
        <v>#N/A</v>
      </c>
    </row>
    <row r="502" spans="1:10" x14ac:dyDescent="0.2">
      <c r="A502" s="17">
        <f t="shared" si="31"/>
        <v>2</v>
      </c>
      <c r="B502" s="1">
        <f t="shared" si="33"/>
        <v>172</v>
      </c>
      <c r="C502" s="1">
        <f t="shared" si="34"/>
        <v>140</v>
      </c>
      <c r="D502" s="1">
        <f t="shared" si="35"/>
        <v>12</v>
      </c>
      <c r="G502" s="2">
        <f t="shared" si="32"/>
        <v>1.3782051282051282</v>
      </c>
      <c r="H502" s="2" t="e">
        <f>SUM(Sheet2!C490:F490)+Sheet2!X490-G502</f>
        <v>#N/A</v>
      </c>
      <c r="I502" s="2" t="e">
        <f>SUM(Sheet2!C490:L490)+Sheet2!Y490-G502</f>
        <v>#N/A</v>
      </c>
      <c r="J502" s="2" t="e">
        <f>SUM(Sheet2!C490:V490)+Sheet2!Z490-G502</f>
        <v>#N/A</v>
      </c>
    </row>
    <row r="503" spans="1:10" x14ac:dyDescent="0.2">
      <c r="A503" s="17">
        <f t="shared" si="31"/>
        <v>2</v>
      </c>
      <c r="B503" s="1">
        <f t="shared" si="33"/>
        <v>173</v>
      </c>
      <c r="C503" s="1">
        <f t="shared" si="34"/>
        <v>139</v>
      </c>
      <c r="D503" s="1">
        <f t="shared" si="35"/>
        <v>12</v>
      </c>
      <c r="G503" s="2">
        <f t="shared" si="32"/>
        <v>1.3862179487179487</v>
      </c>
      <c r="H503" s="2" t="e">
        <f>SUM(Sheet2!C491:F491)+Sheet2!X491-G503</f>
        <v>#N/A</v>
      </c>
      <c r="I503" s="2" t="e">
        <f>SUM(Sheet2!C491:L491)+Sheet2!Y491-G503</f>
        <v>#N/A</v>
      </c>
      <c r="J503" s="2" t="e">
        <f>SUM(Sheet2!C491:V491)+Sheet2!Z491-G503</f>
        <v>#N/A</v>
      </c>
    </row>
    <row r="504" spans="1:10" x14ac:dyDescent="0.2">
      <c r="A504" s="17">
        <f t="shared" si="31"/>
        <v>2</v>
      </c>
      <c r="B504" s="1">
        <f t="shared" si="33"/>
        <v>174</v>
      </c>
      <c r="C504" s="1">
        <f t="shared" si="34"/>
        <v>138</v>
      </c>
      <c r="D504" s="1">
        <f t="shared" si="35"/>
        <v>12</v>
      </c>
      <c r="G504" s="2">
        <f t="shared" si="32"/>
        <v>1.3942307692307692</v>
      </c>
      <c r="H504" s="2" t="e">
        <f>SUM(Sheet2!C492:F492)+Sheet2!X492-G504</f>
        <v>#N/A</v>
      </c>
      <c r="I504" s="2" t="e">
        <f>SUM(Sheet2!C492:L492)+Sheet2!Y492-G504</f>
        <v>#N/A</v>
      </c>
      <c r="J504" s="2" t="e">
        <f>SUM(Sheet2!C492:V492)+Sheet2!Z492-G504</f>
        <v>#N/A</v>
      </c>
    </row>
    <row r="505" spans="1:10" x14ac:dyDescent="0.2">
      <c r="A505" s="17">
        <f t="shared" si="31"/>
        <v>2</v>
      </c>
      <c r="B505" s="1">
        <f t="shared" si="33"/>
        <v>175</v>
      </c>
      <c r="C505" s="1">
        <f t="shared" si="34"/>
        <v>137</v>
      </c>
      <c r="D505" s="1">
        <f t="shared" si="35"/>
        <v>12</v>
      </c>
      <c r="G505" s="2">
        <f t="shared" si="32"/>
        <v>1.4022435897435896</v>
      </c>
      <c r="H505" s="2" t="e">
        <f>SUM(Sheet2!C493:F493)+Sheet2!X493-G505</f>
        <v>#N/A</v>
      </c>
      <c r="I505" s="2" t="e">
        <f>SUM(Sheet2!C493:L493)+Sheet2!Y493-G505</f>
        <v>#N/A</v>
      </c>
      <c r="J505" s="2" t="e">
        <f>SUM(Sheet2!C493:V493)+Sheet2!Z493-G505</f>
        <v>#N/A</v>
      </c>
    </row>
    <row r="506" spans="1:10" x14ac:dyDescent="0.2">
      <c r="A506" s="17">
        <f t="shared" si="31"/>
        <v>2</v>
      </c>
      <c r="B506" s="1">
        <f t="shared" si="33"/>
        <v>176</v>
      </c>
      <c r="C506" s="1">
        <f t="shared" si="34"/>
        <v>136</v>
      </c>
      <c r="D506" s="1">
        <f t="shared" si="35"/>
        <v>12</v>
      </c>
      <c r="G506" s="2">
        <f t="shared" si="32"/>
        <v>1.4102564102564104</v>
      </c>
      <c r="H506" s="2" t="e">
        <f>SUM(Sheet2!C494:F494)+Sheet2!X494-G506</f>
        <v>#N/A</v>
      </c>
      <c r="I506" s="2" t="e">
        <f>SUM(Sheet2!C494:L494)+Sheet2!Y494-G506</f>
        <v>#N/A</v>
      </c>
      <c r="J506" s="2" t="e">
        <f>SUM(Sheet2!C494:V494)+Sheet2!Z494-G506</f>
        <v>#N/A</v>
      </c>
    </row>
    <row r="507" spans="1:10" x14ac:dyDescent="0.2">
      <c r="A507" s="17">
        <f t="shared" si="31"/>
        <v>2</v>
      </c>
      <c r="B507" s="1">
        <f t="shared" si="33"/>
        <v>177</v>
      </c>
      <c r="C507" s="1">
        <f t="shared" si="34"/>
        <v>135</v>
      </c>
      <c r="D507" s="1">
        <f t="shared" si="35"/>
        <v>12</v>
      </c>
      <c r="G507" s="2">
        <f t="shared" si="32"/>
        <v>1.4182692307692308</v>
      </c>
      <c r="H507" s="2" t="e">
        <f>SUM(Sheet2!C495:F495)+Sheet2!X495-G507</f>
        <v>#N/A</v>
      </c>
      <c r="I507" s="2" t="e">
        <f>SUM(Sheet2!C495:L495)+Sheet2!Y495-G507</f>
        <v>#N/A</v>
      </c>
      <c r="J507" s="2" t="e">
        <f>SUM(Sheet2!C495:V495)+Sheet2!Z495-G507</f>
        <v>#N/A</v>
      </c>
    </row>
    <row r="508" spans="1:10" x14ac:dyDescent="0.2">
      <c r="A508" s="17">
        <f t="shared" si="31"/>
        <v>2</v>
      </c>
      <c r="B508" s="1">
        <f t="shared" si="33"/>
        <v>178</v>
      </c>
      <c r="C508" s="1">
        <f t="shared" si="34"/>
        <v>134</v>
      </c>
      <c r="D508" s="1">
        <f t="shared" si="35"/>
        <v>12</v>
      </c>
      <c r="G508" s="2">
        <f t="shared" si="32"/>
        <v>1.4262820512820513</v>
      </c>
      <c r="H508" s="2" t="e">
        <f>SUM(Sheet2!C496:F496)+Sheet2!X496-G508</f>
        <v>#N/A</v>
      </c>
      <c r="I508" s="2" t="e">
        <f>SUM(Sheet2!C496:L496)+Sheet2!Y496-G508</f>
        <v>#N/A</v>
      </c>
      <c r="J508" s="2" t="e">
        <f>SUM(Sheet2!C496:V496)+Sheet2!Z496-G508</f>
        <v>#N/A</v>
      </c>
    </row>
    <row r="509" spans="1:10" x14ac:dyDescent="0.2">
      <c r="A509" s="17">
        <f t="shared" si="31"/>
        <v>2</v>
      </c>
      <c r="B509" s="1">
        <f t="shared" si="33"/>
        <v>179</v>
      </c>
      <c r="C509" s="1">
        <f t="shared" si="34"/>
        <v>133</v>
      </c>
      <c r="D509" s="1">
        <f t="shared" si="35"/>
        <v>12</v>
      </c>
      <c r="G509" s="2">
        <f t="shared" si="32"/>
        <v>1.4342948717948718</v>
      </c>
      <c r="H509" s="2" t="e">
        <f>SUM(Sheet2!C497:F497)+Sheet2!X497-G509</f>
        <v>#N/A</v>
      </c>
      <c r="I509" s="2" t="e">
        <f>SUM(Sheet2!C497:L497)+Sheet2!Y497-G509</f>
        <v>#N/A</v>
      </c>
      <c r="J509" s="2" t="e">
        <f>SUM(Sheet2!C497:V497)+Sheet2!Z497-G509</f>
        <v>#N/A</v>
      </c>
    </row>
    <row r="510" spans="1:10" x14ac:dyDescent="0.2">
      <c r="A510" s="17">
        <f t="shared" si="31"/>
        <v>2</v>
      </c>
      <c r="B510" s="1">
        <f t="shared" si="33"/>
        <v>180</v>
      </c>
      <c r="C510" s="1">
        <f t="shared" si="34"/>
        <v>132</v>
      </c>
      <c r="D510" s="1">
        <f t="shared" si="35"/>
        <v>11</v>
      </c>
      <c r="G510" s="2">
        <f t="shared" si="32"/>
        <v>1.4423076923076923</v>
      </c>
      <c r="H510" s="2" t="e">
        <f>SUM(Sheet2!C498:F498)+Sheet2!X498-G510</f>
        <v>#N/A</v>
      </c>
      <c r="I510" s="2" t="e">
        <f>SUM(Sheet2!C498:L498)+Sheet2!Y498-G510</f>
        <v>#N/A</v>
      </c>
      <c r="J510" s="2" t="e">
        <f>SUM(Sheet2!C498:V498)+Sheet2!Z498-G510</f>
        <v>#N/A</v>
      </c>
    </row>
    <row r="511" spans="1:10" x14ac:dyDescent="0.2">
      <c r="A511" s="17">
        <f t="shared" si="31"/>
        <v>2</v>
      </c>
      <c r="B511" s="1">
        <f t="shared" si="33"/>
        <v>181</v>
      </c>
      <c r="C511" s="1">
        <f t="shared" si="34"/>
        <v>131</v>
      </c>
      <c r="D511" s="1">
        <f t="shared" si="35"/>
        <v>11</v>
      </c>
      <c r="G511" s="2">
        <f t="shared" si="32"/>
        <v>1.4503205128205128</v>
      </c>
      <c r="H511" s="2" t="e">
        <f>SUM(Sheet2!C499:F499)+Sheet2!X499-G511</f>
        <v>#N/A</v>
      </c>
      <c r="I511" s="2" t="e">
        <f>SUM(Sheet2!C499:L499)+Sheet2!Y499-G511</f>
        <v>#N/A</v>
      </c>
      <c r="J511" s="2" t="e">
        <f>SUM(Sheet2!C499:V499)+Sheet2!Z499-G511</f>
        <v>#N/A</v>
      </c>
    </row>
    <row r="512" spans="1:10" x14ac:dyDescent="0.2">
      <c r="A512" s="17">
        <f t="shared" si="31"/>
        <v>2</v>
      </c>
      <c r="B512" s="1">
        <f t="shared" si="33"/>
        <v>182</v>
      </c>
      <c r="C512" s="1">
        <f t="shared" si="34"/>
        <v>130</v>
      </c>
      <c r="D512" s="1">
        <f t="shared" si="35"/>
        <v>11</v>
      </c>
      <c r="G512" s="2">
        <f t="shared" si="32"/>
        <v>1.4583333333333333</v>
      </c>
      <c r="H512" s="2" t="e">
        <f>SUM(Sheet2!C500:F500)+Sheet2!X500-G512</f>
        <v>#N/A</v>
      </c>
      <c r="I512" s="2" t="e">
        <f>SUM(Sheet2!C500:L500)+Sheet2!Y500-G512</f>
        <v>#N/A</v>
      </c>
      <c r="J512" s="2" t="e">
        <f>SUM(Sheet2!C500:V500)+Sheet2!Z500-G512</f>
        <v>#N/A</v>
      </c>
    </row>
    <row r="513" spans="1:10" x14ac:dyDescent="0.2">
      <c r="A513" s="17">
        <f t="shared" si="31"/>
        <v>2</v>
      </c>
      <c r="B513" s="1">
        <f t="shared" si="33"/>
        <v>183</v>
      </c>
      <c r="C513" s="1">
        <f t="shared" si="34"/>
        <v>129</v>
      </c>
      <c r="D513" s="1">
        <f t="shared" si="35"/>
        <v>11</v>
      </c>
      <c r="G513" s="2">
        <f t="shared" si="32"/>
        <v>1.4663461538461537</v>
      </c>
      <c r="H513" s="2" t="e">
        <f>SUM(Sheet2!C501:F501)+Sheet2!X501-G513</f>
        <v>#N/A</v>
      </c>
      <c r="I513" s="2" t="e">
        <f>SUM(Sheet2!C501:L501)+Sheet2!Y501-G513</f>
        <v>#N/A</v>
      </c>
      <c r="J513" s="2" t="e">
        <f>SUM(Sheet2!C501:V501)+Sheet2!Z501-G513</f>
        <v>#N/A</v>
      </c>
    </row>
    <row r="514" spans="1:10" x14ac:dyDescent="0.2">
      <c r="A514" s="17">
        <f t="shared" si="31"/>
        <v>2</v>
      </c>
      <c r="B514" s="1">
        <f t="shared" si="33"/>
        <v>184</v>
      </c>
      <c r="C514" s="1">
        <f t="shared" si="34"/>
        <v>128</v>
      </c>
      <c r="D514" s="1">
        <f t="shared" si="35"/>
        <v>11</v>
      </c>
      <c r="G514" s="2">
        <f t="shared" si="32"/>
        <v>1.4743589743589745</v>
      </c>
      <c r="H514" s="2" t="e">
        <f>SUM(Sheet2!C502:F502)+Sheet2!X502-G514</f>
        <v>#N/A</v>
      </c>
      <c r="I514" s="2" t="e">
        <f>SUM(Sheet2!C502:L502)+Sheet2!Y502-G514</f>
        <v>#N/A</v>
      </c>
      <c r="J514" s="2" t="e">
        <f>SUM(Sheet2!C502:V502)+Sheet2!Z502-G514</f>
        <v>#N/A</v>
      </c>
    </row>
    <row r="515" spans="1:10" x14ac:dyDescent="0.2">
      <c r="A515" s="17">
        <f t="shared" si="31"/>
        <v>2</v>
      </c>
      <c r="B515" s="1">
        <f t="shared" si="33"/>
        <v>185</v>
      </c>
      <c r="C515" s="1">
        <f t="shared" si="34"/>
        <v>127</v>
      </c>
      <c r="D515" s="1">
        <f t="shared" si="35"/>
        <v>11</v>
      </c>
      <c r="G515" s="2">
        <f t="shared" si="32"/>
        <v>1.4823717948717949</v>
      </c>
      <c r="H515" s="2" t="e">
        <f>SUM(Sheet2!C503:F503)+Sheet2!X503-G515</f>
        <v>#N/A</v>
      </c>
      <c r="I515" s="2" t="e">
        <f>SUM(Sheet2!C503:L503)+Sheet2!Y503-G515</f>
        <v>#N/A</v>
      </c>
      <c r="J515" s="2" t="e">
        <f>SUM(Sheet2!C503:V503)+Sheet2!Z503-G515</f>
        <v>#N/A</v>
      </c>
    </row>
    <row r="516" spans="1:10" x14ac:dyDescent="0.2">
      <c r="A516" s="17">
        <f t="shared" si="31"/>
        <v>2</v>
      </c>
      <c r="B516" s="1">
        <f t="shared" si="33"/>
        <v>186</v>
      </c>
      <c r="C516" s="1">
        <f t="shared" si="34"/>
        <v>126</v>
      </c>
      <c r="D516" s="1">
        <f t="shared" si="35"/>
        <v>11</v>
      </c>
      <c r="G516" s="2">
        <f t="shared" si="32"/>
        <v>1.4903846153846154</v>
      </c>
      <c r="H516" s="2" t="e">
        <f>SUM(Sheet2!C504:F504)+Sheet2!X504-G516</f>
        <v>#N/A</v>
      </c>
      <c r="I516" s="2" t="e">
        <f>SUM(Sheet2!C504:L504)+Sheet2!Y504-G516</f>
        <v>#N/A</v>
      </c>
      <c r="J516" s="2" t="e">
        <f>SUM(Sheet2!C504:V504)+Sheet2!Z504-G516</f>
        <v>#N/A</v>
      </c>
    </row>
    <row r="517" spans="1:10" x14ac:dyDescent="0.2">
      <c r="A517" s="17">
        <f t="shared" si="31"/>
        <v>2</v>
      </c>
      <c r="B517" s="1">
        <f t="shared" si="33"/>
        <v>187</v>
      </c>
      <c r="C517" s="1">
        <f t="shared" si="34"/>
        <v>125</v>
      </c>
      <c r="D517" s="1">
        <f t="shared" si="35"/>
        <v>11</v>
      </c>
      <c r="G517" s="2">
        <f t="shared" si="32"/>
        <v>1.4983974358974359</v>
      </c>
      <c r="H517" s="2" t="e">
        <f>SUM(Sheet2!C505:F505)+Sheet2!X505-G517</f>
        <v>#N/A</v>
      </c>
      <c r="I517" s="2" t="e">
        <f>SUM(Sheet2!C505:L505)+Sheet2!Y505-G517</f>
        <v>#N/A</v>
      </c>
      <c r="J517" s="2" t="e">
        <f>SUM(Sheet2!C505:V505)+Sheet2!Z505-G517</f>
        <v>#N/A</v>
      </c>
    </row>
    <row r="518" spans="1:10" x14ac:dyDescent="0.2">
      <c r="A518" s="17">
        <f t="shared" si="31"/>
        <v>2</v>
      </c>
      <c r="B518" s="1">
        <f t="shared" si="33"/>
        <v>188</v>
      </c>
      <c r="C518" s="1">
        <f t="shared" si="34"/>
        <v>124</v>
      </c>
      <c r="D518" s="1">
        <f t="shared" si="35"/>
        <v>11</v>
      </c>
      <c r="G518" s="2">
        <f t="shared" si="32"/>
        <v>1.5064102564102564</v>
      </c>
      <c r="H518" s="2" t="e">
        <f>SUM(Sheet2!C506:F506)+Sheet2!X506-G518</f>
        <v>#N/A</v>
      </c>
      <c r="I518" s="2" t="e">
        <f>SUM(Sheet2!C506:L506)+Sheet2!Y506-G518</f>
        <v>#N/A</v>
      </c>
      <c r="J518" s="2" t="e">
        <f>SUM(Sheet2!C506:V506)+Sheet2!Z506-G518</f>
        <v>#N/A</v>
      </c>
    </row>
    <row r="519" spans="1:10" x14ac:dyDescent="0.2">
      <c r="A519" s="17">
        <f t="shared" si="31"/>
        <v>2</v>
      </c>
      <c r="B519" s="1">
        <f t="shared" si="33"/>
        <v>189</v>
      </c>
      <c r="C519" s="1">
        <f t="shared" si="34"/>
        <v>123</v>
      </c>
      <c r="D519" s="1">
        <f t="shared" si="35"/>
        <v>11</v>
      </c>
      <c r="G519" s="2">
        <f t="shared" si="32"/>
        <v>1.5144230769230769</v>
      </c>
      <c r="H519" s="2" t="e">
        <f>SUM(Sheet2!C507:F507)+Sheet2!X507-G519</f>
        <v>#N/A</v>
      </c>
      <c r="I519" s="2" t="e">
        <f>SUM(Sheet2!C507:L507)+Sheet2!Y507-G519</f>
        <v>#N/A</v>
      </c>
      <c r="J519" s="2" t="e">
        <f>SUM(Sheet2!C507:V507)+Sheet2!Z507-G519</f>
        <v>#N/A</v>
      </c>
    </row>
    <row r="520" spans="1:10" x14ac:dyDescent="0.2">
      <c r="A520" s="17">
        <f t="shared" si="31"/>
        <v>2</v>
      </c>
      <c r="B520" s="1">
        <f t="shared" si="33"/>
        <v>190</v>
      </c>
      <c r="C520" s="1">
        <f t="shared" si="34"/>
        <v>122</v>
      </c>
      <c r="D520" s="1">
        <f t="shared" si="35"/>
        <v>11</v>
      </c>
      <c r="G520" s="2">
        <f t="shared" si="32"/>
        <v>1.5224358974358974</v>
      </c>
      <c r="H520" s="2" t="e">
        <f>SUM(Sheet2!C508:F508)+Sheet2!X508-G520</f>
        <v>#N/A</v>
      </c>
      <c r="I520" s="2" t="e">
        <f>SUM(Sheet2!C508:L508)+Sheet2!Y508-G520</f>
        <v>#N/A</v>
      </c>
      <c r="J520" s="2" t="e">
        <f>SUM(Sheet2!C508:V508)+Sheet2!Z508-G520</f>
        <v>#N/A</v>
      </c>
    </row>
    <row r="521" spans="1:10" x14ac:dyDescent="0.2">
      <c r="A521" s="17">
        <f t="shared" si="31"/>
        <v>2</v>
      </c>
      <c r="B521" s="1">
        <f t="shared" si="33"/>
        <v>191</v>
      </c>
      <c r="C521" s="1">
        <f t="shared" si="34"/>
        <v>121</v>
      </c>
      <c r="D521" s="1">
        <f t="shared" si="35"/>
        <v>11</v>
      </c>
      <c r="G521" s="2">
        <f t="shared" si="32"/>
        <v>1.5304487179487178</v>
      </c>
      <c r="H521" s="2" t="e">
        <f>SUM(Sheet2!C509:F509)+Sheet2!X509-G521</f>
        <v>#N/A</v>
      </c>
      <c r="I521" s="2" t="e">
        <f>SUM(Sheet2!C509:L509)+Sheet2!Y509-G521</f>
        <v>#N/A</v>
      </c>
      <c r="J521" s="2" t="e">
        <f>SUM(Sheet2!C509:V509)+Sheet2!Z509-G521</f>
        <v>#N/A</v>
      </c>
    </row>
    <row r="522" spans="1:10" x14ac:dyDescent="0.2">
      <c r="A522" s="17">
        <f t="shared" si="31"/>
        <v>2</v>
      </c>
      <c r="B522" s="1">
        <f t="shared" si="33"/>
        <v>192</v>
      </c>
      <c r="C522" s="1">
        <f t="shared" si="34"/>
        <v>120</v>
      </c>
      <c r="D522" s="1">
        <f t="shared" si="35"/>
        <v>10</v>
      </c>
      <c r="G522" s="2">
        <f t="shared" si="32"/>
        <v>1.5384615384615385</v>
      </c>
      <c r="H522" s="2" t="e">
        <f>SUM(Sheet2!C510:F510)+Sheet2!X510-G522</f>
        <v>#N/A</v>
      </c>
      <c r="I522" s="2" t="e">
        <f>SUM(Sheet2!C510:L510)+Sheet2!Y510-G522</f>
        <v>#N/A</v>
      </c>
      <c r="J522" s="2" t="e">
        <f>SUM(Sheet2!C510:V510)+Sheet2!Z510-G522</f>
        <v>#N/A</v>
      </c>
    </row>
    <row r="523" spans="1:10" x14ac:dyDescent="0.2">
      <c r="A523" s="17">
        <f t="shared" si="31"/>
        <v>2</v>
      </c>
      <c r="B523" s="1">
        <f t="shared" si="33"/>
        <v>193</v>
      </c>
      <c r="C523" s="1">
        <f t="shared" si="34"/>
        <v>119</v>
      </c>
      <c r="D523" s="1">
        <f t="shared" si="35"/>
        <v>10</v>
      </c>
      <c r="G523" s="2">
        <f t="shared" si="32"/>
        <v>1.546474358974359</v>
      </c>
      <c r="H523" s="2" t="e">
        <f>SUM(Sheet2!C511:F511)+Sheet2!X511-G523</f>
        <v>#N/A</v>
      </c>
      <c r="I523" s="2" t="e">
        <f>SUM(Sheet2!C511:L511)+Sheet2!Y511-G523</f>
        <v>#N/A</v>
      </c>
      <c r="J523" s="2" t="e">
        <f>SUM(Sheet2!C511:V511)+Sheet2!Z511-G523</f>
        <v>#N/A</v>
      </c>
    </row>
    <row r="524" spans="1:10" x14ac:dyDescent="0.2">
      <c r="A524" s="17">
        <f t="shared" ref="A524:A587" si="36">A212+1</f>
        <v>2</v>
      </c>
      <c r="B524" s="1">
        <f t="shared" si="33"/>
        <v>194</v>
      </c>
      <c r="C524" s="1">
        <f t="shared" si="34"/>
        <v>118</v>
      </c>
      <c r="D524" s="1">
        <f t="shared" si="35"/>
        <v>10</v>
      </c>
      <c r="G524" s="2">
        <f t="shared" ref="G524:G587" si="37">2.5*(B524)/(($C$331+1))</f>
        <v>1.5544871794871795</v>
      </c>
      <c r="H524" s="2" t="e">
        <f>SUM(Sheet2!C512:F512)+Sheet2!X512-G524</f>
        <v>#N/A</v>
      </c>
      <c r="I524" s="2" t="e">
        <f>SUM(Sheet2!C512:L512)+Sheet2!Y512-G524</f>
        <v>#N/A</v>
      </c>
      <c r="J524" s="2" t="e">
        <f>SUM(Sheet2!C512:V512)+Sheet2!Z512-G524</f>
        <v>#N/A</v>
      </c>
    </row>
    <row r="525" spans="1:10" x14ac:dyDescent="0.2">
      <c r="A525" s="17">
        <f t="shared" si="36"/>
        <v>2</v>
      </c>
      <c r="B525" s="1">
        <f t="shared" ref="B525:B588" si="38">B524+1</f>
        <v>195</v>
      </c>
      <c r="C525" s="1">
        <f t="shared" si="34"/>
        <v>117</v>
      </c>
      <c r="D525" s="1">
        <f t="shared" si="35"/>
        <v>10</v>
      </c>
      <c r="G525" s="2">
        <f t="shared" si="37"/>
        <v>1.5625</v>
      </c>
      <c r="H525" s="2" t="e">
        <f>SUM(Sheet2!C513:F513)+Sheet2!X513-G525</f>
        <v>#N/A</v>
      </c>
      <c r="I525" s="2" t="e">
        <f>SUM(Sheet2!C513:L513)+Sheet2!Y513-G525</f>
        <v>#N/A</v>
      </c>
      <c r="J525" s="2" t="e">
        <f>SUM(Sheet2!C513:V513)+Sheet2!Z513-G525</f>
        <v>#N/A</v>
      </c>
    </row>
    <row r="526" spans="1:10" x14ac:dyDescent="0.2">
      <c r="A526" s="17">
        <f t="shared" si="36"/>
        <v>2</v>
      </c>
      <c r="B526" s="1">
        <f t="shared" si="38"/>
        <v>196</v>
      </c>
      <c r="C526" s="1">
        <f t="shared" si="34"/>
        <v>116</v>
      </c>
      <c r="D526" s="1">
        <f t="shared" si="35"/>
        <v>10</v>
      </c>
      <c r="G526" s="2">
        <f t="shared" si="37"/>
        <v>1.5705128205128205</v>
      </c>
      <c r="H526" s="2" t="e">
        <f>SUM(Sheet2!C514:F514)+Sheet2!X514-G526</f>
        <v>#N/A</v>
      </c>
      <c r="I526" s="2" t="e">
        <f>SUM(Sheet2!C514:L514)+Sheet2!Y514-G526</f>
        <v>#N/A</v>
      </c>
      <c r="J526" s="2" t="e">
        <f>SUM(Sheet2!C514:V514)+Sheet2!Z514-G526</f>
        <v>#N/A</v>
      </c>
    </row>
    <row r="527" spans="1:10" x14ac:dyDescent="0.2">
      <c r="A527" s="17">
        <f t="shared" si="36"/>
        <v>2</v>
      </c>
      <c r="B527" s="1">
        <f t="shared" si="38"/>
        <v>197</v>
      </c>
      <c r="C527" s="1">
        <f t="shared" si="34"/>
        <v>115</v>
      </c>
      <c r="D527" s="1">
        <f t="shared" si="35"/>
        <v>10</v>
      </c>
      <c r="G527" s="2">
        <f t="shared" si="37"/>
        <v>1.578525641025641</v>
      </c>
      <c r="H527" s="2" t="e">
        <f>SUM(Sheet2!C515:F515)+Sheet2!X515-G527</f>
        <v>#N/A</v>
      </c>
      <c r="I527" s="2" t="e">
        <f>SUM(Sheet2!C515:L515)+Sheet2!Y515-G527</f>
        <v>#N/A</v>
      </c>
      <c r="J527" s="2" t="e">
        <f>SUM(Sheet2!C515:V515)+Sheet2!Z515-G527</f>
        <v>#N/A</v>
      </c>
    </row>
    <row r="528" spans="1:10" x14ac:dyDescent="0.2">
      <c r="A528" s="17">
        <f t="shared" si="36"/>
        <v>2</v>
      </c>
      <c r="B528" s="1">
        <f t="shared" si="38"/>
        <v>198</v>
      </c>
      <c r="C528" s="1">
        <f t="shared" si="34"/>
        <v>114</v>
      </c>
      <c r="D528" s="1">
        <f t="shared" si="35"/>
        <v>10</v>
      </c>
      <c r="G528" s="2">
        <f t="shared" si="37"/>
        <v>1.5865384615384615</v>
      </c>
      <c r="H528" s="2" t="e">
        <f>SUM(Sheet2!C516:F516)+Sheet2!X516-G528</f>
        <v>#N/A</v>
      </c>
      <c r="I528" s="2" t="e">
        <f>SUM(Sheet2!C516:L516)+Sheet2!Y516-G528</f>
        <v>#N/A</v>
      </c>
      <c r="J528" s="2" t="e">
        <f>SUM(Sheet2!C516:V516)+Sheet2!Z516-G528</f>
        <v>#N/A</v>
      </c>
    </row>
    <row r="529" spans="1:10" x14ac:dyDescent="0.2">
      <c r="A529" s="17">
        <f t="shared" si="36"/>
        <v>2</v>
      </c>
      <c r="B529" s="1">
        <f t="shared" si="38"/>
        <v>199</v>
      </c>
      <c r="C529" s="1">
        <f t="shared" si="34"/>
        <v>113</v>
      </c>
      <c r="D529" s="1">
        <f t="shared" si="35"/>
        <v>10</v>
      </c>
      <c r="G529" s="2">
        <f t="shared" si="37"/>
        <v>1.5945512820512822</v>
      </c>
      <c r="H529" s="2" t="e">
        <f>SUM(Sheet2!C517:F517)+Sheet2!X517-G529</f>
        <v>#N/A</v>
      </c>
      <c r="I529" s="2" t="e">
        <f>SUM(Sheet2!C517:L517)+Sheet2!Y517-G529</f>
        <v>#N/A</v>
      </c>
      <c r="J529" s="2" t="e">
        <f>SUM(Sheet2!C517:V517)+Sheet2!Z517-G529</f>
        <v>#N/A</v>
      </c>
    </row>
    <row r="530" spans="1:10" x14ac:dyDescent="0.2">
      <c r="A530" s="17">
        <f t="shared" si="36"/>
        <v>2</v>
      </c>
      <c r="B530" s="1">
        <f t="shared" si="38"/>
        <v>200</v>
      </c>
      <c r="C530" s="1">
        <f t="shared" si="34"/>
        <v>112</v>
      </c>
      <c r="D530" s="1">
        <f t="shared" si="35"/>
        <v>10</v>
      </c>
      <c r="G530" s="2">
        <f t="shared" si="37"/>
        <v>1.6025641025641026</v>
      </c>
      <c r="H530" s="2" t="e">
        <f>SUM(Sheet2!C518:F518)+Sheet2!X518-G530</f>
        <v>#N/A</v>
      </c>
      <c r="I530" s="2" t="e">
        <f>SUM(Sheet2!C518:L518)+Sheet2!Y518-G530</f>
        <v>#N/A</v>
      </c>
      <c r="J530" s="2" t="e">
        <f>SUM(Sheet2!C518:V518)+Sheet2!Z518-G530</f>
        <v>#N/A</v>
      </c>
    </row>
    <row r="531" spans="1:10" x14ac:dyDescent="0.2">
      <c r="A531" s="17">
        <f t="shared" si="36"/>
        <v>2</v>
      </c>
      <c r="B531" s="1">
        <f t="shared" si="38"/>
        <v>201</v>
      </c>
      <c r="C531" s="1">
        <f t="shared" si="34"/>
        <v>111</v>
      </c>
      <c r="D531" s="1">
        <f t="shared" si="35"/>
        <v>10</v>
      </c>
      <c r="G531" s="2">
        <f t="shared" si="37"/>
        <v>1.6105769230769231</v>
      </c>
      <c r="H531" s="2" t="e">
        <f>SUM(Sheet2!C519:F519)+Sheet2!X519-G531</f>
        <v>#N/A</v>
      </c>
      <c r="I531" s="2" t="e">
        <f>SUM(Sheet2!C519:L519)+Sheet2!Y519-G531</f>
        <v>#N/A</v>
      </c>
      <c r="J531" s="2" t="e">
        <f>SUM(Sheet2!C519:V519)+Sheet2!Z519-G531</f>
        <v>#N/A</v>
      </c>
    </row>
    <row r="532" spans="1:10" x14ac:dyDescent="0.2">
      <c r="A532" s="17">
        <f t="shared" si="36"/>
        <v>2</v>
      </c>
      <c r="B532" s="1">
        <f t="shared" si="38"/>
        <v>202</v>
      </c>
      <c r="C532" s="1">
        <f t="shared" ref="C532:C595" si="39">312- IF(B532&gt;312,B532-312,B532)</f>
        <v>110</v>
      </c>
      <c r="D532" s="1">
        <f t="shared" ref="D532:D595" si="40">ROUNDUP(C532/12,0)</f>
        <v>10</v>
      </c>
      <c r="G532" s="2">
        <f t="shared" si="37"/>
        <v>1.6185897435897436</v>
      </c>
      <c r="H532" s="2" t="e">
        <f>SUM(Sheet2!C520:F520)+Sheet2!X520-G532</f>
        <v>#N/A</v>
      </c>
      <c r="I532" s="2" t="e">
        <f>SUM(Sheet2!C520:L520)+Sheet2!Y520-G532</f>
        <v>#N/A</v>
      </c>
      <c r="J532" s="2" t="e">
        <f>SUM(Sheet2!C520:V520)+Sheet2!Z520-G532</f>
        <v>#N/A</v>
      </c>
    </row>
    <row r="533" spans="1:10" x14ac:dyDescent="0.2">
      <c r="A533" s="17">
        <f t="shared" si="36"/>
        <v>2</v>
      </c>
      <c r="B533" s="1">
        <f t="shared" si="38"/>
        <v>203</v>
      </c>
      <c r="C533" s="1">
        <f t="shared" si="39"/>
        <v>109</v>
      </c>
      <c r="D533" s="1">
        <f t="shared" si="40"/>
        <v>10</v>
      </c>
      <c r="G533" s="2">
        <f t="shared" si="37"/>
        <v>1.6266025641025641</v>
      </c>
      <c r="H533" s="2" t="e">
        <f>SUM(Sheet2!C521:F521)+Sheet2!X521-G533</f>
        <v>#N/A</v>
      </c>
      <c r="I533" s="2" t="e">
        <f>SUM(Sheet2!C521:L521)+Sheet2!Y521-G533</f>
        <v>#N/A</v>
      </c>
      <c r="J533" s="2" t="e">
        <f>SUM(Sheet2!C521:V521)+Sheet2!Z521-G533</f>
        <v>#N/A</v>
      </c>
    </row>
    <row r="534" spans="1:10" x14ac:dyDescent="0.2">
      <c r="A534" s="17">
        <f t="shared" si="36"/>
        <v>2</v>
      </c>
      <c r="B534" s="1">
        <f t="shared" si="38"/>
        <v>204</v>
      </c>
      <c r="C534" s="1">
        <f t="shared" si="39"/>
        <v>108</v>
      </c>
      <c r="D534" s="1">
        <f t="shared" si="40"/>
        <v>9</v>
      </c>
      <c r="G534" s="2">
        <f t="shared" si="37"/>
        <v>1.6346153846153846</v>
      </c>
      <c r="H534" s="2" t="e">
        <f>SUM(Sheet2!C522:F522)+Sheet2!X522-G534</f>
        <v>#N/A</v>
      </c>
      <c r="I534" s="2" t="e">
        <f>SUM(Sheet2!C522:L522)+Sheet2!Y522-G534</f>
        <v>#N/A</v>
      </c>
      <c r="J534" s="2" t="e">
        <f>SUM(Sheet2!C522:V522)+Sheet2!Z522-G534</f>
        <v>#N/A</v>
      </c>
    </row>
    <row r="535" spans="1:10" x14ac:dyDescent="0.2">
      <c r="A535" s="17">
        <f t="shared" si="36"/>
        <v>2</v>
      </c>
      <c r="B535" s="1">
        <f t="shared" si="38"/>
        <v>205</v>
      </c>
      <c r="C535" s="1">
        <f t="shared" si="39"/>
        <v>107</v>
      </c>
      <c r="D535" s="1">
        <f t="shared" si="40"/>
        <v>9</v>
      </c>
      <c r="G535" s="2">
        <f t="shared" si="37"/>
        <v>1.6426282051282051</v>
      </c>
      <c r="H535" s="2" t="e">
        <f>SUM(Sheet2!C523:F523)+Sheet2!X523-G535</f>
        <v>#N/A</v>
      </c>
      <c r="I535" s="2" t="e">
        <f>SUM(Sheet2!C523:L523)+Sheet2!Y523-G535</f>
        <v>#N/A</v>
      </c>
      <c r="J535" s="2" t="e">
        <f>SUM(Sheet2!C523:V523)+Sheet2!Z523-G535</f>
        <v>#N/A</v>
      </c>
    </row>
    <row r="536" spans="1:10" x14ac:dyDescent="0.2">
      <c r="A536" s="17">
        <f t="shared" si="36"/>
        <v>2</v>
      </c>
      <c r="B536" s="1">
        <f t="shared" si="38"/>
        <v>206</v>
      </c>
      <c r="C536" s="1">
        <f t="shared" si="39"/>
        <v>106</v>
      </c>
      <c r="D536" s="1">
        <f t="shared" si="40"/>
        <v>9</v>
      </c>
      <c r="G536" s="2">
        <f t="shared" si="37"/>
        <v>1.6506410256410255</v>
      </c>
      <c r="H536" s="2" t="e">
        <f>SUM(Sheet2!C524:F524)+Sheet2!X524-G536</f>
        <v>#N/A</v>
      </c>
      <c r="I536" s="2" t="e">
        <f>SUM(Sheet2!C524:L524)+Sheet2!Y524-G536</f>
        <v>#N/A</v>
      </c>
      <c r="J536" s="2" t="e">
        <f>SUM(Sheet2!C524:V524)+Sheet2!Z524-G536</f>
        <v>#N/A</v>
      </c>
    </row>
    <row r="537" spans="1:10" x14ac:dyDescent="0.2">
      <c r="A537" s="17">
        <f t="shared" si="36"/>
        <v>2</v>
      </c>
      <c r="B537" s="1">
        <f t="shared" si="38"/>
        <v>207</v>
      </c>
      <c r="C537" s="1">
        <f t="shared" si="39"/>
        <v>105</v>
      </c>
      <c r="D537" s="1">
        <f t="shared" si="40"/>
        <v>9</v>
      </c>
      <c r="G537" s="2">
        <f t="shared" si="37"/>
        <v>1.6586538461538463</v>
      </c>
      <c r="H537" s="2" t="e">
        <f>SUM(Sheet2!C525:F525)+Sheet2!X525-G537</f>
        <v>#N/A</v>
      </c>
      <c r="I537" s="2" t="e">
        <f>SUM(Sheet2!C525:L525)+Sheet2!Y525-G537</f>
        <v>#N/A</v>
      </c>
      <c r="J537" s="2" t="e">
        <f>SUM(Sheet2!C525:V525)+Sheet2!Z525-G537</f>
        <v>#N/A</v>
      </c>
    </row>
    <row r="538" spans="1:10" x14ac:dyDescent="0.2">
      <c r="A538" s="17">
        <f t="shared" si="36"/>
        <v>2</v>
      </c>
      <c r="B538" s="1">
        <f t="shared" si="38"/>
        <v>208</v>
      </c>
      <c r="C538" s="1">
        <f t="shared" si="39"/>
        <v>104</v>
      </c>
      <c r="D538" s="1">
        <f t="shared" si="40"/>
        <v>9</v>
      </c>
      <c r="G538" s="2">
        <f t="shared" si="37"/>
        <v>1.6666666666666667</v>
      </c>
      <c r="H538" s="2" t="e">
        <f>SUM(Sheet2!C526:F526)+Sheet2!X526-G538</f>
        <v>#N/A</v>
      </c>
      <c r="I538" s="2" t="e">
        <f>SUM(Sheet2!C526:L526)+Sheet2!Y526-G538</f>
        <v>#N/A</v>
      </c>
      <c r="J538" s="2" t="e">
        <f>SUM(Sheet2!C526:V526)+Sheet2!Z526-G538</f>
        <v>#N/A</v>
      </c>
    </row>
    <row r="539" spans="1:10" x14ac:dyDescent="0.2">
      <c r="A539" s="17">
        <f t="shared" si="36"/>
        <v>2</v>
      </c>
      <c r="B539" s="1">
        <f t="shared" si="38"/>
        <v>209</v>
      </c>
      <c r="C539" s="1">
        <f t="shared" si="39"/>
        <v>103</v>
      </c>
      <c r="D539" s="1">
        <f t="shared" si="40"/>
        <v>9</v>
      </c>
      <c r="G539" s="2">
        <f t="shared" si="37"/>
        <v>1.6746794871794872</v>
      </c>
      <c r="H539" s="2" t="e">
        <f>SUM(Sheet2!C527:F527)+Sheet2!X527-G539</f>
        <v>#N/A</v>
      </c>
      <c r="I539" s="2" t="e">
        <f>SUM(Sheet2!C527:L527)+Sheet2!Y527-G539</f>
        <v>#N/A</v>
      </c>
      <c r="J539" s="2" t="e">
        <f>SUM(Sheet2!C527:V527)+Sheet2!Z527-G539</f>
        <v>#N/A</v>
      </c>
    </row>
    <row r="540" spans="1:10" x14ac:dyDescent="0.2">
      <c r="A540" s="17">
        <f t="shared" si="36"/>
        <v>2</v>
      </c>
      <c r="B540" s="1">
        <f t="shared" si="38"/>
        <v>210</v>
      </c>
      <c r="C540" s="1">
        <f t="shared" si="39"/>
        <v>102</v>
      </c>
      <c r="D540" s="1">
        <f t="shared" si="40"/>
        <v>9</v>
      </c>
      <c r="G540" s="2">
        <f t="shared" si="37"/>
        <v>1.6826923076923077</v>
      </c>
      <c r="H540" s="2" t="e">
        <f>SUM(Sheet2!C528:F528)+Sheet2!X528-G540</f>
        <v>#N/A</v>
      </c>
      <c r="I540" s="2" t="e">
        <f>SUM(Sheet2!C528:L528)+Sheet2!Y528-G540</f>
        <v>#N/A</v>
      </c>
      <c r="J540" s="2" t="e">
        <f>SUM(Sheet2!C528:V528)+Sheet2!Z528-G540</f>
        <v>#N/A</v>
      </c>
    </row>
    <row r="541" spans="1:10" x14ac:dyDescent="0.2">
      <c r="A541" s="17">
        <f t="shared" si="36"/>
        <v>2</v>
      </c>
      <c r="B541" s="1">
        <f t="shared" si="38"/>
        <v>211</v>
      </c>
      <c r="C541" s="1">
        <f t="shared" si="39"/>
        <v>101</v>
      </c>
      <c r="D541" s="1">
        <f t="shared" si="40"/>
        <v>9</v>
      </c>
      <c r="G541" s="2">
        <f t="shared" si="37"/>
        <v>1.6907051282051282</v>
      </c>
      <c r="H541" s="2" t="e">
        <f>SUM(Sheet2!C529:F529)+Sheet2!X529-G541</f>
        <v>#N/A</v>
      </c>
      <c r="I541" s="2" t="e">
        <f>SUM(Sheet2!C529:L529)+Sheet2!Y529-G541</f>
        <v>#N/A</v>
      </c>
      <c r="J541" s="2" t="e">
        <f>SUM(Sheet2!C529:V529)+Sheet2!Z529-G541</f>
        <v>#N/A</v>
      </c>
    </row>
    <row r="542" spans="1:10" x14ac:dyDescent="0.2">
      <c r="A542" s="17">
        <f t="shared" si="36"/>
        <v>2</v>
      </c>
      <c r="B542" s="1">
        <f t="shared" si="38"/>
        <v>212</v>
      </c>
      <c r="C542" s="1">
        <f t="shared" si="39"/>
        <v>100</v>
      </c>
      <c r="D542" s="1">
        <f t="shared" si="40"/>
        <v>9</v>
      </c>
      <c r="G542" s="2">
        <f t="shared" si="37"/>
        <v>1.6987179487179487</v>
      </c>
      <c r="H542" s="2" t="e">
        <f>SUM(Sheet2!C530:F530)+Sheet2!X530-G542</f>
        <v>#N/A</v>
      </c>
      <c r="I542" s="2" t="e">
        <f>SUM(Sheet2!C530:L530)+Sheet2!Y530-G542</f>
        <v>#N/A</v>
      </c>
      <c r="J542" s="2" t="e">
        <f>SUM(Sheet2!C530:V530)+Sheet2!Z530-G542</f>
        <v>#N/A</v>
      </c>
    </row>
    <row r="543" spans="1:10" x14ac:dyDescent="0.2">
      <c r="A543" s="17">
        <f t="shared" si="36"/>
        <v>2</v>
      </c>
      <c r="B543" s="1">
        <f t="shared" si="38"/>
        <v>213</v>
      </c>
      <c r="C543" s="1">
        <f t="shared" si="39"/>
        <v>99</v>
      </c>
      <c r="D543" s="1">
        <f t="shared" si="40"/>
        <v>9</v>
      </c>
      <c r="G543" s="2">
        <f t="shared" si="37"/>
        <v>1.7067307692307692</v>
      </c>
      <c r="H543" s="2" t="e">
        <f>SUM(Sheet2!C531:F531)+Sheet2!X531-G543</f>
        <v>#N/A</v>
      </c>
      <c r="I543" s="2" t="e">
        <f>SUM(Sheet2!C531:L531)+Sheet2!Y531-G543</f>
        <v>#N/A</v>
      </c>
      <c r="J543" s="2" t="e">
        <f>SUM(Sheet2!C531:V531)+Sheet2!Z531-G543</f>
        <v>#N/A</v>
      </c>
    </row>
    <row r="544" spans="1:10" x14ac:dyDescent="0.2">
      <c r="A544" s="17">
        <f t="shared" si="36"/>
        <v>2</v>
      </c>
      <c r="B544" s="1">
        <f t="shared" si="38"/>
        <v>214</v>
      </c>
      <c r="C544" s="1">
        <f t="shared" si="39"/>
        <v>98</v>
      </c>
      <c r="D544" s="1">
        <f t="shared" si="40"/>
        <v>9</v>
      </c>
      <c r="G544" s="2">
        <f t="shared" si="37"/>
        <v>1.7147435897435896</v>
      </c>
      <c r="H544" s="2" t="e">
        <f>SUM(Sheet2!C532:F532)+Sheet2!X532-G544</f>
        <v>#N/A</v>
      </c>
      <c r="I544" s="2" t="e">
        <f>SUM(Sheet2!C532:L532)+Sheet2!Y532-G544</f>
        <v>#N/A</v>
      </c>
      <c r="J544" s="2" t="e">
        <f>SUM(Sheet2!C532:V532)+Sheet2!Z532-G544</f>
        <v>#N/A</v>
      </c>
    </row>
    <row r="545" spans="1:10" x14ac:dyDescent="0.2">
      <c r="A545" s="17">
        <f t="shared" si="36"/>
        <v>2</v>
      </c>
      <c r="B545" s="1">
        <f t="shared" si="38"/>
        <v>215</v>
      </c>
      <c r="C545" s="1">
        <f t="shared" si="39"/>
        <v>97</v>
      </c>
      <c r="D545" s="1">
        <f t="shared" si="40"/>
        <v>9</v>
      </c>
      <c r="G545" s="2">
        <f t="shared" si="37"/>
        <v>1.7227564102564104</v>
      </c>
      <c r="H545" s="2" t="e">
        <f>SUM(Sheet2!C533:F533)+Sheet2!X533-G545</f>
        <v>#N/A</v>
      </c>
      <c r="I545" s="2" t="e">
        <f>SUM(Sheet2!C533:L533)+Sheet2!Y533-G545</f>
        <v>#N/A</v>
      </c>
      <c r="J545" s="2" t="e">
        <f>SUM(Sheet2!C533:V533)+Sheet2!Z533-G545</f>
        <v>#N/A</v>
      </c>
    </row>
    <row r="546" spans="1:10" x14ac:dyDescent="0.2">
      <c r="A546" s="17">
        <f t="shared" si="36"/>
        <v>2</v>
      </c>
      <c r="B546" s="1">
        <f t="shared" si="38"/>
        <v>216</v>
      </c>
      <c r="C546" s="1">
        <f t="shared" si="39"/>
        <v>96</v>
      </c>
      <c r="D546" s="1">
        <f t="shared" si="40"/>
        <v>8</v>
      </c>
      <c r="G546" s="2">
        <f t="shared" si="37"/>
        <v>1.7307692307692308</v>
      </c>
      <c r="H546" s="2" t="e">
        <f>SUM(Sheet2!C534:F534)+Sheet2!X534-G546</f>
        <v>#N/A</v>
      </c>
      <c r="I546" s="2" t="e">
        <f>SUM(Sheet2!C534:L534)+Sheet2!Y534-G546</f>
        <v>#N/A</v>
      </c>
      <c r="J546" s="2" t="e">
        <f>SUM(Sheet2!C534:V534)+Sheet2!Z534-G546</f>
        <v>#N/A</v>
      </c>
    </row>
    <row r="547" spans="1:10" x14ac:dyDescent="0.2">
      <c r="A547" s="17">
        <f t="shared" si="36"/>
        <v>2</v>
      </c>
      <c r="B547" s="1">
        <f t="shared" si="38"/>
        <v>217</v>
      </c>
      <c r="C547" s="1">
        <f t="shared" si="39"/>
        <v>95</v>
      </c>
      <c r="D547" s="1">
        <f t="shared" si="40"/>
        <v>8</v>
      </c>
      <c r="G547" s="2">
        <f t="shared" si="37"/>
        <v>1.7387820512820513</v>
      </c>
      <c r="H547" s="2" t="e">
        <f>SUM(Sheet2!C535:F535)+Sheet2!X535-G547</f>
        <v>#N/A</v>
      </c>
      <c r="I547" s="2" t="e">
        <f>SUM(Sheet2!C535:L535)+Sheet2!Y535-G547</f>
        <v>#N/A</v>
      </c>
      <c r="J547" s="2" t="e">
        <f>SUM(Sheet2!C535:V535)+Sheet2!Z535-G547</f>
        <v>#N/A</v>
      </c>
    </row>
    <row r="548" spans="1:10" x14ac:dyDescent="0.2">
      <c r="A548" s="17">
        <f t="shared" si="36"/>
        <v>2</v>
      </c>
      <c r="B548" s="1">
        <f t="shared" si="38"/>
        <v>218</v>
      </c>
      <c r="C548" s="1">
        <f t="shared" si="39"/>
        <v>94</v>
      </c>
      <c r="D548" s="1">
        <f t="shared" si="40"/>
        <v>8</v>
      </c>
      <c r="G548" s="2">
        <f t="shared" si="37"/>
        <v>1.7467948717948718</v>
      </c>
      <c r="H548" s="2" t="e">
        <f>SUM(Sheet2!C536:F536)+Sheet2!X536-G548</f>
        <v>#N/A</v>
      </c>
      <c r="I548" s="2" t="e">
        <f>SUM(Sheet2!C536:L536)+Sheet2!Y536-G548</f>
        <v>#N/A</v>
      </c>
      <c r="J548" s="2" t="e">
        <f>SUM(Sheet2!C536:V536)+Sheet2!Z536-G548</f>
        <v>#N/A</v>
      </c>
    </row>
    <row r="549" spans="1:10" x14ac:dyDescent="0.2">
      <c r="A549" s="17">
        <f t="shared" si="36"/>
        <v>2</v>
      </c>
      <c r="B549" s="1">
        <f t="shared" si="38"/>
        <v>219</v>
      </c>
      <c r="C549" s="1">
        <f t="shared" si="39"/>
        <v>93</v>
      </c>
      <c r="D549" s="1">
        <f t="shared" si="40"/>
        <v>8</v>
      </c>
      <c r="G549" s="2">
        <f t="shared" si="37"/>
        <v>1.7548076923076923</v>
      </c>
      <c r="H549" s="2" t="e">
        <f>SUM(Sheet2!C537:F537)+Sheet2!X537-G549</f>
        <v>#N/A</v>
      </c>
      <c r="I549" s="2" t="e">
        <f>SUM(Sheet2!C537:L537)+Sheet2!Y537-G549</f>
        <v>#N/A</v>
      </c>
      <c r="J549" s="2" t="e">
        <f>SUM(Sheet2!C537:V537)+Sheet2!Z537-G549</f>
        <v>#N/A</v>
      </c>
    </row>
    <row r="550" spans="1:10" x14ac:dyDescent="0.2">
      <c r="A550" s="17">
        <f t="shared" si="36"/>
        <v>2</v>
      </c>
      <c r="B550" s="1">
        <f t="shared" si="38"/>
        <v>220</v>
      </c>
      <c r="C550" s="1">
        <f t="shared" si="39"/>
        <v>92</v>
      </c>
      <c r="D550" s="1">
        <f t="shared" si="40"/>
        <v>8</v>
      </c>
      <c r="G550" s="2">
        <f t="shared" si="37"/>
        <v>1.7628205128205128</v>
      </c>
      <c r="H550" s="2" t="e">
        <f>SUM(Sheet2!C538:F538)+Sheet2!X538-G550</f>
        <v>#N/A</v>
      </c>
      <c r="I550" s="2" t="e">
        <f>SUM(Sheet2!C538:L538)+Sheet2!Y538-G550</f>
        <v>#N/A</v>
      </c>
      <c r="J550" s="2" t="e">
        <f>SUM(Sheet2!C538:V538)+Sheet2!Z538-G550</f>
        <v>#N/A</v>
      </c>
    </row>
    <row r="551" spans="1:10" x14ac:dyDescent="0.2">
      <c r="A551" s="17">
        <f t="shared" si="36"/>
        <v>2</v>
      </c>
      <c r="B551" s="1">
        <f t="shared" si="38"/>
        <v>221</v>
      </c>
      <c r="C551" s="1">
        <f t="shared" si="39"/>
        <v>91</v>
      </c>
      <c r="D551" s="1">
        <f t="shared" si="40"/>
        <v>8</v>
      </c>
      <c r="G551" s="2">
        <f t="shared" si="37"/>
        <v>1.7708333333333333</v>
      </c>
      <c r="H551" s="2" t="e">
        <f>SUM(Sheet2!C539:F539)+Sheet2!X539-G551</f>
        <v>#N/A</v>
      </c>
      <c r="I551" s="2" t="e">
        <f>SUM(Sheet2!C539:L539)+Sheet2!Y539-G551</f>
        <v>#N/A</v>
      </c>
      <c r="J551" s="2" t="e">
        <f>SUM(Sheet2!C539:V539)+Sheet2!Z539-G551</f>
        <v>#N/A</v>
      </c>
    </row>
    <row r="552" spans="1:10" x14ac:dyDescent="0.2">
      <c r="A552" s="17">
        <f t="shared" si="36"/>
        <v>2</v>
      </c>
      <c r="B552" s="1">
        <f t="shared" si="38"/>
        <v>222</v>
      </c>
      <c r="C552" s="1">
        <f t="shared" si="39"/>
        <v>90</v>
      </c>
      <c r="D552" s="1">
        <f t="shared" si="40"/>
        <v>8</v>
      </c>
      <c r="G552" s="2">
        <f t="shared" si="37"/>
        <v>1.7788461538461537</v>
      </c>
      <c r="H552" s="2" t="e">
        <f>SUM(Sheet2!C540:F540)+Sheet2!X540-G552</f>
        <v>#N/A</v>
      </c>
      <c r="I552" s="2" t="e">
        <f>SUM(Sheet2!C540:L540)+Sheet2!Y540-G552</f>
        <v>#N/A</v>
      </c>
      <c r="J552" s="2" t="e">
        <f>SUM(Sheet2!C540:V540)+Sheet2!Z540-G552</f>
        <v>#N/A</v>
      </c>
    </row>
    <row r="553" spans="1:10" x14ac:dyDescent="0.2">
      <c r="A553" s="17">
        <f t="shared" si="36"/>
        <v>2</v>
      </c>
      <c r="B553" s="1">
        <f t="shared" si="38"/>
        <v>223</v>
      </c>
      <c r="C553" s="1">
        <f t="shared" si="39"/>
        <v>89</v>
      </c>
      <c r="D553" s="1">
        <f t="shared" si="40"/>
        <v>8</v>
      </c>
      <c r="G553" s="2">
        <f t="shared" si="37"/>
        <v>1.7868589743589745</v>
      </c>
      <c r="H553" s="2" t="e">
        <f>SUM(Sheet2!C541:F541)+Sheet2!X541-G553</f>
        <v>#N/A</v>
      </c>
      <c r="I553" s="2" t="e">
        <f>SUM(Sheet2!C541:L541)+Sheet2!Y541-G553</f>
        <v>#N/A</v>
      </c>
      <c r="J553" s="2" t="e">
        <f>SUM(Sheet2!C541:V541)+Sheet2!Z541-G553</f>
        <v>#N/A</v>
      </c>
    </row>
    <row r="554" spans="1:10" x14ac:dyDescent="0.2">
      <c r="A554" s="17">
        <f t="shared" si="36"/>
        <v>2</v>
      </c>
      <c r="B554" s="1">
        <f t="shared" si="38"/>
        <v>224</v>
      </c>
      <c r="C554" s="1">
        <f t="shared" si="39"/>
        <v>88</v>
      </c>
      <c r="D554" s="1">
        <f t="shared" si="40"/>
        <v>8</v>
      </c>
      <c r="G554" s="2">
        <f t="shared" si="37"/>
        <v>1.7948717948717949</v>
      </c>
      <c r="H554" s="2" t="e">
        <f>SUM(Sheet2!C542:F542)+Sheet2!X542-G554</f>
        <v>#N/A</v>
      </c>
      <c r="I554" s="2" t="e">
        <f>SUM(Sheet2!C542:L542)+Sheet2!Y542-G554</f>
        <v>#N/A</v>
      </c>
      <c r="J554" s="2" t="e">
        <f>SUM(Sheet2!C542:V542)+Sheet2!Z542-G554</f>
        <v>#N/A</v>
      </c>
    </row>
    <row r="555" spans="1:10" x14ac:dyDescent="0.2">
      <c r="A555" s="17">
        <f t="shared" si="36"/>
        <v>2</v>
      </c>
      <c r="B555" s="1">
        <f t="shared" si="38"/>
        <v>225</v>
      </c>
      <c r="C555" s="1">
        <f t="shared" si="39"/>
        <v>87</v>
      </c>
      <c r="D555" s="1">
        <f t="shared" si="40"/>
        <v>8</v>
      </c>
      <c r="G555" s="2">
        <f t="shared" si="37"/>
        <v>1.8028846153846154</v>
      </c>
      <c r="H555" s="2" t="e">
        <f>SUM(Sheet2!C543:F543)+Sheet2!X543-G555</f>
        <v>#N/A</v>
      </c>
      <c r="I555" s="2" t="e">
        <f>SUM(Sheet2!C543:L543)+Sheet2!Y543-G555</f>
        <v>#N/A</v>
      </c>
      <c r="J555" s="2" t="e">
        <f>SUM(Sheet2!C543:V543)+Sheet2!Z543-G555</f>
        <v>#N/A</v>
      </c>
    </row>
    <row r="556" spans="1:10" x14ac:dyDescent="0.2">
      <c r="A556" s="17">
        <f t="shared" si="36"/>
        <v>2</v>
      </c>
      <c r="B556" s="1">
        <f t="shared" si="38"/>
        <v>226</v>
      </c>
      <c r="C556" s="1">
        <f t="shared" si="39"/>
        <v>86</v>
      </c>
      <c r="D556" s="1">
        <f t="shared" si="40"/>
        <v>8</v>
      </c>
      <c r="G556" s="2">
        <f t="shared" si="37"/>
        <v>1.8108974358974359</v>
      </c>
      <c r="H556" s="2" t="e">
        <f>SUM(Sheet2!C544:F544)+Sheet2!X544-G556</f>
        <v>#N/A</v>
      </c>
      <c r="I556" s="2" t="e">
        <f>SUM(Sheet2!C544:L544)+Sheet2!Y544-G556</f>
        <v>#N/A</v>
      </c>
      <c r="J556" s="2" t="e">
        <f>SUM(Sheet2!C544:V544)+Sheet2!Z544-G556</f>
        <v>#N/A</v>
      </c>
    </row>
    <row r="557" spans="1:10" x14ac:dyDescent="0.2">
      <c r="A557" s="17">
        <f t="shared" si="36"/>
        <v>2</v>
      </c>
      <c r="B557" s="1">
        <f t="shared" si="38"/>
        <v>227</v>
      </c>
      <c r="C557" s="1">
        <f t="shared" si="39"/>
        <v>85</v>
      </c>
      <c r="D557" s="1">
        <f t="shared" si="40"/>
        <v>8</v>
      </c>
      <c r="G557" s="2">
        <f t="shared" si="37"/>
        <v>1.8189102564102564</v>
      </c>
      <c r="H557" s="2" t="e">
        <f>SUM(Sheet2!C545:F545)+Sheet2!X545-G557</f>
        <v>#N/A</v>
      </c>
      <c r="I557" s="2" t="e">
        <f>SUM(Sheet2!C545:L545)+Sheet2!Y545-G557</f>
        <v>#N/A</v>
      </c>
      <c r="J557" s="2" t="e">
        <f>SUM(Sheet2!C545:V545)+Sheet2!Z545-G557</f>
        <v>#N/A</v>
      </c>
    </row>
    <row r="558" spans="1:10" x14ac:dyDescent="0.2">
      <c r="A558" s="17">
        <f t="shared" si="36"/>
        <v>2</v>
      </c>
      <c r="B558" s="1">
        <f t="shared" si="38"/>
        <v>228</v>
      </c>
      <c r="C558" s="1">
        <f t="shared" si="39"/>
        <v>84</v>
      </c>
      <c r="D558" s="1">
        <f t="shared" si="40"/>
        <v>7</v>
      </c>
      <c r="G558" s="2">
        <f t="shared" si="37"/>
        <v>1.8269230769230769</v>
      </c>
      <c r="H558" s="2" t="e">
        <f>SUM(Sheet2!C546:F546)+Sheet2!X546-G558</f>
        <v>#N/A</v>
      </c>
      <c r="I558" s="2" t="e">
        <f>SUM(Sheet2!C546:L546)+Sheet2!Y546-G558</f>
        <v>#N/A</v>
      </c>
      <c r="J558" s="2" t="e">
        <f>SUM(Sheet2!C546:V546)+Sheet2!Z546-G558</f>
        <v>#N/A</v>
      </c>
    </row>
    <row r="559" spans="1:10" x14ac:dyDescent="0.2">
      <c r="A559" s="17">
        <f t="shared" si="36"/>
        <v>2</v>
      </c>
      <c r="B559" s="1">
        <f t="shared" si="38"/>
        <v>229</v>
      </c>
      <c r="C559" s="1">
        <f t="shared" si="39"/>
        <v>83</v>
      </c>
      <c r="D559" s="1">
        <f t="shared" si="40"/>
        <v>7</v>
      </c>
      <c r="G559" s="2">
        <f t="shared" si="37"/>
        <v>1.8349358974358974</v>
      </c>
      <c r="H559" s="2" t="e">
        <f>SUM(Sheet2!C547:F547)+Sheet2!X547-G559</f>
        <v>#N/A</v>
      </c>
      <c r="I559" s="2" t="e">
        <f>SUM(Sheet2!C547:L547)+Sheet2!Y547-G559</f>
        <v>#N/A</v>
      </c>
      <c r="J559" s="2" t="e">
        <f>SUM(Sheet2!C547:V547)+Sheet2!Z547-G559</f>
        <v>#N/A</v>
      </c>
    </row>
    <row r="560" spans="1:10" x14ac:dyDescent="0.2">
      <c r="A560" s="17">
        <f t="shared" si="36"/>
        <v>2</v>
      </c>
      <c r="B560" s="1">
        <f t="shared" si="38"/>
        <v>230</v>
      </c>
      <c r="C560" s="1">
        <f t="shared" si="39"/>
        <v>82</v>
      </c>
      <c r="D560" s="1">
        <f t="shared" si="40"/>
        <v>7</v>
      </c>
      <c r="G560" s="2">
        <f t="shared" si="37"/>
        <v>1.8429487179487178</v>
      </c>
      <c r="H560" s="2" t="e">
        <f>SUM(Sheet2!C548:F548)+Sheet2!X548-G560</f>
        <v>#N/A</v>
      </c>
      <c r="I560" s="2" t="e">
        <f>SUM(Sheet2!C548:L548)+Sheet2!Y548-G560</f>
        <v>#N/A</v>
      </c>
      <c r="J560" s="2" t="e">
        <f>SUM(Sheet2!C548:V548)+Sheet2!Z548-G560</f>
        <v>#N/A</v>
      </c>
    </row>
    <row r="561" spans="1:10" x14ac:dyDescent="0.2">
      <c r="A561" s="17">
        <f t="shared" si="36"/>
        <v>2</v>
      </c>
      <c r="B561" s="1">
        <f t="shared" si="38"/>
        <v>231</v>
      </c>
      <c r="C561" s="1">
        <f t="shared" si="39"/>
        <v>81</v>
      </c>
      <c r="D561" s="1">
        <f t="shared" si="40"/>
        <v>7</v>
      </c>
      <c r="G561" s="2">
        <f t="shared" si="37"/>
        <v>1.8509615384615385</v>
      </c>
      <c r="H561" s="2" t="e">
        <f>SUM(Sheet2!C549:F549)+Sheet2!X549-G561</f>
        <v>#N/A</v>
      </c>
      <c r="I561" s="2" t="e">
        <f>SUM(Sheet2!C549:L549)+Sheet2!Y549-G561</f>
        <v>#N/A</v>
      </c>
      <c r="J561" s="2" t="e">
        <f>SUM(Sheet2!C549:V549)+Sheet2!Z549-G561</f>
        <v>#N/A</v>
      </c>
    </row>
    <row r="562" spans="1:10" x14ac:dyDescent="0.2">
      <c r="A562" s="17">
        <f t="shared" si="36"/>
        <v>2</v>
      </c>
      <c r="B562" s="1">
        <f t="shared" si="38"/>
        <v>232</v>
      </c>
      <c r="C562" s="1">
        <f t="shared" si="39"/>
        <v>80</v>
      </c>
      <c r="D562" s="1">
        <f t="shared" si="40"/>
        <v>7</v>
      </c>
      <c r="G562" s="2">
        <f t="shared" si="37"/>
        <v>1.858974358974359</v>
      </c>
      <c r="H562" s="2" t="e">
        <f>SUM(Sheet2!C550:F550)+Sheet2!X550-G562</f>
        <v>#N/A</v>
      </c>
      <c r="I562" s="2" t="e">
        <f>SUM(Sheet2!C550:L550)+Sheet2!Y550-G562</f>
        <v>#N/A</v>
      </c>
      <c r="J562" s="2" t="e">
        <f>SUM(Sheet2!C550:V550)+Sheet2!Z550-G562</f>
        <v>#N/A</v>
      </c>
    </row>
    <row r="563" spans="1:10" x14ac:dyDescent="0.2">
      <c r="A563" s="17">
        <f t="shared" si="36"/>
        <v>2</v>
      </c>
      <c r="B563" s="1">
        <f t="shared" si="38"/>
        <v>233</v>
      </c>
      <c r="C563" s="1">
        <f t="shared" si="39"/>
        <v>79</v>
      </c>
      <c r="D563" s="1">
        <f t="shared" si="40"/>
        <v>7</v>
      </c>
      <c r="G563" s="2">
        <f t="shared" si="37"/>
        <v>1.8669871794871795</v>
      </c>
      <c r="H563" s="2" t="e">
        <f>SUM(Sheet2!C551:F551)+Sheet2!X551-G563</f>
        <v>#N/A</v>
      </c>
      <c r="I563" s="2" t="e">
        <f>SUM(Sheet2!C551:L551)+Sheet2!Y551-G563</f>
        <v>#N/A</v>
      </c>
      <c r="J563" s="2" t="e">
        <f>SUM(Sheet2!C551:V551)+Sheet2!Z551-G563</f>
        <v>#N/A</v>
      </c>
    </row>
    <row r="564" spans="1:10" x14ac:dyDescent="0.2">
      <c r="A564" s="17">
        <f t="shared" si="36"/>
        <v>2</v>
      </c>
      <c r="B564" s="1">
        <f t="shared" si="38"/>
        <v>234</v>
      </c>
      <c r="C564" s="1">
        <f t="shared" si="39"/>
        <v>78</v>
      </c>
      <c r="D564" s="1">
        <f t="shared" si="40"/>
        <v>7</v>
      </c>
      <c r="G564" s="2">
        <f t="shared" si="37"/>
        <v>1.875</v>
      </c>
      <c r="H564" s="2" t="e">
        <f>SUM(Sheet2!C552:F552)+Sheet2!X552-G564</f>
        <v>#N/A</v>
      </c>
      <c r="I564" s="2" t="e">
        <f>SUM(Sheet2!C552:L552)+Sheet2!Y552-G564</f>
        <v>#N/A</v>
      </c>
      <c r="J564" s="2" t="e">
        <f>SUM(Sheet2!C552:V552)+Sheet2!Z552-G564</f>
        <v>#N/A</v>
      </c>
    </row>
    <row r="565" spans="1:10" x14ac:dyDescent="0.2">
      <c r="A565" s="17">
        <f t="shared" si="36"/>
        <v>2</v>
      </c>
      <c r="B565" s="1">
        <f t="shared" si="38"/>
        <v>235</v>
      </c>
      <c r="C565" s="1">
        <f t="shared" si="39"/>
        <v>77</v>
      </c>
      <c r="D565" s="1">
        <f t="shared" si="40"/>
        <v>7</v>
      </c>
      <c r="G565" s="2">
        <f t="shared" si="37"/>
        <v>1.8830128205128205</v>
      </c>
      <c r="H565" s="2" t="e">
        <f>SUM(Sheet2!C553:F553)+Sheet2!X553-G565</f>
        <v>#N/A</v>
      </c>
      <c r="I565" s="2" t="e">
        <f>SUM(Sheet2!C553:L553)+Sheet2!Y553-G565</f>
        <v>#N/A</v>
      </c>
      <c r="J565" s="2" t="e">
        <f>SUM(Sheet2!C553:V553)+Sheet2!Z553-G565</f>
        <v>#N/A</v>
      </c>
    </row>
    <row r="566" spans="1:10" x14ac:dyDescent="0.2">
      <c r="A566" s="17">
        <f t="shared" si="36"/>
        <v>2</v>
      </c>
      <c r="B566" s="1">
        <f t="shared" si="38"/>
        <v>236</v>
      </c>
      <c r="C566" s="1">
        <f t="shared" si="39"/>
        <v>76</v>
      </c>
      <c r="D566" s="1">
        <f t="shared" si="40"/>
        <v>7</v>
      </c>
      <c r="G566" s="2">
        <f t="shared" si="37"/>
        <v>1.891025641025641</v>
      </c>
      <c r="H566" s="2" t="e">
        <f>SUM(Sheet2!C554:F554)+Sheet2!X554-G566</f>
        <v>#N/A</v>
      </c>
      <c r="I566" s="2" t="e">
        <f>SUM(Sheet2!C554:L554)+Sheet2!Y554-G566</f>
        <v>#N/A</v>
      </c>
      <c r="J566" s="2" t="e">
        <f>SUM(Sheet2!C554:V554)+Sheet2!Z554-G566</f>
        <v>#N/A</v>
      </c>
    </row>
    <row r="567" spans="1:10" x14ac:dyDescent="0.2">
      <c r="A567" s="17">
        <f t="shared" si="36"/>
        <v>2</v>
      </c>
      <c r="B567" s="1">
        <f t="shared" si="38"/>
        <v>237</v>
      </c>
      <c r="C567" s="1">
        <f t="shared" si="39"/>
        <v>75</v>
      </c>
      <c r="D567" s="1">
        <f t="shared" si="40"/>
        <v>7</v>
      </c>
      <c r="G567" s="2">
        <f t="shared" si="37"/>
        <v>1.8990384615384615</v>
      </c>
      <c r="H567" s="2" t="e">
        <f>SUM(Sheet2!C555:F555)+Sheet2!X555-G567</f>
        <v>#N/A</v>
      </c>
      <c r="I567" s="2" t="e">
        <f>SUM(Sheet2!C555:L555)+Sheet2!Y555-G567</f>
        <v>#N/A</v>
      </c>
      <c r="J567" s="2" t="e">
        <f>SUM(Sheet2!C555:V555)+Sheet2!Z555-G567</f>
        <v>#N/A</v>
      </c>
    </row>
    <row r="568" spans="1:10" x14ac:dyDescent="0.2">
      <c r="A568" s="17">
        <f t="shared" si="36"/>
        <v>2</v>
      </c>
      <c r="B568" s="1">
        <f t="shared" si="38"/>
        <v>238</v>
      </c>
      <c r="C568" s="1">
        <f t="shared" si="39"/>
        <v>74</v>
      </c>
      <c r="D568" s="1">
        <f t="shared" si="40"/>
        <v>7</v>
      </c>
      <c r="G568" s="2">
        <f t="shared" si="37"/>
        <v>1.9070512820512822</v>
      </c>
      <c r="H568" s="2" t="e">
        <f>SUM(Sheet2!C556:F556)+Sheet2!X556-G568</f>
        <v>#N/A</v>
      </c>
      <c r="I568" s="2" t="e">
        <f>SUM(Sheet2!C556:L556)+Sheet2!Y556-G568</f>
        <v>#N/A</v>
      </c>
      <c r="J568" s="2" t="e">
        <f>SUM(Sheet2!C556:V556)+Sheet2!Z556-G568</f>
        <v>#N/A</v>
      </c>
    </row>
    <row r="569" spans="1:10" x14ac:dyDescent="0.2">
      <c r="A569" s="17">
        <f t="shared" si="36"/>
        <v>2</v>
      </c>
      <c r="B569" s="1">
        <f t="shared" si="38"/>
        <v>239</v>
      </c>
      <c r="C569" s="1">
        <f t="shared" si="39"/>
        <v>73</v>
      </c>
      <c r="D569" s="1">
        <f t="shared" si="40"/>
        <v>7</v>
      </c>
      <c r="G569" s="2">
        <f t="shared" si="37"/>
        <v>1.9150641025641026</v>
      </c>
      <c r="H569" s="2" t="e">
        <f>SUM(Sheet2!C557:F557)+Sheet2!X557-G569</f>
        <v>#N/A</v>
      </c>
      <c r="I569" s="2" t="e">
        <f>SUM(Sheet2!C557:L557)+Sheet2!Y557-G569</f>
        <v>#N/A</v>
      </c>
      <c r="J569" s="2" t="e">
        <f>SUM(Sheet2!C557:V557)+Sheet2!Z557-G569</f>
        <v>#N/A</v>
      </c>
    </row>
    <row r="570" spans="1:10" x14ac:dyDescent="0.2">
      <c r="A570" s="17">
        <f t="shared" si="36"/>
        <v>2</v>
      </c>
      <c r="B570" s="1">
        <f t="shared" si="38"/>
        <v>240</v>
      </c>
      <c r="C570" s="1">
        <f t="shared" si="39"/>
        <v>72</v>
      </c>
      <c r="D570" s="1">
        <f t="shared" si="40"/>
        <v>6</v>
      </c>
      <c r="G570" s="2">
        <f t="shared" si="37"/>
        <v>1.9230769230769231</v>
      </c>
      <c r="H570" s="2" t="e">
        <f>SUM(Sheet2!C558:F558)+Sheet2!X558-G570</f>
        <v>#N/A</v>
      </c>
      <c r="I570" s="2" t="e">
        <f>SUM(Sheet2!C558:L558)+Sheet2!Y558-G570</f>
        <v>#N/A</v>
      </c>
      <c r="J570" s="2" t="e">
        <f>SUM(Sheet2!C558:V558)+Sheet2!Z558-G570</f>
        <v>#N/A</v>
      </c>
    </row>
    <row r="571" spans="1:10" x14ac:dyDescent="0.2">
      <c r="A571" s="17">
        <f t="shared" si="36"/>
        <v>2</v>
      </c>
      <c r="B571" s="1">
        <f t="shared" si="38"/>
        <v>241</v>
      </c>
      <c r="C571" s="1">
        <f t="shared" si="39"/>
        <v>71</v>
      </c>
      <c r="D571" s="1">
        <f t="shared" si="40"/>
        <v>6</v>
      </c>
      <c r="G571" s="2">
        <f t="shared" si="37"/>
        <v>1.9310897435897436</v>
      </c>
      <c r="H571" s="2" t="e">
        <f>SUM(Sheet2!C559:F559)+Sheet2!X559-G571</f>
        <v>#N/A</v>
      </c>
      <c r="I571" s="2" t="e">
        <f>SUM(Sheet2!C559:L559)+Sheet2!Y559-G571</f>
        <v>#N/A</v>
      </c>
      <c r="J571" s="2" t="e">
        <f>SUM(Sheet2!C559:V559)+Sheet2!Z559-G571</f>
        <v>#N/A</v>
      </c>
    </row>
    <row r="572" spans="1:10" x14ac:dyDescent="0.2">
      <c r="A572" s="17">
        <f t="shared" si="36"/>
        <v>2</v>
      </c>
      <c r="B572" s="1">
        <f t="shared" si="38"/>
        <v>242</v>
      </c>
      <c r="C572" s="1">
        <f t="shared" si="39"/>
        <v>70</v>
      </c>
      <c r="D572" s="1">
        <f t="shared" si="40"/>
        <v>6</v>
      </c>
      <c r="G572" s="2">
        <f t="shared" si="37"/>
        <v>1.9391025641025641</v>
      </c>
      <c r="H572" s="2" t="e">
        <f>SUM(Sheet2!C560:F560)+Sheet2!X560-G572</f>
        <v>#N/A</v>
      </c>
      <c r="I572" s="2" t="e">
        <f>SUM(Sheet2!C560:L560)+Sheet2!Y560-G572</f>
        <v>#N/A</v>
      </c>
      <c r="J572" s="2" t="e">
        <f>SUM(Sheet2!C560:V560)+Sheet2!Z560-G572</f>
        <v>#N/A</v>
      </c>
    </row>
    <row r="573" spans="1:10" x14ac:dyDescent="0.2">
      <c r="A573" s="17">
        <f t="shared" si="36"/>
        <v>2</v>
      </c>
      <c r="B573" s="1">
        <f t="shared" si="38"/>
        <v>243</v>
      </c>
      <c r="C573" s="1">
        <f t="shared" si="39"/>
        <v>69</v>
      </c>
      <c r="D573" s="1">
        <f t="shared" si="40"/>
        <v>6</v>
      </c>
      <c r="G573" s="2">
        <f t="shared" si="37"/>
        <v>1.9471153846153846</v>
      </c>
      <c r="H573" s="2" t="e">
        <f>SUM(Sheet2!C561:F561)+Sheet2!X561-G573</f>
        <v>#N/A</v>
      </c>
      <c r="I573" s="2" t="e">
        <f>SUM(Sheet2!C561:L561)+Sheet2!Y561-G573</f>
        <v>#N/A</v>
      </c>
      <c r="J573" s="2" t="e">
        <f>SUM(Sheet2!C561:V561)+Sheet2!Z561-G573</f>
        <v>#N/A</v>
      </c>
    </row>
    <row r="574" spans="1:10" x14ac:dyDescent="0.2">
      <c r="A574" s="17">
        <f t="shared" si="36"/>
        <v>2</v>
      </c>
      <c r="B574" s="1">
        <f t="shared" si="38"/>
        <v>244</v>
      </c>
      <c r="C574" s="1">
        <f t="shared" si="39"/>
        <v>68</v>
      </c>
      <c r="D574" s="1">
        <f t="shared" si="40"/>
        <v>6</v>
      </c>
      <c r="G574" s="2">
        <f t="shared" si="37"/>
        <v>1.9551282051282051</v>
      </c>
      <c r="H574" s="2" t="e">
        <f>SUM(Sheet2!C562:F562)+Sheet2!X562-G574</f>
        <v>#N/A</v>
      </c>
      <c r="I574" s="2" t="e">
        <f>SUM(Sheet2!C562:L562)+Sheet2!Y562-G574</f>
        <v>#N/A</v>
      </c>
      <c r="J574" s="2" t="e">
        <f>SUM(Sheet2!C562:V562)+Sheet2!Z562-G574</f>
        <v>#N/A</v>
      </c>
    </row>
    <row r="575" spans="1:10" x14ac:dyDescent="0.2">
      <c r="A575" s="17">
        <f t="shared" si="36"/>
        <v>2</v>
      </c>
      <c r="B575" s="1">
        <f t="shared" si="38"/>
        <v>245</v>
      </c>
      <c r="C575" s="1">
        <f t="shared" si="39"/>
        <v>67</v>
      </c>
      <c r="D575" s="1">
        <f t="shared" si="40"/>
        <v>6</v>
      </c>
      <c r="G575" s="2">
        <f t="shared" si="37"/>
        <v>1.9631410256410255</v>
      </c>
      <c r="H575" s="2" t="e">
        <f>SUM(Sheet2!C563:F563)+Sheet2!X563-G575</f>
        <v>#N/A</v>
      </c>
      <c r="I575" s="2" t="e">
        <f>SUM(Sheet2!C563:L563)+Sheet2!Y563-G575</f>
        <v>#N/A</v>
      </c>
      <c r="J575" s="2" t="e">
        <f>SUM(Sheet2!C563:V563)+Sheet2!Z563-G575</f>
        <v>#N/A</v>
      </c>
    </row>
    <row r="576" spans="1:10" x14ac:dyDescent="0.2">
      <c r="A576" s="17">
        <f t="shared" si="36"/>
        <v>2</v>
      </c>
      <c r="B576" s="1">
        <f t="shared" si="38"/>
        <v>246</v>
      </c>
      <c r="C576" s="1">
        <f t="shared" si="39"/>
        <v>66</v>
      </c>
      <c r="D576" s="1">
        <f t="shared" si="40"/>
        <v>6</v>
      </c>
      <c r="G576" s="2">
        <f t="shared" si="37"/>
        <v>1.9711538461538463</v>
      </c>
      <c r="H576" s="2" t="e">
        <f>SUM(Sheet2!C564:F564)+Sheet2!X564-G576</f>
        <v>#N/A</v>
      </c>
      <c r="I576" s="2" t="e">
        <f>SUM(Sheet2!C564:L564)+Sheet2!Y564-G576</f>
        <v>#N/A</v>
      </c>
      <c r="J576" s="2" t="e">
        <f>SUM(Sheet2!C564:V564)+Sheet2!Z564-G576</f>
        <v>#N/A</v>
      </c>
    </row>
    <row r="577" spans="1:10" x14ac:dyDescent="0.2">
      <c r="A577" s="17">
        <f t="shared" si="36"/>
        <v>2</v>
      </c>
      <c r="B577" s="1">
        <f t="shared" si="38"/>
        <v>247</v>
      </c>
      <c r="C577" s="1">
        <f t="shared" si="39"/>
        <v>65</v>
      </c>
      <c r="D577" s="1">
        <f t="shared" si="40"/>
        <v>6</v>
      </c>
      <c r="G577" s="2">
        <f t="shared" si="37"/>
        <v>1.9791666666666667</v>
      </c>
      <c r="H577" s="2" t="e">
        <f>SUM(Sheet2!C565:F565)+Sheet2!X565-G577</f>
        <v>#N/A</v>
      </c>
      <c r="I577" s="2" t="e">
        <f>SUM(Sheet2!C565:L565)+Sheet2!Y565-G577</f>
        <v>#N/A</v>
      </c>
      <c r="J577" s="2" t="e">
        <f>SUM(Sheet2!C565:V565)+Sheet2!Z565-G577</f>
        <v>#N/A</v>
      </c>
    </row>
    <row r="578" spans="1:10" x14ac:dyDescent="0.2">
      <c r="A578" s="17">
        <f t="shared" si="36"/>
        <v>2</v>
      </c>
      <c r="B578" s="1">
        <f t="shared" si="38"/>
        <v>248</v>
      </c>
      <c r="C578" s="1">
        <f t="shared" si="39"/>
        <v>64</v>
      </c>
      <c r="D578" s="1">
        <f t="shared" si="40"/>
        <v>6</v>
      </c>
      <c r="G578" s="2">
        <f t="shared" si="37"/>
        <v>1.9871794871794872</v>
      </c>
      <c r="H578" s="2" t="e">
        <f>SUM(Sheet2!C566:F566)+Sheet2!X566-G578</f>
        <v>#N/A</v>
      </c>
      <c r="I578" s="2" t="e">
        <f>SUM(Sheet2!C566:L566)+Sheet2!Y566-G578</f>
        <v>#N/A</v>
      </c>
      <c r="J578" s="2" t="e">
        <f>SUM(Sheet2!C566:V566)+Sheet2!Z566-G578</f>
        <v>#N/A</v>
      </c>
    </row>
    <row r="579" spans="1:10" x14ac:dyDescent="0.2">
      <c r="A579" s="17">
        <f t="shared" si="36"/>
        <v>2</v>
      </c>
      <c r="B579" s="1">
        <f t="shared" si="38"/>
        <v>249</v>
      </c>
      <c r="C579" s="1">
        <f t="shared" si="39"/>
        <v>63</v>
      </c>
      <c r="D579" s="1">
        <f t="shared" si="40"/>
        <v>6</v>
      </c>
      <c r="G579" s="2">
        <f t="shared" si="37"/>
        <v>1.9951923076923077</v>
      </c>
      <c r="H579" s="2" t="e">
        <f>SUM(Sheet2!C567:F567)+Sheet2!X567-G579</f>
        <v>#N/A</v>
      </c>
      <c r="I579" s="2" t="e">
        <f>SUM(Sheet2!C567:L567)+Sheet2!Y567-G579</f>
        <v>#N/A</v>
      </c>
      <c r="J579" s="2" t="e">
        <f>SUM(Sheet2!C567:V567)+Sheet2!Z567-G579</f>
        <v>#N/A</v>
      </c>
    </row>
    <row r="580" spans="1:10" x14ac:dyDescent="0.2">
      <c r="A580" s="17">
        <f t="shared" si="36"/>
        <v>2</v>
      </c>
      <c r="B580" s="1">
        <f t="shared" si="38"/>
        <v>250</v>
      </c>
      <c r="C580" s="1">
        <f t="shared" si="39"/>
        <v>62</v>
      </c>
      <c r="D580" s="1">
        <f t="shared" si="40"/>
        <v>6</v>
      </c>
      <c r="G580" s="2">
        <f t="shared" si="37"/>
        <v>2.0032051282051282</v>
      </c>
      <c r="H580" s="2" t="e">
        <f>SUM(Sheet2!C568:F568)+Sheet2!X568-G580</f>
        <v>#N/A</v>
      </c>
      <c r="I580" s="2" t="e">
        <f>SUM(Sheet2!C568:L568)+Sheet2!Y568-G580</f>
        <v>#N/A</v>
      </c>
      <c r="J580" s="2" t="e">
        <f>SUM(Sheet2!C568:V568)+Sheet2!Z568-G580</f>
        <v>#N/A</v>
      </c>
    </row>
    <row r="581" spans="1:10" x14ac:dyDescent="0.2">
      <c r="A581" s="17">
        <f t="shared" si="36"/>
        <v>2</v>
      </c>
      <c r="B581" s="1">
        <f t="shared" si="38"/>
        <v>251</v>
      </c>
      <c r="C581" s="1">
        <f t="shared" si="39"/>
        <v>61</v>
      </c>
      <c r="D581" s="1">
        <f t="shared" si="40"/>
        <v>6</v>
      </c>
      <c r="G581" s="2">
        <f t="shared" si="37"/>
        <v>2.0112179487179489</v>
      </c>
      <c r="H581" s="2" t="e">
        <f>SUM(Sheet2!C569:F569)+Sheet2!X569-G581</f>
        <v>#N/A</v>
      </c>
      <c r="I581" s="2" t="e">
        <f>SUM(Sheet2!C569:L569)+Sheet2!Y569-G581</f>
        <v>#N/A</v>
      </c>
      <c r="J581" s="2" t="e">
        <f>SUM(Sheet2!C569:V569)+Sheet2!Z569-G581</f>
        <v>#N/A</v>
      </c>
    </row>
    <row r="582" spans="1:10" x14ac:dyDescent="0.2">
      <c r="A582" s="17">
        <f t="shared" si="36"/>
        <v>2</v>
      </c>
      <c r="B582" s="1">
        <f t="shared" si="38"/>
        <v>252</v>
      </c>
      <c r="C582" s="1">
        <f t="shared" si="39"/>
        <v>60</v>
      </c>
      <c r="D582" s="1">
        <f t="shared" si="40"/>
        <v>5</v>
      </c>
      <c r="G582" s="2">
        <f t="shared" si="37"/>
        <v>2.0192307692307692</v>
      </c>
      <c r="H582" s="2" t="e">
        <f>SUM(Sheet2!C570:F570)+Sheet2!X570-G582</f>
        <v>#N/A</v>
      </c>
      <c r="I582" s="2" t="e">
        <f>SUM(Sheet2!C570:L570)+Sheet2!Y570-G582</f>
        <v>#N/A</v>
      </c>
      <c r="J582" s="2" t="e">
        <f>SUM(Sheet2!C570:V570)+Sheet2!Z570-G582</f>
        <v>#N/A</v>
      </c>
    </row>
    <row r="583" spans="1:10" x14ac:dyDescent="0.2">
      <c r="A583" s="17">
        <f t="shared" si="36"/>
        <v>2</v>
      </c>
      <c r="B583" s="1">
        <f t="shared" si="38"/>
        <v>253</v>
      </c>
      <c r="C583" s="1">
        <f t="shared" si="39"/>
        <v>59</v>
      </c>
      <c r="D583" s="1">
        <f t="shared" si="40"/>
        <v>5</v>
      </c>
      <c r="G583" s="2">
        <f t="shared" si="37"/>
        <v>2.0272435897435899</v>
      </c>
      <c r="H583" s="2" t="e">
        <f>SUM(Sheet2!C571:F571)+Sheet2!X571-G583</f>
        <v>#N/A</v>
      </c>
      <c r="I583" s="2" t="e">
        <f>SUM(Sheet2!C571:L571)+Sheet2!Y571-G583</f>
        <v>#N/A</v>
      </c>
      <c r="J583" s="2" t="e">
        <f>SUM(Sheet2!C571:V571)+Sheet2!Z571-G583</f>
        <v>#N/A</v>
      </c>
    </row>
    <row r="584" spans="1:10" x14ac:dyDescent="0.2">
      <c r="A584" s="17">
        <f t="shared" si="36"/>
        <v>2</v>
      </c>
      <c r="B584" s="1">
        <f t="shared" si="38"/>
        <v>254</v>
      </c>
      <c r="C584" s="1">
        <f t="shared" si="39"/>
        <v>58</v>
      </c>
      <c r="D584" s="1">
        <f t="shared" si="40"/>
        <v>5</v>
      </c>
      <c r="G584" s="2">
        <f t="shared" si="37"/>
        <v>2.0352564102564101</v>
      </c>
      <c r="H584" s="2" t="e">
        <f>SUM(Sheet2!C572:F572)+Sheet2!X572-G584</f>
        <v>#N/A</v>
      </c>
      <c r="I584" s="2" t="e">
        <f>SUM(Sheet2!C572:L572)+Sheet2!Y572-G584</f>
        <v>#N/A</v>
      </c>
      <c r="J584" s="2" t="e">
        <f>SUM(Sheet2!C572:V572)+Sheet2!Z572-G584</f>
        <v>#N/A</v>
      </c>
    </row>
    <row r="585" spans="1:10" x14ac:dyDescent="0.2">
      <c r="A585" s="17">
        <f t="shared" si="36"/>
        <v>2</v>
      </c>
      <c r="B585" s="1">
        <f t="shared" si="38"/>
        <v>255</v>
      </c>
      <c r="C585" s="1">
        <f t="shared" si="39"/>
        <v>57</v>
      </c>
      <c r="D585" s="1">
        <f t="shared" si="40"/>
        <v>5</v>
      </c>
      <c r="G585" s="2">
        <f t="shared" si="37"/>
        <v>2.0432692307692308</v>
      </c>
      <c r="H585" s="2" t="e">
        <f>SUM(Sheet2!C573:F573)+Sheet2!X573-G585</f>
        <v>#N/A</v>
      </c>
      <c r="I585" s="2" t="e">
        <f>SUM(Sheet2!C573:L573)+Sheet2!Y573-G585</f>
        <v>#N/A</v>
      </c>
      <c r="J585" s="2" t="e">
        <f>SUM(Sheet2!C573:V573)+Sheet2!Z573-G585</f>
        <v>#N/A</v>
      </c>
    </row>
    <row r="586" spans="1:10" x14ac:dyDescent="0.2">
      <c r="A586" s="17">
        <f t="shared" si="36"/>
        <v>2</v>
      </c>
      <c r="B586" s="1">
        <f t="shared" si="38"/>
        <v>256</v>
      </c>
      <c r="C586" s="1">
        <f t="shared" si="39"/>
        <v>56</v>
      </c>
      <c r="D586" s="1">
        <f t="shared" si="40"/>
        <v>5</v>
      </c>
      <c r="G586" s="2">
        <f t="shared" si="37"/>
        <v>2.0512820512820511</v>
      </c>
      <c r="H586" s="2" t="e">
        <f>SUM(Sheet2!C574:F574)+Sheet2!X574-G586</f>
        <v>#N/A</v>
      </c>
      <c r="I586" s="2" t="e">
        <f>SUM(Sheet2!C574:L574)+Sheet2!Y574-G586</f>
        <v>#N/A</v>
      </c>
      <c r="J586" s="2" t="e">
        <f>SUM(Sheet2!C574:V574)+Sheet2!Z574-G586</f>
        <v>#N/A</v>
      </c>
    </row>
    <row r="587" spans="1:10" x14ac:dyDescent="0.2">
      <c r="A587" s="17">
        <f t="shared" si="36"/>
        <v>2</v>
      </c>
      <c r="B587" s="1">
        <f t="shared" si="38"/>
        <v>257</v>
      </c>
      <c r="C587" s="1">
        <f t="shared" si="39"/>
        <v>55</v>
      </c>
      <c r="D587" s="1">
        <f t="shared" si="40"/>
        <v>5</v>
      </c>
      <c r="G587" s="2">
        <f t="shared" si="37"/>
        <v>2.0592948717948718</v>
      </c>
      <c r="H587" s="2" t="e">
        <f>SUM(Sheet2!C575:F575)+Sheet2!X575-G587</f>
        <v>#N/A</v>
      </c>
      <c r="I587" s="2" t="e">
        <f>SUM(Sheet2!C575:L575)+Sheet2!Y575-G587</f>
        <v>#N/A</v>
      </c>
      <c r="J587" s="2" t="e">
        <f>SUM(Sheet2!C575:V575)+Sheet2!Z575-G587</f>
        <v>#N/A</v>
      </c>
    </row>
    <row r="588" spans="1:10" x14ac:dyDescent="0.2">
      <c r="A588" s="17">
        <f t="shared" ref="A588:A642" si="41">A276+1</f>
        <v>2</v>
      </c>
      <c r="B588" s="1">
        <f t="shared" si="38"/>
        <v>258</v>
      </c>
      <c r="C588" s="1">
        <f t="shared" si="39"/>
        <v>54</v>
      </c>
      <c r="D588" s="1">
        <f t="shared" si="40"/>
        <v>5</v>
      </c>
      <c r="G588" s="2">
        <f t="shared" ref="G588:G643" si="42">2.5*(B588)/(($C$331+1))</f>
        <v>2.0673076923076925</v>
      </c>
      <c r="H588" s="2" t="e">
        <f>SUM(Sheet2!C576:F576)+Sheet2!X576-G588</f>
        <v>#N/A</v>
      </c>
      <c r="I588" s="2" t="e">
        <f>SUM(Sheet2!C576:L576)+Sheet2!Y576-G588</f>
        <v>#N/A</v>
      </c>
      <c r="J588" s="2" t="e">
        <f>SUM(Sheet2!C576:V576)+Sheet2!Z576-G588</f>
        <v>#N/A</v>
      </c>
    </row>
    <row r="589" spans="1:10" x14ac:dyDescent="0.2">
      <c r="A589" s="17">
        <f t="shared" si="41"/>
        <v>2</v>
      </c>
      <c r="B589" s="1">
        <f t="shared" ref="B589:B642" si="43">B588+1</f>
        <v>259</v>
      </c>
      <c r="C589" s="1">
        <f t="shared" si="39"/>
        <v>53</v>
      </c>
      <c r="D589" s="1">
        <f t="shared" si="40"/>
        <v>5</v>
      </c>
      <c r="G589" s="2">
        <f t="shared" si="42"/>
        <v>2.0753205128205128</v>
      </c>
      <c r="H589" s="2" t="e">
        <f>SUM(Sheet2!C577:F577)+Sheet2!X577-G589</f>
        <v>#N/A</v>
      </c>
      <c r="I589" s="2" t="e">
        <f>SUM(Sheet2!C577:L577)+Sheet2!Y577-G589</f>
        <v>#N/A</v>
      </c>
      <c r="J589" s="2" t="e">
        <f>SUM(Sheet2!C577:V577)+Sheet2!Z577-G589</f>
        <v>#N/A</v>
      </c>
    </row>
    <row r="590" spans="1:10" x14ac:dyDescent="0.2">
      <c r="A590" s="17">
        <f t="shared" si="41"/>
        <v>2</v>
      </c>
      <c r="B590" s="1">
        <f t="shared" si="43"/>
        <v>260</v>
      </c>
      <c r="C590" s="1">
        <f t="shared" si="39"/>
        <v>52</v>
      </c>
      <c r="D590" s="1">
        <f t="shared" si="40"/>
        <v>5</v>
      </c>
      <c r="G590" s="2">
        <f t="shared" si="42"/>
        <v>2.0833333333333335</v>
      </c>
      <c r="H590" s="2" t="e">
        <f>SUM(Sheet2!C578:F578)+Sheet2!X578-G590</f>
        <v>#N/A</v>
      </c>
      <c r="I590" s="2" t="e">
        <f>SUM(Sheet2!C578:L578)+Sheet2!Y578-G590</f>
        <v>#N/A</v>
      </c>
      <c r="J590" s="2" t="e">
        <f>SUM(Sheet2!C578:V578)+Sheet2!Z578-G590</f>
        <v>#N/A</v>
      </c>
    </row>
    <row r="591" spans="1:10" x14ac:dyDescent="0.2">
      <c r="A591" s="17">
        <f t="shared" si="41"/>
        <v>2</v>
      </c>
      <c r="B591" s="1">
        <f t="shared" si="43"/>
        <v>261</v>
      </c>
      <c r="C591" s="1">
        <f t="shared" si="39"/>
        <v>51</v>
      </c>
      <c r="D591" s="1">
        <f t="shared" si="40"/>
        <v>5</v>
      </c>
      <c r="G591" s="2">
        <f t="shared" si="42"/>
        <v>2.0913461538461537</v>
      </c>
      <c r="H591" s="2" t="e">
        <f>SUM(Sheet2!C579:F579)+Sheet2!X579-G591</f>
        <v>#N/A</v>
      </c>
      <c r="I591" s="2" t="e">
        <f>SUM(Sheet2!C579:L579)+Sheet2!Y579-G591</f>
        <v>#N/A</v>
      </c>
      <c r="J591" s="2" t="e">
        <f>SUM(Sheet2!C579:V579)+Sheet2!Z579-G591</f>
        <v>#N/A</v>
      </c>
    </row>
    <row r="592" spans="1:10" x14ac:dyDescent="0.2">
      <c r="A592" s="17">
        <f t="shared" si="41"/>
        <v>2</v>
      </c>
      <c r="B592" s="1">
        <f t="shared" si="43"/>
        <v>262</v>
      </c>
      <c r="C592" s="1">
        <f t="shared" si="39"/>
        <v>50</v>
      </c>
      <c r="D592" s="1">
        <f t="shared" si="40"/>
        <v>5</v>
      </c>
      <c r="G592" s="2">
        <f t="shared" si="42"/>
        <v>2.0993589743589745</v>
      </c>
      <c r="H592" s="2" t="e">
        <f>SUM(Sheet2!C580:F580)+Sheet2!X580-G592</f>
        <v>#N/A</v>
      </c>
      <c r="I592" s="2" t="e">
        <f>SUM(Sheet2!C580:L580)+Sheet2!Y580-G592</f>
        <v>#N/A</v>
      </c>
      <c r="J592" s="2" t="e">
        <f>SUM(Sheet2!C580:V580)+Sheet2!Z580-G592</f>
        <v>#N/A</v>
      </c>
    </row>
    <row r="593" spans="1:10" x14ac:dyDescent="0.2">
      <c r="A593" s="17">
        <f t="shared" si="41"/>
        <v>2</v>
      </c>
      <c r="B593" s="1">
        <f t="shared" si="43"/>
        <v>263</v>
      </c>
      <c r="C593" s="1">
        <f t="shared" si="39"/>
        <v>49</v>
      </c>
      <c r="D593" s="1">
        <f t="shared" si="40"/>
        <v>5</v>
      </c>
      <c r="G593" s="2">
        <f t="shared" si="42"/>
        <v>2.1073717948717947</v>
      </c>
      <c r="H593" s="2" t="e">
        <f>SUM(Sheet2!C581:F581)+Sheet2!X581-G593</f>
        <v>#N/A</v>
      </c>
      <c r="I593" s="2" t="e">
        <f>SUM(Sheet2!C581:L581)+Sheet2!Y581-G593</f>
        <v>#N/A</v>
      </c>
      <c r="J593" s="2" t="e">
        <f>SUM(Sheet2!C581:V581)+Sheet2!Z581-G593</f>
        <v>#N/A</v>
      </c>
    </row>
    <row r="594" spans="1:10" x14ac:dyDescent="0.2">
      <c r="A594" s="17">
        <f t="shared" si="41"/>
        <v>2</v>
      </c>
      <c r="B594" s="1">
        <f t="shared" si="43"/>
        <v>264</v>
      </c>
      <c r="C594" s="1">
        <f t="shared" si="39"/>
        <v>48</v>
      </c>
      <c r="D594" s="1">
        <f t="shared" si="40"/>
        <v>4</v>
      </c>
      <c r="G594" s="2">
        <f t="shared" si="42"/>
        <v>2.1153846153846154</v>
      </c>
      <c r="H594" s="2" t="e">
        <f>SUM(Sheet2!C582:F582)+Sheet2!X582-G594</f>
        <v>#N/A</v>
      </c>
      <c r="I594" s="2" t="e">
        <f>SUM(Sheet2!C582:L582)+Sheet2!Y582-G594</f>
        <v>#N/A</v>
      </c>
      <c r="J594" s="2" t="e">
        <f>SUM(Sheet2!C582:V582)+Sheet2!Z582-G594</f>
        <v>#N/A</v>
      </c>
    </row>
    <row r="595" spans="1:10" x14ac:dyDescent="0.2">
      <c r="A595" s="17">
        <f t="shared" si="41"/>
        <v>2</v>
      </c>
      <c r="B595" s="1">
        <f t="shared" si="43"/>
        <v>265</v>
      </c>
      <c r="C595" s="1">
        <f t="shared" si="39"/>
        <v>47</v>
      </c>
      <c r="D595" s="1">
        <f t="shared" si="40"/>
        <v>4</v>
      </c>
      <c r="G595" s="2">
        <f t="shared" si="42"/>
        <v>2.1233974358974357</v>
      </c>
      <c r="H595" s="2" t="e">
        <f>SUM(Sheet2!C583:F583)+Sheet2!X583-G595</f>
        <v>#N/A</v>
      </c>
      <c r="I595" s="2" t="e">
        <f>SUM(Sheet2!C583:L583)+Sheet2!Y583-G595</f>
        <v>#N/A</v>
      </c>
      <c r="J595" s="2" t="e">
        <f>SUM(Sheet2!C583:V583)+Sheet2!Z583-G595</f>
        <v>#N/A</v>
      </c>
    </row>
    <row r="596" spans="1:10" x14ac:dyDescent="0.2">
      <c r="A596" s="17">
        <f t="shared" si="41"/>
        <v>2</v>
      </c>
      <c r="B596" s="1">
        <f t="shared" si="43"/>
        <v>266</v>
      </c>
      <c r="C596" s="1">
        <f t="shared" ref="C596:C642" si="44">312- IF(B596&gt;312,B596-312,B596)</f>
        <v>46</v>
      </c>
      <c r="D596" s="1">
        <f t="shared" ref="D596:D642" si="45">ROUNDUP(C596/12,0)</f>
        <v>4</v>
      </c>
      <c r="G596" s="2">
        <f t="shared" si="42"/>
        <v>2.1314102564102564</v>
      </c>
      <c r="H596" s="2" t="e">
        <f>SUM(Sheet2!C584:F584)+Sheet2!X584-G596</f>
        <v>#N/A</v>
      </c>
      <c r="I596" s="2" t="e">
        <f>SUM(Sheet2!C584:L584)+Sheet2!Y584-G596</f>
        <v>#N/A</v>
      </c>
      <c r="J596" s="2" t="e">
        <f>SUM(Sheet2!C584:V584)+Sheet2!Z584-G596</f>
        <v>#N/A</v>
      </c>
    </row>
    <row r="597" spans="1:10" x14ac:dyDescent="0.2">
      <c r="A597" s="17">
        <f t="shared" si="41"/>
        <v>2</v>
      </c>
      <c r="B597" s="1">
        <f t="shared" si="43"/>
        <v>267</v>
      </c>
      <c r="C597" s="1">
        <f t="shared" si="44"/>
        <v>45</v>
      </c>
      <c r="D597" s="1">
        <f t="shared" si="45"/>
        <v>4</v>
      </c>
      <c r="G597" s="2">
        <f t="shared" si="42"/>
        <v>2.1394230769230771</v>
      </c>
      <c r="H597" s="2" t="e">
        <f>SUM(Sheet2!C585:F585)+Sheet2!X585-G597</f>
        <v>#N/A</v>
      </c>
      <c r="I597" s="2" t="e">
        <f>SUM(Sheet2!C585:L585)+Sheet2!Y585-G597</f>
        <v>#N/A</v>
      </c>
      <c r="J597" s="2" t="e">
        <f>SUM(Sheet2!C585:V585)+Sheet2!Z585-G597</f>
        <v>#N/A</v>
      </c>
    </row>
    <row r="598" spans="1:10" x14ac:dyDescent="0.2">
      <c r="A598" s="17">
        <f t="shared" si="41"/>
        <v>2</v>
      </c>
      <c r="B598" s="1">
        <f t="shared" si="43"/>
        <v>268</v>
      </c>
      <c r="C598" s="1">
        <f t="shared" si="44"/>
        <v>44</v>
      </c>
      <c r="D598" s="1">
        <f t="shared" si="45"/>
        <v>4</v>
      </c>
      <c r="G598" s="2">
        <f t="shared" si="42"/>
        <v>2.1474358974358974</v>
      </c>
      <c r="H598" s="2" t="e">
        <f>SUM(Sheet2!C586:F586)+Sheet2!X586-G598</f>
        <v>#N/A</v>
      </c>
      <c r="I598" s="2" t="e">
        <f>SUM(Sheet2!C586:L586)+Sheet2!Y586-G598</f>
        <v>#N/A</v>
      </c>
      <c r="J598" s="2" t="e">
        <f>SUM(Sheet2!C586:V586)+Sheet2!Z586-G598</f>
        <v>#N/A</v>
      </c>
    </row>
    <row r="599" spans="1:10" x14ac:dyDescent="0.2">
      <c r="A599" s="17">
        <f t="shared" si="41"/>
        <v>2</v>
      </c>
      <c r="B599" s="1">
        <f t="shared" si="43"/>
        <v>269</v>
      </c>
      <c r="C599" s="1">
        <f t="shared" si="44"/>
        <v>43</v>
      </c>
      <c r="D599" s="1">
        <f t="shared" si="45"/>
        <v>4</v>
      </c>
      <c r="G599" s="2">
        <f t="shared" si="42"/>
        <v>2.1554487179487181</v>
      </c>
      <c r="H599" s="2" t="e">
        <f>SUM(Sheet2!C587:F587)+Sheet2!X587-G599</f>
        <v>#N/A</v>
      </c>
      <c r="I599" s="2" t="e">
        <f>SUM(Sheet2!C587:L587)+Sheet2!Y587-G599</f>
        <v>#N/A</v>
      </c>
      <c r="J599" s="2" t="e">
        <f>SUM(Sheet2!C587:V587)+Sheet2!Z587-G599</f>
        <v>#N/A</v>
      </c>
    </row>
    <row r="600" spans="1:10" x14ac:dyDescent="0.2">
      <c r="A600" s="17">
        <f t="shared" si="41"/>
        <v>2</v>
      </c>
      <c r="B600" s="1">
        <f t="shared" si="43"/>
        <v>270</v>
      </c>
      <c r="C600" s="1">
        <f t="shared" si="44"/>
        <v>42</v>
      </c>
      <c r="D600" s="1">
        <f t="shared" si="45"/>
        <v>4</v>
      </c>
      <c r="G600" s="2">
        <f t="shared" si="42"/>
        <v>2.1634615384615383</v>
      </c>
      <c r="H600" s="2" t="e">
        <f>SUM(Sheet2!C588:F588)+Sheet2!X588-G600</f>
        <v>#N/A</v>
      </c>
      <c r="I600" s="2" t="e">
        <f>SUM(Sheet2!C588:L588)+Sheet2!Y588-G600</f>
        <v>#N/A</v>
      </c>
      <c r="J600" s="2" t="e">
        <f>SUM(Sheet2!C588:V588)+Sheet2!Z588-G600</f>
        <v>#N/A</v>
      </c>
    </row>
    <row r="601" spans="1:10" x14ac:dyDescent="0.2">
      <c r="A601" s="17">
        <f t="shared" si="41"/>
        <v>2</v>
      </c>
      <c r="B601" s="1">
        <f t="shared" si="43"/>
        <v>271</v>
      </c>
      <c r="C601" s="1">
        <f t="shared" si="44"/>
        <v>41</v>
      </c>
      <c r="D601" s="1">
        <f t="shared" si="45"/>
        <v>4</v>
      </c>
      <c r="G601" s="2">
        <f t="shared" si="42"/>
        <v>2.171474358974359</v>
      </c>
      <c r="H601" s="2" t="e">
        <f>SUM(Sheet2!C589:F589)+Sheet2!X589-G601</f>
        <v>#N/A</v>
      </c>
      <c r="I601" s="2" t="e">
        <f>SUM(Sheet2!C589:L589)+Sheet2!Y589-G601</f>
        <v>#N/A</v>
      </c>
      <c r="J601" s="2" t="e">
        <f>SUM(Sheet2!C589:V589)+Sheet2!Z589-G601</f>
        <v>#N/A</v>
      </c>
    </row>
    <row r="602" spans="1:10" x14ac:dyDescent="0.2">
      <c r="A602" s="17">
        <f t="shared" si="41"/>
        <v>2</v>
      </c>
      <c r="B602" s="1">
        <f t="shared" si="43"/>
        <v>272</v>
      </c>
      <c r="C602" s="1">
        <f t="shared" si="44"/>
        <v>40</v>
      </c>
      <c r="D602" s="1">
        <f t="shared" si="45"/>
        <v>4</v>
      </c>
      <c r="G602" s="2">
        <f t="shared" si="42"/>
        <v>2.1794871794871793</v>
      </c>
      <c r="H602" s="2" t="e">
        <f>SUM(Sheet2!C590:F590)+Sheet2!X590-G602</f>
        <v>#N/A</v>
      </c>
      <c r="I602" s="2" t="e">
        <f>SUM(Sheet2!C590:L590)+Sheet2!Y590-G602</f>
        <v>#N/A</v>
      </c>
      <c r="J602" s="2" t="e">
        <f>SUM(Sheet2!C590:V590)+Sheet2!Z590-G602</f>
        <v>#N/A</v>
      </c>
    </row>
    <row r="603" spans="1:10" x14ac:dyDescent="0.2">
      <c r="A603" s="17">
        <f t="shared" si="41"/>
        <v>2</v>
      </c>
      <c r="B603" s="1">
        <f t="shared" si="43"/>
        <v>273</v>
      </c>
      <c r="C603" s="1">
        <f t="shared" si="44"/>
        <v>39</v>
      </c>
      <c r="D603" s="1">
        <f t="shared" si="45"/>
        <v>4</v>
      </c>
      <c r="G603" s="2">
        <f t="shared" si="42"/>
        <v>2.1875</v>
      </c>
      <c r="H603" s="2" t="e">
        <f>SUM(Sheet2!C591:F591)+Sheet2!X591-G603</f>
        <v>#N/A</v>
      </c>
      <c r="I603" s="2" t="e">
        <f>SUM(Sheet2!C591:L591)+Sheet2!Y591-G603</f>
        <v>#N/A</v>
      </c>
      <c r="J603" s="2" t="e">
        <f>SUM(Sheet2!C591:V591)+Sheet2!Z591-G603</f>
        <v>#N/A</v>
      </c>
    </row>
    <row r="604" spans="1:10" x14ac:dyDescent="0.2">
      <c r="A604" s="17">
        <f t="shared" si="41"/>
        <v>2</v>
      </c>
      <c r="B604" s="1">
        <f t="shared" si="43"/>
        <v>274</v>
      </c>
      <c r="C604" s="1">
        <f t="shared" si="44"/>
        <v>38</v>
      </c>
      <c r="D604" s="1">
        <f t="shared" si="45"/>
        <v>4</v>
      </c>
      <c r="G604" s="2">
        <f t="shared" si="42"/>
        <v>2.1955128205128207</v>
      </c>
      <c r="H604" s="2" t="e">
        <f>SUM(Sheet2!C592:F592)+Sheet2!X592-G604</f>
        <v>#N/A</v>
      </c>
      <c r="I604" s="2" t="e">
        <f>SUM(Sheet2!C592:L592)+Sheet2!Y592-G604</f>
        <v>#N/A</v>
      </c>
      <c r="J604" s="2" t="e">
        <f>SUM(Sheet2!C592:V592)+Sheet2!Z592-G604</f>
        <v>#N/A</v>
      </c>
    </row>
    <row r="605" spans="1:10" x14ac:dyDescent="0.2">
      <c r="A605" s="17">
        <f t="shared" si="41"/>
        <v>2</v>
      </c>
      <c r="B605" s="1">
        <f t="shared" si="43"/>
        <v>275</v>
      </c>
      <c r="C605" s="1">
        <f t="shared" si="44"/>
        <v>37</v>
      </c>
      <c r="D605" s="1">
        <f t="shared" si="45"/>
        <v>4</v>
      </c>
      <c r="G605" s="2">
        <f t="shared" si="42"/>
        <v>2.203525641025641</v>
      </c>
      <c r="H605" s="2" t="e">
        <f>SUM(Sheet2!C593:F593)+Sheet2!X593-G605</f>
        <v>#N/A</v>
      </c>
      <c r="I605" s="2" t="e">
        <f>SUM(Sheet2!C593:L593)+Sheet2!Y593-G605</f>
        <v>#N/A</v>
      </c>
      <c r="J605" s="2" t="e">
        <f>SUM(Sheet2!C593:V593)+Sheet2!Z593-G605</f>
        <v>#N/A</v>
      </c>
    </row>
    <row r="606" spans="1:10" x14ac:dyDescent="0.2">
      <c r="A606" s="17">
        <f t="shared" si="41"/>
        <v>2</v>
      </c>
      <c r="B606" s="1">
        <f t="shared" si="43"/>
        <v>276</v>
      </c>
      <c r="C606" s="1">
        <f t="shared" si="44"/>
        <v>36</v>
      </c>
      <c r="D606" s="1">
        <f t="shared" si="45"/>
        <v>3</v>
      </c>
      <c r="G606" s="2">
        <f t="shared" si="42"/>
        <v>2.2115384615384617</v>
      </c>
      <c r="H606" s="2" t="e">
        <f>SUM(Sheet2!C594:F594)+Sheet2!X594-G606</f>
        <v>#N/A</v>
      </c>
      <c r="I606" s="2" t="e">
        <f>SUM(Sheet2!C594:L594)+Sheet2!Y594-G606</f>
        <v>#N/A</v>
      </c>
      <c r="J606" s="2" t="e">
        <f>SUM(Sheet2!C594:V594)+Sheet2!Z594-G606</f>
        <v>#N/A</v>
      </c>
    </row>
    <row r="607" spans="1:10" x14ac:dyDescent="0.2">
      <c r="A607" s="17">
        <f t="shared" si="41"/>
        <v>2</v>
      </c>
      <c r="B607" s="1">
        <f t="shared" si="43"/>
        <v>277</v>
      </c>
      <c r="C607" s="1">
        <f t="shared" si="44"/>
        <v>35</v>
      </c>
      <c r="D607" s="1">
        <f t="shared" si="45"/>
        <v>3</v>
      </c>
      <c r="G607" s="2">
        <f t="shared" si="42"/>
        <v>2.2195512820512819</v>
      </c>
      <c r="H607" s="2" t="e">
        <f>SUM(Sheet2!C595:F595)+Sheet2!X595-G607</f>
        <v>#N/A</v>
      </c>
      <c r="I607" s="2" t="e">
        <f>SUM(Sheet2!C595:L595)+Sheet2!Y595-G607</f>
        <v>#N/A</v>
      </c>
      <c r="J607" s="2" t="e">
        <f>SUM(Sheet2!C595:V595)+Sheet2!Z595-G607</f>
        <v>#N/A</v>
      </c>
    </row>
    <row r="608" spans="1:10" x14ac:dyDescent="0.2">
      <c r="A608" s="17">
        <f t="shared" si="41"/>
        <v>2</v>
      </c>
      <c r="B608" s="1">
        <f t="shared" si="43"/>
        <v>278</v>
      </c>
      <c r="C608" s="1">
        <f t="shared" si="44"/>
        <v>34</v>
      </c>
      <c r="D608" s="1">
        <f t="shared" si="45"/>
        <v>3</v>
      </c>
      <c r="G608" s="2">
        <f t="shared" si="42"/>
        <v>2.2275641025641026</v>
      </c>
      <c r="H608" s="2" t="e">
        <f>SUM(Sheet2!C596:F596)+Sheet2!X596-G608</f>
        <v>#N/A</v>
      </c>
      <c r="I608" s="2" t="e">
        <f>SUM(Sheet2!C596:L596)+Sheet2!Y596-G608</f>
        <v>#N/A</v>
      </c>
      <c r="J608" s="2" t="e">
        <f>SUM(Sheet2!C596:V596)+Sheet2!Z596-G608</f>
        <v>#N/A</v>
      </c>
    </row>
    <row r="609" spans="1:10" x14ac:dyDescent="0.2">
      <c r="A609" s="17">
        <f t="shared" si="41"/>
        <v>2</v>
      </c>
      <c r="B609" s="1">
        <f t="shared" si="43"/>
        <v>279</v>
      </c>
      <c r="C609" s="1">
        <f t="shared" si="44"/>
        <v>33</v>
      </c>
      <c r="D609" s="1">
        <f t="shared" si="45"/>
        <v>3</v>
      </c>
      <c r="G609" s="2">
        <f t="shared" si="42"/>
        <v>2.2355769230769229</v>
      </c>
      <c r="H609" s="2" t="e">
        <f>SUM(Sheet2!C597:F597)+Sheet2!X597-G609</f>
        <v>#N/A</v>
      </c>
      <c r="I609" s="2" t="e">
        <f>SUM(Sheet2!C597:L597)+Sheet2!Y597-G609</f>
        <v>#N/A</v>
      </c>
      <c r="J609" s="2" t="e">
        <f>SUM(Sheet2!C597:V597)+Sheet2!Z597-G609</f>
        <v>#N/A</v>
      </c>
    </row>
    <row r="610" spans="1:10" x14ac:dyDescent="0.2">
      <c r="A610" s="17">
        <f t="shared" si="41"/>
        <v>2</v>
      </c>
      <c r="B610" s="1">
        <f t="shared" si="43"/>
        <v>280</v>
      </c>
      <c r="C610" s="1">
        <f t="shared" si="44"/>
        <v>32</v>
      </c>
      <c r="D610" s="1">
        <f t="shared" si="45"/>
        <v>3</v>
      </c>
      <c r="G610" s="2">
        <f t="shared" si="42"/>
        <v>2.2435897435897436</v>
      </c>
      <c r="H610" s="2" t="e">
        <f>SUM(Sheet2!C598:F598)+Sheet2!X598-G610</f>
        <v>#N/A</v>
      </c>
      <c r="I610" s="2" t="e">
        <f>SUM(Sheet2!C598:L598)+Sheet2!Y598-G610</f>
        <v>#N/A</v>
      </c>
      <c r="J610" s="2" t="e">
        <f>SUM(Sheet2!C598:V598)+Sheet2!Z598-G610</f>
        <v>#N/A</v>
      </c>
    </row>
    <row r="611" spans="1:10" x14ac:dyDescent="0.2">
      <c r="A611" s="17">
        <f t="shared" si="41"/>
        <v>2</v>
      </c>
      <c r="B611" s="1">
        <f t="shared" si="43"/>
        <v>281</v>
      </c>
      <c r="C611" s="1">
        <f t="shared" si="44"/>
        <v>31</v>
      </c>
      <c r="D611" s="1">
        <f t="shared" si="45"/>
        <v>3</v>
      </c>
      <c r="G611" s="2">
        <f t="shared" si="42"/>
        <v>2.2516025641025643</v>
      </c>
      <c r="H611" s="2" t="e">
        <f>SUM(Sheet2!C599:F599)+Sheet2!X599-G611</f>
        <v>#N/A</v>
      </c>
      <c r="I611" s="2" t="e">
        <f>SUM(Sheet2!C599:L599)+Sheet2!Y599-G611</f>
        <v>#N/A</v>
      </c>
      <c r="J611" s="2" t="e">
        <f>SUM(Sheet2!C599:V599)+Sheet2!Z599-G611</f>
        <v>#N/A</v>
      </c>
    </row>
    <row r="612" spans="1:10" x14ac:dyDescent="0.2">
      <c r="A612" s="17">
        <f t="shared" si="41"/>
        <v>2</v>
      </c>
      <c r="B612" s="1">
        <f t="shared" si="43"/>
        <v>282</v>
      </c>
      <c r="C612" s="1">
        <f t="shared" si="44"/>
        <v>30</v>
      </c>
      <c r="D612" s="1">
        <f t="shared" si="45"/>
        <v>3</v>
      </c>
      <c r="G612" s="2">
        <f t="shared" si="42"/>
        <v>2.2596153846153846</v>
      </c>
      <c r="H612" s="2" t="e">
        <f>SUM(Sheet2!C600:F600)+Sheet2!X600-G612</f>
        <v>#N/A</v>
      </c>
      <c r="I612" s="2" t="e">
        <f>SUM(Sheet2!C600:L600)+Sheet2!Y600-G612</f>
        <v>#N/A</v>
      </c>
      <c r="J612" s="2" t="e">
        <f>SUM(Sheet2!C600:V600)+Sheet2!Z600-G612</f>
        <v>#N/A</v>
      </c>
    </row>
    <row r="613" spans="1:10" x14ac:dyDescent="0.2">
      <c r="A613" s="17">
        <f t="shared" si="41"/>
        <v>2</v>
      </c>
      <c r="B613" s="1">
        <f t="shared" si="43"/>
        <v>283</v>
      </c>
      <c r="C613" s="1">
        <f t="shared" si="44"/>
        <v>29</v>
      </c>
      <c r="D613" s="1">
        <f t="shared" si="45"/>
        <v>3</v>
      </c>
      <c r="G613" s="2">
        <f t="shared" si="42"/>
        <v>2.2676282051282053</v>
      </c>
      <c r="H613" s="2" t="e">
        <f>SUM(Sheet2!C601:F601)+Sheet2!X601-G613</f>
        <v>#N/A</v>
      </c>
      <c r="I613" s="2" t="e">
        <f>SUM(Sheet2!C601:L601)+Sheet2!Y601-G613</f>
        <v>#N/A</v>
      </c>
      <c r="J613" s="2" t="e">
        <f>SUM(Sheet2!C601:V601)+Sheet2!Z601-G613</f>
        <v>#N/A</v>
      </c>
    </row>
    <row r="614" spans="1:10" x14ac:dyDescent="0.2">
      <c r="A614" s="17">
        <f t="shared" si="41"/>
        <v>2</v>
      </c>
      <c r="B614" s="1">
        <f t="shared" si="43"/>
        <v>284</v>
      </c>
      <c r="C614" s="1">
        <f t="shared" si="44"/>
        <v>28</v>
      </c>
      <c r="D614" s="1">
        <f t="shared" si="45"/>
        <v>3</v>
      </c>
      <c r="G614" s="2">
        <f t="shared" si="42"/>
        <v>2.2756410256410255</v>
      </c>
      <c r="H614" s="2" t="e">
        <f>SUM(Sheet2!C602:F602)+Sheet2!X602-G614</f>
        <v>#N/A</v>
      </c>
      <c r="I614" s="2" t="e">
        <f>SUM(Sheet2!C602:L602)+Sheet2!Y602-G614</f>
        <v>#N/A</v>
      </c>
      <c r="J614" s="2" t="e">
        <f>SUM(Sheet2!C602:V602)+Sheet2!Z602-G614</f>
        <v>#N/A</v>
      </c>
    </row>
    <row r="615" spans="1:10" x14ac:dyDescent="0.2">
      <c r="A615" s="17">
        <f t="shared" si="41"/>
        <v>2</v>
      </c>
      <c r="B615" s="1">
        <f t="shared" si="43"/>
        <v>285</v>
      </c>
      <c r="C615" s="1">
        <f t="shared" si="44"/>
        <v>27</v>
      </c>
      <c r="D615" s="1">
        <f t="shared" si="45"/>
        <v>3</v>
      </c>
      <c r="G615" s="2">
        <f t="shared" si="42"/>
        <v>2.2836538461538463</v>
      </c>
      <c r="H615" s="2" t="e">
        <f>SUM(Sheet2!C603:F603)+Sheet2!X603-G615</f>
        <v>#N/A</v>
      </c>
      <c r="I615" s="2" t="e">
        <f>SUM(Sheet2!C603:L603)+Sheet2!Y603-G615</f>
        <v>#N/A</v>
      </c>
      <c r="J615" s="2" t="e">
        <f>SUM(Sheet2!C603:V603)+Sheet2!Z603-G615</f>
        <v>#N/A</v>
      </c>
    </row>
    <row r="616" spans="1:10" x14ac:dyDescent="0.2">
      <c r="A616" s="17">
        <f t="shared" si="41"/>
        <v>2</v>
      </c>
      <c r="B616" s="1">
        <f t="shared" si="43"/>
        <v>286</v>
      </c>
      <c r="C616" s="1">
        <f t="shared" si="44"/>
        <v>26</v>
      </c>
      <c r="D616" s="1">
        <f t="shared" si="45"/>
        <v>3</v>
      </c>
      <c r="G616" s="2">
        <f t="shared" si="42"/>
        <v>2.2916666666666665</v>
      </c>
      <c r="H616" s="2" t="e">
        <f>SUM(Sheet2!C604:F604)+Sheet2!X604-G616</f>
        <v>#N/A</v>
      </c>
      <c r="I616" s="2" t="e">
        <f>SUM(Sheet2!C604:L604)+Sheet2!Y604-G616</f>
        <v>#N/A</v>
      </c>
      <c r="J616" s="2" t="e">
        <f>SUM(Sheet2!C604:V604)+Sheet2!Z604-G616</f>
        <v>#N/A</v>
      </c>
    </row>
    <row r="617" spans="1:10" x14ac:dyDescent="0.2">
      <c r="A617" s="17">
        <f t="shared" si="41"/>
        <v>2</v>
      </c>
      <c r="B617" s="1">
        <f t="shared" si="43"/>
        <v>287</v>
      </c>
      <c r="C617" s="1">
        <f t="shared" si="44"/>
        <v>25</v>
      </c>
      <c r="D617" s="1">
        <f t="shared" si="45"/>
        <v>3</v>
      </c>
      <c r="G617" s="2">
        <f t="shared" si="42"/>
        <v>2.2996794871794872</v>
      </c>
      <c r="H617" s="2" t="e">
        <f>SUM(Sheet2!C605:F605)+Sheet2!X605-G617</f>
        <v>#N/A</v>
      </c>
      <c r="I617" s="2" t="e">
        <f>SUM(Sheet2!C605:L605)+Sheet2!Y605-G617</f>
        <v>#N/A</v>
      </c>
      <c r="J617" s="2" t="e">
        <f>SUM(Sheet2!C605:V605)+Sheet2!Z605-G617</f>
        <v>#N/A</v>
      </c>
    </row>
    <row r="618" spans="1:10" x14ac:dyDescent="0.2">
      <c r="A618" s="17">
        <f t="shared" si="41"/>
        <v>2</v>
      </c>
      <c r="B618" s="1">
        <f t="shared" si="43"/>
        <v>288</v>
      </c>
      <c r="C618" s="1">
        <f t="shared" si="44"/>
        <v>24</v>
      </c>
      <c r="D618" s="1">
        <f t="shared" si="45"/>
        <v>2</v>
      </c>
      <c r="G618" s="2">
        <f t="shared" si="42"/>
        <v>2.3076923076923075</v>
      </c>
      <c r="H618" s="2" t="e">
        <f>SUM(Sheet2!C606:F606)+Sheet2!X606-G618</f>
        <v>#N/A</v>
      </c>
      <c r="I618" s="2" t="e">
        <f>SUM(Sheet2!C606:L606)+Sheet2!Y606-G618</f>
        <v>#N/A</v>
      </c>
      <c r="J618" s="2" t="e">
        <f>SUM(Sheet2!C606:V606)+Sheet2!Z606-G618</f>
        <v>#N/A</v>
      </c>
    </row>
    <row r="619" spans="1:10" x14ac:dyDescent="0.2">
      <c r="A619" s="17">
        <f t="shared" si="41"/>
        <v>2</v>
      </c>
      <c r="B619" s="1">
        <f t="shared" si="43"/>
        <v>289</v>
      </c>
      <c r="C619" s="1">
        <f t="shared" si="44"/>
        <v>23</v>
      </c>
      <c r="D619" s="1">
        <f t="shared" si="45"/>
        <v>2</v>
      </c>
      <c r="G619" s="2">
        <f t="shared" si="42"/>
        <v>2.3157051282051282</v>
      </c>
      <c r="H619" s="2" t="e">
        <f>SUM(Sheet2!C607:F607)+Sheet2!X607-G619</f>
        <v>#N/A</v>
      </c>
      <c r="I619" s="2" t="e">
        <f>SUM(Sheet2!C607:L607)+Sheet2!Y607-G619</f>
        <v>#N/A</v>
      </c>
      <c r="J619" s="2" t="e">
        <f>SUM(Sheet2!C607:V607)+Sheet2!Z607-G619</f>
        <v>#N/A</v>
      </c>
    </row>
    <row r="620" spans="1:10" x14ac:dyDescent="0.2">
      <c r="A620" s="17">
        <f t="shared" si="41"/>
        <v>2</v>
      </c>
      <c r="B620" s="1">
        <f t="shared" si="43"/>
        <v>290</v>
      </c>
      <c r="C620" s="1">
        <f t="shared" si="44"/>
        <v>22</v>
      </c>
      <c r="D620" s="1">
        <f t="shared" si="45"/>
        <v>2</v>
      </c>
      <c r="G620" s="2">
        <f t="shared" si="42"/>
        <v>2.3237179487179489</v>
      </c>
      <c r="H620" s="2" t="e">
        <f>SUM(Sheet2!C608:F608)+Sheet2!X608-G620</f>
        <v>#N/A</v>
      </c>
      <c r="I620" s="2" t="e">
        <f>SUM(Sheet2!C608:L608)+Sheet2!Y608-G620</f>
        <v>#N/A</v>
      </c>
      <c r="J620" s="2" t="e">
        <f>SUM(Sheet2!C608:V608)+Sheet2!Z608-G620</f>
        <v>#N/A</v>
      </c>
    </row>
    <row r="621" spans="1:10" x14ac:dyDescent="0.2">
      <c r="A621" s="17">
        <f t="shared" si="41"/>
        <v>2</v>
      </c>
      <c r="B621" s="1">
        <f t="shared" si="43"/>
        <v>291</v>
      </c>
      <c r="C621" s="1">
        <f t="shared" si="44"/>
        <v>21</v>
      </c>
      <c r="D621" s="1">
        <f t="shared" si="45"/>
        <v>2</v>
      </c>
      <c r="G621" s="2">
        <f t="shared" si="42"/>
        <v>2.3317307692307692</v>
      </c>
      <c r="H621" s="2" t="e">
        <f>SUM(Sheet2!C609:F609)+Sheet2!X609-G621</f>
        <v>#N/A</v>
      </c>
      <c r="I621" s="2" t="e">
        <f>SUM(Sheet2!C609:L609)+Sheet2!Y609-G621</f>
        <v>#N/A</v>
      </c>
      <c r="J621" s="2" t="e">
        <f>SUM(Sheet2!C609:V609)+Sheet2!Z609-G621</f>
        <v>#N/A</v>
      </c>
    </row>
    <row r="622" spans="1:10" x14ac:dyDescent="0.2">
      <c r="A622" s="17">
        <f t="shared" si="41"/>
        <v>2</v>
      </c>
      <c r="B622" s="1">
        <f t="shared" si="43"/>
        <v>292</v>
      </c>
      <c r="C622" s="1">
        <f t="shared" si="44"/>
        <v>20</v>
      </c>
      <c r="D622" s="1">
        <f t="shared" si="45"/>
        <v>2</v>
      </c>
      <c r="G622" s="2">
        <f t="shared" si="42"/>
        <v>2.3397435897435899</v>
      </c>
      <c r="H622" s="2" t="e">
        <f>SUM(Sheet2!C610:F610)+Sheet2!X610-G622</f>
        <v>#N/A</v>
      </c>
      <c r="I622" s="2" t="e">
        <f>SUM(Sheet2!C610:L610)+Sheet2!Y610-G622</f>
        <v>#N/A</v>
      </c>
      <c r="J622" s="2" t="e">
        <f>SUM(Sheet2!C610:V610)+Sheet2!Z610-G622</f>
        <v>#N/A</v>
      </c>
    </row>
    <row r="623" spans="1:10" x14ac:dyDescent="0.2">
      <c r="A623" s="17">
        <f t="shared" si="41"/>
        <v>2</v>
      </c>
      <c r="B623" s="1">
        <f t="shared" si="43"/>
        <v>293</v>
      </c>
      <c r="C623" s="1">
        <f t="shared" si="44"/>
        <v>19</v>
      </c>
      <c r="D623" s="1">
        <f t="shared" si="45"/>
        <v>2</v>
      </c>
      <c r="G623" s="2">
        <f t="shared" si="42"/>
        <v>2.3477564102564101</v>
      </c>
      <c r="H623" s="2" t="e">
        <f>SUM(Sheet2!C611:F611)+Sheet2!X611-G623</f>
        <v>#N/A</v>
      </c>
      <c r="I623" s="2" t="e">
        <f>SUM(Sheet2!C611:L611)+Sheet2!Y611-G623</f>
        <v>#N/A</v>
      </c>
      <c r="J623" s="2" t="e">
        <f>SUM(Sheet2!C611:V611)+Sheet2!Z611-G623</f>
        <v>#N/A</v>
      </c>
    </row>
    <row r="624" spans="1:10" x14ac:dyDescent="0.2">
      <c r="A624" s="17">
        <f t="shared" si="41"/>
        <v>2</v>
      </c>
      <c r="B624" s="1">
        <f t="shared" si="43"/>
        <v>294</v>
      </c>
      <c r="C624" s="1">
        <f t="shared" si="44"/>
        <v>18</v>
      </c>
      <c r="D624" s="1">
        <f t="shared" si="45"/>
        <v>2</v>
      </c>
      <c r="G624" s="2">
        <f t="shared" si="42"/>
        <v>2.3557692307692308</v>
      </c>
      <c r="H624" s="2" t="e">
        <f>SUM(Sheet2!C612:F612)+Sheet2!X612-G624</f>
        <v>#N/A</v>
      </c>
      <c r="I624" s="2" t="e">
        <f>SUM(Sheet2!C612:L612)+Sheet2!Y612-G624</f>
        <v>#N/A</v>
      </c>
      <c r="J624" s="2" t="e">
        <f>SUM(Sheet2!C612:V612)+Sheet2!Z612-G624</f>
        <v>#N/A</v>
      </c>
    </row>
    <row r="625" spans="1:10" x14ac:dyDescent="0.2">
      <c r="A625" s="17">
        <f t="shared" si="41"/>
        <v>2</v>
      </c>
      <c r="B625" s="1">
        <f t="shared" si="43"/>
        <v>295</v>
      </c>
      <c r="C625" s="1">
        <f t="shared" si="44"/>
        <v>17</v>
      </c>
      <c r="D625" s="1">
        <f t="shared" si="45"/>
        <v>2</v>
      </c>
      <c r="G625" s="2">
        <f t="shared" si="42"/>
        <v>2.3637820512820511</v>
      </c>
      <c r="H625" s="2" t="e">
        <f>SUM(Sheet2!C613:F613)+Sheet2!X613-G625</f>
        <v>#N/A</v>
      </c>
      <c r="I625" s="2" t="e">
        <f>SUM(Sheet2!C613:L613)+Sheet2!Y613-G625</f>
        <v>#N/A</v>
      </c>
      <c r="J625" s="2" t="e">
        <f>SUM(Sheet2!C613:V613)+Sheet2!Z613-G625</f>
        <v>#N/A</v>
      </c>
    </row>
    <row r="626" spans="1:10" x14ac:dyDescent="0.2">
      <c r="A626" s="17">
        <f t="shared" si="41"/>
        <v>2</v>
      </c>
      <c r="B626" s="1">
        <f t="shared" si="43"/>
        <v>296</v>
      </c>
      <c r="C626" s="1">
        <f t="shared" si="44"/>
        <v>16</v>
      </c>
      <c r="D626" s="1">
        <f t="shared" si="45"/>
        <v>2</v>
      </c>
      <c r="G626" s="2">
        <f t="shared" si="42"/>
        <v>2.3717948717948718</v>
      </c>
      <c r="H626" s="2" t="e">
        <f>SUM(Sheet2!C614:F614)+Sheet2!X614-G626</f>
        <v>#N/A</v>
      </c>
      <c r="I626" s="2" t="e">
        <f>SUM(Sheet2!C614:L614)+Sheet2!Y614-G626</f>
        <v>#N/A</v>
      </c>
      <c r="J626" s="2" t="e">
        <f>SUM(Sheet2!C614:V614)+Sheet2!Z614-G626</f>
        <v>#N/A</v>
      </c>
    </row>
    <row r="627" spans="1:10" x14ac:dyDescent="0.2">
      <c r="A627" s="17">
        <f t="shared" si="41"/>
        <v>2</v>
      </c>
      <c r="B627" s="1">
        <f t="shared" si="43"/>
        <v>297</v>
      </c>
      <c r="C627" s="1">
        <f t="shared" si="44"/>
        <v>15</v>
      </c>
      <c r="D627" s="1">
        <f t="shared" si="45"/>
        <v>2</v>
      </c>
      <c r="G627" s="2">
        <f t="shared" si="42"/>
        <v>2.3798076923076925</v>
      </c>
      <c r="H627" s="2" t="e">
        <f>SUM(Sheet2!C615:F615)+Sheet2!X615-G627</f>
        <v>#N/A</v>
      </c>
      <c r="I627" s="2" t="e">
        <f>SUM(Sheet2!C615:L615)+Sheet2!Y615-G627</f>
        <v>#N/A</v>
      </c>
      <c r="J627" s="2" t="e">
        <f>SUM(Sheet2!C615:V615)+Sheet2!Z615-G627</f>
        <v>#N/A</v>
      </c>
    </row>
    <row r="628" spans="1:10" x14ac:dyDescent="0.2">
      <c r="A628" s="17">
        <f t="shared" si="41"/>
        <v>2</v>
      </c>
      <c r="B628" s="1">
        <f t="shared" si="43"/>
        <v>298</v>
      </c>
      <c r="C628" s="1">
        <f t="shared" si="44"/>
        <v>14</v>
      </c>
      <c r="D628" s="1">
        <f t="shared" si="45"/>
        <v>2</v>
      </c>
      <c r="G628" s="2">
        <f t="shared" si="42"/>
        <v>2.3878205128205128</v>
      </c>
      <c r="H628" s="2" t="e">
        <f>SUM(Sheet2!C616:F616)+Sheet2!X616-G628</f>
        <v>#N/A</v>
      </c>
      <c r="I628" s="2" t="e">
        <f>SUM(Sheet2!C616:L616)+Sheet2!Y616-G628</f>
        <v>#N/A</v>
      </c>
      <c r="J628" s="2" t="e">
        <f>SUM(Sheet2!C616:V616)+Sheet2!Z616-G628</f>
        <v>#N/A</v>
      </c>
    </row>
    <row r="629" spans="1:10" x14ac:dyDescent="0.2">
      <c r="A629" s="17">
        <f t="shared" si="41"/>
        <v>2</v>
      </c>
      <c r="B629" s="1">
        <f t="shared" si="43"/>
        <v>299</v>
      </c>
      <c r="C629" s="1">
        <f t="shared" si="44"/>
        <v>13</v>
      </c>
      <c r="D629" s="1">
        <f t="shared" si="45"/>
        <v>2</v>
      </c>
      <c r="G629" s="2">
        <f t="shared" si="42"/>
        <v>2.3958333333333335</v>
      </c>
      <c r="H629" s="2" t="e">
        <f>SUM(Sheet2!C617:F617)+Sheet2!X617-G629</f>
        <v>#N/A</v>
      </c>
      <c r="I629" s="2" t="e">
        <f>SUM(Sheet2!C617:L617)+Sheet2!Y617-G629</f>
        <v>#N/A</v>
      </c>
      <c r="J629" s="2" t="e">
        <f>SUM(Sheet2!C617:V617)+Sheet2!Z617-G629</f>
        <v>#N/A</v>
      </c>
    </row>
    <row r="630" spans="1:10" x14ac:dyDescent="0.2">
      <c r="A630" s="17">
        <f t="shared" si="41"/>
        <v>2</v>
      </c>
      <c r="B630" s="1">
        <f t="shared" si="43"/>
        <v>300</v>
      </c>
      <c r="C630" s="1">
        <f t="shared" si="44"/>
        <v>12</v>
      </c>
      <c r="D630" s="1">
        <f t="shared" si="45"/>
        <v>1</v>
      </c>
      <c r="G630" s="2">
        <f t="shared" si="42"/>
        <v>2.4038461538461537</v>
      </c>
      <c r="H630" s="2" t="e">
        <f>SUM(Sheet2!C618:F618)+Sheet2!X618-G630</f>
        <v>#N/A</v>
      </c>
      <c r="I630" s="2" t="e">
        <f>SUM(Sheet2!C618:L618)+Sheet2!Y618-G630</f>
        <v>#N/A</v>
      </c>
      <c r="J630" s="2" t="e">
        <f>SUM(Sheet2!C618:V618)+Sheet2!Z618-G630</f>
        <v>#N/A</v>
      </c>
    </row>
    <row r="631" spans="1:10" x14ac:dyDescent="0.2">
      <c r="A631" s="17">
        <f t="shared" si="41"/>
        <v>2</v>
      </c>
      <c r="B631" s="1">
        <f t="shared" si="43"/>
        <v>301</v>
      </c>
      <c r="C631" s="1">
        <f t="shared" si="44"/>
        <v>11</v>
      </c>
      <c r="D631" s="1">
        <f t="shared" si="45"/>
        <v>1</v>
      </c>
      <c r="G631" s="2">
        <f t="shared" si="42"/>
        <v>2.4118589743589745</v>
      </c>
      <c r="H631" s="2" t="e">
        <f>SUM(Sheet2!C619:F619)+Sheet2!X619-G631</f>
        <v>#N/A</v>
      </c>
      <c r="I631" s="2" t="e">
        <f>SUM(Sheet2!C619:L619)+Sheet2!Y619-G631</f>
        <v>#N/A</v>
      </c>
      <c r="J631" s="2" t="e">
        <f>SUM(Sheet2!C619:V619)+Sheet2!Z619-G631</f>
        <v>#N/A</v>
      </c>
    </row>
    <row r="632" spans="1:10" x14ac:dyDescent="0.2">
      <c r="A632" s="17">
        <f t="shared" si="41"/>
        <v>2</v>
      </c>
      <c r="B632" s="1">
        <f t="shared" si="43"/>
        <v>302</v>
      </c>
      <c r="C632" s="1">
        <f t="shared" si="44"/>
        <v>10</v>
      </c>
      <c r="D632" s="1">
        <f t="shared" si="45"/>
        <v>1</v>
      </c>
      <c r="G632" s="2">
        <f t="shared" si="42"/>
        <v>2.4198717948717947</v>
      </c>
      <c r="H632" s="2" t="e">
        <f>SUM(Sheet2!C620:F620)+Sheet2!X620-G632</f>
        <v>#N/A</v>
      </c>
      <c r="I632" s="2" t="e">
        <f>SUM(Sheet2!C620:L620)+Sheet2!Y620-G632</f>
        <v>#N/A</v>
      </c>
      <c r="J632" s="2" t="e">
        <f>SUM(Sheet2!C620:V620)+Sheet2!Z620-G632</f>
        <v>#N/A</v>
      </c>
    </row>
    <row r="633" spans="1:10" x14ac:dyDescent="0.2">
      <c r="A633" s="17">
        <f t="shared" si="41"/>
        <v>2</v>
      </c>
      <c r="B633" s="1">
        <f t="shared" si="43"/>
        <v>303</v>
      </c>
      <c r="C633" s="1">
        <f t="shared" si="44"/>
        <v>9</v>
      </c>
      <c r="D633" s="1">
        <f t="shared" si="45"/>
        <v>1</v>
      </c>
      <c r="G633" s="2">
        <f t="shared" si="42"/>
        <v>2.4278846153846154</v>
      </c>
      <c r="H633" s="2" t="e">
        <f>SUM(Sheet2!C621:F621)+Sheet2!X621-G633</f>
        <v>#N/A</v>
      </c>
      <c r="I633" s="2" t="e">
        <f>SUM(Sheet2!C621:L621)+Sheet2!Y621-G633</f>
        <v>#N/A</v>
      </c>
      <c r="J633" s="2" t="e">
        <f>SUM(Sheet2!C621:V621)+Sheet2!Z621-G633</f>
        <v>#N/A</v>
      </c>
    </row>
    <row r="634" spans="1:10" x14ac:dyDescent="0.2">
      <c r="A634" s="17">
        <f t="shared" si="41"/>
        <v>2</v>
      </c>
      <c r="B634" s="1">
        <f t="shared" si="43"/>
        <v>304</v>
      </c>
      <c r="C634" s="1">
        <f t="shared" si="44"/>
        <v>8</v>
      </c>
      <c r="D634" s="1">
        <f t="shared" si="45"/>
        <v>1</v>
      </c>
      <c r="G634" s="2">
        <f t="shared" si="42"/>
        <v>2.4358974358974357</v>
      </c>
      <c r="H634" s="2" t="e">
        <f>SUM(Sheet2!C622:F622)+Sheet2!X622-G634</f>
        <v>#N/A</v>
      </c>
      <c r="I634" s="2" t="e">
        <f>SUM(Sheet2!C622:L622)+Sheet2!Y622-G634</f>
        <v>#N/A</v>
      </c>
      <c r="J634" s="2" t="e">
        <f>SUM(Sheet2!C622:V622)+Sheet2!Z622-G634</f>
        <v>#N/A</v>
      </c>
    </row>
    <row r="635" spans="1:10" x14ac:dyDescent="0.2">
      <c r="A635" s="17">
        <f t="shared" si="41"/>
        <v>2</v>
      </c>
      <c r="B635" s="1">
        <f t="shared" si="43"/>
        <v>305</v>
      </c>
      <c r="C635" s="1">
        <f t="shared" si="44"/>
        <v>7</v>
      </c>
      <c r="D635" s="1">
        <f t="shared" si="45"/>
        <v>1</v>
      </c>
      <c r="G635" s="2">
        <f t="shared" si="42"/>
        <v>2.4439102564102564</v>
      </c>
      <c r="H635" s="2" t="e">
        <f>SUM(Sheet2!C623:F623)+Sheet2!X623-G635</f>
        <v>#N/A</v>
      </c>
      <c r="I635" s="2" t="e">
        <f>SUM(Sheet2!C623:L623)+Sheet2!Y623-G635</f>
        <v>#N/A</v>
      </c>
      <c r="J635" s="2" t="e">
        <f>SUM(Sheet2!C623:V623)+Sheet2!Z623-G635</f>
        <v>#N/A</v>
      </c>
    </row>
    <row r="636" spans="1:10" x14ac:dyDescent="0.2">
      <c r="A636" s="17">
        <f t="shared" si="41"/>
        <v>2</v>
      </c>
      <c r="B636" s="1">
        <f t="shared" si="43"/>
        <v>306</v>
      </c>
      <c r="C636" s="1">
        <f t="shared" si="44"/>
        <v>6</v>
      </c>
      <c r="D636" s="1">
        <f t="shared" si="45"/>
        <v>1</v>
      </c>
      <c r="G636" s="2">
        <f t="shared" si="42"/>
        <v>2.4519230769230771</v>
      </c>
      <c r="H636" s="2" t="e">
        <f>SUM(Sheet2!C624:F624)+Sheet2!X624-G636</f>
        <v>#N/A</v>
      </c>
      <c r="I636" s="2" t="e">
        <f>SUM(Sheet2!C624:L624)+Sheet2!Y624-G636</f>
        <v>#N/A</v>
      </c>
      <c r="J636" s="2" t="e">
        <f>SUM(Sheet2!C624:V624)+Sheet2!Z624-G636</f>
        <v>#N/A</v>
      </c>
    </row>
    <row r="637" spans="1:10" x14ac:dyDescent="0.2">
      <c r="A637" s="17">
        <f t="shared" si="41"/>
        <v>2</v>
      </c>
      <c r="B637" s="1">
        <f t="shared" si="43"/>
        <v>307</v>
      </c>
      <c r="C637" s="1">
        <f t="shared" si="44"/>
        <v>5</v>
      </c>
      <c r="D637" s="1">
        <f t="shared" si="45"/>
        <v>1</v>
      </c>
      <c r="G637" s="2">
        <f t="shared" si="42"/>
        <v>2.4599358974358974</v>
      </c>
      <c r="H637" s="2" t="e">
        <f>SUM(Sheet2!C625:F625)+Sheet2!X625-G637</f>
        <v>#N/A</v>
      </c>
      <c r="I637" s="2" t="e">
        <f>SUM(Sheet2!C625:L625)+Sheet2!Y625-G637</f>
        <v>#N/A</v>
      </c>
      <c r="J637" s="2" t="e">
        <f>SUM(Sheet2!C625:V625)+Sheet2!Z625-G637</f>
        <v>#N/A</v>
      </c>
    </row>
    <row r="638" spans="1:10" x14ac:dyDescent="0.2">
      <c r="A638" s="17">
        <f t="shared" si="41"/>
        <v>2</v>
      </c>
      <c r="B638" s="1">
        <f t="shared" si="43"/>
        <v>308</v>
      </c>
      <c r="C638" s="1">
        <f t="shared" si="44"/>
        <v>4</v>
      </c>
      <c r="D638" s="1">
        <f t="shared" si="45"/>
        <v>1</v>
      </c>
      <c r="G638" s="2">
        <f t="shared" si="42"/>
        <v>2.4679487179487181</v>
      </c>
      <c r="H638" s="2" t="e">
        <f>SUM(Sheet2!C626:F626)+Sheet2!X626-G638</f>
        <v>#N/A</v>
      </c>
      <c r="I638" s="2" t="e">
        <f>SUM(Sheet2!C626:L626)+Sheet2!Y626-G638</f>
        <v>#N/A</v>
      </c>
      <c r="J638" s="2" t="e">
        <f>SUM(Sheet2!C626:V626)+Sheet2!Z626-G638</f>
        <v>#N/A</v>
      </c>
    </row>
    <row r="639" spans="1:10" x14ac:dyDescent="0.2">
      <c r="A639" s="17">
        <f t="shared" si="41"/>
        <v>2</v>
      </c>
      <c r="B639" s="1">
        <f t="shared" si="43"/>
        <v>309</v>
      </c>
      <c r="C639" s="1">
        <f t="shared" si="44"/>
        <v>3</v>
      </c>
      <c r="D639" s="1">
        <f t="shared" si="45"/>
        <v>1</v>
      </c>
      <c r="G639" s="2">
        <f t="shared" si="42"/>
        <v>2.4759615384615383</v>
      </c>
      <c r="H639" s="2" t="e">
        <f>SUM(Sheet2!C627:F627)+Sheet2!X627-G639</f>
        <v>#N/A</v>
      </c>
      <c r="I639" s="2" t="e">
        <f>SUM(Sheet2!C627:L627)+Sheet2!Y627-G639</f>
        <v>#N/A</v>
      </c>
      <c r="J639" s="2" t="e">
        <f>SUM(Sheet2!C627:V627)+Sheet2!Z627-G639</f>
        <v>#N/A</v>
      </c>
    </row>
    <row r="640" spans="1:10" x14ac:dyDescent="0.2">
      <c r="A640" s="17">
        <f t="shared" si="41"/>
        <v>2</v>
      </c>
      <c r="B640" s="1">
        <f t="shared" si="43"/>
        <v>310</v>
      </c>
      <c r="C640" s="1">
        <f t="shared" si="44"/>
        <v>2</v>
      </c>
      <c r="D640" s="1">
        <f t="shared" si="45"/>
        <v>1</v>
      </c>
      <c r="G640" s="2">
        <f t="shared" si="42"/>
        <v>2.483974358974359</v>
      </c>
      <c r="H640" s="2" t="e">
        <f>SUM(Sheet2!C628:F628)+Sheet2!X628-G640</f>
        <v>#N/A</v>
      </c>
      <c r="I640" s="2" t="e">
        <f>SUM(Sheet2!C628:L628)+Sheet2!Y628-G640</f>
        <v>#N/A</v>
      </c>
      <c r="J640" s="2" t="e">
        <f>SUM(Sheet2!C628:V628)+Sheet2!Z628-G640</f>
        <v>#N/A</v>
      </c>
    </row>
    <row r="641" spans="1:10" x14ac:dyDescent="0.2">
      <c r="A641" s="17">
        <f t="shared" si="41"/>
        <v>2</v>
      </c>
      <c r="B641" s="1">
        <f t="shared" si="43"/>
        <v>311</v>
      </c>
      <c r="C641" s="1">
        <f t="shared" si="44"/>
        <v>1</v>
      </c>
      <c r="D641" s="1">
        <f t="shared" si="45"/>
        <v>1</v>
      </c>
      <c r="G641" s="2">
        <f t="shared" si="42"/>
        <v>2.4919871794871793</v>
      </c>
      <c r="H641" s="2" t="e">
        <f>SUM(Sheet2!C629:F629)+Sheet2!X629-G641</f>
        <v>#N/A</v>
      </c>
      <c r="I641" s="2" t="e">
        <f>SUM(Sheet2!C629:L629)+Sheet2!Y629-G641</f>
        <v>#N/A</v>
      </c>
      <c r="J641" s="2" t="e">
        <f>SUM(Sheet2!C629:V629)+Sheet2!Z629-G641</f>
        <v>#N/A</v>
      </c>
    </row>
    <row r="642" spans="1:10" x14ac:dyDescent="0.2">
      <c r="A642" s="17">
        <f t="shared" si="41"/>
        <v>2</v>
      </c>
      <c r="B642" s="1">
        <f t="shared" si="43"/>
        <v>312</v>
      </c>
      <c r="C642" s="1">
        <f t="shared" si="44"/>
        <v>0</v>
      </c>
      <c r="D642" s="1">
        <f t="shared" si="45"/>
        <v>0</v>
      </c>
      <c r="G642" s="2">
        <f t="shared" si="42"/>
        <v>2.5</v>
      </c>
      <c r="H642" s="2" t="e">
        <f>SUM(Sheet2!C630:F630)+Sheet2!X630-G642</f>
        <v>#N/A</v>
      </c>
      <c r="I642" s="2" t="e">
        <f>SUM(Sheet2!C630:L630)+Sheet2!Y630-G642</f>
        <v>#N/A</v>
      </c>
      <c r="J642" s="2" t="e">
        <f>SUM(Sheet2!C630:V630)+Sheet2!Z630-G642</f>
        <v>#N/A</v>
      </c>
    </row>
    <row r="643" spans="1:10" x14ac:dyDescent="0.2">
      <c r="G643" s="2">
        <f t="shared" si="42"/>
        <v>0</v>
      </c>
      <c r="H643" s="2" t="e">
        <f>SUM(Sheet2!C631:F631)+Sheet2!X631-G643</f>
        <v>#N/A</v>
      </c>
      <c r="I643" s="2" t="e">
        <f>SUM(Sheet2!C631:L631)+Sheet2!Y631-G643</f>
        <v>#N/A</v>
      </c>
      <c r="J643" s="2" t="e">
        <f>SUM(Sheet2!C631:V631)+Sheet2!Z631-G643</f>
        <v>#N/A</v>
      </c>
    </row>
    <row r="648" spans="1:10" x14ac:dyDescent="0.2">
      <c r="G648" s="2">
        <v>2.5</v>
      </c>
      <c r="H648" s="2" t="e">
        <f>SUM(Sheet2!C631:F631)+Sheet2!X631</f>
        <v>#N/A</v>
      </c>
      <c r="I648" s="2" t="e">
        <f>SUM(Sheet2!C631:L631)+Sheet2!Y631</f>
        <v>#N/A</v>
      </c>
      <c r="J648" s="2" t="e">
        <f>SUM(Sheet2!C631:V631)+Sheet2!Z631</f>
        <v>#N/A</v>
      </c>
    </row>
  </sheetData>
  <mergeCells count="4">
    <mergeCell ref="B2:E2"/>
    <mergeCell ref="B3:C3"/>
    <mergeCell ref="B4:C4"/>
    <mergeCell ref="B8:C8"/>
  </mergeCell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8A2E-F45F-4719-AF5B-44C38A8DEC6F}">
  <dimension ref="D7:R761"/>
  <sheetViews>
    <sheetView workbookViewId="0">
      <selection activeCell="J19" sqref="J19"/>
    </sheetView>
  </sheetViews>
  <sheetFormatPr baseColWidth="10" defaultColWidth="8.83203125" defaultRowHeight="15" x14ac:dyDescent="0.2"/>
  <sheetData>
    <row r="7" spans="5:18" x14ac:dyDescent="0.2">
      <c r="E7" t="s">
        <v>81</v>
      </c>
      <c r="F7" t="s">
        <v>82</v>
      </c>
      <c r="G7" t="s">
        <v>83</v>
      </c>
      <c r="H7" t="s">
        <v>84</v>
      </c>
      <c r="I7" t="s">
        <v>85</v>
      </c>
      <c r="J7" t="s">
        <v>86</v>
      </c>
      <c r="K7" t="s">
        <v>87</v>
      </c>
      <c r="L7" t="s">
        <v>88</v>
      </c>
      <c r="M7" t="s">
        <v>89</v>
      </c>
      <c r="N7" t="s">
        <v>90</v>
      </c>
      <c r="O7" t="s">
        <v>91</v>
      </c>
      <c r="P7" t="s">
        <v>92</v>
      </c>
      <c r="Q7" t="s">
        <v>93</v>
      </c>
      <c r="R7" t="s">
        <v>94</v>
      </c>
    </row>
    <row r="8" spans="5:18" x14ac:dyDescent="0.2">
      <c r="E8" t="s">
        <v>95</v>
      </c>
      <c r="F8" t="s">
        <v>96</v>
      </c>
      <c r="G8" t="s">
        <v>97</v>
      </c>
      <c r="H8">
        <v>0</v>
      </c>
      <c r="I8">
        <v>0</v>
      </c>
      <c r="J8">
        <v>2.56</v>
      </c>
      <c r="K8">
        <v>0</v>
      </c>
      <c r="M8">
        <v>0</v>
      </c>
      <c r="N8">
        <v>0</v>
      </c>
      <c r="O8">
        <v>0</v>
      </c>
      <c r="P8">
        <v>2.64</v>
      </c>
      <c r="Q8" s="71">
        <v>6240000000</v>
      </c>
      <c r="R8">
        <v>0</v>
      </c>
    </row>
    <row r="9" spans="5:18" x14ac:dyDescent="0.2">
      <c r="E9" t="s">
        <v>98</v>
      </c>
      <c r="F9" t="s">
        <v>96</v>
      </c>
      <c r="G9" t="s">
        <v>97</v>
      </c>
      <c r="H9">
        <v>0</v>
      </c>
      <c r="I9">
        <v>0</v>
      </c>
      <c r="J9">
        <v>2.99</v>
      </c>
      <c r="K9">
        <v>0</v>
      </c>
      <c r="M9">
        <v>0</v>
      </c>
      <c r="N9">
        <v>0</v>
      </c>
      <c r="O9">
        <v>0</v>
      </c>
      <c r="P9">
        <v>3.23</v>
      </c>
      <c r="Q9" s="71">
        <v>6240000000</v>
      </c>
      <c r="R9">
        <v>0</v>
      </c>
    </row>
    <row r="10" spans="5:18" x14ac:dyDescent="0.2">
      <c r="E10" t="s">
        <v>99</v>
      </c>
      <c r="F10" t="s">
        <v>96</v>
      </c>
      <c r="G10" t="s">
        <v>97</v>
      </c>
      <c r="H10">
        <v>0</v>
      </c>
      <c r="I10">
        <v>0</v>
      </c>
      <c r="J10">
        <v>3.52</v>
      </c>
      <c r="K10">
        <v>0</v>
      </c>
      <c r="M10">
        <v>0</v>
      </c>
      <c r="N10">
        <v>0</v>
      </c>
      <c r="O10">
        <v>0</v>
      </c>
      <c r="P10">
        <v>3.98</v>
      </c>
      <c r="Q10" s="71">
        <v>6240000000</v>
      </c>
      <c r="R10">
        <v>0</v>
      </c>
    </row>
    <row r="11" spans="5:18" x14ac:dyDescent="0.2">
      <c r="E11" t="s">
        <v>100</v>
      </c>
      <c r="F11" t="s">
        <v>96</v>
      </c>
      <c r="G11" t="s">
        <v>97</v>
      </c>
      <c r="H11">
        <v>0</v>
      </c>
      <c r="I11">
        <v>0</v>
      </c>
      <c r="J11">
        <v>4.3600000000000003</v>
      </c>
      <c r="K11">
        <v>0</v>
      </c>
      <c r="M11">
        <v>0</v>
      </c>
      <c r="N11">
        <v>0</v>
      </c>
      <c r="O11">
        <v>0</v>
      </c>
      <c r="P11">
        <v>4.93</v>
      </c>
      <c r="Q11" s="71">
        <v>6240000000</v>
      </c>
      <c r="R11">
        <v>0</v>
      </c>
    </row>
    <row r="12" spans="5:18" x14ac:dyDescent="0.2">
      <c r="E12" t="s">
        <v>15</v>
      </c>
      <c r="F12" t="s">
        <v>101</v>
      </c>
      <c r="G12" t="s">
        <v>102</v>
      </c>
      <c r="H12">
        <v>0</v>
      </c>
      <c r="I12">
        <v>0</v>
      </c>
      <c r="J12">
        <v>101.99</v>
      </c>
      <c r="K12">
        <v>0</v>
      </c>
      <c r="L12">
        <v>0</v>
      </c>
      <c r="M12">
        <v>0</v>
      </c>
      <c r="N12" s="72">
        <v>-70452.69</v>
      </c>
      <c r="O12">
        <v>0</v>
      </c>
      <c r="P12">
        <v>102.51</v>
      </c>
      <c r="Q12" s="71">
        <v>846630</v>
      </c>
      <c r="R12" s="71">
        <v>77000</v>
      </c>
    </row>
    <row r="13" spans="5:18" x14ac:dyDescent="0.2">
      <c r="E13" t="s">
        <v>16</v>
      </c>
      <c r="F13" t="s">
        <v>101</v>
      </c>
      <c r="G13" t="s">
        <v>102</v>
      </c>
      <c r="H13">
        <v>0</v>
      </c>
      <c r="I13">
        <v>0</v>
      </c>
      <c r="J13">
        <v>105.69</v>
      </c>
      <c r="K13">
        <v>0</v>
      </c>
      <c r="L13">
        <v>0</v>
      </c>
      <c r="M13">
        <v>0</v>
      </c>
      <c r="N13" s="72">
        <v>15474.62</v>
      </c>
      <c r="O13">
        <v>0</v>
      </c>
      <c r="P13">
        <v>104.85</v>
      </c>
      <c r="Q13" s="71">
        <v>497680</v>
      </c>
      <c r="R13" s="71">
        <v>22000</v>
      </c>
    </row>
    <row r="14" spans="5:18" x14ac:dyDescent="0.2">
      <c r="E14" t="s">
        <v>17</v>
      </c>
      <c r="F14" t="s">
        <v>101</v>
      </c>
      <c r="G14" t="s">
        <v>102</v>
      </c>
      <c r="H14">
        <v>0</v>
      </c>
      <c r="I14">
        <v>0</v>
      </c>
      <c r="J14">
        <v>105.92</v>
      </c>
      <c r="K14">
        <v>0</v>
      </c>
      <c r="L14">
        <v>0</v>
      </c>
      <c r="M14">
        <v>0</v>
      </c>
      <c r="N14" s="72">
        <v>1451280.64</v>
      </c>
      <c r="O14">
        <v>0</v>
      </c>
      <c r="P14">
        <v>102.74</v>
      </c>
      <c r="Q14" s="71">
        <v>1800424</v>
      </c>
      <c r="R14" s="71">
        <v>81000</v>
      </c>
    </row>
    <row r="15" spans="5:18" x14ac:dyDescent="0.2">
      <c r="E15" t="s">
        <v>103</v>
      </c>
      <c r="F15" t="s">
        <v>104</v>
      </c>
      <c r="G15" t="s">
        <v>105</v>
      </c>
      <c r="H15" s="72">
        <v>11396302.560000001</v>
      </c>
      <c r="I15">
        <v>1</v>
      </c>
      <c r="M15" s="72">
        <v>11396302.560000001</v>
      </c>
      <c r="Q15">
        <v>0</v>
      </c>
      <c r="R15" s="72">
        <v>198915844.87</v>
      </c>
    </row>
    <row r="21" spans="4:8" x14ac:dyDescent="0.2">
      <c r="D21" t="s">
        <v>0</v>
      </c>
      <c r="E21" t="s">
        <v>34</v>
      </c>
      <c r="F21" t="s">
        <v>35</v>
      </c>
      <c r="G21" t="s">
        <v>36</v>
      </c>
      <c r="H21" t="s">
        <v>37</v>
      </c>
    </row>
    <row r="22" spans="4:8" x14ac:dyDescent="0.2">
      <c r="D22" t="s">
        <v>38</v>
      </c>
      <c r="E22" t="s">
        <v>39</v>
      </c>
      <c r="F22" t="s">
        <v>40</v>
      </c>
      <c r="G22" t="b">
        <v>1</v>
      </c>
      <c r="H22" t="s">
        <v>41</v>
      </c>
    </row>
    <row r="23" spans="4:8" x14ac:dyDescent="0.2">
      <c r="D23" t="s">
        <v>42</v>
      </c>
      <c r="E23" t="s">
        <v>43</v>
      </c>
      <c r="F23" t="s">
        <v>44</v>
      </c>
      <c r="G23" t="b">
        <v>1</v>
      </c>
      <c r="H23" t="s">
        <v>45</v>
      </c>
    </row>
    <row r="24" spans="4:8" x14ac:dyDescent="0.2">
      <c r="D24" t="s">
        <v>46</v>
      </c>
      <c r="E24" t="s">
        <v>47</v>
      </c>
      <c r="F24" t="s">
        <v>48</v>
      </c>
      <c r="G24" t="b">
        <v>1</v>
      </c>
      <c r="H24" t="s">
        <v>49</v>
      </c>
    </row>
    <row r="25" spans="4:8" x14ac:dyDescent="0.2">
      <c r="D25" t="s">
        <v>50</v>
      </c>
      <c r="E25" t="s">
        <v>51</v>
      </c>
      <c r="F25" t="s">
        <v>52</v>
      </c>
      <c r="G25" t="b">
        <v>1</v>
      </c>
      <c r="H25" t="s">
        <v>53</v>
      </c>
    </row>
    <row r="26" spans="4:8" x14ac:dyDescent="0.2">
      <c r="D26" t="s">
        <v>54</v>
      </c>
      <c r="E26" t="s">
        <v>55</v>
      </c>
      <c r="F26" t="s">
        <v>56</v>
      </c>
      <c r="G26" t="b">
        <v>1</v>
      </c>
      <c r="H26" t="s">
        <v>57</v>
      </c>
    </row>
    <row r="27" spans="4:8" x14ac:dyDescent="0.2">
      <c r="D27" t="s">
        <v>58</v>
      </c>
      <c r="E27" t="s">
        <v>59</v>
      </c>
      <c r="F27" t="s">
        <v>60</v>
      </c>
      <c r="G27" t="b">
        <v>1</v>
      </c>
      <c r="H27" t="s">
        <v>61</v>
      </c>
    </row>
    <row r="28" spans="4:8" x14ac:dyDescent="0.2">
      <c r="D28" t="s">
        <v>62</v>
      </c>
      <c r="E28" t="s">
        <v>63</v>
      </c>
      <c r="F28" t="s">
        <v>64</v>
      </c>
      <c r="G28" t="b">
        <v>1</v>
      </c>
      <c r="H28" t="s">
        <v>65</v>
      </c>
    </row>
    <row r="29" spans="4:8" x14ac:dyDescent="0.2">
      <c r="D29" t="s">
        <v>66</v>
      </c>
      <c r="E29" t="s">
        <v>67</v>
      </c>
      <c r="F29" t="s">
        <v>68</v>
      </c>
      <c r="G29" t="b">
        <v>1</v>
      </c>
      <c r="H29" t="s">
        <v>69</v>
      </c>
    </row>
    <row r="30" spans="4:8" x14ac:dyDescent="0.2">
      <c r="D30" t="s">
        <v>70</v>
      </c>
      <c r="E30" t="s">
        <v>71</v>
      </c>
      <c r="F30" t="s">
        <v>72</v>
      </c>
      <c r="G30" t="b">
        <v>1</v>
      </c>
      <c r="H30" t="s">
        <v>73</v>
      </c>
    </row>
    <row r="31" spans="4:8" x14ac:dyDescent="0.2">
      <c r="D31" t="s">
        <v>74</v>
      </c>
      <c r="E31" t="s">
        <v>75</v>
      </c>
      <c r="F31" t="s">
        <v>76</v>
      </c>
      <c r="G31" t="b">
        <v>1</v>
      </c>
      <c r="H31" t="s">
        <v>77</v>
      </c>
    </row>
    <row r="32" spans="4:8" x14ac:dyDescent="0.2">
      <c r="D32" t="s">
        <v>78</v>
      </c>
      <c r="E32" t="s">
        <v>79</v>
      </c>
      <c r="F32" t="s">
        <v>80</v>
      </c>
      <c r="G32" t="b">
        <v>1</v>
      </c>
    </row>
    <row r="46" spans="6:12" x14ac:dyDescent="0.2">
      <c r="F46" t="s">
        <v>0</v>
      </c>
      <c r="G46" t="s">
        <v>81</v>
      </c>
      <c r="H46" t="s">
        <v>106</v>
      </c>
      <c r="I46" t="s">
        <v>107</v>
      </c>
      <c r="J46" t="s">
        <v>82</v>
      </c>
      <c r="K46" t="s">
        <v>108</v>
      </c>
      <c r="L46" t="s">
        <v>109</v>
      </c>
    </row>
    <row r="47" spans="6:12" x14ac:dyDescent="0.2">
      <c r="F47" t="s">
        <v>110</v>
      </c>
      <c r="G47" t="s">
        <v>17</v>
      </c>
      <c r="H47">
        <v>108.42</v>
      </c>
      <c r="I47" s="71">
        <v>-10000</v>
      </c>
      <c r="J47" t="s">
        <v>111</v>
      </c>
      <c r="K47" s="72">
        <v>10842000</v>
      </c>
      <c r="L47" s="72">
        <v>11396302.560000001</v>
      </c>
    </row>
    <row r="48" spans="6:12" x14ac:dyDescent="0.2">
      <c r="F48" t="s">
        <v>110</v>
      </c>
      <c r="G48" t="s">
        <v>16</v>
      </c>
      <c r="H48">
        <v>108.19</v>
      </c>
      <c r="I48" s="71">
        <v>-4000</v>
      </c>
      <c r="J48" t="s">
        <v>111</v>
      </c>
      <c r="K48" s="72">
        <v>4327600</v>
      </c>
      <c r="L48" s="72">
        <v>554302.56000000006</v>
      </c>
    </row>
    <row r="49" spans="6:12" x14ac:dyDescent="0.2">
      <c r="F49" t="s">
        <v>110</v>
      </c>
      <c r="G49" t="s">
        <v>15</v>
      </c>
      <c r="H49">
        <v>104.49</v>
      </c>
      <c r="I49" s="71">
        <v>11000</v>
      </c>
      <c r="J49" t="s">
        <v>111</v>
      </c>
      <c r="K49" s="72">
        <v>-11493900</v>
      </c>
      <c r="L49" s="72">
        <v>-3773297.44</v>
      </c>
    </row>
    <row r="50" spans="6:12" x14ac:dyDescent="0.2">
      <c r="F50" t="s">
        <v>112</v>
      </c>
      <c r="G50" t="s">
        <v>17</v>
      </c>
      <c r="H50">
        <v>105.94</v>
      </c>
      <c r="I50" s="71">
        <v>1000</v>
      </c>
      <c r="J50" t="s">
        <v>113</v>
      </c>
      <c r="K50">
        <v>-20</v>
      </c>
      <c r="L50" s="72">
        <v>7720602.5599999996</v>
      </c>
    </row>
    <row r="51" spans="6:12" x14ac:dyDescent="0.2">
      <c r="F51" t="s">
        <v>112</v>
      </c>
      <c r="G51" t="s">
        <v>17</v>
      </c>
      <c r="H51">
        <v>2.0699999999999998</v>
      </c>
      <c r="I51" s="71">
        <v>1000</v>
      </c>
      <c r="J51" t="s">
        <v>114</v>
      </c>
      <c r="K51" s="72">
        <v>-20673.080000000002</v>
      </c>
      <c r="L51" s="72">
        <v>7720622.5599999996</v>
      </c>
    </row>
    <row r="52" spans="6:12" x14ac:dyDescent="0.2">
      <c r="F52" t="s">
        <v>112</v>
      </c>
      <c r="G52" t="s">
        <v>17</v>
      </c>
      <c r="H52">
        <v>105.94</v>
      </c>
      <c r="I52" s="71">
        <v>1000</v>
      </c>
      <c r="J52" t="s">
        <v>115</v>
      </c>
      <c r="K52" s="72">
        <v>-1059400</v>
      </c>
      <c r="L52" s="72">
        <v>7741295.6399999997</v>
      </c>
    </row>
    <row r="53" spans="6:12" x14ac:dyDescent="0.2">
      <c r="F53" t="s">
        <v>116</v>
      </c>
      <c r="G53" t="s">
        <v>15</v>
      </c>
      <c r="H53">
        <v>101.89</v>
      </c>
      <c r="I53" s="71">
        <v>-1000</v>
      </c>
      <c r="J53" t="s">
        <v>113</v>
      </c>
      <c r="K53">
        <v>-20</v>
      </c>
      <c r="L53" s="72">
        <v>8800695.6400000006</v>
      </c>
    </row>
    <row r="54" spans="6:12" x14ac:dyDescent="0.2">
      <c r="F54" t="s">
        <v>116</v>
      </c>
      <c r="G54" t="s">
        <v>15</v>
      </c>
      <c r="H54">
        <v>2.06</v>
      </c>
      <c r="I54" s="71">
        <v>-1000</v>
      </c>
      <c r="J54" t="s">
        <v>114</v>
      </c>
      <c r="K54" s="72">
        <v>20592.95</v>
      </c>
      <c r="L54" s="72">
        <v>8800715.6400000006</v>
      </c>
    </row>
    <row r="55" spans="6:12" x14ac:dyDescent="0.2">
      <c r="F55" t="s">
        <v>116</v>
      </c>
      <c r="G55" t="s">
        <v>15</v>
      </c>
      <c r="H55">
        <v>101.89</v>
      </c>
      <c r="I55" s="71">
        <v>-1000</v>
      </c>
      <c r="J55" t="s">
        <v>115</v>
      </c>
      <c r="K55" s="72">
        <v>1018900</v>
      </c>
      <c r="L55" s="72">
        <v>8780122.6899999995</v>
      </c>
    </row>
    <row r="56" spans="6:12" x14ac:dyDescent="0.2">
      <c r="F56" t="s">
        <v>117</v>
      </c>
      <c r="G56" t="s">
        <v>17</v>
      </c>
      <c r="H56">
        <v>105.65</v>
      </c>
      <c r="I56" s="71">
        <v>1000</v>
      </c>
      <c r="J56" t="s">
        <v>113</v>
      </c>
      <c r="K56">
        <v>-20</v>
      </c>
      <c r="L56" s="72">
        <v>7761222.6900000004</v>
      </c>
    </row>
    <row r="57" spans="6:12" x14ac:dyDescent="0.2">
      <c r="F57" t="s">
        <v>117</v>
      </c>
      <c r="G57" t="s">
        <v>17</v>
      </c>
      <c r="H57">
        <v>1.96</v>
      </c>
      <c r="I57" s="71">
        <v>1000</v>
      </c>
      <c r="J57" t="s">
        <v>114</v>
      </c>
      <c r="K57" s="72">
        <v>-19551.28</v>
      </c>
      <c r="L57" s="72">
        <v>7761242.6900000004</v>
      </c>
    </row>
    <row r="58" spans="6:12" x14ac:dyDescent="0.2">
      <c r="F58" t="s">
        <v>117</v>
      </c>
      <c r="G58" t="s">
        <v>17</v>
      </c>
      <c r="H58">
        <v>105.65</v>
      </c>
      <c r="I58" s="71">
        <v>1000</v>
      </c>
      <c r="J58" t="s">
        <v>115</v>
      </c>
      <c r="K58" s="72">
        <v>-1056500</v>
      </c>
      <c r="L58" s="72">
        <v>7780793.9699999997</v>
      </c>
    </row>
    <row r="59" spans="6:12" x14ac:dyDescent="0.2">
      <c r="F59" t="s">
        <v>118</v>
      </c>
      <c r="G59" t="s">
        <v>17</v>
      </c>
      <c r="H59">
        <v>105.5</v>
      </c>
      <c r="I59" s="71">
        <v>1000</v>
      </c>
      <c r="J59" t="s">
        <v>113</v>
      </c>
      <c r="K59">
        <v>-20</v>
      </c>
      <c r="L59" s="72">
        <v>8837293.9700000007</v>
      </c>
    </row>
    <row r="60" spans="6:12" x14ac:dyDescent="0.2">
      <c r="F60" t="s">
        <v>118</v>
      </c>
      <c r="G60" t="s">
        <v>17</v>
      </c>
      <c r="H60">
        <v>1.95</v>
      </c>
      <c r="I60" s="71">
        <v>1000</v>
      </c>
      <c r="J60" t="s">
        <v>114</v>
      </c>
      <c r="K60" s="72">
        <v>-19471.150000000001</v>
      </c>
      <c r="L60" s="72">
        <v>8837313.9700000007</v>
      </c>
    </row>
    <row r="61" spans="6:12" x14ac:dyDescent="0.2">
      <c r="F61" t="s">
        <v>118</v>
      </c>
      <c r="G61" t="s">
        <v>17</v>
      </c>
      <c r="H61">
        <v>105.5</v>
      </c>
      <c r="I61" s="71">
        <v>1000</v>
      </c>
      <c r="J61" t="s">
        <v>115</v>
      </c>
      <c r="K61" s="72">
        <v>-1055000</v>
      </c>
      <c r="L61" s="72">
        <v>8856785.1300000008</v>
      </c>
    </row>
    <row r="62" spans="6:12" x14ac:dyDescent="0.2">
      <c r="F62" t="s">
        <v>118</v>
      </c>
      <c r="G62" t="s">
        <v>17</v>
      </c>
      <c r="H62">
        <v>105.5</v>
      </c>
      <c r="I62" s="71">
        <v>1000</v>
      </c>
      <c r="J62" t="s">
        <v>113</v>
      </c>
      <c r="K62">
        <v>-20</v>
      </c>
      <c r="L62" s="72">
        <v>9911785.1300000008</v>
      </c>
    </row>
    <row r="63" spans="6:12" x14ac:dyDescent="0.2">
      <c r="F63" t="s">
        <v>118</v>
      </c>
      <c r="G63" t="s">
        <v>17</v>
      </c>
      <c r="H63">
        <v>1.95</v>
      </c>
      <c r="I63" s="71">
        <v>1000</v>
      </c>
      <c r="J63" t="s">
        <v>114</v>
      </c>
      <c r="K63" s="72">
        <v>-19471.150000000001</v>
      </c>
      <c r="L63" s="72">
        <v>9911805.1300000008</v>
      </c>
    </row>
    <row r="64" spans="6:12" x14ac:dyDescent="0.2">
      <c r="F64" t="s">
        <v>118</v>
      </c>
      <c r="G64" t="s">
        <v>17</v>
      </c>
      <c r="H64">
        <v>105.5</v>
      </c>
      <c r="I64" s="71">
        <v>1000</v>
      </c>
      <c r="J64" t="s">
        <v>115</v>
      </c>
      <c r="K64" s="72">
        <v>-1055000</v>
      </c>
      <c r="L64" s="72">
        <v>9931276.2799999993</v>
      </c>
    </row>
    <row r="65" spans="6:12" x14ac:dyDescent="0.2">
      <c r="F65" t="s">
        <v>119</v>
      </c>
      <c r="G65" t="s">
        <v>17</v>
      </c>
      <c r="H65">
        <v>105.52</v>
      </c>
      <c r="I65" s="71">
        <v>1000</v>
      </c>
      <c r="J65" t="s">
        <v>113</v>
      </c>
      <c r="K65">
        <v>-20</v>
      </c>
      <c r="L65" s="72">
        <v>10986276.279999999</v>
      </c>
    </row>
    <row r="66" spans="6:12" x14ac:dyDescent="0.2">
      <c r="F66" t="s">
        <v>119</v>
      </c>
      <c r="G66" t="s">
        <v>17</v>
      </c>
      <c r="H66">
        <v>1.94</v>
      </c>
      <c r="I66" s="71">
        <v>1000</v>
      </c>
      <c r="J66" t="s">
        <v>114</v>
      </c>
      <c r="K66" s="72">
        <v>-19391.03</v>
      </c>
      <c r="L66" s="72">
        <v>10986296.279999999</v>
      </c>
    </row>
    <row r="67" spans="6:12" x14ac:dyDescent="0.2">
      <c r="F67" t="s">
        <v>119</v>
      </c>
      <c r="G67" t="s">
        <v>17</v>
      </c>
      <c r="H67">
        <v>105.52</v>
      </c>
      <c r="I67" s="71">
        <v>1000</v>
      </c>
      <c r="J67" t="s">
        <v>115</v>
      </c>
      <c r="K67" s="72">
        <v>-1055200</v>
      </c>
      <c r="L67" s="72">
        <v>11005687.310000001</v>
      </c>
    </row>
    <row r="68" spans="6:12" x14ac:dyDescent="0.2">
      <c r="F68" t="s">
        <v>119</v>
      </c>
      <c r="G68" t="s">
        <v>17</v>
      </c>
      <c r="H68">
        <v>105.52</v>
      </c>
      <c r="I68" s="71">
        <v>1000</v>
      </c>
      <c r="J68" t="s">
        <v>113</v>
      </c>
      <c r="K68">
        <v>-20</v>
      </c>
      <c r="L68" s="72">
        <v>12060887.310000001</v>
      </c>
    </row>
    <row r="69" spans="6:12" x14ac:dyDescent="0.2">
      <c r="F69" t="s">
        <v>119</v>
      </c>
      <c r="G69" t="s">
        <v>17</v>
      </c>
      <c r="H69">
        <v>1.94</v>
      </c>
      <c r="I69" s="71">
        <v>1000</v>
      </c>
      <c r="J69" t="s">
        <v>114</v>
      </c>
      <c r="K69" s="72">
        <v>-19391.03</v>
      </c>
      <c r="L69" s="72">
        <v>12060907.310000001</v>
      </c>
    </row>
    <row r="70" spans="6:12" x14ac:dyDescent="0.2">
      <c r="F70" t="s">
        <v>119</v>
      </c>
      <c r="G70" t="s">
        <v>17</v>
      </c>
      <c r="H70">
        <v>105.52</v>
      </c>
      <c r="I70" s="71">
        <v>1000</v>
      </c>
      <c r="J70" t="s">
        <v>115</v>
      </c>
      <c r="K70" s="72">
        <v>-1055200</v>
      </c>
      <c r="L70" s="72">
        <v>12080298.33</v>
      </c>
    </row>
    <row r="71" spans="6:12" x14ac:dyDescent="0.2">
      <c r="F71" t="s">
        <v>119</v>
      </c>
      <c r="G71" t="s">
        <v>17</v>
      </c>
      <c r="H71">
        <v>105.52</v>
      </c>
      <c r="I71" s="71">
        <v>1000</v>
      </c>
      <c r="J71" t="s">
        <v>113</v>
      </c>
      <c r="K71">
        <v>-20</v>
      </c>
      <c r="L71" s="72">
        <v>13135498.33</v>
      </c>
    </row>
    <row r="72" spans="6:12" x14ac:dyDescent="0.2">
      <c r="F72" t="s">
        <v>119</v>
      </c>
      <c r="G72" t="s">
        <v>17</v>
      </c>
      <c r="H72">
        <v>1.94</v>
      </c>
      <c r="I72" s="71">
        <v>1000</v>
      </c>
      <c r="J72" t="s">
        <v>114</v>
      </c>
      <c r="K72" s="72">
        <v>-19391.03</v>
      </c>
      <c r="L72" s="72">
        <v>13135518.33</v>
      </c>
    </row>
    <row r="73" spans="6:12" x14ac:dyDescent="0.2">
      <c r="F73" t="s">
        <v>119</v>
      </c>
      <c r="G73" t="s">
        <v>17</v>
      </c>
      <c r="H73">
        <v>105.52</v>
      </c>
      <c r="I73" s="71">
        <v>1000</v>
      </c>
      <c r="J73" t="s">
        <v>115</v>
      </c>
      <c r="K73" s="72">
        <v>-1055200</v>
      </c>
      <c r="L73" s="72">
        <v>13154909.359999999</v>
      </c>
    </row>
    <row r="74" spans="6:12" x14ac:dyDescent="0.2">
      <c r="F74" t="s">
        <v>119</v>
      </c>
      <c r="G74" t="s">
        <v>17</v>
      </c>
      <c r="H74">
        <v>105.52</v>
      </c>
      <c r="I74" s="71">
        <v>1000</v>
      </c>
      <c r="J74" t="s">
        <v>113</v>
      </c>
      <c r="K74">
        <v>-20</v>
      </c>
      <c r="L74" s="72">
        <v>14210109.359999999</v>
      </c>
    </row>
    <row r="75" spans="6:12" x14ac:dyDescent="0.2">
      <c r="F75" t="s">
        <v>119</v>
      </c>
      <c r="G75" t="s">
        <v>17</v>
      </c>
      <c r="H75">
        <v>1.94</v>
      </c>
      <c r="I75" s="71">
        <v>1000</v>
      </c>
      <c r="J75" t="s">
        <v>114</v>
      </c>
      <c r="K75" s="72">
        <v>-19391.03</v>
      </c>
      <c r="L75" s="72">
        <v>14210129.359999999</v>
      </c>
    </row>
    <row r="76" spans="6:12" x14ac:dyDescent="0.2">
      <c r="F76" t="s">
        <v>119</v>
      </c>
      <c r="G76" t="s">
        <v>17</v>
      </c>
      <c r="H76">
        <v>105.52</v>
      </c>
      <c r="I76" s="71">
        <v>1000</v>
      </c>
      <c r="J76" t="s">
        <v>115</v>
      </c>
      <c r="K76" s="72">
        <v>-1055200</v>
      </c>
      <c r="L76" s="72">
        <v>14229520.380000001</v>
      </c>
    </row>
    <row r="77" spans="6:12" x14ac:dyDescent="0.2">
      <c r="F77" t="s">
        <v>119</v>
      </c>
      <c r="G77" t="s">
        <v>17</v>
      </c>
      <c r="H77">
        <v>105.52</v>
      </c>
      <c r="I77" s="71">
        <v>1000</v>
      </c>
      <c r="J77" t="s">
        <v>113</v>
      </c>
      <c r="K77">
        <v>-20</v>
      </c>
      <c r="L77" s="72">
        <v>15284720.380000001</v>
      </c>
    </row>
    <row r="78" spans="6:12" x14ac:dyDescent="0.2">
      <c r="F78" t="s">
        <v>119</v>
      </c>
      <c r="G78" t="s">
        <v>17</v>
      </c>
      <c r="H78">
        <v>1.94</v>
      </c>
      <c r="I78" s="71">
        <v>1000</v>
      </c>
      <c r="J78" t="s">
        <v>114</v>
      </c>
      <c r="K78" s="72">
        <v>-19391.03</v>
      </c>
      <c r="L78" s="72">
        <v>15284740.380000001</v>
      </c>
    </row>
    <row r="79" spans="6:12" x14ac:dyDescent="0.2">
      <c r="F79" t="s">
        <v>119</v>
      </c>
      <c r="G79" t="s">
        <v>17</v>
      </c>
      <c r="H79">
        <v>105.52</v>
      </c>
      <c r="I79" s="71">
        <v>1000</v>
      </c>
      <c r="J79" t="s">
        <v>115</v>
      </c>
      <c r="K79" s="72">
        <v>-1055200</v>
      </c>
      <c r="L79" s="72">
        <v>15304131.41</v>
      </c>
    </row>
    <row r="80" spans="6:12" x14ac:dyDescent="0.2">
      <c r="F80" t="s">
        <v>119</v>
      </c>
      <c r="G80" t="s">
        <v>17</v>
      </c>
      <c r="H80">
        <v>105.52</v>
      </c>
      <c r="I80" s="71">
        <v>1000</v>
      </c>
      <c r="J80" t="s">
        <v>113</v>
      </c>
      <c r="K80">
        <v>-20</v>
      </c>
      <c r="L80" s="72">
        <v>16359331.41</v>
      </c>
    </row>
    <row r="81" spans="6:12" x14ac:dyDescent="0.2">
      <c r="F81" t="s">
        <v>119</v>
      </c>
      <c r="G81" t="s">
        <v>17</v>
      </c>
      <c r="H81">
        <v>1.94</v>
      </c>
      <c r="I81" s="71">
        <v>1000</v>
      </c>
      <c r="J81" t="s">
        <v>114</v>
      </c>
      <c r="K81" s="72">
        <v>-19391.03</v>
      </c>
      <c r="L81" s="72">
        <v>16359351.41</v>
      </c>
    </row>
    <row r="82" spans="6:12" x14ac:dyDescent="0.2">
      <c r="F82" t="s">
        <v>119</v>
      </c>
      <c r="G82" t="s">
        <v>17</v>
      </c>
      <c r="H82">
        <v>105.52</v>
      </c>
      <c r="I82" s="71">
        <v>1000</v>
      </c>
      <c r="J82" t="s">
        <v>115</v>
      </c>
      <c r="K82" s="72">
        <v>-1055200</v>
      </c>
      <c r="L82" s="72">
        <v>16378742.439999999</v>
      </c>
    </row>
    <row r="83" spans="6:12" x14ac:dyDescent="0.2">
      <c r="F83" t="s">
        <v>120</v>
      </c>
      <c r="G83" t="s">
        <v>17</v>
      </c>
      <c r="H83">
        <v>105.35</v>
      </c>
      <c r="I83" s="71">
        <v>1000</v>
      </c>
      <c r="J83" t="s">
        <v>113</v>
      </c>
      <c r="K83">
        <v>-20</v>
      </c>
      <c r="L83" s="72">
        <v>17433942.440000001</v>
      </c>
    </row>
    <row r="84" spans="6:12" x14ac:dyDescent="0.2">
      <c r="F84" t="s">
        <v>120</v>
      </c>
      <c r="G84" t="s">
        <v>17</v>
      </c>
      <c r="H84">
        <v>1.93</v>
      </c>
      <c r="I84" s="71">
        <v>1000</v>
      </c>
      <c r="J84" t="s">
        <v>114</v>
      </c>
      <c r="K84" s="72">
        <v>-19310.900000000001</v>
      </c>
      <c r="L84" s="72">
        <v>17433962.440000001</v>
      </c>
    </row>
    <row r="85" spans="6:12" x14ac:dyDescent="0.2">
      <c r="F85" t="s">
        <v>120</v>
      </c>
      <c r="G85" t="s">
        <v>17</v>
      </c>
      <c r="H85">
        <v>105.35</v>
      </c>
      <c r="I85" s="71">
        <v>1000</v>
      </c>
      <c r="J85" t="s">
        <v>115</v>
      </c>
      <c r="K85" s="72">
        <v>-1053500</v>
      </c>
      <c r="L85" s="72">
        <v>17453273.329999998</v>
      </c>
    </row>
    <row r="86" spans="6:12" x14ac:dyDescent="0.2">
      <c r="F86" t="s">
        <v>120</v>
      </c>
      <c r="G86" t="s">
        <v>17</v>
      </c>
      <c r="H86">
        <v>105.35</v>
      </c>
      <c r="I86" s="71">
        <v>1000</v>
      </c>
      <c r="J86" t="s">
        <v>113</v>
      </c>
      <c r="K86">
        <v>-20</v>
      </c>
      <c r="L86" s="72">
        <v>18506773.329999998</v>
      </c>
    </row>
    <row r="87" spans="6:12" x14ac:dyDescent="0.2">
      <c r="F87" t="s">
        <v>120</v>
      </c>
      <c r="G87" t="s">
        <v>17</v>
      </c>
      <c r="H87">
        <v>1.93</v>
      </c>
      <c r="I87" s="71">
        <v>1000</v>
      </c>
      <c r="J87" t="s">
        <v>114</v>
      </c>
      <c r="K87" s="72">
        <v>-19310.900000000001</v>
      </c>
      <c r="L87" s="72">
        <v>18506793.329999998</v>
      </c>
    </row>
    <row r="88" spans="6:12" x14ac:dyDescent="0.2">
      <c r="F88" t="s">
        <v>120</v>
      </c>
      <c r="G88" t="s">
        <v>17</v>
      </c>
      <c r="H88">
        <v>105.35</v>
      </c>
      <c r="I88" s="71">
        <v>1000</v>
      </c>
      <c r="J88" t="s">
        <v>115</v>
      </c>
      <c r="K88" s="72">
        <v>-1053500</v>
      </c>
      <c r="L88" s="72">
        <v>18526104.23</v>
      </c>
    </row>
    <row r="89" spans="6:12" x14ac:dyDescent="0.2">
      <c r="F89" t="s">
        <v>120</v>
      </c>
      <c r="G89" t="s">
        <v>17</v>
      </c>
      <c r="H89">
        <v>105.35</v>
      </c>
      <c r="I89" s="71">
        <v>1000</v>
      </c>
      <c r="J89" t="s">
        <v>113</v>
      </c>
      <c r="K89">
        <v>-20</v>
      </c>
      <c r="L89" s="72">
        <v>19579604.23</v>
      </c>
    </row>
    <row r="90" spans="6:12" x14ac:dyDescent="0.2">
      <c r="F90" t="s">
        <v>120</v>
      </c>
      <c r="G90" t="s">
        <v>17</v>
      </c>
      <c r="H90">
        <v>1.93</v>
      </c>
      <c r="I90" s="71">
        <v>1000</v>
      </c>
      <c r="J90" t="s">
        <v>114</v>
      </c>
      <c r="K90" s="72">
        <v>-19310.900000000001</v>
      </c>
      <c r="L90" s="72">
        <v>19579624.23</v>
      </c>
    </row>
    <row r="91" spans="6:12" x14ac:dyDescent="0.2">
      <c r="F91" t="s">
        <v>120</v>
      </c>
      <c r="G91" t="s">
        <v>17</v>
      </c>
      <c r="H91">
        <v>105.35</v>
      </c>
      <c r="I91" s="71">
        <v>1000</v>
      </c>
      <c r="J91" t="s">
        <v>115</v>
      </c>
      <c r="K91" s="72">
        <v>-1053500</v>
      </c>
      <c r="L91" s="72">
        <v>19598935.129999999</v>
      </c>
    </row>
    <row r="92" spans="6:12" x14ac:dyDescent="0.2">
      <c r="F92" t="s">
        <v>120</v>
      </c>
      <c r="G92" t="s">
        <v>17</v>
      </c>
      <c r="H92">
        <v>105.35</v>
      </c>
      <c r="I92" s="71">
        <v>1000</v>
      </c>
      <c r="J92" t="s">
        <v>113</v>
      </c>
      <c r="K92">
        <v>-20</v>
      </c>
      <c r="L92" s="72">
        <v>20652435.129999999</v>
      </c>
    </row>
    <row r="93" spans="6:12" x14ac:dyDescent="0.2">
      <c r="F93" t="s">
        <v>120</v>
      </c>
      <c r="G93" t="s">
        <v>17</v>
      </c>
      <c r="H93">
        <v>1.93</v>
      </c>
      <c r="I93" s="71">
        <v>1000</v>
      </c>
      <c r="J93" t="s">
        <v>114</v>
      </c>
      <c r="K93" s="72">
        <v>-19310.900000000001</v>
      </c>
      <c r="L93" s="72">
        <v>20652455.129999999</v>
      </c>
    </row>
    <row r="94" spans="6:12" x14ac:dyDescent="0.2">
      <c r="F94" t="s">
        <v>120</v>
      </c>
      <c r="G94" t="s">
        <v>17</v>
      </c>
      <c r="H94">
        <v>105.35</v>
      </c>
      <c r="I94" s="71">
        <v>1000</v>
      </c>
      <c r="J94" t="s">
        <v>115</v>
      </c>
      <c r="K94" s="72">
        <v>-1053500</v>
      </c>
      <c r="L94" s="72">
        <v>20671766.030000001</v>
      </c>
    </row>
    <row r="95" spans="6:12" x14ac:dyDescent="0.2">
      <c r="F95" t="s">
        <v>120</v>
      </c>
      <c r="G95" t="s">
        <v>17</v>
      </c>
      <c r="H95">
        <v>105.35</v>
      </c>
      <c r="I95" s="71">
        <v>1000</v>
      </c>
      <c r="J95" t="s">
        <v>113</v>
      </c>
      <c r="K95">
        <v>-20</v>
      </c>
      <c r="L95" s="72">
        <v>21725266.030000001</v>
      </c>
    </row>
    <row r="96" spans="6:12" x14ac:dyDescent="0.2">
      <c r="F96" t="s">
        <v>120</v>
      </c>
      <c r="G96" t="s">
        <v>17</v>
      </c>
      <c r="H96">
        <v>1.93</v>
      </c>
      <c r="I96" s="71">
        <v>1000</v>
      </c>
      <c r="J96" t="s">
        <v>114</v>
      </c>
      <c r="K96" s="72">
        <v>-19310.900000000001</v>
      </c>
      <c r="L96" s="72">
        <v>21725286.030000001</v>
      </c>
    </row>
    <row r="97" spans="6:12" x14ac:dyDescent="0.2">
      <c r="F97" t="s">
        <v>120</v>
      </c>
      <c r="G97" t="s">
        <v>17</v>
      </c>
      <c r="H97">
        <v>105.35</v>
      </c>
      <c r="I97" s="71">
        <v>1000</v>
      </c>
      <c r="J97" t="s">
        <v>115</v>
      </c>
      <c r="K97" s="72">
        <v>-1053500</v>
      </c>
      <c r="L97" s="72">
        <v>21744596.920000002</v>
      </c>
    </row>
    <row r="98" spans="6:12" x14ac:dyDescent="0.2">
      <c r="F98" t="s">
        <v>121</v>
      </c>
      <c r="G98" t="s">
        <v>15</v>
      </c>
      <c r="H98">
        <v>102.04</v>
      </c>
      <c r="I98" s="71">
        <v>-1000</v>
      </c>
      <c r="J98" t="s">
        <v>113</v>
      </c>
      <c r="K98">
        <v>-20</v>
      </c>
      <c r="L98" s="72">
        <v>22798096.920000002</v>
      </c>
    </row>
    <row r="99" spans="6:12" x14ac:dyDescent="0.2">
      <c r="F99" t="s">
        <v>121</v>
      </c>
      <c r="G99" t="s">
        <v>15</v>
      </c>
      <c r="H99">
        <v>1.92</v>
      </c>
      <c r="I99" s="71">
        <v>-1000</v>
      </c>
      <c r="J99" t="s">
        <v>114</v>
      </c>
      <c r="K99" s="72">
        <v>19150.64</v>
      </c>
      <c r="L99" s="72">
        <v>22798116.920000002</v>
      </c>
    </row>
    <row r="100" spans="6:12" x14ac:dyDescent="0.2">
      <c r="F100" t="s">
        <v>121</v>
      </c>
      <c r="G100" t="s">
        <v>15</v>
      </c>
      <c r="H100">
        <v>102.04</v>
      </c>
      <c r="I100" s="71">
        <v>-1000</v>
      </c>
      <c r="J100" t="s">
        <v>115</v>
      </c>
      <c r="K100" s="72">
        <v>1020400</v>
      </c>
      <c r="L100" s="72">
        <v>22778966.280000001</v>
      </c>
    </row>
    <row r="101" spans="6:12" x14ac:dyDescent="0.2">
      <c r="F101" t="s">
        <v>122</v>
      </c>
      <c r="G101" t="s">
        <v>15</v>
      </c>
      <c r="H101">
        <v>102.04</v>
      </c>
      <c r="I101" s="71">
        <v>-1000</v>
      </c>
      <c r="J101" t="s">
        <v>113</v>
      </c>
      <c r="K101">
        <v>-20</v>
      </c>
      <c r="L101" s="72">
        <v>21758566.280000001</v>
      </c>
    </row>
    <row r="102" spans="6:12" x14ac:dyDescent="0.2">
      <c r="F102" t="s">
        <v>122</v>
      </c>
      <c r="G102" t="s">
        <v>15</v>
      </c>
      <c r="H102">
        <v>1.91</v>
      </c>
      <c r="I102" s="71">
        <v>-1000</v>
      </c>
      <c r="J102" t="s">
        <v>114</v>
      </c>
      <c r="K102" s="72">
        <v>19070.509999999998</v>
      </c>
      <c r="L102" s="72">
        <v>21758586.280000001</v>
      </c>
    </row>
    <row r="103" spans="6:12" x14ac:dyDescent="0.2">
      <c r="F103" t="s">
        <v>122</v>
      </c>
      <c r="G103" t="s">
        <v>15</v>
      </c>
      <c r="H103">
        <v>102.04</v>
      </c>
      <c r="I103" s="71">
        <v>-1000</v>
      </c>
      <c r="J103" t="s">
        <v>115</v>
      </c>
      <c r="K103" s="72">
        <v>1020400</v>
      </c>
      <c r="L103" s="72">
        <v>21739515.77</v>
      </c>
    </row>
    <row r="104" spans="6:12" x14ac:dyDescent="0.2">
      <c r="F104" t="s">
        <v>122</v>
      </c>
      <c r="G104" t="s">
        <v>15</v>
      </c>
      <c r="H104">
        <v>102.04</v>
      </c>
      <c r="I104" s="71">
        <v>-1000</v>
      </c>
      <c r="J104" t="s">
        <v>113</v>
      </c>
      <c r="K104">
        <v>-20</v>
      </c>
      <c r="L104" s="72">
        <v>20719115.77</v>
      </c>
    </row>
    <row r="105" spans="6:12" x14ac:dyDescent="0.2">
      <c r="F105" t="s">
        <v>122</v>
      </c>
      <c r="G105" t="s">
        <v>15</v>
      </c>
      <c r="H105">
        <v>1.91</v>
      </c>
      <c r="I105" s="71">
        <v>-1000</v>
      </c>
      <c r="J105" t="s">
        <v>114</v>
      </c>
      <c r="K105" s="72">
        <v>19070.509999999998</v>
      </c>
      <c r="L105" s="72">
        <v>20719135.77</v>
      </c>
    </row>
    <row r="106" spans="6:12" x14ac:dyDescent="0.2">
      <c r="F106" t="s">
        <v>122</v>
      </c>
      <c r="G106" t="s">
        <v>15</v>
      </c>
      <c r="H106">
        <v>102.04</v>
      </c>
      <c r="I106" s="71">
        <v>-1000</v>
      </c>
      <c r="J106" t="s">
        <v>115</v>
      </c>
      <c r="K106" s="72">
        <v>1020400</v>
      </c>
      <c r="L106" s="72">
        <v>20700065.260000002</v>
      </c>
    </row>
    <row r="107" spans="6:12" x14ac:dyDescent="0.2">
      <c r="F107" t="s">
        <v>123</v>
      </c>
      <c r="G107" t="s">
        <v>15</v>
      </c>
      <c r="H107">
        <v>102.01</v>
      </c>
      <c r="I107" s="71">
        <v>-1000</v>
      </c>
      <c r="J107" t="s">
        <v>113</v>
      </c>
      <c r="K107">
        <v>-20</v>
      </c>
      <c r="L107" s="72">
        <v>19679665.260000002</v>
      </c>
    </row>
    <row r="108" spans="6:12" x14ac:dyDescent="0.2">
      <c r="F108" t="s">
        <v>123</v>
      </c>
      <c r="G108" t="s">
        <v>15</v>
      </c>
      <c r="H108">
        <v>1.9</v>
      </c>
      <c r="I108" s="71">
        <v>-1000</v>
      </c>
      <c r="J108" t="s">
        <v>114</v>
      </c>
      <c r="K108" s="72">
        <v>18990.38</v>
      </c>
      <c r="L108" s="72">
        <v>19679685.260000002</v>
      </c>
    </row>
    <row r="109" spans="6:12" x14ac:dyDescent="0.2">
      <c r="F109" t="s">
        <v>123</v>
      </c>
      <c r="G109" t="s">
        <v>15</v>
      </c>
      <c r="H109">
        <v>102.01</v>
      </c>
      <c r="I109" s="71">
        <v>-1000</v>
      </c>
      <c r="J109" t="s">
        <v>115</v>
      </c>
      <c r="K109" s="72">
        <v>1020100</v>
      </c>
      <c r="L109" s="72">
        <v>19660694.870000001</v>
      </c>
    </row>
    <row r="110" spans="6:12" x14ac:dyDescent="0.2">
      <c r="F110" t="s">
        <v>124</v>
      </c>
      <c r="G110" t="s">
        <v>15</v>
      </c>
      <c r="H110">
        <v>102.08</v>
      </c>
      <c r="I110" s="71">
        <v>-1000</v>
      </c>
      <c r="J110" t="s">
        <v>113</v>
      </c>
      <c r="K110">
        <v>-20</v>
      </c>
      <c r="L110" s="72">
        <v>18640594.870000001</v>
      </c>
    </row>
    <row r="111" spans="6:12" x14ac:dyDescent="0.2">
      <c r="F111" t="s">
        <v>124</v>
      </c>
      <c r="G111" t="s">
        <v>15</v>
      </c>
      <c r="H111">
        <v>1.89</v>
      </c>
      <c r="I111" s="71">
        <v>-1000</v>
      </c>
      <c r="J111" t="s">
        <v>114</v>
      </c>
      <c r="K111" s="72">
        <v>18910.259999999998</v>
      </c>
      <c r="L111" s="72">
        <v>18640614.870000001</v>
      </c>
    </row>
    <row r="112" spans="6:12" x14ac:dyDescent="0.2">
      <c r="F112" t="s">
        <v>124</v>
      </c>
      <c r="G112" t="s">
        <v>15</v>
      </c>
      <c r="H112">
        <v>102.08</v>
      </c>
      <c r="I112" s="71">
        <v>-1000</v>
      </c>
      <c r="J112" t="s">
        <v>115</v>
      </c>
      <c r="K112" s="72">
        <v>1020800</v>
      </c>
      <c r="L112" s="72">
        <v>18621704.620000001</v>
      </c>
    </row>
    <row r="113" spans="6:12" x14ac:dyDescent="0.2">
      <c r="F113" t="s">
        <v>124</v>
      </c>
      <c r="G113" t="s">
        <v>15</v>
      </c>
      <c r="H113">
        <v>102.08</v>
      </c>
      <c r="I113" s="71">
        <v>-1000</v>
      </c>
      <c r="J113" t="s">
        <v>113</v>
      </c>
      <c r="K113">
        <v>-20</v>
      </c>
      <c r="L113" s="72">
        <v>17600904.620000001</v>
      </c>
    </row>
    <row r="114" spans="6:12" x14ac:dyDescent="0.2">
      <c r="F114" t="s">
        <v>124</v>
      </c>
      <c r="G114" t="s">
        <v>15</v>
      </c>
      <c r="H114">
        <v>1.89</v>
      </c>
      <c r="I114" s="71">
        <v>-1000</v>
      </c>
      <c r="J114" t="s">
        <v>114</v>
      </c>
      <c r="K114" s="72">
        <v>18910.259999999998</v>
      </c>
      <c r="L114" s="72">
        <v>17600924.620000001</v>
      </c>
    </row>
    <row r="115" spans="6:12" x14ac:dyDescent="0.2">
      <c r="F115" t="s">
        <v>124</v>
      </c>
      <c r="G115" t="s">
        <v>15</v>
      </c>
      <c r="H115">
        <v>102.08</v>
      </c>
      <c r="I115" s="71">
        <v>-1000</v>
      </c>
      <c r="J115" t="s">
        <v>115</v>
      </c>
      <c r="K115" s="72">
        <v>1020800</v>
      </c>
      <c r="L115" s="72">
        <v>17582014.359999999</v>
      </c>
    </row>
    <row r="116" spans="6:12" x14ac:dyDescent="0.2">
      <c r="F116" t="s">
        <v>124</v>
      </c>
      <c r="G116" t="s">
        <v>15</v>
      </c>
      <c r="H116">
        <v>102.08</v>
      </c>
      <c r="I116" s="71">
        <v>-1000</v>
      </c>
      <c r="J116" t="s">
        <v>113</v>
      </c>
      <c r="K116">
        <v>-20</v>
      </c>
      <c r="L116" s="72">
        <v>16561214.359999999</v>
      </c>
    </row>
    <row r="117" spans="6:12" x14ac:dyDescent="0.2">
      <c r="F117" t="s">
        <v>124</v>
      </c>
      <c r="G117" t="s">
        <v>15</v>
      </c>
      <c r="H117">
        <v>1.89</v>
      </c>
      <c r="I117" s="71">
        <v>-1000</v>
      </c>
      <c r="J117" t="s">
        <v>114</v>
      </c>
      <c r="K117" s="72">
        <v>18910.259999999998</v>
      </c>
      <c r="L117" s="72">
        <v>16561234.359999999</v>
      </c>
    </row>
    <row r="118" spans="6:12" x14ac:dyDescent="0.2">
      <c r="F118" t="s">
        <v>124</v>
      </c>
      <c r="G118" t="s">
        <v>15</v>
      </c>
      <c r="H118">
        <v>102.08</v>
      </c>
      <c r="I118" s="71">
        <v>-1000</v>
      </c>
      <c r="J118" t="s">
        <v>115</v>
      </c>
      <c r="K118" s="72">
        <v>1020800</v>
      </c>
      <c r="L118" s="72">
        <v>16542324.1</v>
      </c>
    </row>
    <row r="119" spans="6:12" x14ac:dyDescent="0.2">
      <c r="F119" t="s">
        <v>125</v>
      </c>
      <c r="G119" t="s">
        <v>15</v>
      </c>
      <c r="H119">
        <v>102.07</v>
      </c>
      <c r="I119" s="71">
        <v>-1000</v>
      </c>
      <c r="J119" t="s">
        <v>113</v>
      </c>
      <c r="K119">
        <v>-20</v>
      </c>
      <c r="L119" s="72">
        <v>15521524.1</v>
      </c>
    </row>
    <row r="120" spans="6:12" x14ac:dyDescent="0.2">
      <c r="F120" t="s">
        <v>125</v>
      </c>
      <c r="G120" t="s">
        <v>15</v>
      </c>
      <c r="H120">
        <v>1.88</v>
      </c>
      <c r="I120" s="71">
        <v>-1000</v>
      </c>
      <c r="J120" t="s">
        <v>114</v>
      </c>
      <c r="K120" s="72">
        <v>18830.13</v>
      </c>
      <c r="L120" s="72">
        <v>15521544.1</v>
      </c>
    </row>
    <row r="121" spans="6:12" x14ac:dyDescent="0.2">
      <c r="F121" t="s">
        <v>125</v>
      </c>
      <c r="G121" t="s">
        <v>15</v>
      </c>
      <c r="H121">
        <v>102.07</v>
      </c>
      <c r="I121" s="71">
        <v>-1000</v>
      </c>
      <c r="J121" t="s">
        <v>115</v>
      </c>
      <c r="K121" s="72">
        <v>1020700</v>
      </c>
      <c r="L121" s="72">
        <v>15502713.970000001</v>
      </c>
    </row>
    <row r="122" spans="6:12" x14ac:dyDescent="0.2">
      <c r="F122" t="s">
        <v>125</v>
      </c>
      <c r="G122" t="s">
        <v>15</v>
      </c>
      <c r="H122">
        <v>102.07</v>
      </c>
      <c r="I122" s="71">
        <v>-1000</v>
      </c>
      <c r="J122" t="s">
        <v>113</v>
      </c>
      <c r="K122">
        <v>-20</v>
      </c>
      <c r="L122" s="72">
        <v>14482013.970000001</v>
      </c>
    </row>
    <row r="123" spans="6:12" x14ac:dyDescent="0.2">
      <c r="F123" t="s">
        <v>125</v>
      </c>
      <c r="G123" t="s">
        <v>15</v>
      </c>
      <c r="H123">
        <v>1.88</v>
      </c>
      <c r="I123" s="71">
        <v>-1000</v>
      </c>
      <c r="J123" t="s">
        <v>114</v>
      </c>
      <c r="K123" s="72">
        <v>18830.13</v>
      </c>
      <c r="L123" s="72">
        <v>14482033.970000001</v>
      </c>
    </row>
    <row r="124" spans="6:12" x14ac:dyDescent="0.2">
      <c r="F124" t="s">
        <v>125</v>
      </c>
      <c r="G124" t="s">
        <v>15</v>
      </c>
      <c r="H124">
        <v>102.07</v>
      </c>
      <c r="I124" s="71">
        <v>-1000</v>
      </c>
      <c r="J124" t="s">
        <v>115</v>
      </c>
      <c r="K124" s="72">
        <v>1020700</v>
      </c>
      <c r="L124" s="72">
        <v>14463203.85</v>
      </c>
    </row>
    <row r="125" spans="6:12" x14ac:dyDescent="0.2">
      <c r="F125" t="s">
        <v>125</v>
      </c>
      <c r="G125" t="s">
        <v>15</v>
      </c>
      <c r="H125">
        <v>102.07</v>
      </c>
      <c r="I125" s="71">
        <v>-1000</v>
      </c>
      <c r="J125" t="s">
        <v>113</v>
      </c>
      <c r="K125">
        <v>-20</v>
      </c>
      <c r="L125" s="72">
        <v>13442503.85</v>
      </c>
    </row>
    <row r="126" spans="6:12" x14ac:dyDescent="0.2">
      <c r="F126" t="s">
        <v>125</v>
      </c>
      <c r="G126" t="s">
        <v>15</v>
      </c>
      <c r="H126">
        <v>1.88</v>
      </c>
      <c r="I126" s="71">
        <v>-1000</v>
      </c>
      <c r="J126" t="s">
        <v>114</v>
      </c>
      <c r="K126" s="72">
        <v>18830.13</v>
      </c>
      <c r="L126" s="72">
        <v>13442523.85</v>
      </c>
    </row>
    <row r="127" spans="6:12" x14ac:dyDescent="0.2">
      <c r="F127" t="s">
        <v>125</v>
      </c>
      <c r="G127" t="s">
        <v>15</v>
      </c>
      <c r="H127">
        <v>102.07</v>
      </c>
      <c r="I127" s="71">
        <v>-1000</v>
      </c>
      <c r="J127" t="s">
        <v>115</v>
      </c>
      <c r="K127" s="72">
        <v>1020700</v>
      </c>
      <c r="L127" s="72">
        <v>13423693.720000001</v>
      </c>
    </row>
    <row r="128" spans="6:12" x14ac:dyDescent="0.2">
      <c r="F128" t="s">
        <v>125</v>
      </c>
      <c r="G128" t="s">
        <v>15</v>
      </c>
      <c r="H128">
        <v>102.07</v>
      </c>
      <c r="I128" s="71">
        <v>-1000</v>
      </c>
      <c r="J128" t="s">
        <v>113</v>
      </c>
      <c r="K128">
        <v>-20</v>
      </c>
      <c r="L128" s="72">
        <v>12402993.720000001</v>
      </c>
    </row>
    <row r="129" spans="6:12" x14ac:dyDescent="0.2">
      <c r="F129" t="s">
        <v>125</v>
      </c>
      <c r="G129" t="s">
        <v>15</v>
      </c>
      <c r="H129">
        <v>1.88</v>
      </c>
      <c r="I129" s="71">
        <v>-1000</v>
      </c>
      <c r="J129" t="s">
        <v>114</v>
      </c>
      <c r="K129" s="72">
        <v>18830.13</v>
      </c>
      <c r="L129" s="72">
        <v>12403013.720000001</v>
      </c>
    </row>
    <row r="130" spans="6:12" x14ac:dyDescent="0.2">
      <c r="F130" t="s">
        <v>125</v>
      </c>
      <c r="G130" t="s">
        <v>15</v>
      </c>
      <c r="H130">
        <v>102.07</v>
      </c>
      <c r="I130" s="71">
        <v>-1000</v>
      </c>
      <c r="J130" t="s">
        <v>115</v>
      </c>
      <c r="K130" s="72">
        <v>1020700</v>
      </c>
      <c r="L130" s="72">
        <v>12384183.59</v>
      </c>
    </row>
    <row r="131" spans="6:12" x14ac:dyDescent="0.2">
      <c r="F131" t="s">
        <v>125</v>
      </c>
      <c r="G131" t="s">
        <v>15</v>
      </c>
      <c r="H131">
        <v>102.07</v>
      </c>
      <c r="I131" s="71">
        <v>-1000</v>
      </c>
      <c r="J131" t="s">
        <v>113</v>
      </c>
      <c r="K131">
        <v>-20</v>
      </c>
      <c r="L131" s="72">
        <v>11363483.59</v>
      </c>
    </row>
    <row r="132" spans="6:12" x14ac:dyDescent="0.2">
      <c r="F132" t="s">
        <v>125</v>
      </c>
      <c r="G132" t="s">
        <v>15</v>
      </c>
      <c r="H132">
        <v>1.88</v>
      </c>
      <c r="I132" s="71">
        <v>-1000</v>
      </c>
      <c r="J132" t="s">
        <v>114</v>
      </c>
      <c r="K132" s="72">
        <v>18830.13</v>
      </c>
      <c r="L132" s="72">
        <v>11363503.59</v>
      </c>
    </row>
    <row r="133" spans="6:12" x14ac:dyDescent="0.2">
      <c r="F133" t="s">
        <v>125</v>
      </c>
      <c r="G133" t="s">
        <v>15</v>
      </c>
      <c r="H133">
        <v>102.07</v>
      </c>
      <c r="I133" s="71">
        <v>-1000</v>
      </c>
      <c r="J133" t="s">
        <v>115</v>
      </c>
      <c r="K133" s="72">
        <v>1020700</v>
      </c>
      <c r="L133" s="72">
        <v>11344673.460000001</v>
      </c>
    </row>
    <row r="134" spans="6:12" x14ac:dyDescent="0.2">
      <c r="F134" t="s">
        <v>126</v>
      </c>
      <c r="G134" t="s">
        <v>15</v>
      </c>
      <c r="H134">
        <v>102.05</v>
      </c>
      <c r="I134" s="71">
        <v>-1000</v>
      </c>
      <c r="J134" t="s">
        <v>113</v>
      </c>
      <c r="K134">
        <v>-20</v>
      </c>
      <c r="L134" s="72">
        <v>10323973.460000001</v>
      </c>
    </row>
    <row r="135" spans="6:12" x14ac:dyDescent="0.2">
      <c r="F135" t="s">
        <v>126</v>
      </c>
      <c r="G135" t="s">
        <v>15</v>
      </c>
      <c r="H135">
        <v>1.88</v>
      </c>
      <c r="I135" s="71">
        <v>-1000</v>
      </c>
      <c r="J135" t="s">
        <v>114</v>
      </c>
      <c r="K135" s="72">
        <v>18750</v>
      </c>
      <c r="L135" s="72">
        <v>10323993.460000001</v>
      </c>
    </row>
    <row r="136" spans="6:12" x14ac:dyDescent="0.2">
      <c r="F136" t="s">
        <v>126</v>
      </c>
      <c r="G136" t="s">
        <v>15</v>
      </c>
      <c r="H136">
        <v>102.05</v>
      </c>
      <c r="I136" s="71">
        <v>-1000</v>
      </c>
      <c r="J136" t="s">
        <v>115</v>
      </c>
      <c r="K136" s="72">
        <v>1020500</v>
      </c>
      <c r="L136" s="72">
        <v>10305243.460000001</v>
      </c>
    </row>
    <row r="137" spans="6:12" x14ac:dyDescent="0.2">
      <c r="F137" t="s">
        <v>126</v>
      </c>
      <c r="G137" t="s">
        <v>15</v>
      </c>
      <c r="H137">
        <v>102.05</v>
      </c>
      <c r="I137" s="71">
        <v>-1000</v>
      </c>
      <c r="J137" t="s">
        <v>113</v>
      </c>
      <c r="K137">
        <v>-20</v>
      </c>
      <c r="L137" s="72">
        <v>9284743.4600000009</v>
      </c>
    </row>
    <row r="138" spans="6:12" x14ac:dyDescent="0.2">
      <c r="F138" t="s">
        <v>126</v>
      </c>
      <c r="G138" t="s">
        <v>15</v>
      </c>
      <c r="H138">
        <v>1.88</v>
      </c>
      <c r="I138" s="71">
        <v>-1000</v>
      </c>
      <c r="J138" t="s">
        <v>114</v>
      </c>
      <c r="K138" s="72">
        <v>18750</v>
      </c>
      <c r="L138" s="72">
        <v>9284763.4600000009</v>
      </c>
    </row>
    <row r="139" spans="6:12" x14ac:dyDescent="0.2">
      <c r="F139" t="s">
        <v>126</v>
      </c>
      <c r="G139" t="s">
        <v>15</v>
      </c>
      <c r="H139">
        <v>102.05</v>
      </c>
      <c r="I139" s="71">
        <v>-1000</v>
      </c>
      <c r="J139" t="s">
        <v>115</v>
      </c>
      <c r="K139" s="72">
        <v>1020500</v>
      </c>
      <c r="L139" s="72">
        <v>9266013.4600000009</v>
      </c>
    </row>
    <row r="140" spans="6:12" x14ac:dyDescent="0.2">
      <c r="F140" t="s">
        <v>127</v>
      </c>
      <c r="G140" t="s">
        <v>15</v>
      </c>
      <c r="H140">
        <v>102.15</v>
      </c>
      <c r="I140" s="71">
        <v>-1000</v>
      </c>
      <c r="J140" t="s">
        <v>113</v>
      </c>
      <c r="K140">
        <v>-20</v>
      </c>
      <c r="L140" s="72">
        <v>8245513.46</v>
      </c>
    </row>
    <row r="141" spans="6:12" x14ac:dyDescent="0.2">
      <c r="F141" t="s">
        <v>127</v>
      </c>
      <c r="G141" t="s">
        <v>15</v>
      </c>
      <c r="H141">
        <v>1.87</v>
      </c>
      <c r="I141" s="71">
        <v>-1000</v>
      </c>
      <c r="J141" t="s">
        <v>114</v>
      </c>
      <c r="K141" s="72">
        <v>18669.87</v>
      </c>
      <c r="L141" s="72">
        <v>8245533.46</v>
      </c>
    </row>
    <row r="142" spans="6:12" x14ac:dyDescent="0.2">
      <c r="F142" t="s">
        <v>127</v>
      </c>
      <c r="G142" t="s">
        <v>15</v>
      </c>
      <c r="H142">
        <v>102.15</v>
      </c>
      <c r="I142" s="71">
        <v>-1000</v>
      </c>
      <c r="J142" t="s">
        <v>115</v>
      </c>
      <c r="K142" s="72">
        <v>1021500</v>
      </c>
      <c r="L142" s="72">
        <v>8226863.5899999999</v>
      </c>
    </row>
    <row r="143" spans="6:12" x14ac:dyDescent="0.2">
      <c r="F143" t="s">
        <v>127</v>
      </c>
      <c r="G143" t="s">
        <v>15</v>
      </c>
      <c r="H143">
        <v>102.15</v>
      </c>
      <c r="I143" s="71">
        <v>-1000</v>
      </c>
      <c r="J143" t="s">
        <v>113</v>
      </c>
      <c r="K143">
        <v>-20</v>
      </c>
      <c r="L143" s="72">
        <v>7205363.5899999999</v>
      </c>
    </row>
    <row r="144" spans="6:12" x14ac:dyDescent="0.2">
      <c r="F144" t="s">
        <v>127</v>
      </c>
      <c r="G144" t="s">
        <v>15</v>
      </c>
      <c r="H144">
        <v>1.87</v>
      </c>
      <c r="I144" s="71">
        <v>-1000</v>
      </c>
      <c r="J144" t="s">
        <v>114</v>
      </c>
      <c r="K144" s="72">
        <v>18669.87</v>
      </c>
      <c r="L144" s="72">
        <v>7205383.5899999999</v>
      </c>
    </row>
    <row r="145" spans="6:12" x14ac:dyDescent="0.2">
      <c r="F145" t="s">
        <v>127</v>
      </c>
      <c r="G145" t="s">
        <v>15</v>
      </c>
      <c r="H145">
        <v>102.15</v>
      </c>
      <c r="I145" s="71">
        <v>-1000</v>
      </c>
      <c r="J145" t="s">
        <v>115</v>
      </c>
      <c r="K145" s="72">
        <v>1021500</v>
      </c>
      <c r="L145" s="72">
        <v>7186713.7199999997</v>
      </c>
    </row>
    <row r="146" spans="6:12" x14ac:dyDescent="0.2">
      <c r="F146" t="s">
        <v>127</v>
      </c>
      <c r="G146" t="s">
        <v>15</v>
      </c>
      <c r="H146">
        <v>102.15</v>
      </c>
      <c r="I146" s="71">
        <v>-1000</v>
      </c>
      <c r="J146" t="s">
        <v>113</v>
      </c>
      <c r="K146">
        <v>-20</v>
      </c>
      <c r="L146" s="72">
        <v>6165213.7199999997</v>
      </c>
    </row>
    <row r="147" spans="6:12" x14ac:dyDescent="0.2">
      <c r="F147" t="s">
        <v>127</v>
      </c>
      <c r="G147" t="s">
        <v>15</v>
      </c>
      <c r="H147">
        <v>1.87</v>
      </c>
      <c r="I147" s="71">
        <v>-1000</v>
      </c>
      <c r="J147" t="s">
        <v>114</v>
      </c>
      <c r="K147" s="72">
        <v>18669.87</v>
      </c>
      <c r="L147" s="72">
        <v>6165233.7199999997</v>
      </c>
    </row>
    <row r="148" spans="6:12" x14ac:dyDescent="0.2">
      <c r="F148" t="s">
        <v>127</v>
      </c>
      <c r="G148" t="s">
        <v>15</v>
      </c>
      <c r="H148">
        <v>102.15</v>
      </c>
      <c r="I148" s="71">
        <v>-1000</v>
      </c>
      <c r="J148" t="s">
        <v>115</v>
      </c>
      <c r="K148" s="72">
        <v>1021500</v>
      </c>
      <c r="L148" s="72">
        <v>6146563.8499999996</v>
      </c>
    </row>
    <row r="149" spans="6:12" x14ac:dyDescent="0.2">
      <c r="F149" t="s">
        <v>127</v>
      </c>
      <c r="G149" t="s">
        <v>15</v>
      </c>
      <c r="H149">
        <v>102.15</v>
      </c>
      <c r="I149" s="71">
        <v>-1000</v>
      </c>
      <c r="J149" t="s">
        <v>113</v>
      </c>
      <c r="K149">
        <v>-20</v>
      </c>
      <c r="L149" s="72">
        <v>5125063.8499999996</v>
      </c>
    </row>
    <row r="150" spans="6:12" x14ac:dyDescent="0.2">
      <c r="F150" t="s">
        <v>127</v>
      </c>
      <c r="G150" t="s">
        <v>15</v>
      </c>
      <c r="H150">
        <v>1.87</v>
      </c>
      <c r="I150" s="71">
        <v>-1000</v>
      </c>
      <c r="J150" t="s">
        <v>114</v>
      </c>
      <c r="K150" s="72">
        <v>18669.87</v>
      </c>
      <c r="L150" s="72">
        <v>5125083.8499999996</v>
      </c>
    </row>
    <row r="151" spans="6:12" x14ac:dyDescent="0.2">
      <c r="F151" t="s">
        <v>127</v>
      </c>
      <c r="G151" t="s">
        <v>15</v>
      </c>
      <c r="H151">
        <v>102.15</v>
      </c>
      <c r="I151" s="71">
        <v>-1000</v>
      </c>
      <c r="J151" t="s">
        <v>115</v>
      </c>
      <c r="K151" s="72">
        <v>1021500</v>
      </c>
      <c r="L151" s="72">
        <v>5106413.97</v>
      </c>
    </row>
    <row r="152" spans="6:12" x14ac:dyDescent="0.2">
      <c r="F152" t="s">
        <v>128</v>
      </c>
      <c r="G152" t="s">
        <v>17</v>
      </c>
      <c r="H152">
        <v>106.95</v>
      </c>
      <c r="I152" s="71">
        <v>-1000</v>
      </c>
      <c r="J152" t="s">
        <v>113</v>
      </c>
      <c r="K152">
        <v>-20</v>
      </c>
      <c r="L152" s="72">
        <v>4084913.97</v>
      </c>
    </row>
    <row r="153" spans="6:12" x14ac:dyDescent="0.2">
      <c r="F153" t="s">
        <v>128</v>
      </c>
      <c r="G153" t="s">
        <v>17</v>
      </c>
      <c r="H153">
        <v>1.52</v>
      </c>
      <c r="I153" s="71">
        <v>-1000</v>
      </c>
      <c r="J153" t="s">
        <v>114</v>
      </c>
      <c r="K153" s="72">
        <v>15224.36</v>
      </c>
      <c r="L153" s="72">
        <v>4084933.97</v>
      </c>
    </row>
    <row r="154" spans="6:12" x14ac:dyDescent="0.2">
      <c r="F154" t="s">
        <v>128</v>
      </c>
      <c r="G154" t="s">
        <v>17</v>
      </c>
      <c r="H154">
        <v>106.95</v>
      </c>
      <c r="I154" s="71">
        <v>-1000</v>
      </c>
      <c r="J154" t="s">
        <v>115</v>
      </c>
      <c r="K154" s="72">
        <v>1069500</v>
      </c>
      <c r="L154" s="72">
        <v>4069709.62</v>
      </c>
    </row>
    <row r="155" spans="6:12" x14ac:dyDescent="0.2">
      <c r="F155" t="s">
        <v>128</v>
      </c>
      <c r="G155" t="s">
        <v>17</v>
      </c>
      <c r="H155">
        <v>106.95</v>
      </c>
      <c r="I155" s="71">
        <v>-1000</v>
      </c>
      <c r="J155" t="s">
        <v>113</v>
      </c>
      <c r="K155">
        <v>-20</v>
      </c>
      <c r="L155" s="72">
        <v>3000209.62</v>
      </c>
    </row>
    <row r="156" spans="6:12" x14ac:dyDescent="0.2">
      <c r="F156" t="s">
        <v>128</v>
      </c>
      <c r="G156" t="s">
        <v>17</v>
      </c>
      <c r="H156">
        <v>1.52</v>
      </c>
      <c r="I156" s="71">
        <v>-1000</v>
      </c>
      <c r="J156" t="s">
        <v>114</v>
      </c>
      <c r="K156" s="72">
        <v>15224.36</v>
      </c>
      <c r="L156" s="72">
        <v>3000229.62</v>
      </c>
    </row>
    <row r="157" spans="6:12" x14ac:dyDescent="0.2">
      <c r="F157" t="s">
        <v>128</v>
      </c>
      <c r="G157" t="s">
        <v>17</v>
      </c>
      <c r="H157">
        <v>106.95</v>
      </c>
      <c r="I157" s="71">
        <v>-1000</v>
      </c>
      <c r="J157" t="s">
        <v>115</v>
      </c>
      <c r="K157" s="72">
        <v>1069500</v>
      </c>
      <c r="L157" s="72">
        <v>2985005.26</v>
      </c>
    </row>
    <row r="158" spans="6:12" x14ac:dyDescent="0.2">
      <c r="F158" t="s">
        <v>129</v>
      </c>
      <c r="G158" t="s">
        <v>17</v>
      </c>
      <c r="H158">
        <v>107.26</v>
      </c>
      <c r="I158" s="71">
        <v>-1000</v>
      </c>
      <c r="J158" t="s">
        <v>113</v>
      </c>
      <c r="K158">
        <v>-20</v>
      </c>
      <c r="L158" s="72">
        <v>1915505.26</v>
      </c>
    </row>
    <row r="159" spans="6:12" x14ac:dyDescent="0.2">
      <c r="F159" t="s">
        <v>129</v>
      </c>
      <c r="G159" t="s">
        <v>17</v>
      </c>
      <c r="H159">
        <v>1.51</v>
      </c>
      <c r="I159" s="71">
        <v>-1000</v>
      </c>
      <c r="J159" t="s">
        <v>114</v>
      </c>
      <c r="K159" s="72">
        <v>15144.23</v>
      </c>
      <c r="L159" s="72">
        <v>1915525.26</v>
      </c>
    </row>
    <row r="160" spans="6:12" x14ac:dyDescent="0.2">
      <c r="F160" t="s">
        <v>129</v>
      </c>
      <c r="G160" t="s">
        <v>17</v>
      </c>
      <c r="H160">
        <v>107.26</v>
      </c>
      <c r="I160" s="71">
        <v>-1000</v>
      </c>
      <c r="J160" t="s">
        <v>115</v>
      </c>
      <c r="K160" s="72">
        <v>1072600</v>
      </c>
      <c r="L160" s="72">
        <v>1900381.03</v>
      </c>
    </row>
    <row r="161" spans="6:12" x14ac:dyDescent="0.2">
      <c r="F161" t="s">
        <v>130</v>
      </c>
      <c r="G161" t="s">
        <v>17</v>
      </c>
      <c r="H161">
        <v>107.94</v>
      </c>
      <c r="I161" s="71">
        <v>-1000</v>
      </c>
      <c r="J161" t="s">
        <v>113</v>
      </c>
      <c r="K161">
        <v>-20</v>
      </c>
      <c r="L161" s="72">
        <v>827781.03</v>
      </c>
    </row>
    <row r="162" spans="6:12" x14ac:dyDescent="0.2">
      <c r="F162" t="s">
        <v>130</v>
      </c>
      <c r="G162" t="s">
        <v>17</v>
      </c>
      <c r="H162">
        <v>1.5</v>
      </c>
      <c r="I162" s="71">
        <v>-1000</v>
      </c>
      <c r="J162" t="s">
        <v>114</v>
      </c>
      <c r="K162" s="72">
        <v>14983.97</v>
      </c>
      <c r="L162" s="72">
        <v>827801.03</v>
      </c>
    </row>
    <row r="163" spans="6:12" x14ac:dyDescent="0.2">
      <c r="F163" t="s">
        <v>130</v>
      </c>
      <c r="G163" t="s">
        <v>17</v>
      </c>
      <c r="H163">
        <v>107.94</v>
      </c>
      <c r="I163" s="71">
        <v>-1000</v>
      </c>
      <c r="J163" t="s">
        <v>115</v>
      </c>
      <c r="K163" s="72">
        <v>1079400</v>
      </c>
      <c r="L163" s="72">
        <v>812817.05</v>
      </c>
    </row>
    <row r="164" spans="6:12" x14ac:dyDescent="0.2">
      <c r="F164" t="s">
        <v>131</v>
      </c>
      <c r="G164" t="s">
        <v>17</v>
      </c>
      <c r="H164">
        <v>108.02</v>
      </c>
      <c r="I164" s="71">
        <v>-1000</v>
      </c>
      <c r="J164" t="s">
        <v>113</v>
      </c>
      <c r="K164">
        <v>-20</v>
      </c>
      <c r="L164" s="72">
        <v>-266582.95</v>
      </c>
    </row>
    <row r="165" spans="6:12" x14ac:dyDescent="0.2">
      <c r="F165" t="s">
        <v>131</v>
      </c>
      <c r="G165" t="s">
        <v>17</v>
      </c>
      <c r="H165">
        <v>1.49</v>
      </c>
      <c r="I165" s="71">
        <v>-1000</v>
      </c>
      <c r="J165" t="s">
        <v>114</v>
      </c>
      <c r="K165" s="72">
        <v>14903.85</v>
      </c>
      <c r="L165" s="72">
        <v>-266562.95</v>
      </c>
    </row>
    <row r="166" spans="6:12" x14ac:dyDescent="0.2">
      <c r="F166" t="s">
        <v>131</v>
      </c>
      <c r="G166" t="s">
        <v>17</v>
      </c>
      <c r="H166">
        <v>108.02</v>
      </c>
      <c r="I166" s="71">
        <v>-1000</v>
      </c>
      <c r="J166" t="s">
        <v>115</v>
      </c>
      <c r="K166" s="72">
        <v>1080200</v>
      </c>
      <c r="L166" s="72">
        <v>-281466.78999999998</v>
      </c>
    </row>
    <row r="167" spans="6:12" x14ac:dyDescent="0.2">
      <c r="F167" t="s">
        <v>131</v>
      </c>
      <c r="G167" t="s">
        <v>17</v>
      </c>
      <c r="H167">
        <v>108.02</v>
      </c>
      <c r="I167" s="71">
        <v>-1000</v>
      </c>
      <c r="J167" t="s">
        <v>113</v>
      </c>
      <c r="K167">
        <v>-20</v>
      </c>
      <c r="L167" s="72">
        <v>-1361666.79</v>
      </c>
    </row>
    <row r="168" spans="6:12" x14ac:dyDescent="0.2">
      <c r="F168" t="s">
        <v>131</v>
      </c>
      <c r="G168" t="s">
        <v>17</v>
      </c>
      <c r="H168">
        <v>1.49</v>
      </c>
      <c r="I168" s="71">
        <v>-1000</v>
      </c>
      <c r="J168" t="s">
        <v>114</v>
      </c>
      <c r="K168" s="72">
        <v>14903.85</v>
      </c>
      <c r="L168" s="72">
        <v>-1361646.79</v>
      </c>
    </row>
    <row r="169" spans="6:12" x14ac:dyDescent="0.2">
      <c r="F169" t="s">
        <v>131</v>
      </c>
      <c r="G169" t="s">
        <v>17</v>
      </c>
      <c r="H169">
        <v>108.02</v>
      </c>
      <c r="I169" s="71">
        <v>-1000</v>
      </c>
      <c r="J169" t="s">
        <v>115</v>
      </c>
      <c r="K169" s="72">
        <v>1080200</v>
      </c>
      <c r="L169" s="72">
        <v>-1376550.64</v>
      </c>
    </row>
    <row r="170" spans="6:12" x14ac:dyDescent="0.2">
      <c r="F170" t="s">
        <v>132</v>
      </c>
      <c r="G170" t="s">
        <v>17</v>
      </c>
      <c r="H170">
        <v>107.95</v>
      </c>
      <c r="I170" s="71">
        <v>-1000</v>
      </c>
      <c r="J170" t="s">
        <v>113</v>
      </c>
      <c r="K170">
        <v>-20</v>
      </c>
      <c r="L170" s="72">
        <v>-2456750.64</v>
      </c>
    </row>
    <row r="171" spans="6:12" x14ac:dyDescent="0.2">
      <c r="F171" t="s">
        <v>132</v>
      </c>
      <c r="G171" t="s">
        <v>17</v>
      </c>
      <c r="H171">
        <v>1.48</v>
      </c>
      <c r="I171" s="71">
        <v>-1000</v>
      </c>
      <c r="J171" t="s">
        <v>114</v>
      </c>
      <c r="K171" s="72">
        <v>14823.72</v>
      </c>
      <c r="L171" s="72">
        <v>-2456730.64</v>
      </c>
    </row>
    <row r="172" spans="6:12" x14ac:dyDescent="0.2">
      <c r="F172" t="s">
        <v>132</v>
      </c>
      <c r="G172" t="s">
        <v>17</v>
      </c>
      <c r="H172">
        <v>107.95</v>
      </c>
      <c r="I172" s="71">
        <v>-1000</v>
      </c>
      <c r="J172" t="s">
        <v>115</v>
      </c>
      <c r="K172" s="72">
        <v>1079500</v>
      </c>
      <c r="L172" s="72">
        <v>-2471554.36</v>
      </c>
    </row>
    <row r="173" spans="6:12" x14ac:dyDescent="0.2">
      <c r="F173" t="s">
        <v>132</v>
      </c>
      <c r="G173" t="s">
        <v>17</v>
      </c>
      <c r="H173">
        <v>107.95</v>
      </c>
      <c r="I173" s="71">
        <v>-1000</v>
      </c>
      <c r="J173" t="s">
        <v>113</v>
      </c>
      <c r="K173">
        <v>-20</v>
      </c>
      <c r="L173" s="72">
        <v>-3551054.36</v>
      </c>
    </row>
    <row r="174" spans="6:12" x14ac:dyDescent="0.2">
      <c r="F174" t="s">
        <v>132</v>
      </c>
      <c r="G174" t="s">
        <v>17</v>
      </c>
      <c r="H174">
        <v>1.48</v>
      </c>
      <c r="I174" s="71">
        <v>-1000</v>
      </c>
      <c r="J174" t="s">
        <v>114</v>
      </c>
      <c r="K174" s="72">
        <v>14823.72</v>
      </c>
      <c r="L174" s="72">
        <v>-3551034.36</v>
      </c>
    </row>
    <row r="175" spans="6:12" x14ac:dyDescent="0.2">
      <c r="F175" t="s">
        <v>132</v>
      </c>
      <c r="G175" t="s">
        <v>17</v>
      </c>
      <c r="H175">
        <v>107.95</v>
      </c>
      <c r="I175" s="71">
        <v>-1000</v>
      </c>
      <c r="J175" t="s">
        <v>115</v>
      </c>
      <c r="K175" s="72">
        <v>1079500</v>
      </c>
      <c r="L175" s="72">
        <v>-3565858.08</v>
      </c>
    </row>
    <row r="176" spans="6:12" x14ac:dyDescent="0.2">
      <c r="F176" t="s">
        <v>132</v>
      </c>
      <c r="G176" t="s">
        <v>17</v>
      </c>
      <c r="H176">
        <v>107.95</v>
      </c>
      <c r="I176" s="71">
        <v>-1000</v>
      </c>
      <c r="J176" t="s">
        <v>113</v>
      </c>
      <c r="K176">
        <v>-20</v>
      </c>
      <c r="L176" s="72">
        <v>-4645358.08</v>
      </c>
    </row>
    <row r="177" spans="6:12" x14ac:dyDescent="0.2">
      <c r="F177" t="s">
        <v>132</v>
      </c>
      <c r="G177" t="s">
        <v>17</v>
      </c>
      <c r="H177">
        <v>1.48</v>
      </c>
      <c r="I177" s="71">
        <v>-1000</v>
      </c>
      <c r="J177" t="s">
        <v>114</v>
      </c>
      <c r="K177" s="72">
        <v>14823.72</v>
      </c>
      <c r="L177" s="72">
        <v>-4645338.08</v>
      </c>
    </row>
    <row r="178" spans="6:12" x14ac:dyDescent="0.2">
      <c r="F178" t="s">
        <v>132</v>
      </c>
      <c r="G178" t="s">
        <v>17</v>
      </c>
      <c r="H178">
        <v>107.95</v>
      </c>
      <c r="I178" s="71">
        <v>-1000</v>
      </c>
      <c r="J178" t="s">
        <v>115</v>
      </c>
      <c r="K178" s="72">
        <v>1079500</v>
      </c>
      <c r="L178" s="72">
        <v>-4660161.79</v>
      </c>
    </row>
    <row r="179" spans="6:12" x14ac:dyDescent="0.2">
      <c r="F179" t="s">
        <v>132</v>
      </c>
      <c r="G179" t="s">
        <v>17</v>
      </c>
      <c r="H179">
        <v>107.95</v>
      </c>
      <c r="I179" s="71">
        <v>-1000</v>
      </c>
      <c r="J179" t="s">
        <v>113</v>
      </c>
      <c r="K179">
        <v>-20</v>
      </c>
      <c r="L179" s="72">
        <v>-5739661.79</v>
      </c>
    </row>
    <row r="180" spans="6:12" x14ac:dyDescent="0.2">
      <c r="F180" t="s">
        <v>132</v>
      </c>
      <c r="G180" t="s">
        <v>17</v>
      </c>
      <c r="H180">
        <v>1.48</v>
      </c>
      <c r="I180" s="71">
        <v>-1000</v>
      </c>
      <c r="J180" t="s">
        <v>114</v>
      </c>
      <c r="K180" s="72">
        <v>14823.72</v>
      </c>
      <c r="L180" s="72">
        <v>-5739641.79</v>
      </c>
    </row>
    <row r="181" spans="6:12" x14ac:dyDescent="0.2">
      <c r="F181" t="s">
        <v>132</v>
      </c>
      <c r="G181" t="s">
        <v>17</v>
      </c>
      <c r="H181">
        <v>107.95</v>
      </c>
      <c r="I181" s="71">
        <v>-1000</v>
      </c>
      <c r="J181" t="s">
        <v>115</v>
      </c>
      <c r="K181" s="72">
        <v>1079500</v>
      </c>
      <c r="L181" s="72">
        <v>-5754465.5099999998</v>
      </c>
    </row>
    <row r="182" spans="6:12" x14ac:dyDescent="0.2">
      <c r="F182" t="s">
        <v>132</v>
      </c>
      <c r="G182" t="s">
        <v>17</v>
      </c>
      <c r="H182">
        <v>107.95</v>
      </c>
      <c r="I182" s="71">
        <v>-1000</v>
      </c>
      <c r="J182" t="s">
        <v>113</v>
      </c>
      <c r="K182">
        <v>-20</v>
      </c>
      <c r="L182" s="72">
        <v>-6833965.5099999998</v>
      </c>
    </row>
    <row r="183" spans="6:12" x14ac:dyDescent="0.2">
      <c r="F183" t="s">
        <v>132</v>
      </c>
      <c r="G183" t="s">
        <v>17</v>
      </c>
      <c r="H183">
        <v>1.48</v>
      </c>
      <c r="I183" s="71">
        <v>-1000</v>
      </c>
      <c r="J183" t="s">
        <v>114</v>
      </c>
      <c r="K183" s="72">
        <v>14823.72</v>
      </c>
      <c r="L183" s="72">
        <v>-6833945.5099999998</v>
      </c>
    </row>
    <row r="184" spans="6:12" x14ac:dyDescent="0.2">
      <c r="F184" t="s">
        <v>132</v>
      </c>
      <c r="G184" t="s">
        <v>17</v>
      </c>
      <c r="H184">
        <v>107.95</v>
      </c>
      <c r="I184" s="71">
        <v>-1000</v>
      </c>
      <c r="J184" t="s">
        <v>115</v>
      </c>
      <c r="K184" s="72">
        <v>1079500</v>
      </c>
      <c r="L184" s="72">
        <v>-6848769.2300000004</v>
      </c>
    </row>
    <row r="185" spans="6:12" x14ac:dyDescent="0.2">
      <c r="F185" t="s">
        <v>132</v>
      </c>
      <c r="G185" t="s">
        <v>17</v>
      </c>
      <c r="H185">
        <v>107.95</v>
      </c>
      <c r="I185" s="71">
        <v>-1000</v>
      </c>
      <c r="J185" t="s">
        <v>113</v>
      </c>
      <c r="K185">
        <v>-20</v>
      </c>
      <c r="L185" s="72">
        <v>-7928269.2300000004</v>
      </c>
    </row>
    <row r="186" spans="6:12" x14ac:dyDescent="0.2">
      <c r="F186" t="s">
        <v>132</v>
      </c>
      <c r="G186" t="s">
        <v>17</v>
      </c>
      <c r="H186">
        <v>1.48</v>
      </c>
      <c r="I186" s="71">
        <v>-1000</v>
      </c>
      <c r="J186" t="s">
        <v>114</v>
      </c>
      <c r="K186" s="72">
        <v>14823.72</v>
      </c>
      <c r="L186" s="72">
        <v>-7928249.2300000004</v>
      </c>
    </row>
    <row r="187" spans="6:12" x14ac:dyDescent="0.2">
      <c r="F187" t="s">
        <v>132</v>
      </c>
      <c r="G187" t="s">
        <v>17</v>
      </c>
      <c r="H187">
        <v>107.95</v>
      </c>
      <c r="I187" s="71">
        <v>-1000</v>
      </c>
      <c r="J187" t="s">
        <v>115</v>
      </c>
      <c r="K187" s="72">
        <v>1079500</v>
      </c>
      <c r="L187" s="72">
        <v>-7943072.9500000002</v>
      </c>
    </row>
    <row r="188" spans="6:12" x14ac:dyDescent="0.2">
      <c r="F188" t="s">
        <v>133</v>
      </c>
      <c r="G188" t="s">
        <v>17</v>
      </c>
      <c r="H188">
        <v>108.03</v>
      </c>
      <c r="I188" s="71">
        <v>-1000</v>
      </c>
      <c r="J188" t="s">
        <v>113</v>
      </c>
      <c r="K188">
        <v>-20</v>
      </c>
      <c r="L188" s="72">
        <v>-9022572.9499999993</v>
      </c>
    </row>
    <row r="189" spans="6:12" x14ac:dyDescent="0.2">
      <c r="F189" t="s">
        <v>133</v>
      </c>
      <c r="G189" t="s">
        <v>17</v>
      </c>
      <c r="H189">
        <v>1.47</v>
      </c>
      <c r="I189" s="71">
        <v>-1000</v>
      </c>
      <c r="J189" t="s">
        <v>114</v>
      </c>
      <c r="K189" s="72">
        <v>14743.59</v>
      </c>
      <c r="L189" s="72">
        <v>-9022552.9499999993</v>
      </c>
    </row>
    <row r="190" spans="6:12" x14ac:dyDescent="0.2">
      <c r="F190" t="s">
        <v>133</v>
      </c>
      <c r="G190" t="s">
        <v>17</v>
      </c>
      <c r="H190">
        <v>108.03</v>
      </c>
      <c r="I190" s="71">
        <v>-1000</v>
      </c>
      <c r="J190" t="s">
        <v>115</v>
      </c>
      <c r="K190" s="72">
        <v>1080300</v>
      </c>
      <c r="L190" s="72">
        <v>-9037296.5399999991</v>
      </c>
    </row>
    <row r="191" spans="6:12" x14ac:dyDescent="0.2">
      <c r="F191" t="s">
        <v>133</v>
      </c>
      <c r="G191" t="s">
        <v>17</v>
      </c>
      <c r="H191">
        <v>108.03</v>
      </c>
      <c r="I191" s="71">
        <v>-1000</v>
      </c>
      <c r="J191" t="s">
        <v>113</v>
      </c>
      <c r="K191">
        <v>-20</v>
      </c>
      <c r="L191" s="72">
        <v>-10117596.539999999</v>
      </c>
    </row>
    <row r="192" spans="6:12" x14ac:dyDescent="0.2">
      <c r="F192" t="s">
        <v>133</v>
      </c>
      <c r="G192" t="s">
        <v>17</v>
      </c>
      <c r="H192">
        <v>1.47</v>
      </c>
      <c r="I192" s="71">
        <v>-1000</v>
      </c>
      <c r="J192" t="s">
        <v>114</v>
      </c>
      <c r="K192" s="72">
        <v>14743.59</v>
      </c>
      <c r="L192" s="72">
        <v>-10117576.539999999</v>
      </c>
    </row>
    <row r="193" spans="6:12" x14ac:dyDescent="0.2">
      <c r="F193" t="s">
        <v>133</v>
      </c>
      <c r="G193" t="s">
        <v>17</v>
      </c>
      <c r="H193">
        <v>108.03</v>
      </c>
      <c r="I193" s="71">
        <v>-1000</v>
      </c>
      <c r="J193" t="s">
        <v>115</v>
      </c>
      <c r="K193" s="72">
        <v>1080300</v>
      </c>
      <c r="L193" s="72">
        <v>-10132320.130000001</v>
      </c>
    </row>
    <row r="194" spans="6:12" x14ac:dyDescent="0.2">
      <c r="F194" t="s">
        <v>133</v>
      </c>
      <c r="G194" t="s">
        <v>17</v>
      </c>
      <c r="H194">
        <v>108.03</v>
      </c>
      <c r="I194" s="71">
        <v>-1000</v>
      </c>
      <c r="J194" t="s">
        <v>113</v>
      </c>
      <c r="K194">
        <v>-20</v>
      </c>
      <c r="L194" s="72">
        <v>-11212620.130000001</v>
      </c>
    </row>
    <row r="195" spans="6:12" x14ac:dyDescent="0.2">
      <c r="F195" t="s">
        <v>133</v>
      </c>
      <c r="G195" t="s">
        <v>17</v>
      </c>
      <c r="H195">
        <v>1.47</v>
      </c>
      <c r="I195" s="71">
        <v>-1000</v>
      </c>
      <c r="J195" t="s">
        <v>114</v>
      </c>
      <c r="K195" s="72">
        <v>14743.59</v>
      </c>
      <c r="L195" s="72">
        <v>-11212600.130000001</v>
      </c>
    </row>
    <row r="196" spans="6:12" x14ac:dyDescent="0.2">
      <c r="F196" t="s">
        <v>133</v>
      </c>
      <c r="G196" t="s">
        <v>17</v>
      </c>
      <c r="H196">
        <v>108.03</v>
      </c>
      <c r="I196" s="71">
        <v>-1000</v>
      </c>
      <c r="J196" t="s">
        <v>115</v>
      </c>
      <c r="K196" s="72">
        <v>1080300</v>
      </c>
      <c r="L196" s="72">
        <v>-11227343.720000001</v>
      </c>
    </row>
    <row r="197" spans="6:12" x14ac:dyDescent="0.2">
      <c r="F197" t="s">
        <v>133</v>
      </c>
      <c r="G197" t="s">
        <v>17</v>
      </c>
      <c r="H197">
        <v>108.03</v>
      </c>
      <c r="I197" s="71">
        <v>-1000</v>
      </c>
      <c r="J197" t="s">
        <v>113</v>
      </c>
      <c r="K197">
        <v>-20</v>
      </c>
      <c r="L197" s="72">
        <v>-12307643.720000001</v>
      </c>
    </row>
    <row r="198" spans="6:12" x14ac:dyDescent="0.2">
      <c r="F198" t="s">
        <v>133</v>
      </c>
      <c r="G198" t="s">
        <v>17</v>
      </c>
      <c r="H198">
        <v>1.47</v>
      </c>
      <c r="I198" s="71">
        <v>-1000</v>
      </c>
      <c r="J198" t="s">
        <v>114</v>
      </c>
      <c r="K198" s="72">
        <v>14743.59</v>
      </c>
      <c r="L198" s="72">
        <v>-12307623.720000001</v>
      </c>
    </row>
    <row r="199" spans="6:12" x14ac:dyDescent="0.2">
      <c r="F199" t="s">
        <v>133</v>
      </c>
      <c r="G199" t="s">
        <v>17</v>
      </c>
      <c r="H199">
        <v>108.03</v>
      </c>
      <c r="I199" s="71">
        <v>-1000</v>
      </c>
      <c r="J199" t="s">
        <v>115</v>
      </c>
      <c r="K199" s="72">
        <v>1080300</v>
      </c>
      <c r="L199" s="72">
        <v>-12322367.310000001</v>
      </c>
    </row>
    <row r="200" spans="6:12" x14ac:dyDescent="0.2">
      <c r="F200" t="s">
        <v>133</v>
      </c>
      <c r="G200" t="s">
        <v>17</v>
      </c>
      <c r="H200">
        <v>108.03</v>
      </c>
      <c r="I200" s="71">
        <v>-1000</v>
      </c>
      <c r="J200" t="s">
        <v>113</v>
      </c>
      <c r="K200">
        <v>-20</v>
      </c>
      <c r="L200" s="72">
        <v>-13402667.310000001</v>
      </c>
    </row>
    <row r="201" spans="6:12" x14ac:dyDescent="0.2">
      <c r="F201" t="s">
        <v>133</v>
      </c>
      <c r="G201" t="s">
        <v>17</v>
      </c>
      <c r="H201">
        <v>1.47</v>
      </c>
      <c r="I201" s="71">
        <v>-1000</v>
      </c>
      <c r="J201" t="s">
        <v>114</v>
      </c>
      <c r="K201" s="72">
        <v>14743.59</v>
      </c>
      <c r="L201" s="72">
        <v>-13402647.310000001</v>
      </c>
    </row>
    <row r="202" spans="6:12" x14ac:dyDescent="0.2">
      <c r="F202" t="s">
        <v>133</v>
      </c>
      <c r="G202" t="s">
        <v>17</v>
      </c>
      <c r="H202">
        <v>108.03</v>
      </c>
      <c r="I202" s="71">
        <v>-1000</v>
      </c>
      <c r="J202" t="s">
        <v>115</v>
      </c>
      <c r="K202" s="72">
        <v>1080300</v>
      </c>
      <c r="L202" s="72">
        <v>-13417390.9</v>
      </c>
    </row>
    <row r="203" spans="6:12" x14ac:dyDescent="0.2">
      <c r="F203" t="s">
        <v>133</v>
      </c>
      <c r="G203" t="s">
        <v>17</v>
      </c>
      <c r="H203">
        <v>108.03</v>
      </c>
      <c r="I203" s="71">
        <v>-1000</v>
      </c>
      <c r="J203" t="s">
        <v>113</v>
      </c>
      <c r="K203">
        <v>-20</v>
      </c>
      <c r="L203" s="72">
        <v>-14497690.9</v>
      </c>
    </row>
    <row r="204" spans="6:12" x14ac:dyDescent="0.2">
      <c r="F204" t="s">
        <v>133</v>
      </c>
      <c r="G204" t="s">
        <v>17</v>
      </c>
      <c r="H204">
        <v>1.47</v>
      </c>
      <c r="I204" s="71">
        <v>-1000</v>
      </c>
      <c r="J204" t="s">
        <v>114</v>
      </c>
      <c r="K204" s="72">
        <v>14743.59</v>
      </c>
      <c r="L204" s="72">
        <v>-14497670.9</v>
      </c>
    </row>
    <row r="205" spans="6:12" x14ac:dyDescent="0.2">
      <c r="F205" t="s">
        <v>133</v>
      </c>
      <c r="G205" t="s">
        <v>17</v>
      </c>
      <c r="H205">
        <v>108.03</v>
      </c>
      <c r="I205" s="71">
        <v>-1000</v>
      </c>
      <c r="J205" t="s">
        <v>115</v>
      </c>
      <c r="K205" s="72">
        <v>1080300</v>
      </c>
      <c r="L205" s="72">
        <v>-14512414.49</v>
      </c>
    </row>
    <row r="206" spans="6:12" x14ac:dyDescent="0.2">
      <c r="F206" t="s">
        <v>134</v>
      </c>
      <c r="G206" t="s">
        <v>15</v>
      </c>
      <c r="H206">
        <v>102.76</v>
      </c>
      <c r="I206" s="71">
        <v>1000</v>
      </c>
      <c r="J206" t="s">
        <v>113</v>
      </c>
      <c r="K206">
        <v>-20</v>
      </c>
      <c r="L206" s="72">
        <v>-15592714.49</v>
      </c>
    </row>
    <row r="207" spans="6:12" x14ac:dyDescent="0.2">
      <c r="F207" t="s">
        <v>134</v>
      </c>
      <c r="G207" t="s">
        <v>15</v>
      </c>
      <c r="H207">
        <v>1.41</v>
      </c>
      <c r="I207" s="71">
        <v>1000</v>
      </c>
      <c r="J207" t="s">
        <v>114</v>
      </c>
      <c r="K207" s="72">
        <v>-14102.56</v>
      </c>
      <c r="L207" s="72">
        <v>-15592694.49</v>
      </c>
    </row>
    <row r="208" spans="6:12" x14ac:dyDescent="0.2">
      <c r="F208" t="s">
        <v>134</v>
      </c>
      <c r="G208" t="s">
        <v>15</v>
      </c>
      <c r="H208">
        <v>102.76</v>
      </c>
      <c r="I208" s="71">
        <v>1000</v>
      </c>
      <c r="J208" t="s">
        <v>115</v>
      </c>
      <c r="K208" s="72">
        <v>-1027600</v>
      </c>
      <c r="L208" s="72">
        <v>-15578591.92</v>
      </c>
    </row>
    <row r="209" spans="6:12" x14ac:dyDescent="0.2">
      <c r="F209" t="s">
        <v>134</v>
      </c>
      <c r="G209" t="s">
        <v>15</v>
      </c>
      <c r="H209">
        <v>102.76</v>
      </c>
      <c r="I209" s="71">
        <v>1000</v>
      </c>
      <c r="J209" t="s">
        <v>113</v>
      </c>
      <c r="K209">
        <v>-20</v>
      </c>
      <c r="L209" s="72">
        <v>-14550991.92</v>
      </c>
    </row>
    <row r="210" spans="6:12" x14ac:dyDescent="0.2">
      <c r="F210" t="s">
        <v>134</v>
      </c>
      <c r="G210" t="s">
        <v>15</v>
      </c>
      <c r="H210">
        <v>1.41</v>
      </c>
      <c r="I210" s="71">
        <v>1000</v>
      </c>
      <c r="J210" t="s">
        <v>114</v>
      </c>
      <c r="K210" s="72">
        <v>-14102.56</v>
      </c>
      <c r="L210" s="72">
        <v>-14550971.92</v>
      </c>
    </row>
    <row r="211" spans="6:12" x14ac:dyDescent="0.2">
      <c r="F211" t="s">
        <v>134</v>
      </c>
      <c r="G211" t="s">
        <v>15</v>
      </c>
      <c r="H211">
        <v>102.76</v>
      </c>
      <c r="I211" s="71">
        <v>1000</v>
      </c>
      <c r="J211" t="s">
        <v>115</v>
      </c>
      <c r="K211" s="72">
        <v>-1027600</v>
      </c>
      <c r="L211" s="72">
        <v>-14536869.359999999</v>
      </c>
    </row>
    <row r="212" spans="6:12" x14ac:dyDescent="0.2">
      <c r="F212" t="s">
        <v>134</v>
      </c>
      <c r="G212" t="s">
        <v>15</v>
      </c>
      <c r="H212">
        <v>102.76</v>
      </c>
      <c r="I212" s="71">
        <v>1000</v>
      </c>
      <c r="J212" t="s">
        <v>113</v>
      </c>
      <c r="K212">
        <v>-20</v>
      </c>
      <c r="L212" s="72">
        <v>-13509269.359999999</v>
      </c>
    </row>
    <row r="213" spans="6:12" x14ac:dyDescent="0.2">
      <c r="F213" t="s">
        <v>134</v>
      </c>
      <c r="G213" t="s">
        <v>15</v>
      </c>
      <c r="H213">
        <v>1.41</v>
      </c>
      <c r="I213" s="71">
        <v>1000</v>
      </c>
      <c r="J213" t="s">
        <v>114</v>
      </c>
      <c r="K213" s="72">
        <v>-14102.56</v>
      </c>
      <c r="L213" s="72">
        <v>-13509249.359999999</v>
      </c>
    </row>
    <row r="214" spans="6:12" x14ac:dyDescent="0.2">
      <c r="F214" t="s">
        <v>134</v>
      </c>
      <c r="G214" t="s">
        <v>15</v>
      </c>
      <c r="H214">
        <v>102.76</v>
      </c>
      <c r="I214" s="71">
        <v>1000</v>
      </c>
      <c r="J214" t="s">
        <v>115</v>
      </c>
      <c r="K214" s="72">
        <v>-1027600</v>
      </c>
      <c r="L214" s="72">
        <v>-13495146.789999999</v>
      </c>
    </row>
    <row r="215" spans="6:12" x14ac:dyDescent="0.2">
      <c r="F215" t="s">
        <v>135</v>
      </c>
      <c r="G215" t="s">
        <v>15</v>
      </c>
      <c r="H215">
        <v>102.68</v>
      </c>
      <c r="I215" s="71">
        <v>1000</v>
      </c>
      <c r="J215" t="s">
        <v>113</v>
      </c>
      <c r="K215">
        <v>-20</v>
      </c>
      <c r="L215" s="72">
        <v>-12467546.789999999</v>
      </c>
    </row>
    <row r="216" spans="6:12" x14ac:dyDescent="0.2">
      <c r="F216" t="s">
        <v>135</v>
      </c>
      <c r="G216" t="s">
        <v>15</v>
      </c>
      <c r="H216">
        <v>1.4</v>
      </c>
      <c r="I216" s="71">
        <v>1000</v>
      </c>
      <c r="J216" t="s">
        <v>114</v>
      </c>
      <c r="K216" s="72">
        <v>-14022.44</v>
      </c>
      <c r="L216" s="72">
        <v>-12467526.789999999</v>
      </c>
    </row>
    <row r="217" spans="6:12" x14ac:dyDescent="0.2">
      <c r="F217" t="s">
        <v>135</v>
      </c>
      <c r="G217" t="s">
        <v>15</v>
      </c>
      <c r="H217">
        <v>102.68</v>
      </c>
      <c r="I217" s="71">
        <v>1000</v>
      </c>
      <c r="J217" t="s">
        <v>115</v>
      </c>
      <c r="K217" s="72">
        <v>-1026800</v>
      </c>
      <c r="L217" s="72">
        <v>-12453504.359999999</v>
      </c>
    </row>
    <row r="218" spans="6:12" x14ac:dyDescent="0.2">
      <c r="F218" t="s">
        <v>135</v>
      </c>
      <c r="G218" t="s">
        <v>15</v>
      </c>
      <c r="H218">
        <v>102.68</v>
      </c>
      <c r="I218" s="71">
        <v>1000</v>
      </c>
      <c r="J218" t="s">
        <v>113</v>
      </c>
      <c r="K218">
        <v>-20</v>
      </c>
      <c r="L218" s="72">
        <v>-11426704.359999999</v>
      </c>
    </row>
    <row r="219" spans="6:12" x14ac:dyDescent="0.2">
      <c r="F219" t="s">
        <v>135</v>
      </c>
      <c r="G219" t="s">
        <v>15</v>
      </c>
      <c r="H219">
        <v>1.4</v>
      </c>
      <c r="I219" s="71">
        <v>1000</v>
      </c>
      <c r="J219" t="s">
        <v>114</v>
      </c>
      <c r="K219" s="72">
        <v>-14022.44</v>
      </c>
      <c r="L219" s="72">
        <v>-11426684.359999999</v>
      </c>
    </row>
    <row r="220" spans="6:12" x14ac:dyDescent="0.2">
      <c r="F220" t="s">
        <v>135</v>
      </c>
      <c r="G220" t="s">
        <v>15</v>
      </c>
      <c r="H220">
        <v>102.68</v>
      </c>
      <c r="I220" s="71">
        <v>1000</v>
      </c>
      <c r="J220" t="s">
        <v>115</v>
      </c>
      <c r="K220" s="72">
        <v>-1026800</v>
      </c>
      <c r="L220" s="72">
        <v>-11412661.92</v>
      </c>
    </row>
    <row r="221" spans="6:12" x14ac:dyDescent="0.2">
      <c r="F221" t="s">
        <v>135</v>
      </c>
      <c r="G221" t="s">
        <v>15</v>
      </c>
      <c r="H221">
        <v>102.68</v>
      </c>
      <c r="I221" s="71">
        <v>1000</v>
      </c>
      <c r="J221" t="s">
        <v>113</v>
      </c>
      <c r="K221">
        <v>-20</v>
      </c>
      <c r="L221" s="72">
        <v>-10385861.92</v>
      </c>
    </row>
    <row r="222" spans="6:12" x14ac:dyDescent="0.2">
      <c r="F222" t="s">
        <v>135</v>
      </c>
      <c r="G222" t="s">
        <v>15</v>
      </c>
      <c r="H222">
        <v>1.4</v>
      </c>
      <c r="I222" s="71">
        <v>1000</v>
      </c>
      <c r="J222" t="s">
        <v>114</v>
      </c>
      <c r="K222" s="72">
        <v>-14022.44</v>
      </c>
      <c r="L222" s="72">
        <v>-10385841.92</v>
      </c>
    </row>
    <row r="223" spans="6:12" x14ac:dyDescent="0.2">
      <c r="F223" t="s">
        <v>135</v>
      </c>
      <c r="G223" t="s">
        <v>15</v>
      </c>
      <c r="H223">
        <v>102.68</v>
      </c>
      <c r="I223" s="71">
        <v>1000</v>
      </c>
      <c r="J223" t="s">
        <v>115</v>
      </c>
      <c r="K223" s="72">
        <v>-1026800</v>
      </c>
      <c r="L223" s="72">
        <v>-10371819.49</v>
      </c>
    </row>
    <row r="224" spans="6:12" x14ac:dyDescent="0.2">
      <c r="F224" t="s">
        <v>135</v>
      </c>
      <c r="G224" t="s">
        <v>15</v>
      </c>
      <c r="H224">
        <v>102.68</v>
      </c>
      <c r="I224" s="71">
        <v>1000</v>
      </c>
      <c r="J224" t="s">
        <v>113</v>
      </c>
      <c r="K224">
        <v>-20</v>
      </c>
      <c r="L224" s="72">
        <v>-9345019.4900000002</v>
      </c>
    </row>
    <row r="225" spans="6:12" x14ac:dyDescent="0.2">
      <c r="F225" t="s">
        <v>135</v>
      </c>
      <c r="G225" t="s">
        <v>15</v>
      </c>
      <c r="H225">
        <v>1.4</v>
      </c>
      <c r="I225" s="71">
        <v>1000</v>
      </c>
      <c r="J225" t="s">
        <v>114</v>
      </c>
      <c r="K225" s="72">
        <v>-14022.44</v>
      </c>
      <c r="L225" s="72">
        <v>-9344999.4900000002</v>
      </c>
    </row>
    <row r="226" spans="6:12" x14ac:dyDescent="0.2">
      <c r="F226" t="s">
        <v>135</v>
      </c>
      <c r="G226" t="s">
        <v>15</v>
      </c>
      <c r="H226">
        <v>102.68</v>
      </c>
      <c r="I226" s="71">
        <v>1000</v>
      </c>
      <c r="J226" t="s">
        <v>115</v>
      </c>
      <c r="K226" s="72">
        <v>-1026800</v>
      </c>
      <c r="L226" s="72">
        <v>-9330977.0500000007</v>
      </c>
    </row>
    <row r="227" spans="6:12" x14ac:dyDescent="0.2">
      <c r="F227" t="s">
        <v>135</v>
      </c>
      <c r="G227" t="s">
        <v>15</v>
      </c>
      <c r="H227">
        <v>102.68</v>
      </c>
      <c r="I227" s="71">
        <v>1000</v>
      </c>
      <c r="J227" t="s">
        <v>113</v>
      </c>
      <c r="K227">
        <v>-20</v>
      </c>
      <c r="L227" s="72">
        <v>-8304177.0499999998</v>
      </c>
    </row>
    <row r="228" spans="6:12" x14ac:dyDescent="0.2">
      <c r="F228" t="s">
        <v>135</v>
      </c>
      <c r="G228" t="s">
        <v>15</v>
      </c>
      <c r="H228">
        <v>1.4</v>
      </c>
      <c r="I228" s="71">
        <v>1000</v>
      </c>
      <c r="J228" t="s">
        <v>114</v>
      </c>
      <c r="K228" s="72">
        <v>-14022.44</v>
      </c>
      <c r="L228" s="72">
        <v>-8304157.0499999998</v>
      </c>
    </row>
    <row r="229" spans="6:12" x14ac:dyDescent="0.2">
      <c r="F229" t="s">
        <v>135</v>
      </c>
      <c r="G229" t="s">
        <v>15</v>
      </c>
      <c r="H229">
        <v>102.68</v>
      </c>
      <c r="I229" s="71">
        <v>1000</v>
      </c>
      <c r="J229" t="s">
        <v>115</v>
      </c>
      <c r="K229" s="72">
        <v>-1026800</v>
      </c>
      <c r="L229" s="72">
        <v>-8290134.6200000001</v>
      </c>
    </row>
    <row r="230" spans="6:12" x14ac:dyDescent="0.2">
      <c r="F230" t="s">
        <v>135</v>
      </c>
      <c r="G230" t="s">
        <v>15</v>
      </c>
      <c r="H230">
        <v>102.68</v>
      </c>
      <c r="I230" s="71">
        <v>1000</v>
      </c>
      <c r="J230" t="s">
        <v>113</v>
      </c>
      <c r="K230">
        <v>-20</v>
      </c>
      <c r="L230" s="72">
        <v>-7263334.6200000001</v>
      </c>
    </row>
    <row r="231" spans="6:12" x14ac:dyDescent="0.2">
      <c r="F231" t="s">
        <v>135</v>
      </c>
      <c r="G231" t="s">
        <v>15</v>
      </c>
      <c r="H231">
        <v>1.4</v>
      </c>
      <c r="I231" s="71">
        <v>1000</v>
      </c>
      <c r="J231" t="s">
        <v>114</v>
      </c>
      <c r="K231" s="72">
        <v>-14022.44</v>
      </c>
      <c r="L231" s="72">
        <v>-7263314.6200000001</v>
      </c>
    </row>
    <row r="232" spans="6:12" x14ac:dyDescent="0.2">
      <c r="F232" t="s">
        <v>135</v>
      </c>
      <c r="G232" t="s">
        <v>15</v>
      </c>
      <c r="H232">
        <v>102.68</v>
      </c>
      <c r="I232" s="71">
        <v>1000</v>
      </c>
      <c r="J232" t="s">
        <v>115</v>
      </c>
      <c r="K232" s="72">
        <v>-1026800</v>
      </c>
      <c r="L232" s="72">
        <v>-7249292.1799999997</v>
      </c>
    </row>
    <row r="233" spans="6:12" x14ac:dyDescent="0.2">
      <c r="F233" t="s">
        <v>136</v>
      </c>
      <c r="G233" t="s">
        <v>15</v>
      </c>
      <c r="H233">
        <v>102.62</v>
      </c>
      <c r="I233" s="71">
        <v>1000</v>
      </c>
      <c r="J233" t="s">
        <v>113</v>
      </c>
      <c r="K233">
        <v>-20</v>
      </c>
      <c r="L233" s="72">
        <v>-6222492.1799999997</v>
      </c>
    </row>
    <row r="234" spans="6:12" x14ac:dyDescent="0.2">
      <c r="F234" t="s">
        <v>136</v>
      </c>
      <c r="G234" t="s">
        <v>15</v>
      </c>
      <c r="H234">
        <v>1.39</v>
      </c>
      <c r="I234" s="71">
        <v>1000</v>
      </c>
      <c r="J234" t="s">
        <v>114</v>
      </c>
      <c r="K234" s="72">
        <v>-13942.31</v>
      </c>
      <c r="L234" s="72">
        <v>-6222472.1799999997</v>
      </c>
    </row>
    <row r="235" spans="6:12" x14ac:dyDescent="0.2">
      <c r="F235" t="s">
        <v>136</v>
      </c>
      <c r="G235" t="s">
        <v>15</v>
      </c>
      <c r="H235">
        <v>102.62</v>
      </c>
      <c r="I235" s="71">
        <v>1000</v>
      </c>
      <c r="J235" t="s">
        <v>115</v>
      </c>
      <c r="K235" s="72">
        <v>-1026200</v>
      </c>
      <c r="L235" s="72">
        <v>-6208529.8700000001</v>
      </c>
    </row>
    <row r="236" spans="6:12" x14ac:dyDescent="0.2">
      <c r="F236" t="s">
        <v>136</v>
      </c>
      <c r="G236" t="s">
        <v>15</v>
      </c>
      <c r="H236">
        <v>102.62</v>
      </c>
      <c r="I236" s="71">
        <v>1000</v>
      </c>
      <c r="J236" t="s">
        <v>113</v>
      </c>
      <c r="K236">
        <v>-20</v>
      </c>
      <c r="L236" s="72">
        <v>-5182329.87</v>
      </c>
    </row>
    <row r="237" spans="6:12" x14ac:dyDescent="0.2">
      <c r="F237" t="s">
        <v>136</v>
      </c>
      <c r="G237" t="s">
        <v>15</v>
      </c>
      <c r="H237">
        <v>1.39</v>
      </c>
      <c r="I237" s="71">
        <v>1000</v>
      </c>
      <c r="J237" t="s">
        <v>114</v>
      </c>
      <c r="K237" s="72">
        <v>-13942.31</v>
      </c>
      <c r="L237" s="72">
        <v>-5182309.87</v>
      </c>
    </row>
    <row r="238" spans="6:12" x14ac:dyDescent="0.2">
      <c r="F238" t="s">
        <v>136</v>
      </c>
      <c r="G238" t="s">
        <v>15</v>
      </c>
      <c r="H238">
        <v>102.62</v>
      </c>
      <c r="I238" s="71">
        <v>1000</v>
      </c>
      <c r="J238" t="s">
        <v>115</v>
      </c>
      <c r="K238" s="72">
        <v>-1026200</v>
      </c>
      <c r="L238" s="72">
        <v>-5168367.5599999996</v>
      </c>
    </row>
    <row r="239" spans="6:12" x14ac:dyDescent="0.2">
      <c r="F239" t="s">
        <v>136</v>
      </c>
      <c r="G239" t="s">
        <v>15</v>
      </c>
      <c r="H239">
        <v>102.62</v>
      </c>
      <c r="I239" s="71">
        <v>1000</v>
      </c>
      <c r="J239" t="s">
        <v>113</v>
      </c>
      <c r="K239">
        <v>-20</v>
      </c>
      <c r="L239" s="72">
        <v>-4142167.56</v>
      </c>
    </row>
    <row r="240" spans="6:12" x14ac:dyDescent="0.2">
      <c r="F240" t="s">
        <v>136</v>
      </c>
      <c r="G240" t="s">
        <v>15</v>
      </c>
      <c r="H240">
        <v>1.39</v>
      </c>
      <c r="I240" s="71">
        <v>1000</v>
      </c>
      <c r="J240" t="s">
        <v>114</v>
      </c>
      <c r="K240" s="72">
        <v>-13942.31</v>
      </c>
      <c r="L240" s="72">
        <v>-4142147.56</v>
      </c>
    </row>
    <row r="241" spans="6:12" x14ac:dyDescent="0.2">
      <c r="F241" t="s">
        <v>136</v>
      </c>
      <c r="G241" t="s">
        <v>15</v>
      </c>
      <c r="H241">
        <v>102.62</v>
      </c>
      <c r="I241" s="71">
        <v>1000</v>
      </c>
      <c r="J241" t="s">
        <v>115</v>
      </c>
      <c r="K241" s="72">
        <v>-1026200</v>
      </c>
      <c r="L241" s="72">
        <v>-4128205.26</v>
      </c>
    </row>
    <row r="242" spans="6:12" x14ac:dyDescent="0.2">
      <c r="F242" t="s">
        <v>136</v>
      </c>
      <c r="G242" t="s">
        <v>15</v>
      </c>
      <c r="H242">
        <v>102.62</v>
      </c>
      <c r="I242" s="71">
        <v>1000</v>
      </c>
      <c r="J242" t="s">
        <v>113</v>
      </c>
      <c r="K242">
        <v>-20</v>
      </c>
      <c r="L242" s="72">
        <v>-3102005.26</v>
      </c>
    </row>
    <row r="243" spans="6:12" x14ac:dyDescent="0.2">
      <c r="F243" t="s">
        <v>136</v>
      </c>
      <c r="G243" t="s">
        <v>15</v>
      </c>
      <c r="H243">
        <v>1.39</v>
      </c>
      <c r="I243" s="71">
        <v>1000</v>
      </c>
      <c r="J243" t="s">
        <v>114</v>
      </c>
      <c r="K243" s="72">
        <v>-13942.31</v>
      </c>
      <c r="L243" s="72">
        <v>-3101985.26</v>
      </c>
    </row>
    <row r="244" spans="6:12" x14ac:dyDescent="0.2">
      <c r="F244" t="s">
        <v>136</v>
      </c>
      <c r="G244" t="s">
        <v>15</v>
      </c>
      <c r="H244">
        <v>102.62</v>
      </c>
      <c r="I244" s="71">
        <v>1000</v>
      </c>
      <c r="J244" t="s">
        <v>115</v>
      </c>
      <c r="K244" s="72">
        <v>-1026200</v>
      </c>
      <c r="L244" s="72">
        <v>-3088042.95</v>
      </c>
    </row>
    <row r="245" spans="6:12" x14ac:dyDescent="0.2">
      <c r="F245" t="s">
        <v>136</v>
      </c>
      <c r="G245" t="s">
        <v>15</v>
      </c>
      <c r="H245">
        <v>102.62</v>
      </c>
      <c r="I245" s="71">
        <v>1000</v>
      </c>
      <c r="J245" t="s">
        <v>113</v>
      </c>
      <c r="K245">
        <v>-20</v>
      </c>
      <c r="L245" s="72">
        <v>-2061842.95</v>
      </c>
    </row>
    <row r="246" spans="6:12" x14ac:dyDescent="0.2">
      <c r="F246" t="s">
        <v>136</v>
      </c>
      <c r="G246" t="s">
        <v>15</v>
      </c>
      <c r="H246">
        <v>1.39</v>
      </c>
      <c r="I246" s="71">
        <v>1000</v>
      </c>
      <c r="J246" t="s">
        <v>114</v>
      </c>
      <c r="K246" s="72">
        <v>-13942.31</v>
      </c>
      <c r="L246" s="72">
        <v>-2061822.95</v>
      </c>
    </row>
    <row r="247" spans="6:12" x14ac:dyDescent="0.2">
      <c r="F247" t="s">
        <v>136</v>
      </c>
      <c r="G247" t="s">
        <v>15</v>
      </c>
      <c r="H247">
        <v>102.62</v>
      </c>
      <c r="I247" s="71">
        <v>1000</v>
      </c>
      <c r="J247" t="s">
        <v>115</v>
      </c>
      <c r="K247" s="72">
        <v>-1026200</v>
      </c>
      <c r="L247" s="72">
        <v>-2047880.64</v>
      </c>
    </row>
    <row r="248" spans="6:12" x14ac:dyDescent="0.2">
      <c r="F248" t="s">
        <v>137</v>
      </c>
      <c r="G248" t="s">
        <v>17</v>
      </c>
      <c r="H248">
        <v>108.29</v>
      </c>
      <c r="I248" s="71">
        <v>1000</v>
      </c>
      <c r="J248" t="s">
        <v>113</v>
      </c>
      <c r="K248">
        <v>-20</v>
      </c>
      <c r="L248" s="72">
        <v>-1021680.64</v>
      </c>
    </row>
    <row r="249" spans="6:12" x14ac:dyDescent="0.2">
      <c r="F249" t="s">
        <v>137</v>
      </c>
      <c r="G249" t="s">
        <v>17</v>
      </c>
      <c r="H249">
        <v>1.1100000000000001</v>
      </c>
      <c r="I249" s="71">
        <v>1000</v>
      </c>
      <c r="J249" t="s">
        <v>114</v>
      </c>
      <c r="K249" s="72">
        <v>-11137.82</v>
      </c>
      <c r="L249" s="72">
        <v>-1021660.64</v>
      </c>
    </row>
    <row r="250" spans="6:12" x14ac:dyDescent="0.2">
      <c r="F250" t="s">
        <v>137</v>
      </c>
      <c r="G250" t="s">
        <v>17</v>
      </c>
      <c r="H250">
        <v>108.29</v>
      </c>
      <c r="I250" s="71">
        <v>1000</v>
      </c>
      <c r="J250" t="s">
        <v>115</v>
      </c>
      <c r="K250" s="72">
        <v>-1082900</v>
      </c>
      <c r="L250" s="72">
        <v>-1010522.82</v>
      </c>
    </row>
    <row r="251" spans="6:12" x14ac:dyDescent="0.2">
      <c r="F251" t="s">
        <v>137</v>
      </c>
      <c r="G251" t="s">
        <v>17</v>
      </c>
      <c r="H251">
        <v>108.29</v>
      </c>
      <c r="I251" s="71">
        <v>1000</v>
      </c>
      <c r="J251" t="s">
        <v>113</v>
      </c>
      <c r="K251">
        <v>-20</v>
      </c>
      <c r="L251" s="72">
        <v>72377.179999999993</v>
      </c>
    </row>
    <row r="252" spans="6:12" x14ac:dyDescent="0.2">
      <c r="F252" t="s">
        <v>137</v>
      </c>
      <c r="G252" t="s">
        <v>17</v>
      </c>
      <c r="H252">
        <v>1.1100000000000001</v>
      </c>
      <c r="I252" s="71">
        <v>1000</v>
      </c>
      <c r="J252" t="s">
        <v>114</v>
      </c>
      <c r="K252" s="72">
        <v>-11137.82</v>
      </c>
      <c r="L252" s="72">
        <v>72397.179999999993</v>
      </c>
    </row>
    <row r="253" spans="6:12" x14ac:dyDescent="0.2">
      <c r="F253" t="s">
        <v>137</v>
      </c>
      <c r="G253" t="s">
        <v>17</v>
      </c>
      <c r="H253">
        <v>108.29</v>
      </c>
      <c r="I253" s="71">
        <v>1000</v>
      </c>
      <c r="J253" t="s">
        <v>115</v>
      </c>
      <c r="K253" s="72">
        <v>-1082900</v>
      </c>
      <c r="L253" s="72">
        <v>83535</v>
      </c>
    </row>
    <row r="254" spans="6:12" x14ac:dyDescent="0.2">
      <c r="F254" t="s">
        <v>137</v>
      </c>
      <c r="G254" t="s">
        <v>17</v>
      </c>
      <c r="H254">
        <v>108.29</v>
      </c>
      <c r="I254" s="71">
        <v>1000</v>
      </c>
      <c r="J254" t="s">
        <v>113</v>
      </c>
      <c r="K254">
        <v>-20</v>
      </c>
      <c r="L254" s="72">
        <v>1166435</v>
      </c>
    </row>
    <row r="255" spans="6:12" x14ac:dyDescent="0.2">
      <c r="F255" t="s">
        <v>137</v>
      </c>
      <c r="G255" t="s">
        <v>17</v>
      </c>
      <c r="H255">
        <v>1.1100000000000001</v>
      </c>
      <c r="I255" s="71">
        <v>1000</v>
      </c>
      <c r="J255" t="s">
        <v>114</v>
      </c>
      <c r="K255" s="72">
        <v>-11137.82</v>
      </c>
      <c r="L255" s="72">
        <v>1166455</v>
      </c>
    </row>
    <row r="256" spans="6:12" x14ac:dyDescent="0.2">
      <c r="F256" t="s">
        <v>137</v>
      </c>
      <c r="G256" t="s">
        <v>17</v>
      </c>
      <c r="H256">
        <v>108.29</v>
      </c>
      <c r="I256" s="71">
        <v>1000</v>
      </c>
      <c r="J256" t="s">
        <v>115</v>
      </c>
      <c r="K256" s="72">
        <v>-1082900</v>
      </c>
      <c r="L256" s="72">
        <v>1177592.82</v>
      </c>
    </row>
    <row r="257" spans="6:12" x14ac:dyDescent="0.2">
      <c r="F257" t="s">
        <v>138</v>
      </c>
      <c r="G257" t="s">
        <v>15</v>
      </c>
      <c r="H257">
        <v>102.78</v>
      </c>
      <c r="I257" s="71">
        <v>1000</v>
      </c>
      <c r="J257" t="s">
        <v>113</v>
      </c>
      <c r="K257">
        <v>-20</v>
      </c>
      <c r="L257" s="72">
        <v>2260492.8199999998</v>
      </c>
    </row>
    <row r="258" spans="6:12" x14ac:dyDescent="0.2">
      <c r="F258" t="s">
        <v>138</v>
      </c>
      <c r="G258" t="s">
        <v>15</v>
      </c>
      <c r="H258">
        <v>1.1100000000000001</v>
      </c>
      <c r="I258" s="71">
        <v>1000</v>
      </c>
      <c r="J258" t="s">
        <v>114</v>
      </c>
      <c r="K258" s="72">
        <v>-11057.69</v>
      </c>
      <c r="L258" s="72">
        <v>2260512.8199999998</v>
      </c>
    </row>
    <row r="259" spans="6:12" x14ac:dyDescent="0.2">
      <c r="F259" t="s">
        <v>138</v>
      </c>
      <c r="G259" t="s">
        <v>15</v>
      </c>
      <c r="H259">
        <v>102.78</v>
      </c>
      <c r="I259" s="71">
        <v>1000</v>
      </c>
      <c r="J259" t="s">
        <v>115</v>
      </c>
      <c r="K259" s="72">
        <v>-1027800</v>
      </c>
      <c r="L259" s="72">
        <v>2271570.5099999998</v>
      </c>
    </row>
    <row r="260" spans="6:12" x14ac:dyDescent="0.2">
      <c r="F260" t="s">
        <v>138</v>
      </c>
      <c r="G260" t="s">
        <v>15</v>
      </c>
      <c r="H260">
        <v>102.78</v>
      </c>
      <c r="I260" s="71">
        <v>1000</v>
      </c>
      <c r="J260" t="s">
        <v>113</v>
      </c>
      <c r="K260">
        <v>-20</v>
      </c>
      <c r="L260" s="72">
        <v>3299370.51</v>
      </c>
    </row>
    <row r="261" spans="6:12" x14ac:dyDescent="0.2">
      <c r="F261" t="s">
        <v>138</v>
      </c>
      <c r="G261" t="s">
        <v>15</v>
      </c>
      <c r="H261">
        <v>1.1100000000000001</v>
      </c>
      <c r="I261" s="71">
        <v>1000</v>
      </c>
      <c r="J261" t="s">
        <v>114</v>
      </c>
      <c r="K261" s="72">
        <v>-11057.69</v>
      </c>
      <c r="L261" s="72">
        <v>3299390.51</v>
      </c>
    </row>
    <row r="262" spans="6:12" x14ac:dyDescent="0.2">
      <c r="F262" t="s">
        <v>138</v>
      </c>
      <c r="G262" t="s">
        <v>15</v>
      </c>
      <c r="H262">
        <v>102.78</v>
      </c>
      <c r="I262" s="71">
        <v>1000</v>
      </c>
      <c r="J262" t="s">
        <v>115</v>
      </c>
      <c r="K262" s="72">
        <v>-1027800</v>
      </c>
      <c r="L262" s="72">
        <v>3310448.21</v>
      </c>
    </row>
    <row r="263" spans="6:12" x14ac:dyDescent="0.2">
      <c r="F263" t="s">
        <v>139</v>
      </c>
      <c r="G263" t="s">
        <v>15</v>
      </c>
      <c r="H263">
        <v>102.77</v>
      </c>
      <c r="I263" s="71">
        <v>1000</v>
      </c>
      <c r="J263" t="s">
        <v>113</v>
      </c>
      <c r="K263">
        <v>-20</v>
      </c>
      <c r="L263" s="72">
        <v>4338248.21</v>
      </c>
    </row>
    <row r="264" spans="6:12" x14ac:dyDescent="0.2">
      <c r="F264" t="s">
        <v>139</v>
      </c>
      <c r="G264" t="s">
        <v>15</v>
      </c>
      <c r="H264">
        <v>1.1000000000000001</v>
      </c>
      <c r="I264" s="71">
        <v>1000</v>
      </c>
      <c r="J264" t="s">
        <v>114</v>
      </c>
      <c r="K264" s="72">
        <v>-10977.56</v>
      </c>
      <c r="L264" s="72">
        <v>4338268.21</v>
      </c>
    </row>
    <row r="265" spans="6:12" x14ac:dyDescent="0.2">
      <c r="F265" t="s">
        <v>139</v>
      </c>
      <c r="G265" t="s">
        <v>15</v>
      </c>
      <c r="H265">
        <v>102.77</v>
      </c>
      <c r="I265" s="71">
        <v>1000</v>
      </c>
      <c r="J265" t="s">
        <v>115</v>
      </c>
      <c r="K265" s="72">
        <v>-1027700</v>
      </c>
      <c r="L265" s="72">
        <v>4349245.7699999996</v>
      </c>
    </row>
    <row r="266" spans="6:12" x14ac:dyDescent="0.2">
      <c r="F266" t="s">
        <v>139</v>
      </c>
      <c r="G266" t="s">
        <v>15</v>
      </c>
      <c r="H266">
        <v>102.77</v>
      </c>
      <c r="I266" s="71">
        <v>1000</v>
      </c>
      <c r="J266" t="s">
        <v>113</v>
      </c>
      <c r="K266">
        <v>-20</v>
      </c>
      <c r="L266" s="72">
        <v>5376945.7699999996</v>
      </c>
    </row>
    <row r="267" spans="6:12" x14ac:dyDescent="0.2">
      <c r="F267" t="s">
        <v>139</v>
      </c>
      <c r="G267" t="s">
        <v>15</v>
      </c>
      <c r="H267">
        <v>1.1000000000000001</v>
      </c>
      <c r="I267" s="71">
        <v>1000</v>
      </c>
      <c r="J267" t="s">
        <v>114</v>
      </c>
      <c r="K267" s="72">
        <v>-10977.56</v>
      </c>
      <c r="L267" s="72">
        <v>5376965.7699999996</v>
      </c>
    </row>
    <row r="268" spans="6:12" x14ac:dyDescent="0.2">
      <c r="F268" t="s">
        <v>139</v>
      </c>
      <c r="G268" t="s">
        <v>15</v>
      </c>
      <c r="H268">
        <v>102.77</v>
      </c>
      <c r="I268" s="71">
        <v>1000</v>
      </c>
      <c r="J268" t="s">
        <v>115</v>
      </c>
      <c r="K268" s="72">
        <v>-1027700</v>
      </c>
      <c r="L268" s="72">
        <v>5387943.3300000001</v>
      </c>
    </row>
    <row r="269" spans="6:12" x14ac:dyDescent="0.2">
      <c r="F269" t="s">
        <v>139</v>
      </c>
      <c r="G269" t="s">
        <v>15</v>
      </c>
      <c r="H269">
        <v>102.77</v>
      </c>
      <c r="I269" s="71">
        <v>1000</v>
      </c>
      <c r="J269" t="s">
        <v>113</v>
      </c>
      <c r="K269">
        <v>-20</v>
      </c>
      <c r="L269" s="72">
        <v>6415643.3300000001</v>
      </c>
    </row>
    <row r="270" spans="6:12" x14ac:dyDescent="0.2">
      <c r="F270" t="s">
        <v>139</v>
      </c>
      <c r="G270" t="s">
        <v>15</v>
      </c>
      <c r="H270">
        <v>1.1000000000000001</v>
      </c>
      <c r="I270" s="71">
        <v>1000</v>
      </c>
      <c r="J270" t="s">
        <v>114</v>
      </c>
      <c r="K270" s="72">
        <v>-10977.56</v>
      </c>
      <c r="L270" s="72">
        <v>6415663.3300000001</v>
      </c>
    </row>
    <row r="271" spans="6:12" x14ac:dyDescent="0.2">
      <c r="F271" t="s">
        <v>139</v>
      </c>
      <c r="G271" t="s">
        <v>15</v>
      </c>
      <c r="H271">
        <v>102.77</v>
      </c>
      <c r="I271" s="71">
        <v>1000</v>
      </c>
      <c r="J271" t="s">
        <v>115</v>
      </c>
      <c r="K271" s="72">
        <v>-1027700</v>
      </c>
      <c r="L271" s="72">
        <v>6426640.9000000004</v>
      </c>
    </row>
    <row r="272" spans="6:12" x14ac:dyDescent="0.2">
      <c r="F272" t="s">
        <v>140</v>
      </c>
      <c r="G272" t="s">
        <v>15</v>
      </c>
      <c r="H272">
        <v>102.51</v>
      </c>
      <c r="I272">
        <v>-500</v>
      </c>
      <c r="J272" t="s">
        <v>113</v>
      </c>
      <c r="K272">
        <v>-10</v>
      </c>
      <c r="L272" s="72">
        <v>7454340.9000000004</v>
      </c>
    </row>
    <row r="273" spans="6:12" x14ac:dyDescent="0.2">
      <c r="F273" t="s">
        <v>140</v>
      </c>
      <c r="G273" t="s">
        <v>15</v>
      </c>
      <c r="H273">
        <v>0.53</v>
      </c>
      <c r="I273">
        <v>-500</v>
      </c>
      <c r="J273" t="s">
        <v>114</v>
      </c>
      <c r="K273" s="72">
        <v>2644.23</v>
      </c>
      <c r="L273" s="72">
        <v>7454350.9000000004</v>
      </c>
    </row>
    <row r="274" spans="6:12" x14ac:dyDescent="0.2">
      <c r="F274" t="s">
        <v>140</v>
      </c>
      <c r="G274" t="s">
        <v>15</v>
      </c>
      <c r="H274">
        <v>102.51</v>
      </c>
      <c r="I274">
        <v>-500</v>
      </c>
      <c r="J274" t="s">
        <v>115</v>
      </c>
      <c r="K274" s="72">
        <v>512550</v>
      </c>
      <c r="L274" s="72">
        <v>7451706.6699999999</v>
      </c>
    </row>
    <row r="275" spans="6:12" x14ac:dyDescent="0.2">
      <c r="F275" t="s">
        <v>141</v>
      </c>
      <c r="G275" t="s">
        <v>15</v>
      </c>
      <c r="H275">
        <v>102.35</v>
      </c>
      <c r="I275">
        <v>-500</v>
      </c>
      <c r="J275" t="s">
        <v>113</v>
      </c>
      <c r="K275">
        <v>-10</v>
      </c>
      <c r="L275" s="72">
        <v>6939156.6699999999</v>
      </c>
    </row>
    <row r="276" spans="6:12" x14ac:dyDescent="0.2">
      <c r="F276" t="s">
        <v>141</v>
      </c>
      <c r="G276" t="s">
        <v>15</v>
      </c>
      <c r="H276">
        <v>0.47</v>
      </c>
      <c r="I276">
        <v>-500</v>
      </c>
      <c r="J276" t="s">
        <v>114</v>
      </c>
      <c r="K276" s="72">
        <v>2363.7800000000002</v>
      </c>
      <c r="L276" s="72">
        <v>6939166.6699999999</v>
      </c>
    </row>
    <row r="277" spans="6:12" x14ac:dyDescent="0.2">
      <c r="F277" t="s">
        <v>141</v>
      </c>
      <c r="G277" t="s">
        <v>15</v>
      </c>
      <c r="H277">
        <v>102.35</v>
      </c>
      <c r="I277">
        <v>-500</v>
      </c>
      <c r="J277" t="s">
        <v>115</v>
      </c>
      <c r="K277" s="72">
        <v>511750</v>
      </c>
      <c r="L277" s="72">
        <v>6936802.8799999999</v>
      </c>
    </row>
    <row r="278" spans="6:12" x14ac:dyDescent="0.2">
      <c r="F278" t="s">
        <v>142</v>
      </c>
      <c r="G278" t="s">
        <v>15</v>
      </c>
      <c r="H278">
        <v>102.41</v>
      </c>
      <c r="I278">
        <v>-500</v>
      </c>
      <c r="J278" t="s">
        <v>113</v>
      </c>
      <c r="K278">
        <v>-10</v>
      </c>
      <c r="L278" s="72">
        <v>6425052.8799999999</v>
      </c>
    </row>
    <row r="279" spans="6:12" x14ac:dyDescent="0.2">
      <c r="F279" t="s">
        <v>142</v>
      </c>
      <c r="G279" t="s">
        <v>15</v>
      </c>
      <c r="H279">
        <v>0.46</v>
      </c>
      <c r="I279">
        <v>-500</v>
      </c>
      <c r="J279" t="s">
        <v>114</v>
      </c>
      <c r="K279" s="72">
        <v>2323.7199999999998</v>
      </c>
      <c r="L279" s="72">
        <v>6425062.8799999999</v>
      </c>
    </row>
    <row r="280" spans="6:12" x14ac:dyDescent="0.2">
      <c r="F280" t="s">
        <v>142</v>
      </c>
      <c r="G280" t="s">
        <v>15</v>
      </c>
      <c r="H280">
        <v>102.41</v>
      </c>
      <c r="I280">
        <v>-500</v>
      </c>
      <c r="J280" t="s">
        <v>115</v>
      </c>
      <c r="K280" s="72">
        <v>512050</v>
      </c>
      <c r="L280" s="72">
        <v>6422739.1699999999</v>
      </c>
    </row>
    <row r="281" spans="6:12" x14ac:dyDescent="0.2">
      <c r="F281" t="s">
        <v>142</v>
      </c>
      <c r="G281" t="s">
        <v>15</v>
      </c>
      <c r="H281">
        <v>102.41</v>
      </c>
      <c r="I281">
        <v>-500</v>
      </c>
      <c r="J281" t="s">
        <v>113</v>
      </c>
      <c r="K281">
        <v>-10</v>
      </c>
      <c r="L281" s="72">
        <v>5910689.1699999999</v>
      </c>
    </row>
    <row r="282" spans="6:12" x14ac:dyDescent="0.2">
      <c r="F282" t="s">
        <v>142</v>
      </c>
      <c r="G282" t="s">
        <v>15</v>
      </c>
      <c r="H282">
        <v>0.46</v>
      </c>
      <c r="I282">
        <v>-500</v>
      </c>
      <c r="J282" t="s">
        <v>114</v>
      </c>
      <c r="K282" s="72">
        <v>2323.7199999999998</v>
      </c>
      <c r="L282" s="72">
        <v>5910699.1699999999</v>
      </c>
    </row>
    <row r="283" spans="6:12" x14ac:dyDescent="0.2">
      <c r="F283" t="s">
        <v>142</v>
      </c>
      <c r="G283" t="s">
        <v>15</v>
      </c>
      <c r="H283">
        <v>102.41</v>
      </c>
      <c r="I283">
        <v>-500</v>
      </c>
      <c r="J283" t="s">
        <v>115</v>
      </c>
      <c r="K283" s="72">
        <v>512050</v>
      </c>
      <c r="L283" s="72">
        <v>5908375.4500000002</v>
      </c>
    </row>
    <row r="284" spans="6:12" x14ac:dyDescent="0.2">
      <c r="F284" t="s">
        <v>143</v>
      </c>
      <c r="G284" t="s">
        <v>15</v>
      </c>
      <c r="H284">
        <v>102.57</v>
      </c>
      <c r="I284">
        <v>-500</v>
      </c>
      <c r="J284" t="s">
        <v>113</v>
      </c>
      <c r="K284">
        <v>-10</v>
      </c>
      <c r="L284" s="72">
        <v>5396325.4500000002</v>
      </c>
    </row>
    <row r="285" spans="6:12" x14ac:dyDescent="0.2">
      <c r="F285" t="s">
        <v>143</v>
      </c>
      <c r="G285" t="s">
        <v>15</v>
      </c>
      <c r="H285">
        <v>0.32</v>
      </c>
      <c r="I285">
        <v>-500</v>
      </c>
      <c r="J285" t="s">
        <v>114</v>
      </c>
      <c r="K285" s="72">
        <v>1602.56</v>
      </c>
      <c r="L285" s="72">
        <v>5396335.4500000002</v>
      </c>
    </row>
    <row r="286" spans="6:12" x14ac:dyDescent="0.2">
      <c r="F286" t="s">
        <v>143</v>
      </c>
      <c r="G286" t="s">
        <v>15</v>
      </c>
      <c r="H286">
        <v>102.57</v>
      </c>
      <c r="I286">
        <v>-500</v>
      </c>
      <c r="J286" t="s">
        <v>115</v>
      </c>
      <c r="K286" s="72">
        <v>512850</v>
      </c>
      <c r="L286" s="72">
        <v>5394732.8799999999</v>
      </c>
    </row>
    <row r="287" spans="6:12" x14ac:dyDescent="0.2">
      <c r="F287" t="s">
        <v>144</v>
      </c>
      <c r="G287" t="s">
        <v>15</v>
      </c>
      <c r="H287">
        <v>102.56</v>
      </c>
      <c r="I287">
        <v>-500</v>
      </c>
      <c r="J287" t="s">
        <v>113</v>
      </c>
      <c r="K287">
        <v>-10</v>
      </c>
      <c r="L287" s="72">
        <v>4881882.88</v>
      </c>
    </row>
    <row r="288" spans="6:12" x14ac:dyDescent="0.2">
      <c r="F288" t="s">
        <v>144</v>
      </c>
      <c r="G288" t="s">
        <v>15</v>
      </c>
      <c r="H288">
        <v>0.31</v>
      </c>
      <c r="I288">
        <v>-500</v>
      </c>
      <c r="J288" t="s">
        <v>114</v>
      </c>
      <c r="K288" s="72">
        <v>1562.5</v>
      </c>
      <c r="L288" s="72">
        <v>4881892.88</v>
      </c>
    </row>
    <row r="289" spans="6:12" x14ac:dyDescent="0.2">
      <c r="F289" t="s">
        <v>144</v>
      </c>
      <c r="G289" t="s">
        <v>15</v>
      </c>
      <c r="H289">
        <v>102.56</v>
      </c>
      <c r="I289">
        <v>-500</v>
      </c>
      <c r="J289" t="s">
        <v>115</v>
      </c>
      <c r="K289" s="72">
        <v>512800</v>
      </c>
      <c r="L289" s="72">
        <v>4880330.38</v>
      </c>
    </row>
    <row r="290" spans="6:12" x14ac:dyDescent="0.2">
      <c r="F290" t="s">
        <v>144</v>
      </c>
      <c r="G290" t="s">
        <v>15</v>
      </c>
      <c r="H290">
        <v>102.56</v>
      </c>
      <c r="I290">
        <v>-500</v>
      </c>
      <c r="J290" t="s">
        <v>113</v>
      </c>
      <c r="K290">
        <v>-10</v>
      </c>
      <c r="L290" s="72">
        <v>4367530.38</v>
      </c>
    </row>
    <row r="291" spans="6:12" x14ac:dyDescent="0.2">
      <c r="F291" t="s">
        <v>144</v>
      </c>
      <c r="G291" t="s">
        <v>15</v>
      </c>
      <c r="H291">
        <v>0.31</v>
      </c>
      <c r="I291">
        <v>-500</v>
      </c>
      <c r="J291" t="s">
        <v>114</v>
      </c>
      <c r="K291" s="72">
        <v>1562.5</v>
      </c>
      <c r="L291" s="72">
        <v>4367540.38</v>
      </c>
    </row>
    <row r="292" spans="6:12" x14ac:dyDescent="0.2">
      <c r="F292" t="s">
        <v>144</v>
      </c>
      <c r="G292" t="s">
        <v>15</v>
      </c>
      <c r="H292">
        <v>102.56</v>
      </c>
      <c r="I292">
        <v>-500</v>
      </c>
      <c r="J292" t="s">
        <v>115</v>
      </c>
      <c r="K292" s="72">
        <v>512800</v>
      </c>
      <c r="L292" s="72">
        <v>4365977.88</v>
      </c>
    </row>
    <row r="293" spans="6:12" x14ac:dyDescent="0.2">
      <c r="F293" t="s">
        <v>144</v>
      </c>
      <c r="G293" t="s">
        <v>15</v>
      </c>
      <c r="H293">
        <v>102.56</v>
      </c>
      <c r="I293">
        <v>-500</v>
      </c>
      <c r="J293" t="s">
        <v>113</v>
      </c>
      <c r="K293">
        <v>-10</v>
      </c>
      <c r="L293" s="72">
        <v>3853177.88</v>
      </c>
    </row>
    <row r="294" spans="6:12" x14ac:dyDescent="0.2">
      <c r="F294" t="s">
        <v>144</v>
      </c>
      <c r="G294" t="s">
        <v>15</v>
      </c>
      <c r="H294">
        <v>0.31</v>
      </c>
      <c r="I294">
        <v>-500</v>
      </c>
      <c r="J294" t="s">
        <v>114</v>
      </c>
      <c r="K294" s="72">
        <v>1562.5</v>
      </c>
      <c r="L294" s="72">
        <v>3853187.88</v>
      </c>
    </row>
    <row r="295" spans="6:12" x14ac:dyDescent="0.2">
      <c r="F295" t="s">
        <v>144</v>
      </c>
      <c r="G295" t="s">
        <v>15</v>
      </c>
      <c r="H295">
        <v>102.56</v>
      </c>
      <c r="I295">
        <v>-500</v>
      </c>
      <c r="J295" t="s">
        <v>115</v>
      </c>
      <c r="K295" s="72">
        <v>512800</v>
      </c>
      <c r="L295" s="72">
        <v>3851625.38</v>
      </c>
    </row>
    <row r="296" spans="6:12" x14ac:dyDescent="0.2">
      <c r="F296" t="s">
        <v>145</v>
      </c>
      <c r="G296" t="s">
        <v>15</v>
      </c>
      <c r="H296">
        <v>102.6</v>
      </c>
      <c r="I296">
        <v>-500</v>
      </c>
      <c r="J296" t="s">
        <v>113</v>
      </c>
      <c r="K296">
        <v>-10</v>
      </c>
      <c r="L296" s="72">
        <v>3338825.38</v>
      </c>
    </row>
    <row r="297" spans="6:12" x14ac:dyDescent="0.2">
      <c r="F297" t="s">
        <v>145</v>
      </c>
      <c r="G297" t="s">
        <v>15</v>
      </c>
      <c r="H297">
        <v>0.3</v>
      </c>
      <c r="I297">
        <v>-500</v>
      </c>
      <c r="J297" t="s">
        <v>114</v>
      </c>
      <c r="K297" s="72">
        <v>1522.44</v>
      </c>
      <c r="L297" s="72">
        <v>3338835.38</v>
      </c>
    </row>
    <row r="298" spans="6:12" x14ac:dyDescent="0.2">
      <c r="F298" t="s">
        <v>145</v>
      </c>
      <c r="G298" t="s">
        <v>15</v>
      </c>
      <c r="H298">
        <v>102.6</v>
      </c>
      <c r="I298">
        <v>-500</v>
      </c>
      <c r="J298" t="s">
        <v>115</v>
      </c>
      <c r="K298" s="72">
        <v>513000</v>
      </c>
      <c r="L298" s="72">
        <v>3337312.95</v>
      </c>
    </row>
    <row r="299" spans="6:12" x14ac:dyDescent="0.2">
      <c r="F299" t="s">
        <v>145</v>
      </c>
      <c r="G299" t="s">
        <v>15</v>
      </c>
      <c r="H299">
        <v>102.6</v>
      </c>
      <c r="I299">
        <v>-500</v>
      </c>
      <c r="J299" t="s">
        <v>113</v>
      </c>
      <c r="K299">
        <v>-10</v>
      </c>
      <c r="L299" s="72">
        <v>2824312.95</v>
      </c>
    </row>
    <row r="300" spans="6:12" x14ac:dyDescent="0.2">
      <c r="F300" t="s">
        <v>145</v>
      </c>
      <c r="G300" t="s">
        <v>15</v>
      </c>
      <c r="H300">
        <v>0.3</v>
      </c>
      <c r="I300">
        <v>-500</v>
      </c>
      <c r="J300" t="s">
        <v>114</v>
      </c>
      <c r="K300" s="72">
        <v>1522.44</v>
      </c>
      <c r="L300" s="72">
        <v>2824322.95</v>
      </c>
    </row>
    <row r="301" spans="6:12" x14ac:dyDescent="0.2">
      <c r="F301" t="s">
        <v>145</v>
      </c>
      <c r="G301" t="s">
        <v>15</v>
      </c>
      <c r="H301">
        <v>102.6</v>
      </c>
      <c r="I301">
        <v>-500</v>
      </c>
      <c r="J301" t="s">
        <v>115</v>
      </c>
      <c r="K301" s="72">
        <v>513000</v>
      </c>
      <c r="L301" s="72">
        <v>2822800.51</v>
      </c>
    </row>
    <row r="302" spans="6:12" x14ac:dyDescent="0.2">
      <c r="F302" t="s">
        <v>145</v>
      </c>
      <c r="G302" t="s">
        <v>15</v>
      </c>
      <c r="H302">
        <v>102.6</v>
      </c>
      <c r="I302">
        <v>-500</v>
      </c>
      <c r="J302" t="s">
        <v>113</v>
      </c>
      <c r="K302">
        <v>-10</v>
      </c>
      <c r="L302" s="72">
        <v>2309800.5099999998</v>
      </c>
    </row>
    <row r="303" spans="6:12" x14ac:dyDescent="0.2">
      <c r="F303" t="s">
        <v>145</v>
      </c>
      <c r="G303" t="s">
        <v>15</v>
      </c>
      <c r="H303">
        <v>0.3</v>
      </c>
      <c r="I303">
        <v>-500</v>
      </c>
      <c r="J303" t="s">
        <v>114</v>
      </c>
      <c r="K303" s="72">
        <v>1522.44</v>
      </c>
      <c r="L303" s="72">
        <v>2309810.5099999998</v>
      </c>
    </row>
    <row r="304" spans="6:12" x14ac:dyDescent="0.2">
      <c r="F304" t="s">
        <v>145</v>
      </c>
      <c r="G304" t="s">
        <v>15</v>
      </c>
      <c r="H304">
        <v>102.6</v>
      </c>
      <c r="I304">
        <v>-500</v>
      </c>
      <c r="J304" t="s">
        <v>115</v>
      </c>
      <c r="K304" s="72">
        <v>513000</v>
      </c>
      <c r="L304" s="72">
        <v>2308288.08</v>
      </c>
    </row>
    <row r="305" spans="6:12" x14ac:dyDescent="0.2">
      <c r="F305" t="s">
        <v>145</v>
      </c>
      <c r="G305" t="s">
        <v>15</v>
      </c>
      <c r="H305">
        <v>102.6</v>
      </c>
      <c r="I305">
        <v>-500</v>
      </c>
      <c r="J305" t="s">
        <v>113</v>
      </c>
      <c r="K305">
        <v>-10</v>
      </c>
      <c r="L305" s="72">
        <v>1795288.08</v>
      </c>
    </row>
    <row r="306" spans="6:12" x14ac:dyDescent="0.2">
      <c r="F306" t="s">
        <v>145</v>
      </c>
      <c r="G306" t="s">
        <v>15</v>
      </c>
      <c r="H306">
        <v>0.3</v>
      </c>
      <c r="I306">
        <v>-500</v>
      </c>
      <c r="J306" t="s">
        <v>114</v>
      </c>
      <c r="K306" s="72">
        <v>1522.44</v>
      </c>
      <c r="L306" s="72">
        <v>1795298.08</v>
      </c>
    </row>
    <row r="307" spans="6:12" x14ac:dyDescent="0.2">
      <c r="F307" t="s">
        <v>145</v>
      </c>
      <c r="G307" t="s">
        <v>15</v>
      </c>
      <c r="H307">
        <v>102.6</v>
      </c>
      <c r="I307">
        <v>-500</v>
      </c>
      <c r="J307" t="s">
        <v>115</v>
      </c>
      <c r="K307" s="72">
        <v>513000</v>
      </c>
      <c r="L307" s="72">
        <v>1793775.64</v>
      </c>
    </row>
    <row r="308" spans="6:12" x14ac:dyDescent="0.2">
      <c r="F308" t="s">
        <v>145</v>
      </c>
      <c r="G308" t="s">
        <v>15</v>
      </c>
      <c r="H308">
        <v>102.6</v>
      </c>
      <c r="I308">
        <v>-500</v>
      </c>
      <c r="J308" t="s">
        <v>113</v>
      </c>
      <c r="K308">
        <v>-10</v>
      </c>
      <c r="L308" s="72">
        <v>1280775.6399999999</v>
      </c>
    </row>
    <row r="309" spans="6:12" x14ac:dyDescent="0.2">
      <c r="F309" t="s">
        <v>145</v>
      </c>
      <c r="G309" t="s">
        <v>15</v>
      </c>
      <c r="H309">
        <v>0.3</v>
      </c>
      <c r="I309">
        <v>-500</v>
      </c>
      <c r="J309" t="s">
        <v>114</v>
      </c>
      <c r="K309" s="72">
        <v>1522.44</v>
      </c>
      <c r="L309" s="72">
        <v>1280785.6399999999</v>
      </c>
    </row>
    <row r="310" spans="6:12" x14ac:dyDescent="0.2">
      <c r="F310" t="s">
        <v>145</v>
      </c>
      <c r="G310" t="s">
        <v>15</v>
      </c>
      <c r="H310">
        <v>102.6</v>
      </c>
      <c r="I310">
        <v>-500</v>
      </c>
      <c r="J310" t="s">
        <v>115</v>
      </c>
      <c r="K310" s="72">
        <v>513000</v>
      </c>
      <c r="L310" s="72">
        <v>1279263.21</v>
      </c>
    </row>
    <row r="311" spans="6:12" x14ac:dyDescent="0.2">
      <c r="F311" t="s">
        <v>145</v>
      </c>
      <c r="G311" t="s">
        <v>15</v>
      </c>
      <c r="H311">
        <v>102.6</v>
      </c>
      <c r="I311">
        <v>-500</v>
      </c>
      <c r="J311" t="s">
        <v>113</v>
      </c>
      <c r="K311">
        <v>-10</v>
      </c>
      <c r="L311" s="72">
        <v>766263.21</v>
      </c>
    </row>
    <row r="312" spans="6:12" x14ac:dyDescent="0.2">
      <c r="F312" t="s">
        <v>145</v>
      </c>
      <c r="G312" t="s">
        <v>15</v>
      </c>
      <c r="H312">
        <v>0.3</v>
      </c>
      <c r="I312">
        <v>-500</v>
      </c>
      <c r="J312" t="s">
        <v>114</v>
      </c>
      <c r="K312" s="72">
        <v>1522.44</v>
      </c>
      <c r="L312" s="72">
        <v>766273.21</v>
      </c>
    </row>
    <row r="313" spans="6:12" x14ac:dyDescent="0.2">
      <c r="F313" t="s">
        <v>145</v>
      </c>
      <c r="G313" t="s">
        <v>15</v>
      </c>
      <c r="H313">
        <v>102.6</v>
      </c>
      <c r="I313">
        <v>-500</v>
      </c>
      <c r="J313" t="s">
        <v>115</v>
      </c>
      <c r="K313" s="72">
        <v>513000</v>
      </c>
      <c r="L313" s="72">
        <v>764750.77</v>
      </c>
    </row>
    <row r="314" spans="6:12" x14ac:dyDescent="0.2">
      <c r="F314" t="s">
        <v>145</v>
      </c>
      <c r="G314" t="s">
        <v>15</v>
      </c>
      <c r="H314">
        <v>102.6</v>
      </c>
      <c r="I314">
        <v>-500</v>
      </c>
      <c r="J314" t="s">
        <v>113</v>
      </c>
      <c r="K314">
        <v>-10</v>
      </c>
      <c r="L314" s="72">
        <v>251750.77</v>
      </c>
    </row>
    <row r="315" spans="6:12" x14ac:dyDescent="0.2">
      <c r="F315" t="s">
        <v>145</v>
      </c>
      <c r="G315" t="s">
        <v>15</v>
      </c>
      <c r="H315">
        <v>0.3</v>
      </c>
      <c r="I315">
        <v>-500</v>
      </c>
      <c r="J315" t="s">
        <v>114</v>
      </c>
      <c r="K315" s="72">
        <v>1522.44</v>
      </c>
      <c r="L315" s="72">
        <v>251760.77</v>
      </c>
    </row>
    <row r="316" spans="6:12" x14ac:dyDescent="0.2">
      <c r="F316" t="s">
        <v>145</v>
      </c>
      <c r="G316" t="s">
        <v>15</v>
      </c>
      <c r="H316">
        <v>102.6</v>
      </c>
      <c r="I316">
        <v>-500</v>
      </c>
      <c r="J316" t="s">
        <v>115</v>
      </c>
      <c r="K316" s="72">
        <v>513000</v>
      </c>
      <c r="L316" s="72">
        <v>250238.33</v>
      </c>
    </row>
    <row r="317" spans="6:12" x14ac:dyDescent="0.2">
      <c r="F317" t="s">
        <v>146</v>
      </c>
      <c r="G317" t="s">
        <v>17</v>
      </c>
      <c r="H317">
        <v>100.48</v>
      </c>
      <c r="I317">
        <v>500</v>
      </c>
      <c r="J317" t="s">
        <v>113</v>
      </c>
      <c r="K317">
        <v>-10</v>
      </c>
      <c r="L317" s="72">
        <v>-262761.67</v>
      </c>
    </row>
    <row r="318" spans="6:12" x14ac:dyDescent="0.2">
      <c r="F318" t="s">
        <v>146</v>
      </c>
      <c r="G318" t="s">
        <v>17</v>
      </c>
      <c r="H318">
        <v>0.28999999999999998</v>
      </c>
      <c r="I318">
        <v>500</v>
      </c>
      <c r="J318" t="s">
        <v>114</v>
      </c>
      <c r="K318" s="72">
        <v>-1442.31</v>
      </c>
      <c r="L318" s="72">
        <v>-262751.67</v>
      </c>
    </row>
    <row r="319" spans="6:12" x14ac:dyDescent="0.2">
      <c r="F319" t="s">
        <v>146</v>
      </c>
      <c r="G319" t="s">
        <v>17</v>
      </c>
      <c r="H319">
        <v>100.48</v>
      </c>
      <c r="I319">
        <v>500</v>
      </c>
      <c r="J319" t="s">
        <v>115</v>
      </c>
      <c r="K319" s="72">
        <v>-502400</v>
      </c>
      <c r="L319" s="72">
        <v>-261309.36</v>
      </c>
    </row>
    <row r="320" spans="6:12" x14ac:dyDescent="0.2">
      <c r="F320" t="s">
        <v>146</v>
      </c>
      <c r="G320" t="s">
        <v>17</v>
      </c>
      <c r="H320">
        <v>100.48</v>
      </c>
      <c r="I320">
        <v>500</v>
      </c>
      <c r="J320" t="s">
        <v>113</v>
      </c>
      <c r="K320">
        <v>-10</v>
      </c>
      <c r="L320" s="72">
        <v>241090.64</v>
      </c>
    </row>
    <row r="321" spans="6:12" x14ac:dyDescent="0.2">
      <c r="F321" t="s">
        <v>146</v>
      </c>
      <c r="G321" t="s">
        <v>17</v>
      </c>
      <c r="H321">
        <v>0.28999999999999998</v>
      </c>
      <c r="I321">
        <v>500</v>
      </c>
      <c r="J321" t="s">
        <v>114</v>
      </c>
      <c r="K321" s="72">
        <v>-1442.31</v>
      </c>
      <c r="L321" s="72">
        <v>241100.64</v>
      </c>
    </row>
    <row r="322" spans="6:12" x14ac:dyDescent="0.2">
      <c r="F322" t="s">
        <v>146</v>
      </c>
      <c r="G322" t="s">
        <v>17</v>
      </c>
      <c r="H322">
        <v>100.48</v>
      </c>
      <c r="I322">
        <v>500</v>
      </c>
      <c r="J322" t="s">
        <v>115</v>
      </c>
      <c r="K322" s="72">
        <v>-502400</v>
      </c>
      <c r="L322" s="72">
        <v>242542.95</v>
      </c>
    </row>
    <row r="323" spans="6:12" x14ac:dyDescent="0.2">
      <c r="F323" t="s">
        <v>146</v>
      </c>
      <c r="G323" t="s">
        <v>17</v>
      </c>
      <c r="H323">
        <v>100.48</v>
      </c>
      <c r="I323">
        <v>500</v>
      </c>
      <c r="J323" t="s">
        <v>113</v>
      </c>
      <c r="K323">
        <v>-10</v>
      </c>
      <c r="L323" s="72">
        <v>744942.95</v>
      </c>
    </row>
    <row r="324" spans="6:12" x14ac:dyDescent="0.2">
      <c r="F324" t="s">
        <v>146</v>
      </c>
      <c r="G324" t="s">
        <v>17</v>
      </c>
      <c r="H324">
        <v>0.28999999999999998</v>
      </c>
      <c r="I324">
        <v>500</v>
      </c>
      <c r="J324" t="s">
        <v>114</v>
      </c>
      <c r="K324" s="72">
        <v>-1442.31</v>
      </c>
      <c r="L324" s="72">
        <v>744952.95</v>
      </c>
    </row>
    <row r="325" spans="6:12" x14ac:dyDescent="0.2">
      <c r="F325" t="s">
        <v>146</v>
      </c>
      <c r="G325" t="s">
        <v>17</v>
      </c>
      <c r="H325">
        <v>100.48</v>
      </c>
      <c r="I325">
        <v>500</v>
      </c>
      <c r="J325" t="s">
        <v>115</v>
      </c>
      <c r="K325" s="72">
        <v>-502400</v>
      </c>
      <c r="L325" s="72">
        <v>746395.26</v>
      </c>
    </row>
    <row r="326" spans="6:12" x14ac:dyDescent="0.2">
      <c r="F326" t="s">
        <v>146</v>
      </c>
      <c r="G326" t="s">
        <v>17</v>
      </c>
      <c r="H326">
        <v>100.48</v>
      </c>
      <c r="I326">
        <v>500</v>
      </c>
      <c r="J326" t="s">
        <v>113</v>
      </c>
      <c r="K326">
        <v>-10</v>
      </c>
      <c r="L326" s="72">
        <v>1248795.26</v>
      </c>
    </row>
    <row r="327" spans="6:12" x14ac:dyDescent="0.2">
      <c r="F327" t="s">
        <v>146</v>
      </c>
      <c r="G327" t="s">
        <v>17</v>
      </c>
      <c r="H327">
        <v>0.28999999999999998</v>
      </c>
      <c r="I327">
        <v>500</v>
      </c>
      <c r="J327" t="s">
        <v>114</v>
      </c>
      <c r="K327" s="72">
        <v>-1442.31</v>
      </c>
      <c r="L327" s="72">
        <v>1248805.26</v>
      </c>
    </row>
    <row r="328" spans="6:12" x14ac:dyDescent="0.2">
      <c r="F328" t="s">
        <v>146</v>
      </c>
      <c r="G328" t="s">
        <v>17</v>
      </c>
      <c r="H328">
        <v>100.48</v>
      </c>
      <c r="I328">
        <v>500</v>
      </c>
      <c r="J328" t="s">
        <v>115</v>
      </c>
      <c r="K328" s="72">
        <v>-502400</v>
      </c>
      <c r="L328" s="72">
        <v>1250247.56</v>
      </c>
    </row>
    <row r="329" spans="6:12" x14ac:dyDescent="0.2">
      <c r="F329" t="s">
        <v>146</v>
      </c>
      <c r="G329" t="s">
        <v>17</v>
      </c>
      <c r="H329">
        <v>100.48</v>
      </c>
      <c r="I329">
        <v>500</v>
      </c>
      <c r="J329" t="s">
        <v>113</v>
      </c>
      <c r="K329">
        <v>-10</v>
      </c>
      <c r="L329" s="72">
        <v>1752647.56</v>
      </c>
    </row>
    <row r="330" spans="6:12" x14ac:dyDescent="0.2">
      <c r="F330" t="s">
        <v>146</v>
      </c>
      <c r="G330" t="s">
        <v>17</v>
      </c>
      <c r="H330">
        <v>0.28999999999999998</v>
      </c>
      <c r="I330">
        <v>500</v>
      </c>
      <c r="J330" t="s">
        <v>114</v>
      </c>
      <c r="K330" s="72">
        <v>-1442.31</v>
      </c>
      <c r="L330" s="72">
        <v>1752657.56</v>
      </c>
    </row>
    <row r="331" spans="6:12" x14ac:dyDescent="0.2">
      <c r="F331" t="s">
        <v>146</v>
      </c>
      <c r="G331" t="s">
        <v>17</v>
      </c>
      <c r="H331">
        <v>100.48</v>
      </c>
      <c r="I331">
        <v>500</v>
      </c>
      <c r="J331" t="s">
        <v>115</v>
      </c>
      <c r="K331" s="72">
        <v>-502400</v>
      </c>
      <c r="L331" s="72">
        <v>1754099.87</v>
      </c>
    </row>
    <row r="332" spans="6:12" x14ac:dyDescent="0.2">
      <c r="F332" t="s">
        <v>147</v>
      </c>
      <c r="G332" t="s">
        <v>17</v>
      </c>
      <c r="H332">
        <v>100.38</v>
      </c>
      <c r="I332">
        <v>500</v>
      </c>
      <c r="J332" t="s">
        <v>113</v>
      </c>
      <c r="K332">
        <v>-10</v>
      </c>
      <c r="L332" s="72">
        <v>2256499.87</v>
      </c>
    </row>
    <row r="333" spans="6:12" x14ac:dyDescent="0.2">
      <c r="F333" t="s">
        <v>147</v>
      </c>
      <c r="G333" t="s">
        <v>17</v>
      </c>
      <c r="H333">
        <v>0.28000000000000003</v>
      </c>
      <c r="I333">
        <v>500</v>
      </c>
      <c r="J333" t="s">
        <v>114</v>
      </c>
      <c r="K333" s="72">
        <v>-1402.24</v>
      </c>
      <c r="L333" s="72">
        <v>2256509.87</v>
      </c>
    </row>
    <row r="334" spans="6:12" x14ac:dyDescent="0.2">
      <c r="F334" t="s">
        <v>147</v>
      </c>
      <c r="G334" t="s">
        <v>17</v>
      </c>
      <c r="H334">
        <v>100.38</v>
      </c>
      <c r="I334">
        <v>500</v>
      </c>
      <c r="J334" t="s">
        <v>115</v>
      </c>
      <c r="K334" s="72">
        <v>-501900</v>
      </c>
      <c r="L334" s="72">
        <v>2257912.12</v>
      </c>
    </row>
    <row r="335" spans="6:12" x14ac:dyDescent="0.2">
      <c r="F335" t="s">
        <v>148</v>
      </c>
      <c r="G335" t="s">
        <v>17</v>
      </c>
      <c r="H335">
        <v>100.33</v>
      </c>
      <c r="I335">
        <v>500</v>
      </c>
      <c r="J335" t="s">
        <v>113</v>
      </c>
      <c r="K335">
        <v>-10</v>
      </c>
      <c r="L335" s="72">
        <v>2759812.12</v>
      </c>
    </row>
    <row r="336" spans="6:12" x14ac:dyDescent="0.2">
      <c r="F336" t="s">
        <v>148</v>
      </c>
      <c r="G336" t="s">
        <v>17</v>
      </c>
      <c r="H336">
        <v>0.27</v>
      </c>
      <c r="I336">
        <v>500</v>
      </c>
      <c r="J336" t="s">
        <v>114</v>
      </c>
      <c r="K336" s="72">
        <v>-1362.18</v>
      </c>
      <c r="L336" s="72">
        <v>2759822.12</v>
      </c>
    </row>
    <row r="337" spans="6:12" x14ac:dyDescent="0.2">
      <c r="F337" t="s">
        <v>148</v>
      </c>
      <c r="G337" t="s">
        <v>17</v>
      </c>
      <c r="H337">
        <v>100.33</v>
      </c>
      <c r="I337">
        <v>500</v>
      </c>
      <c r="J337" t="s">
        <v>115</v>
      </c>
      <c r="K337" s="72">
        <v>-501650</v>
      </c>
      <c r="L337" s="72">
        <v>2761184.29</v>
      </c>
    </row>
    <row r="338" spans="6:12" x14ac:dyDescent="0.2">
      <c r="F338" t="s">
        <v>148</v>
      </c>
      <c r="G338" t="s">
        <v>17</v>
      </c>
      <c r="H338">
        <v>100.33</v>
      </c>
      <c r="I338">
        <v>500</v>
      </c>
      <c r="J338" t="s">
        <v>113</v>
      </c>
      <c r="K338">
        <v>-10</v>
      </c>
      <c r="L338" s="72">
        <v>3262834.29</v>
      </c>
    </row>
    <row r="339" spans="6:12" x14ac:dyDescent="0.2">
      <c r="F339" t="s">
        <v>148</v>
      </c>
      <c r="G339" t="s">
        <v>17</v>
      </c>
      <c r="H339">
        <v>0.27</v>
      </c>
      <c r="I339">
        <v>500</v>
      </c>
      <c r="J339" t="s">
        <v>114</v>
      </c>
      <c r="K339" s="72">
        <v>-1362.18</v>
      </c>
      <c r="L339" s="72">
        <v>3262844.29</v>
      </c>
    </row>
    <row r="340" spans="6:12" x14ac:dyDescent="0.2">
      <c r="F340" t="s">
        <v>148</v>
      </c>
      <c r="G340" t="s">
        <v>17</v>
      </c>
      <c r="H340">
        <v>100.33</v>
      </c>
      <c r="I340">
        <v>500</v>
      </c>
      <c r="J340" t="s">
        <v>115</v>
      </c>
      <c r="K340" s="72">
        <v>-501650</v>
      </c>
      <c r="L340" s="72">
        <v>3264206.47</v>
      </c>
    </row>
    <row r="341" spans="6:12" x14ac:dyDescent="0.2">
      <c r="F341" t="s">
        <v>148</v>
      </c>
      <c r="G341" t="s">
        <v>17</v>
      </c>
      <c r="H341">
        <v>100.33</v>
      </c>
      <c r="I341">
        <v>500</v>
      </c>
      <c r="J341" t="s">
        <v>113</v>
      </c>
      <c r="K341">
        <v>-10</v>
      </c>
      <c r="L341" s="72">
        <v>3765856.47</v>
      </c>
    </row>
    <row r="342" spans="6:12" x14ac:dyDescent="0.2">
      <c r="F342" t="s">
        <v>148</v>
      </c>
      <c r="G342" t="s">
        <v>17</v>
      </c>
      <c r="H342">
        <v>0.27</v>
      </c>
      <c r="I342">
        <v>500</v>
      </c>
      <c r="J342" t="s">
        <v>114</v>
      </c>
      <c r="K342" s="72">
        <v>-1362.18</v>
      </c>
      <c r="L342" s="72">
        <v>3765866.47</v>
      </c>
    </row>
    <row r="343" spans="6:12" x14ac:dyDescent="0.2">
      <c r="F343" t="s">
        <v>148</v>
      </c>
      <c r="G343" t="s">
        <v>17</v>
      </c>
      <c r="H343">
        <v>100.33</v>
      </c>
      <c r="I343">
        <v>500</v>
      </c>
      <c r="J343" t="s">
        <v>115</v>
      </c>
      <c r="K343" s="72">
        <v>-501650</v>
      </c>
      <c r="L343" s="72">
        <v>3767228.65</v>
      </c>
    </row>
    <row r="344" spans="6:12" x14ac:dyDescent="0.2">
      <c r="F344" t="s">
        <v>149</v>
      </c>
      <c r="G344" t="s">
        <v>17</v>
      </c>
      <c r="H344">
        <v>100.43</v>
      </c>
      <c r="I344">
        <v>500</v>
      </c>
      <c r="J344" t="s">
        <v>113</v>
      </c>
      <c r="K344">
        <v>-10</v>
      </c>
      <c r="L344" s="72">
        <v>4268878.6500000004</v>
      </c>
    </row>
    <row r="345" spans="6:12" x14ac:dyDescent="0.2">
      <c r="F345" t="s">
        <v>149</v>
      </c>
      <c r="G345" t="s">
        <v>17</v>
      </c>
      <c r="H345">
        <v>0.26</v>
      </c>
      <c r="I345">
        <v>500</v>
      </c>
      <c r="J345" t="s">
        <v>114</v>
      </c>
      <c r="K345" s="72">
        <v>-1322.12</v>
      </c>
      <c r="L345" s="72">
        <v>4268888.6500000004</v>
      </c>
    </row>
    <row r="346" spans="6:12" x14ac:dyDescent="0.2">
      <c r="F346" t="s">
        <v>149</v>
      </c>
      <c r="G346" t="s">
        <v>17</v>
      </c>
      <c r="H346">
        <v>100.43</v>
      </c>
      <c r="I346">
        <v>500</v>
      </c>
      <c r="J346" t="s">
        <v>115</v>
      </c>
      <c r="K346" s="72">
        <v>-502150</v>
      </c>
      <c r="L346" s="72">
        <v>4270210.7699999996</v>
      </c>
    </row>
    <row r="347" spans="6:12" x14ac:dyDescent="0.2">
      <c r="F347" t="s">
        <v>149</v>
      </c>
      <c r="G347" t="s">
        <v>17</v>
      </c>
      <c r="H347">
        <v>100.43</v>
      </c>
      <c r="I347">
        <v>500</v>
      </c>
      <c r="J347" t="s">
        <v>113</v>
      </c>
      <c r="K347">
        <v>-10</v>
      </c>
      <c r="L347" s="72">
        <v>4772360.7699999996</v>
      </c>
    </row>
    <row r="348" spans="6:12" x14ac:dyDescent="0.2">
      <c r="F348" t="s">
        <v>149</v>
      </c>
      <c r="G348" t="s">
        <v>17</v>
      </c>
      <c r="H348">
        <v>0.26</v>
      </c>
      <c r="I348">
        <v>500</v>
      </c>
      <c r="J348" t="s">
        <v>114</v>
      </c>
      <c r="K348" s="72">
        <v>-1322.12</v>
      </c>
      <c r="L348" s="72">
        <v>4772370.7699999996</v>
      </c>
    </row>
    <row r="349" spans="6:12" x14ac:dyDescent="0.2">
      <c r="F349" t="s">
        <v>149</v>
      </c>
      <c r="G349" t="s">
        <v>17</v>
      </c>
      <c r="H349">
        <v>100.43</v>
      </c>
      <c r="I349">
        <v>500</v>
      </c>
      <c r="J349" t="s">
        <v>115</v>
      </c>
      <c r="K349" s="72">
        <v>-502150</v>
      </c>
      <c r="L349" s="72">
        <v>4773692.88</v>
      </c>
    </row>
    <row r="350" spans="6:12" x14ac:dyDescent="0.2">
      <c r="F350" t="s">
        <v>149</v>
      </c>
      <c r="G350" t="s">
        <v>17</v>
      </c>
      <c r="H350">
        <v>100.43</v>
      </c>
      <c r="I350">
        <v>500</v>
      </c>
      <c r="J350" t="s">
        <v>113</v>
      </c>
      <c r="K350">
        <v>-10</v>
      </c>
      <c r="L350" s="72">
        <v>5275842.88</v>
      </c>
    </row>
    <row r="351" spans="6:12" x14ac:dyDescent="0.2">
      <c r="F351" t="s">
        <v>149</v>
      </c>
      <c r="G351" t="s">
        <v>17</v>
      </c>
      <c r="H351">
        <v>0.26</v>
      </c>
      <c r="I351">
        <v>500</v>
      </c>
      <c r="J351" t="s">
        <v>114</v>
      </c>
      <c r="K351" s="72">
        <v>-1322.12</v>
      </c>
      <c r="L351" s="72">
        <v>5275852.88</v>
      </c>
    </row>
    <row r="352" spans="6:12" x14ac:dyDescent="0.2">
      <c r="F352" t="s">
        <v>149</v>
      </c>
      <c r="G352" t="s">
        <v>17</v>
      </c>
      <c r="H352">
        <v>100.43</v>
      </c>
      <c r="I352">
        <v>500</v>
      </c>
      <c r="J352" t="s">
        <v>115</v>
      </c>
      <c r="K352" s="72">
        <v>-502150</v>
      </c>
      <c r="L352" s="72">
        <v>5277175</v>
      </c>
    </row>
    <row r="353" spans="6:12" x14ac:dyDescent="0.2">
      <c r="F353" t="s">
        <v>149</v>
      </c>
      <c r="G353" t="s">
        <v>17</v>
      </c>
      <c r="H353">
        <v>100.43</v>
      </c>
      <c r="I353">
        <v>500</v>
      </c>
      <c r="J353" t="s">
        <v>113</v>
      </c>
      <c r="K353">
        <v>-10</v>
      </c>
      <c r="L353" s="72">
        <v>5779325</v>
      </c>
    </row>
    <row r="354" spans="6:12" x14ac:dyDescent="0.2">
      <c r="F354" t="s">
        <v>149</v>
      </c>
      <c r="G354" t="s">
        <v>17</v>
      </c>
      <c r="H354">
        <v>0.26</v>
      </c>
      <c r="I354">
        <v>500</v>
      </c>
      <c r="J354" t="s">
        <v>114</v>
      </c>
      <c r="K354" s="72">
        <v>-1322.12</v>
      </c>
      <c r="L354" s="72">
        <v>5779335</v>
      </c>
    </row>
    <row r="355" spans="6:12" x14ac:dyDescent="0.2">
      <c r="F355" t="s">
        <v>149</v>
      </c>
      <c r="G355" t="s">
        <v>17</v>
      </c>
      <c r="H355">
        <v>100.43</v>
      </c>
      <c r="I355">
        <v>500</v>
      </c>
      <c r="J355" t="s">
        <v>115</v>
      </c>
      <c r="K355" s="72">
        <v>-502150</v>
      </c>
      <c r="L355" s="72">
        <v>5780657.1200000001</v>
      </c>
    </row>
    <row r="356" spans="6:12" x14ac:dyDescent="0.2">
      <c r="F356" t="s">
        <v>149</v>
      </c>
      <c r="G356" t="s">
        <v>17</v>
      </c>
      <c r="H356">
        <v>100.43</v>
      </c>
      <c r="I356">
        <v>500</v>
      </c>
      <c r="J356" t="s">
        <v>113</v>
      </c>
      <c r="K356">
        <v>-10</v>
      </c>
      <c r="L356" s="72">
        <v>6282807.1200000001</v>
      </c>
    </row>
    <row r="357" spans="6:12" x14ac:dyDescent="0.2">
      <c r="F357" t="s">
        <v>149</v>
      </c>
      <c r="G357" t="s">
        <v>17</v>
      </c>
      <c r="H357">
        <v>0.26</v>
      </c>
      <c r="I357">
        <v>500</v>
      </c>
      <c r="J357" t="s">
        <v>114</v>
      </c>
      <c r="K357" s="72">
        <v>-1322.12</v>
      </c>
      <c r="L357" s="72">
        <v>6282817.1200000001</v>
      </c>
    </row>
    <row r="358" spans="6:12" x14ac:dyDescent="0.2">
      <c r="F358" t="s">
        <v>149</v>
      </c>
      <c r="G358" t="s">
        <v>17</v>
      </c>
      <c r="H358">
        <v>100.43</v>
      </c>
      <c r="I358">
        <v>500</v>
      </c>
      <c r="J358" t="s">
        <v>115</v>
      </c>
      <c r="K358" s="72">
        <v>-502150</v>
      </c>
      <c r="L358" s="72">
        <v>6284139.2300000004</v>
      </c>
    </row>
    <row r="359" spans="6:12" x14ac:dyDescent="0.2">
      <c r="F359" t="s">
        <v>150</v>
      </c>
      <c r="G359" t="s">
        <v>17</v>
      </c>
      <c r="H359">
        <v>100.23</v>
      </c>
      <c r="I359">
        <v>500</v>
      </c>
      <c r="J359" t="s">
        <v>113</v>
      </c>
      <c r="K359">
        <v>-10</v>
      </c>
      <c r="L359" s="72">
        <v>6786289.2300000004</v>
      </c>
    </row>
    <row r="360" spans="6:12" x14ac:dyDescent="0.2">
      <c r="F360" t="s">
        <v>150</v>
      </c>
      <c r="G360" t="s">
        <v>17</v>
      </c>
      <c r="H360">
        <v>0.26</v>
      </c>
      <c r="I360">
        <v>500</v>
      </c>
      <c r="J360" t="s">
        <v>114</v>
      </c>
      <c r="K360" s="72">
        <v>-1282.05</v>
      </c>
      <c r="L360" s="72">
        <v>6786299.2300000004</v>
      </c>
    </row>
    <row r="361" spans="6:12" x14ac:dyDescent="0.2">
      <c r="F361" t="s">
        <v>150</v>
      </c>
      <c r="G361" t="s">
        <v>17</v>
      </c>
      <c r="H361">
        <v>100.23</v>
      </c>
      <c r="I361">
        <v>500</v>
      </c>
      <c r="J361" t="s">
        <v>115</v>
      </c>
      <c r="K361" s="72">
        <v>-501150</v>
      </c>
      <c r="L361" s="72">
        <v>6787581.2800000003</v>
      </c>
    </row>
    <row r="362" spans="6:12" x14ac:dyDescent="0.2">
      <c r="F362" t="s">
        <v>150</v>
      </c>
      <c r="G362" t="s">
        <v>17</v>
      </c>
      <c r="H362">
        <v>100.23</v>
      </c>
      <c r="I362">
        <v>500</v>
      </c>
      <c r="J362" t="s">
        <v>113</v>
      </c>
      <c r="K362">
        <v>-10</v>
      </c>
      <c r="L362" s="72">
        <v>7288731.2800000003</v>
      </c>
    </row>
    <row r="363" spans="6:12" x14ac:dyDescent="0.2">
      <c r="F363" t="s">
        <v>150</v>
      </c>
      <c r="G363" t="s">
        <v>17</v>
      </c>
      <c r="H363">
        <v>0.26</v>
      </c>
      <c r="I363">
        <v>500</v>
      </c>
      <c r="J363" t="s">
        <v>114</v>
      </c>
      <c r="K363" s="72">
        <v>-1282.05</v>
      </c>
      <c r="L363" s="72">
        <v>7288741.2800000003</v>
      </c>
    </row>
    <row r="364" spans="6:12" x14ac:dyDescent="0.2">
      <c r="F364" t="s">
        <v>150</v>
      </c>
      <c r="G364" t="s">
        <v>17</v>
      </c>
      <c r="H364">
        <v>100.23</v>
      </c>
      <c r="I364">
        <v>500</v>
      </c>
      <c r="J364" t="s">
        <v>115</v>
      </c>
      <c r="K364" s="72">
        <v>-501150</v>
      </c>
      <c r="L364" s="72">
        <v>7290023.3300000001</v>
      </c>
    </row>
    <row r="365" spans="6:12" x14ac:dyDescent="0.2">
      <c r="F365" t="s">
        <v>151</v>
      </c>
      <c r="G365" t="s">
        <v>17</v>
      </c>
      <c r="H365">
        <v>100.13</v>
      </c>
      <c r="I365">
        <v>500</v>
      </c>
      <c r="J365" t="s">
        <v>113</v>
      </c>
      <c r="K365">
        <v>-10</v>
      </c>
      <c r="L365" s="72">
        <v>7791173.3300000001</v>
      </c>
    </row>
    <row r="366" spans="6:12" x14ac:dyDescent="0.2">
      <c r="F366" t="s">
        <v>151</v>
      </c>
      <c r="G366" t="s">
        <v>17</v>
      </c>
      <c r="H366">
        <v>0.25</v>
      </c>
      <c r="I366">
        <v>500</v>
      </c>
      <c r="J366" t="s">
        <v>114</v>
      </c>
      <c r="K366" s="72">
        <v>-1241.99</v>
      </c>
      <c r="L366" s="72">
        <v>7791183.3300000001</v>
      </c>
    </row>
    <row r="367" spans="6:12" x14ac:dyDescent="0.2">
      <c r="F367" t="s">
        <v>151</v>
      </c>
      <c r="G367" t="s">
        <v>17</v>
      </c>
      <c r="H367">
        <v>100.13</v>
      </c>
      <c r="I367">
        <v>500</v>
      </c>
      <c r="J367" t="s">
        <v>115</v>
      </c>
      <c r="K367" s="72">
        <v>-500650</v>
      </c>
      <c r="L367" s="72">
        <v>7792425.3200000003</v>
      </c>
    </row>
    <row r="368" spans="6:12" x14ac:dyDescent="0.2">
      <c r="F368" t="s">
        <v>151</v>
      </c>
      <c r="G368" t="s">
        <v>17</v>
      </c>
      <c r="H368">
        <v>100.13</v>
      </c>
      <c r="I368">
        <v>500</v>
      </c>
      <c r="J368" t="s">
        <v>113</v>
      </c>
      <c r="K368">
        <v>-10</v>
      </c>
      <c r="L368" s="72">
        <v>8293075.3200000003</v>
      </c>
    </row>
    <row r="369" spans="6:12" x14ac:dyDescent="0.2">
      <c r="F369" t="s">
        <v>151</v>
      </c>
      <c r="G369" t="s">
        <v>17</v>
      </c>
      <c r="H369">
        <v>0.25</v>
      </c>
      <c r="I369">
        <v>500</v>
      </c>
      <c r="J369" t="s">
        <v>114</v>
      </c>
      <c r="K369" s="72">
        <v>-1241.99</v>
      </c>
      <c r="L369" s="72">
        <v>8293085.3200000003</v>
      </c>
    </row>
    <row r="370" spans="6:12" x14ac:dyDescent="0.2">
      <c r="F370" t="s">
        <v>151</v>
      </c>
      <c r="G370" t="s">
        <v>17</v>
      </c>
      <c r="H370">
        <v>100.13</v>
      </c>
      <c r="I370">
        <v>500</v>
      </c>
      <c r="J370" t="s">
        <v>115</v>
      </c>
      <c r="K370" s="72">
        <v>-500650</v>
      </c>
      <c r="L370" s="72">
        <v>8294327.3099999996</v>
      </c>
    </row>
    <row r="371" spans="6:12" x14ac:dyDescent="0.2">
      <c r="F371" t="s">
        <v>151</v>
      </c>
      <c r="G371" t="s">
        <v>17</v>
      </c>
      <c r="H371">
        <v>100.13</v>
      </c>
      <c r="I371">
        <v>500</v>
      </c>
      <c r="J371" t="s">
        <v>113</v>
      </c>
      <c r="K371">
        <v>-10</v>
      </c>
      <c r="L371" s="72">
        <v>8794977.3100000005</v>
      </c>
    </row>
    <row r="372" spans="6:12" x14ac:dyDescent="0.2">
      <c r="F372" t="s">
        <v>151</v>
      </c>
      <c r="G372" t="s">
        <v>17</v>
      </c>
      <c r="H372">
        <v>0.25</v>
      </c>
      <c r="I372">
        <v>500</v>
      </c>
      <c r="J372" t="s">
        <v>114</v>
      </c>
      <c r="K372" s="72">
        <v>-1241.99</v>
      </c>
      <c r="L372" s="72">
        <v>8794987.3100000005</v>
      </c>
    </row>
    <row r="373" spans="6:12" x14ac:dyDescent="0.2">
      <c r="F373" t="s">
        <v>151</v>
      </c>
      <c r="G373" t="s">
        <v>17</v>
      </c>
      <c r="H373">
        <v>100.13</v>
      </c>
      <c r="I373">
        <v>500</v>
      </c>
      <c r="J373" t="s">
        <v>115</v>
      </c>
      <c r="K373" s="72">
        <v>-500650</v>
      </c>
      <c r="L373" s="72">
        <v>8796229.2899999991</v>
      </c>
    </row>
    <row r="374" spans="6:12" x14ac:dyDescent="0.2">
      <c r="F374" t="s">
        <v>151</v>
      </c>
      <c r="G374" t="s">
        <v>17</v>
      </c>
      <c r="H374">
        <v>100.13</v>
      </c>
      <c r="I374">
        <v>500</v>
      </c>
      <c r="J374" t="s">
        <v>113</v>
      </c>
      <c r="K374">
        <v>-10</v>
      </c>
      <c r="L374" s="72">
        <v>9296879.2899999991</v>
      </c>
    </row>
    <row r="375" spans="6:12" x14ac:dyDescent="0.2">
      <c r="F375" t="s">
        <v>151</v>
      </c>
      <c r="G375" t="s">
        <v>17</v>
      </c>
      <c r="H375">
        <v>0.25</v>
      </c>
      <c r="I375">
        <v>500</v>
      </c>
      <c r="J375" t="s">
        <v>114</v>
      </c>
      <c r="K375" s="72">
        <v>-1241.99</v>
      </c>
      <c r="L375" s="72">
        <v>9296889.2899999991</v>
      </c>
    </row>
    <row r="376" spans="6:12" x14ac:dyDescent="0.2">
      <c r="F376" t="s">
        <v>151</v>
      </c>
      <c r="G376" t="s">
        <v>17</v>
      </c>
      <c r="H376">
        <v>100.13</v>
      </c>
      <c r="I376">
        <v>500</v>
      </c>
      <c r="J376" t="s">
        <v>115</v>
      </c>
      <c r="K376" s="72">
        <v>-500650</v>
      </c>
      <c r="L376" s="72">
        <v>9298131.2799999993</v>
      </c>
    </row>
    <row r="377" spans="6:12" x14ac:dyDescent="0.2">
      <c r="F377" t="s">
        <v>151</v>
      </c>
      <c r="G377" t="s">
        <v>17</v>
      </c>
      <c r="H377">
        <v>100.13</v>
      </c>
      <c r="I377">
        <v>500</v>
      </c>
      <c r="J377" t="s">
        <v>113</v>
      </c>
      <c r="K377">
        <v>-10</v>
      </c>
      <c r="L377" s="72">
        <v>9798781.2799999993</v>
      </c>
    </row>
    <row r="378" spans="6:12" x14ac:dyDescent="0.2">
      <c r="F378" t="s">
        <v>151</v>
      </c>
      <c r="G378" t="s">
        <v>17</v>
      </c>
      <c r="H378">
        <v>0.25</v>
      </c>
      <c r="I378">
        <v>500</v>
      </c>
      <c r="J378" t="s">
        <v>114</v>
      </c>
      <c r="K378" s="72">
        <v>-1241.99</v>
      </c>
      <c r="L378" s="72">
        <v>9798791.2799999993</v>
      </c>
    </row>
    <row r="379" spans="6:12" x14ac:dyDescent="0.2">
      <c r="F379" t="s">
        <v>151</v>
      </c>
      <c r="G379" t="s">
        <v>17</v>
      </c>
      <c r="H379">
        <v>100.13</v>
      </c>
      <c r="I379">
        <v>500</v>
      </c>
      <c r="J379" t="s">
        <v>115</v>
      </c>
      <c r="K379" s="72">
        <v>-500650</v>
      </c>
      <c r="L379" s="72">
        <v>9800033.2699999996</v>
      </c>
    </row>
    <row r="380" spans="6:12" x14ac:dyDescent="0.2">
      <c r="F380" t="s">
        <v>152</v>
      </c>
      <c r="G380" t="s">
        <v>17</v>
      </c>
      <c r="H380">
        <v>100.28</v>
      </c>
      <c r="I380">
        <v>500</v>
      </c>
      <c r="J380" t="s">
        <v>113</v>
      </c>
      <c r="K380">
        <v>-10</v>
      </c>
      <c r="L380" s="72">
        <v>10300683.27</v>
      </c>
    </row>
    <row r="381" spans="6:12" x14ac:dyDescent="0.2">
      <c r="F381" t="s">
        <v>152</v>
      </c>
      <c r="G381" t="s">
        <v>17</v>
      </c>
      <c r="H381">
        <v>0.18</v>
      </c>
      <c r="I381">
        <v>500</v>
      </c>
      <c r="J381" t="s">
        <v>114</v>
      </c>
      <c r="K381">
        <v>-921.47</v>
      </c>
      <c r="L381" s="72">
        <v>10300693.27</v>
      </c>
    </row>
    <row r="382" spans="6:12" x14ac:dyDescent="0.2">
      <c r="F382" t="s">
        <v>152</v>
      </c>
      <c r="G382" t="s">
        <v>17</v>
      </c>
      <c r="H382">
        <v>100.28</v>
      </c>
      <c r="I382">
        <v>500</v>
      </c>
      <c r="J382" t="s">
        <v>115</v>
      </c>
      <c r="K382" s="72">
        <v>-501400</v>
      </c>
      <c r="L382" s="72">
        <v>10301614.74</v>
      </c>
    </row>
    <row r="383" spans="6:12" x14ac:dyDescent="0.2">
      <c r="F383" t="s">
        <v>152</v>
      </c>
      <c r="G383" t="s">
        <v>17</v>
      </c>
      <c r="H383">
        <v>100.28</v>
      </c>
      <c r="I383">
        <v>500</v>
      </c>
      <c r="J383" t="s">
        <v>113</v>
      </c>
      <c r="K383">
        <v>-10</v>
      </c>
      <c r="L383" s="72">
        <v>10803014.74</v>
      </c>
    </row>
    <row r="384" spans="6:12" x14ac:dyDescent="0.2">
      <c r="F384" t="s">
        <v>152</v>
      </c>
      <c r="G384" t="s">
        <v>17</v>
      </c>
      <c r="H384">
        <v>0.18</v>
      </c>
      <c r="I384">
        <v>500</v>
      </c>
      <c r="J384" t="s">
        <v>114</v>
      </c>
      <c r="K384">
        <v>-921.47</v>
      </c>
      <c r="L384" s="72">
        <v>10803024.74</v>
      </c>
    </row>
    <row r="385" spans="6:12" x14ac:dyDescent="0.2">
      <c r="F385" t="s">
        <v>152</v>
      </c>
      <c r="G385" t="s">
        <v>17</v>
      </c>
      <c r="H385">
        <v>100.28</v>
      </c>
      <c r="I385">
        <v>500</v>
      </c>
      <c r="J385" t="s">
        <v>115</v>
      </c>
      <c r="K385" s="72">
        <v>-501400</v>
      </c>
      <c r="L385" s="72">
        <v>10803946.220000001</v>
      </c>
    </row>
    <row r="386" spans="6:12" x14ac:dyDescent="0.2">
      <c r="F386" t="s">
        <v>152</v>
      </c>
      <c r="G386" t="s">
        <v>17</v>
      </c>
      <c r="H386">
        <v>100.28</v>
      </c>
      <c r="I386">
        <v>500</v>
      </c>
      <c r="J386" t="s">
        <v>113</v>
      </c>
      <c r="K386">
        <v>-10</v>
      </c>
      <c r="L386" s="72">
        <v>11305346.220000001</v>
      </c>
    </row>
    <row r="387" spans="6:12" x14ac:dyDescent="0.2">
      <c r="F387" t="s">
        <v>152</v>
      </c>
      <c r="G387" t="s">
        <v>17</v>
      </c>
      <c r="H387">
        <v>0.18</v>
      </c>
      <c r="I387">
        <v>500</v>
      </c>
      <c r="J387" t="s">
        <v>114</v>
      </c>
      <c r="K387">
        <v>-921.47</v>
      </c>
      <c r="L387" s="72">
        <v>11305356.220000001</v>
      </c>
    </row>
    <row r="388" spans="6:12" x14ac:dyDescent="0.2">
      <c r="F388" t="s">
        <v>152</v>
      </c>
      <c r="G388" t="s">
        <v>17</v>
      </c>
      <c r="H388">
        <v>100.28</v>
      </c>
      <c r="I388">
        <v>500</v>
      </c>
      <c r="J388" t="s">
        <v>115</v>
      </c>
      <c r="K388" s="72">
        <v>-501400</v>
      </c>
      <c r="L388" s="72">
        <v>11306277.689999999</v>
      </c>
    </row>
    <row r="389" spans="6:12" x14ac:dyDescent="0.2">
      <c r="F389" t="s">
        <v>152</v>
      </c>
      <c r="G389" t="s">
        <v>17</v>
      </c>
      <c r="H389">
        <v>100.28</v>
      </c>
      <c r="I389">
        <v>500</v>
      </c>
      <c r="J389" t="s">
        <v>113</v>
      </c>
      <c r="K389">
        <v>-10</v>
      </c>
      <c r="L389" s="72">
        <v>11807677.689999999</v>
      </c>
    </row>
    <row r="390" spans="6:12" x14ac:dyDescent="0.2">
      <c r="F390" t="s">
        <v>152</v>
      </c>
      <c r="G390" t="s">
        <v>17</v>
      </c>
      <c r="H390">
        <v>0.18</v>
      </c>
      <c r="I390">
        <v>500</v>
      </c>
      <c r="J390" t="s">
        <v>114</v>
      </c>
      <c r="K390">
        <v>-921.47</v>
      </c>
      <c r="L390" s="72">
        <v>11807687.689999999</v>
      </c>
    </row>
    <row r="391" spans="6:12" x14ac:dyDescent="0.2">
      <c r="F391" t="s">
        <v>152</v>
      </c>
      <c r="G391" t="s">
        <v>17</v>
      </c>
      <c r="H391">
        <v>100.28</v>
      </c>
      <c r="I391">
        <v>500</v>
      </c>
      <c r="J391" t="s">
        <v>115</v>
      </c>
      <c r="K391" s="72">
        <v>-501400</v>
      </c>
      <c r="L391" s="72">
        <v>11808609.17</v>
      </c>
    </row>
    <row r="392" spans="6:12" x14ac:dyDescent="0.2">
      <c r="F392" t="s">
        <v>152</v>
      </c>
      <c r="G392" t="s">
        <v>17</v>
      </c>
      <c r="H392">
        <v>100.28</v>
      </c>
      <c r="I392">
        <v>500</v>
      </c>
      <c r="J392" t="s">
        <v>113</v>
      </c>
      <c r="K392">
        <v>-10</v>
      </c>
      <c r="L392" s="72">
        <v>12310009.17</v>
      </c>
    </row>
    <row r="393" spans="6:12" x14ac:dyDescent="0.2">
      <c r="F393" t="s">
        <v>152</v>
      </c>
      <c r="G393" t="s">
        <v>17</v>
      </c>
      <c r="H393">
        <v>0.18</v>
      </c>
      <c r="I393">
        <v>500</v>
      </c>
      <c r="J393" t="s">
        <v>114</v>
      </c>
      <c r="K393">
        <v>-921.47</v>
      </c>
      <c r="L393" s="72">
        <v>12310019.17</v>
      </c>
    </row>
    <row r="394" spans="6:12" x14ac:dyDescent="0.2">
      <c r="F394" t="s">
        <v>152</v>
      </c>
      <c r="G394" t="s">
        <v>17</v>
      </c>
      <c r="H394">
        <v>100.28</v>
      </c>
      <c r="I394">
        <v>500</v>
      </c>
      <c r="J394" t="s">
        <v>115</v>
      </c>
      <c r="K394" s="72">
        <v>-501400</v>
      </c>
      <c r="L394" s="72">
        <v>12310940.640000001</v>
      </c>
    </row>
    <row r="395" spans="6:12" x14ac:dyDescent="0.2">
      <c r="F395" t="s">
        <v>153</v>
      </c>
      <c r="G395" t="s">
        <v>17</v>
      </c>
      <c r="H395">
        <v>100.22</v>
      </c>
      <c r="I395">
        <v>500</v>
      </c>
      <c r="J395" t="s">
        <v>113</v>
      </c>
      <c r="K395">
        <v>-10</v>
      </c>
      <c r="L395" s="72">
        <v>12812340.640000001</v>
      </c>
    </row>
    <row r="396" spans="6:12" x14ac:dyDescent="0.2">
      <c r="F396" t="s">
        <v>153</v>
      </c>
      <c r="G396" t="s">
        <v>17</v>
      </c>
      <c r="H396">
        <v>0.18</v>
      </c>
      <c r="I396">
        <v>500</v>
      </c>
      <c r="J396" t="s">
        <v>114</v>
      </c>
      <c r="K396">
        <v>-881.41</v>
      </c>
      <c r="L396" s="72">
        <v>12812350.640000001</v>
      </c>
    </row>
    <row r="397" spans="6:12" x14ac:dyDescent="0.2">
      <c r="F397" t="s">
        <v>153</v>
      </c>
      <c r="G397" t="s">
        <v>17</v>
      </c>
      <c r="H397">
        <v>100.22</v>
      </c>
      <c r="I397">
        <v>500</v>
      </c>
      <c r="J397" t="s">
        <v>115</v>
      </c>
      <c r="K397" s="72">
        <v>-501100</v>
      </c>
      <c r="L397" s="72">
        <v>12813232.050000001</v>
      </c>
    </row>
    <row r="398" spans="6:12" x14ac:dyDescent="0.2">
      <c r="F398" t="s">
        <v>153</v>
      </c>
      <c r="G398" t="s">
        <v>17</v>
      </c>
      <c r="H398">
        <v>100.22</v>
      </c>
      <c r="I398">
        <v>500</v>
      </c>
      <c r="J398" t="s">
        <v>113</v>
      </c>
      <c r="K398">
        <v>-10</v>
      </c>
      <c r="L398" s="72">
        <v>13314332.050000001</v>
      </c>
    </row>
    <row r="399" spans="6:12" x14ac:dyDescent="0.2">
      <c r="F399" t="s">
        <v>153</v>
      </c>
      <c r="G399" t="s">
        <v>17</v>
      </c>
      <c r="H399">
        <v>0.18</v>
      </c>
      <c r="I399">
        <v>500</v>
      </c>
      <c r="J399" t="s">
        <v>114</v>
      </c>
      <c r="K399">
        <v>-881.41</v>
      </c>
      <c r="L399" s="72">
        <v>13314342.050000001</v>
      </c>
    </row>
    <row r="400" spans="6:12" x14ac:dyDescent="0.2">
      <c r="F400" t="s">
        <v>153</v>
      </c>
      <c r="G400" t="s">
        <v>17</v>
      </c>
      <c r="H400">
        <v>100.22</v>
      </c>
      <c r="I400">
        <v>500</v>
      </c>
      <c r="J400" t="s">
        <v>115</v>
      </c>
      <c r="K400" s="72">
        <v>-501100</v>
      </c>
      <c r="L400" s="72">
        <v>13315223.460000001</v>
      </c>
    </row>
    <row r="401" spans="6:12" x14ac:dyDescent="0.2">
      <c r="F401" t="s">
        <v>153</v>
      </c>
      <c r="G401" t="s">
        <v>17</v>
      </c>
      <c r="H401">
        <v>100.22</v>
      </c>
      <c r="I401">
        <v>500</v>
      </c>
      <c r="J401" t="s">
        <v>113</v>
      </c>
      <c r="K401">
        <v>-10</v>
      </c>
      <c r="L401" s="72">
        <v>13816323.460000001</v>
      </c>
    </row>
    <row r="402" spans="6:12" x14ac:dyDescent="0.2">
      <c r="F402" t="s">
        <v>153</v>
      </c>
      <c r="G402" t="s">
        <v>17</v>
      </c>
      <c r="H402">
        <v>0.18</v>
      </c>
      <c r="I402">
        <v>500</v>
      </c>
      <c r="J402" t="s">
        <v>114</v>
      </c>
      <c r="K402">
        <v>-881.41</v>
      </c>
      <c r="L402" s="72">
        <v>13816333.460000001</v>
      </c>
    </row>
    <row r="403" spans="6:12" x14ac:dyDescent="0.2">
      <c r="F403" t="s">
        <v>153</v>
      </c>
      <c r="G403" t="s">
        <v>17</v>
      </c>
      <c r="H403">
        <v>100.22</v>
      </c>
      <c r="I403">
        <v>500</v>
      </c>
      <c r="J403" t="s">
        <v>115</v>
      </c>
      <c r="K403" s="72">
        <v>-501100</v>
      </c>
      <c r="L403" s="72">
        <v>13817214.869999999</v>
      </c>
    </row>
    <row r="404" spans="6:12" x14ac:dyDescent="0.2">
      <c r="F404" t="s">
        <v>154</v>
      </c>
      <c r="G404" t="s">
        <v>17</v>
      </c>
      <c r="H404">
        <v>100.54</v>
      </c>
      <c r="I404">
        <v>500</v>
      </c>
      <c r="J404" t="s">
        <v>113</v>
      </c>
      <c r="K404">
        <v>-10</v>
      </c>
      <c r="L404" s="72">
        <v>14318314.869999999</v>
      </c>
    </row>
    <row r="405" spans="6:12" x14ac:dyDescent="0.2">
      <c r="F405" t="s">
        <v>154</v>
      </c>
      <c r="G405" t="s">
        <v>17</v>
      </c>
      <c r="H405">
        <v>0.17</v>
      </c>
      <c r="I405">
        <v>500</v>
      </c>
      <c r="J405" t="s">
        <v>114</v>
      </c>
      <c r="K405">
        <v>-841.35</v>
      </c>
      <c r="L405" s="72">
        <v>14318324.869999999</v>
      </c>
    </row>
    <row r="406" spans="6:12" x14ac:dyDescent="0.2">
      <c r="F406" t="s">
        <v>154</v>
      </c>
      <c r="G406" t="s">
        <v>17</v>
      </c>
      <c r="H406">
        <v>100.54</v>
      </c>
      <c r="I406">
        <v>500</v>
      </c>
      <c r="J406" t="s">
        <v>115</v>
      </c>
      <c r="K406" s="72">
        <v>-502700</v>
      </c>
      <c r="L406" s="72">
        <v>14319166.220000001</v>
      </c>
    </row>
    <row r="407" spans="6:12" x14ac:dyDescent="0.2">
      <c r="F407" t="s">
        <v>155</v>
      </c>
      <c r="G407" t="s">
        <v>15</v>
      </c>
      <c r="H407">
        <v>102.99</v>
      </c>
      <c r="I407">
        <v>-500</v>
      </c>
      <c r="J407" t="s">
        <v>113</v>
      </c>
      <c r="K407">
        <v>-10</v>
      </c>
      <c r="L407" s="72">
        <v>14821866.220000001</v>
      </c>
    </row>
    <row r="408" spans="6:12" x14ac:dyDescent="0.2">
      <c r="F408" t="s">
        <v>155</v>
      </c>
      <c r="G408" t="s">
        <v>15</v>
      </c>
      <c r="H408">
        <v>0.15</v>
      </c>
      <c r="I408">
        <v>-500</v>
      </c>
      <c r="J408" t="s">
        <v>114</v>
      </c>
      <c r="K408">
        <v>761.22</v>
      </c>
      <c r="L408" s="72">
        <v>14821876.220000001</v>
      </c>
    </row>
    <row r="409" spans="6:12" x14ac:dyDescent="0.2">
      <c r="F409" t="s">
        <v>155</v>
      </c>
      <c r="G409" t="s">
        <v>15</v>
      </c>
      <c r="H409">
        <v>102.99</v>
      </c>
      <c r="I409">
        <v>-500</v>
      </c>
      <c r="J409" t="s">
        <v>115</v>
      </c>
      <c r="K409" s="72">
        <v>514950</v>
      </c>
      <c r="L409" s="72">
        <v>14821115</v>
      </c>
    </row>
    <row r="410" spans="6:12" x14ac:dyDescent="0.2">
      <c r="F410" t="s">
        <v>156</v>
      </c>
      <c r="G410" t="s">
        <v>15</v>
      </c>
      <c r="H410">
        <v>103.05</v>
      </c>
      <c r="I410">
        <v>-500</v>
      </c>
      <c r="J410" t="s">
        <v>113</v>
      </c>
      <c r="K410">
        <v>-10</v>
      </c>
      <c r="L410" s="72">
        <v>14306165</v>
      </c>
    </row>
    <row r="411" spans="6:12" x14ac:dyDescent="0.2">
      <c r="F411" t="s">
        <v>156</v>
      </c>
      <c r="G411" t="s">
        <v>15</v>
      </c>
      <c r="H411">
        <v>0.14000000000000001</v>
      </c>
      <c r="I411">
        <v>-500</v>
      </c>
      <c r="J411" t="s">
        <v>114</v>
      </c>
      <c r="K411">
        <v>721.15</v>
      </c>
      <c r="L411" s="72">
        <v>14306175</v>
      </c>
    </row>
    <row r="412" spans="6:12" x14ac:dyDescent="0.2">
      <c r="F412" t="s">
        <v>156</v>
      </c>
      <c r="G412" t="s">
        <v>15</v>
      </c>
      <c r="H412">
        <v>103.05</v>
      </c>
      <c r="I412">
        <v>-500</v>
      </c>
      <c r="J412" t="s">
        <v>115</v>
      </c>
      <c r="K412" s="72">
        <v>515250</v>
      </c>
      <c r="L412" s="72">
        <v>14305453.85</v>
      </c>
    </row>
    <row r="413" spans="6:12" x14ac:dyDescent="0.2">
      <c r="F413" t="s">
        <v>157</v>
      </c>
      <c r="G413" t="s">
        <v>15</v>
      </c>
      <c r="H413">
        <v>103.06</v>
      </c>
      <c r="I413">
        <v>-500</v>
      </c>
      <c r="J413" t="s">
        <v>113</v>
      </c>
      <c r="K413">
        <v>-10</v>
      </c>
      <c r="L413" s="72">
        <v>13790203.85</v>
      </c>
    </row>
    <row r="414" spans="6:12" x14ac:dyDescent="0.2">
      <c r="F414" t="s">
        <v>157</v>
      </c>
      <c r="G414" t="s">
        <v>15</v>
      </c>
      <c r="H414">
        <v>0.14000000000000001</v>
      </c>
      <c r="I414">
        <v>-500</v>
      </c>
      <c r="J414" t="s">
        <v>114</v>
      </c>
      <c r="K414">
        <v>681.09</v>
      </c>
      <c r="L414" s="72">
        <v>13790213.85</v>
      </c>
    </row>
    <row r="415" spans="6:12" x14ac:dyDescent="0.2">
      <c r="F415" t="s">
        <v>157</v>
      </c>
      <c r="G415" t="s">
        <v>15</v>
      </c>
      <c r="H415">
        <v>103.06</v>
      </c>
      <c r="I415">
        <v>-500</v>
      </c>
      <c r="J415" t="s">
        <v>115</v>
      </c>
      <c r="K415" s="72">
        <v>515300</v>
      </c>
      <c r="L415" s="72">
        <v>13789532.76</v>
      </c>
    </row>
    <row r="416" spans="6:12" x14ac:dyDescent="0.2">
      <c r="F416" t="s">
        <v>157</v>
      </c>
      <c r="G416" t="s">
        <v>15</v>
      </c>
      <c r="H416">
        <v>103.06</v>
      </c>
      <c r="I416">
        <v>-500</v>
      </c>
      <c r="J416" t="s">
        <v>113</v>
      </c>
      <c r="K416">
        <v>-10</v>
      </c>
      <c r="L416" s="72">
        <v>13274232.76</v>
      </c>
    </row>
    <row r="417" spans="6:12" x14ac:dyDescent="0.2">
      <c r="F417" t="s">
        <v>157</v>
      </c>
      <c r="G417" t="s">
        <v>15</v>
      </c>
      <c r="H417">
        <v>0.14000000000000001</v>
      </c>
      <c r="I417">
        <v>-500</v>
      </c>
      <c r="J417" t="s">
        <v>114</v>
      </c>
      <c r="K417">
        <v>681.09</v>
      </c>
      <c r="L417" s="72">
        <v>13274242.76</v>
      </c>
    </row>
    <row r="418" spans="6:12" x14ac:dyDescent="0.2">
      <c r="F418" t="s">
        <v>157</v>
      </c>
      <c r="G418" t="s">
        <v>15</v>
      </c>
      <c r="H418">
        <v>103.06</v>
      </c>
      <c r="I418">
        <v>-500</v>
      </c>
      <c r="J418" t="s">
        <v>115</v>
      </c>
      <c r="K418" s="72">
        <v>515300</v>
      </c>
      <c r="L418" s="72">
        <v>13273561.67</v>
      </c>
    </row>
    <row r="419" spans="6:12" x14ac:dyDescent="0.2">
      <c r="F419" t="s">
        <v>158</v>
      </c>
      <c r="G419" t="s">
        <v>15</v>
      </c>
      <c r="H419">
        <v>103.18</v>
      </c>
      <c r="I419">
        <v>-500</v>
      </c>
      <c r="J419" t="s">
        <v>113</v>
      </c>
      <c r="K419">
        <v>-10</v>
      </c>
      <c r="L419" s="72">
        <v>12758261.67</v>
      </c>
    </row>
    <row r="420" spans="6:12" x14ac:dyDescent="0.2">
      <c r="F420" t="s">
        <v>158</v>
      </c>
      <c r="G420" t="s">
        <v>15</v>
      </c>
      <c r="H420">
        <v>0.13</v>
      </c>
      <c r="I420">
        <v>-500</v>
      </c>
      <c r="J420" t="s">
        <v>114</v>
      </c>
      <c r="K420">
        <v>641.03</v>
      </c>
      <c r="L420" s="72">
        <v>12758271.67</v>
      </c>
    </row>
    <row r="421" spans="6:12" x14ac:dyDescent="0.2">
      <c r="F421" t="s">
        <v>158</v>
      </c>
      <c r="G421" t="s">
        <v>15</v>
      </c>
      <c r="H421">
        <v>103.18</v>
      </c>
      <c r="I421">
        <v>-500</v>
      </c>
      <c r="J421" t="s">
        <v>115</v>
      </c>
      <c r="K421" s="72">
        <v>515900</v>
      </c>
      <c r="L421" s="72">
        <v>12757630.640000001</v>
      </c>
    </row>
    <row r="422" spans="6:12" x14ac:dyDescent="0.2">
      <c r="F422" t="s">
        <v>158</v>
      </c>
      <c r="G422" t="s">
        <v>15</v>
      </c>
      <c r="H422">
        <v>103.18</v>
      </c>
      <c r="I422">
        <v>-500</v>
      </c>
      <c r="J422" t="s">
        <v>113</v>
      </c>
      <c r="K422">
        <v>-10</v>
      </c>
      <c r="L422" s="72">
        <v>12241730.640000001</v>
      </c>
    </row>
    <row r="423" spans="6:12" x14ac:dyDescent="0.2">
      <c r="F423" t="s">
        <v>158</v>
      </c>
      <c r="G423" t="s">
        <v>15</v>
      </c>
      <c r="H423">
        <v>0.13</v>
      </c>
      <c r="I423">
        <v>-500</v>
      </c>
      <c r="J423" t="s">
        <v>114</v>
      </c>
      <c r="K423">
        <v>641.03</v>
      </c>
      <c r="L423" s="72">
        <v>12241740.640000001</v>
      </c>
    </row>
    <row r="424" spans="6:12" x14ac:dyDescent="0.2">
      <c r="F424" t="s">
        <v>158</v>
      </c>
      <c r="G424" t="s">
        <v>15</v>
      </c>
      <c r="H424">
        <v>103.18</v>
      </c>
      <c r="I424">
        <v>-500</v>
      </c>
      <c r="J424" t="s">
        <v>115</v>
      </c>
      <c r="K424" s="72">
        <v>515900</v>
      </c>
      <c r="L424" s="72">
        <v>12241099.619999999</v>
      </c>
    </row>
    <row r="425" spans="6:12" x14ac:dyDescent="0.2">
      <c r="F425" t="s">
        <v>158</v>
      </c>
      <c r="G425" t="s">
        <v>15</v>
      </c>
      <c r="H425">
        <v>103.18</v>
      </c>
      <c r="I425">
        <v>-500</v>
      </c>
      <c r="J425" t="s">
        <v>113</v>
      </c>
      <c r="K425">
        <v>-10</v>
      </c>
      <c r="L425" s="72">
        <v>11725199.619999999</v>
      </c>
    </row>
    <row r="426" spans="6:12" x14ac:dyDescent="0.2">
      <c r="F426" t="s">
        <v>158</v>
      </c>
      <c r="G426" t="s">
        <v>15</v>
      </c>
      <c r="H426">
        <v>0.13</v>
      </c>
      <c r="I426">
        <v>-500</v>
      </c>
      <c r="J426" t="s">
        <v>114</v>
      </c>
      <c r="K426">
        <v>641.03</v>
      </c>
      <c r="L426" s="72">
        <v>11725209.619999999</v>
      </c>
    </row>
    <row r="427" spans="6:12" x14ac:dyDescent="0.2">
      <c r="F427" t="s">
        <v>158</v>
      </c>
      <c r="G427" t="s">
        <v>15</v>
      </c>
      <c r="H427">
        <v>103.18</v>
      </c>
      <c r="I427">
        <v>-500</v>
      </c>
      <c r="J427" t="s">
        <v>115</v>
      </c>
      <c r="K427" s="72">
        <v>515900</v>
      </c>
      <c r="L427" s="72">
        <v>11724568.59</v>
      </c>
    </row>
    <row r="428" spans="6:12" x14ac:dyDescent="0.2">
      <c r="F428" t="s">
        <v>158</v>
      </c>
      <c r="G428" t="s">
        <v>15</v>
      </c>
      <c r="H428">
        <v>103.18</v>
      </c>
      <c r="I428">
        <v>-500</v>
      </c>
      <c r="J428" t="s">
        <v>113</v>
      </c>
      <c r="K428">
        <v>-10</v>
      </c>
      <c r="L428" s="72">
        <v>11208668.59</v>
      </c>
    </row>
    <row r="429" spans="6:12" x14ac:dyDescent="0.2">
      <c r="F429" t="s">
        <v>158</v>
      </c>
      <c r="G429" t="s">
        <v>15</v>
      </c>
      <c r="H429">
        <v>0.13</v>
      </c>
      <c r="I429">
        <v>-500</v>
      </c>
      <c r="J429" t="s">
        <v>114</v>
      </c>
      <c r="K429">
        <v>641.03</v>
      </c>
      <c r="L429" s="72">
        <v>11208678.59</v>
      </c>
    </row>
    <row r="430" spans="6:12" x14ac:dyDescent="0.2">
      <c r="F430" t="s">
        <v>158</v>
      </c>
      <c r="G430" t="s">
        <v>15</v>
      </c>
      <c r="H430">
        <v>103.18</v>
      </c>
      <c r="I430">
        <v>-500</v>
      </c>
      <c r="J430" t="s">
        <v>115</v>
      </c>
      <c r="K430" s="72">
        <v>515900</v>
      </c>
      <c r="L430" s="72">
        <v>11208037.560000001</v>
      </c>
    </row>
    <row r="431" spans="6:12" x14ac:dyDescent="0.2">
      <c r="F431" t="s">
        <v>158</v>
      </c>
      <c r="G431" t="s">
        <v>15</v>
      </c>
      <c r="H431">
        <v>103.18</v>
      </c>
      <c r="I431">
        <v>-500</v>
      </c>
      <c r="J431" t="s">
        <v>113</v>
      </c>
      <c r="K431">
        <v>-10</v>
      </c>
      <c r="L431" s="72">
        <v>10692137.560000001</v>
      </c>
    </row>
    <row r="432" spans="6:12" x14ac:dyDescent="0.2">
      <c r="F432" t="s">
        <v>158</v>
      </c>
      <c r="G432" t="s">
        <v>15</v>
      </c>
      <c r="H432">
        <v>0.13</v>
      </c>
      <c r="I432">
        <v>-500</v>
      </c>
      <c r="J432" t="s">
        <v>114</v>
      </c>
      <c r="K432">
        <v>641.03</v>
      </c>
      <c r="L432" s="72">
        <v>10692147.560000001</v>
      </c>
    </row>
    <row r="433" spans="6:12" x14ac:dyDescent="0.2">
      <c r="F433" t="s">
        <v>158</v>
      </c>
      <c r="G433" t="s">
        <v>15</v>
      </c>
      <c r="H433">
        <v>103.18</v>
      </c>
      <c r="I433">
        <v>-500</v>
      </c>
      <c r="J433" t="s">
        <v>115</v>
      </c>
      <c r="K433" s="72">
        <v>515900</v>
      </c>
      <c r="L433" s="72">
        <v>10691506.539999999</v>
      </c>
    </row>
    <row r="434" spans="6:12" x14ac:dyDescent="0.2">
      <c r="F434" t="s">
        <v>158</v>
      </c>
      <c r="G434" t="s">
        <v>15</v>
      </c>
      <c r="H434">
        <v>103.18</v>
      </c>
      <c r="I434">
        <v>-500</v>
      </c>
      <c r="J434" t="s">
        <v>113</v>
      </c>
      <c r="K434">
        <v>-10</v>
      </c>
      <c r="L434" s="72">
        <v>10175606.539999999</v>
      </c>
    </row>
    <row r="435" spans="6:12" x14ac:dyDescent="0.2">
      <c r="F435" t="s">
        <v>158</v>
      </c>
      <c r="G435" t="s">
        <v>15</v>
      </c>
      <c r="H435">
        <v>0.13</v>
      </c>
      <c r="I435">
        <v>-500</v>
      </c>
      <c r="J435" t="s">
        <v>114</v>
      </c>
      <c r="K435">
        <v>641.03</v>
      </c>
      <c r="L435" s="72">
        <v>10175616.539999999</v>
      </c>
    </row>
    <row r="436" spans="6:12" x14ac:dyDescent="0.2">
      <c r="F436" t="s">
        <v>158</v>
      </c>
      <c r="G436" t="s">
        <v>15</v>
      </c>
      <c r="H436">
        <v>103.18</v>
      </c>
      <c r="I436">
        <v>-500</v>
      </c>
      <c r="J436" t="s">
        <v>115</v>
      </c>
      <c r="K436" s="72">
        <v>515900</v>
      </c>
      <c r="L436" s="72">
        <v>10174975.51</v>
      </c>
    </row>
    <row r="437" spans="6:12" x14ac:dyDescent="0.2">
      <c r="F437" t="s">
        <v>159</v>
      </c>
      <c r="G437" t="s">
        <v>15</v>
      </c>
      <c r="H437">
        <v>103.18</v>
      </c>
      <c r="I437">
        <v>-500</v>
      </c>
      <c r="J437" t="s">
        <v>113</v>
      </c>
      <c r="K437">
        <v>-10</v>
      </c>
      <c r="L437" s="72">
        <v>9659075.5099999998</v>
      </c>
    </row>
    <row r="438" spans="6:12" x14ac:dyDescent="0.2">
      <c r="F438" t="s">
        <v>159</v>
      </c>
      <c r="G438" t="s">
        <v>15</v>
      </c>
      <c r="H438">
        <v>0.12</v>
      </c>
      <c r="I438">
        <v>-500</v>
      </c>
      <c r="J438" t="s">
        <v>114</v>
      </c>
      <c r="K438">
        <v>600.96</v>
      </c>
      <c r="L438" s="72">
        <v>9659085.5099999998</v>
      </c>
    </row>
    <row r="439" spans="6:12" x14ac:dyDescent="0.2">
      <c r="F439" t="s">
        <v>159</v>
      </c>
      <c r="G439" t="s">
        <v>15</v>
      </c>
      <c r="H439">
        <v>103.18</v>
      </c>
      <c r="I439">
        <v>-500</v>
      </c>
      <c r="J439" t="s">
        <v>115</v>
      </c>
      <c r="K439" s="72">
        <v>515900</v>
      </c>
      <c r="L439" s="72">
        <v>9658484.5500000007</v>
      </c>
    </row>
    <row r="440" spans="6:12" x14ac:dyDescent="0.2">
      <c r="F440" t="s">
        <v>159</v>
      </c>
      <c r="G440" t="s">
        <v>15</v>
      </c>
      <c r="H440">
        <v>103.18</v>
      </c>
      <c r="I440">
        <v>-500</v>
      </c>
      <c r="J440" t="s">
        <v>113</v>
      </c>
      <c r="K440">
        <v>-10</v>
      </c>
      <c r="L440" s="72">
        <v>9142584.5500000007</v>
      </c>
    </row>
    <row r="441" spans="6:12" x14ac:dyDescent="0.2">
      <c r="F441" t="s">
        <v>159</v>
      </c>
      <c r="G441" t="s">
        <v>15</v>
      </c>
      <c r="H441">
        <v>0.12</v>
      </c>
      <c r="I441">
        <v>-500</v>
      </c>
      <c r="J441" t="s">
        <v>114</v>
      </c>
      <c r="K441">
        <v>600.96</v>
      </c>
      <c r="L441" s="72">
        <v>9142594.5500000007</v>
      </c>
    </row>
    <row r="442" spans="6:12" x14ac:dyDescent="0.2">
      <c r="F442" t="s">
        <v>159</v>
      </c>
      <c r="G442" t="s">
        <v>15</v>
      </c>
      <c r="H442">
        <v>103.18</v>
      </c>
      <c r="I442">
        <v>-500</v>
      </c>
      <c r="J442" t="s">
        <v>115</v>
      </c>
      <c r="K442" s="72">
        <v>515900</v>
      </c>
      <c r="L442" s="72">
        <v>9141993.5899999999</v>
      </c>
    </row>
    <row r="443" spans="6:12" x14ac:dyDescent="0.2">
      <c r="F443" t="s">
        <v>159</v>
      </c>
      <c r="G443" t="s">
        <v>15</v>
      </c>
      <c r="H443">
        <v>103.18</v>
      </c>
      <c r="I443">
        <v>-500</v>
      </c>
      <c r="J443" t="s">
        <v>113</v>
      </c>
      <c r="K443">
        <v>-10</v>
      </c>
      <c r="L443" s="72">
        <v>8626093.5899999999</v>
      </c>
    </row>
    <row r="444" spans="6:12" x14ac:dyDescent="0.2">
      <c r="F444" t="s">
        <v>159</v>
      </c>
      <c r="G444" t="s">
        <v>15</v>
      </c>
      <c r="H444">
        <v>0.12</v>
      </c>
      <c r="I444">
        <v>-500</v>
      </c>
      <c r="J444" t="s">
        <v>114</v>
      </c>
      <c r="K444">
        <v>600.96</v>
      </c>
      <c r="L444" s="72">
        <v>8626103.5899999999</v>
      </c>
    </row>
    <row r="445" spans="6:12" x14ac:dyDescent="0.2">
      <c r="F445" t="s">
        <v>159</v>
      </c>
      <c r="G445" t="s">
        <v>15</v>
      </c>
      <c r="H445">
        <v>103.18</v>
      </c>
      <c r="I445">
        <v>-500</v>
      </c>
      <c r="J445" t="s">
        <v>115</v>
      </c>
      <c r="K445" s="72">
        <v>515900</v>
      </c>
      <c r="L445" s="72">
        <v>8625502.6300000008</v>
      </c>
    </row>
    <row r="446" spans="6:12" x14ac:dyDescent="0.2">
      <c r="F446" t="s">
        <v>160</v>
      </c>
      <c r="G446" t="s">
        <v>15</v>
      </c>
      <c r="H446">
        <v>103.05</v>
      </c>
      <c r="I446">
        <v>-500</v>
      </c>
      <c r="J446" t="s">
        <v>113</v>
      </c>
      <c r="K446">
        <v>-10</v>
      </c>
      <c r="L446" s="72">
        <v>8109602.6299999999</v>
      </c>
    </row>
    <row r="447" spans="6:12" x14ac:dyDescent="0.2">
      <c r="F447" t="s">
        <v>160</v>
      </c>
      <c r="G447" t="s">
        <v>15</v>
      </c>
      <c r="H447">
        <v>0.11</v>
      </c>
      <c r="I447">
        <v>-500</v>
      </c>
      <c r="J447" t="s">
        <v>114</v>
      </c>
      <c r="K447">
        <v>560.9</v>
      </c>
      <c r="L447" s="72">
        <v>8109612.6299999999</v>
      </c>
    </row>
    <row r="448" spans="6:12" x14ac:dyDescent="0.2">
      <c r="F448" t="s">
        <v>160</v>
      </c>
      <c r="G448" t="s">
        <v>15</v>
      </c>
      <c r="H448">
        <v>103.05</v>
      </c>
      <c r="I448">
        <v>-500</v>
      </c>
      <c r="J448" t="s">
        <v>115</v>
      </c>
      <c r="K448" s="72">
        <v>515250</v>
      </c>
      <c r="L448" s="72">
        <v>8109051.7300000004</v>
      </c>
    </row>
    <row r="449" spans="6:12" x14ac:dyDescent="0.2">
      <c r="F449" t="s">
        <v>160</v>
      </c>
      <c r="G449" t="s">
        <v>15</v>
      </c>
      <c r="H449">
        <v>103.05</v>
      </c>
      <c r="I449">
        <v>-500</v>
      </c>
      <c r="J449" t="s">
        <v>113</v>
      </c>
      <c r="K449">
        <v>-10</v>
      </c>
      <c r="L449" s="72">
        <v>7593801.7300000004</v>
      </c>
    </row>
    <row r="450" spans="6:12" x14ac:dyDescent="0.2">
      <c r="F450" t="s">
        <v>160</v>
      </c>
      <c r="G450" t="s">
        <v>15</v>
      </c>
      <c r="H450">
        <v>0.11</v>
      </c>
      <c r="I450">
        <v>-500</v>
      </c>
      <c r="J450" t="s">
        <v>114</v>
      </c>
      <c r="K450">
        <v>560.9</v>
      </c>
      <c r="L450" s="72">
        <v>7593811.7300000004</v>
      </c>
    </row>
    <row r="451" spans="6:12" x14ac:dyDescent="0.2">
      <c r="F451" t="s">
        <v>160</v>
      </c>
      <c r="G451" t="s">
        <v>15</v>
      </c>
      <c r="H451">
        <v>103.05</v>
      </c>
      <c r="I451">
        <v>-500</v>
      </c>
      <c r="J451" t="s">
        <v>115</v>
      </c>
      <c r="K451" s="72">
        <v>515250</v>
      </c>
      <c r="L451" s="72">
        <v>7593250.8300000001</v>
      </c>
    </row>
    <row r="452" spans="6:12" x14ac:dyDescent="0.2">
      <c r="F452" t="s">
        <v>160</v>
      </c>
      <c r="G452" t="s">
        <v>15</v>
      </c>
      <c r="H452">
        <v>103.05</v>
      </c>
      <c r="I452">
        <v>-500</v>
      </c>
      <c r="J452" t="s">
        <v>113</v>
      </c>
      <c r="K452">
        <v>-10</v>
      </c>
      <c r="L452" s="72">
        <v>7078000.8300000001</v>
      </c>
    </row>
    <row r="453" spans="6:12" x14ac:dyDescent="0.2">
      <c r="F453" t="s">
        <v>160</v>
      </c>
      <c r="G453" t="s">
        <v>15</v>
      </c>
      <c r="H453">
        <v>0.11</v>
      </c>
      <c r="I453">
        <v>-500</v>
      </c>
      <c r="J453" t="s">
        <v>114</v>
      </c>
      <c r="K453">
        <v>560.9</v>
      </c>
      <c r="L453" s="72">
        <v>7078010.8300000001</v>
      </c>
    </row>
    <row r="454" spans="6:12" x14ac:dyDescent="0.2">
      <c r="F454" t="s">
        <v>160</v>
      </c>
      <c r="G454" t="s">
        <v>15</v>
      </c>
      <c r="H454">
        <v>103.05</v>
      </c>
      <c r="I454">
        <v>-500</v>
      </c>
      <c r="J454" t="s">
        <v>115</v>
      </c>
      <c r="K454" s="72">
        <v>515250</v>
      </c>
      <c r="L454" s="72">
        <v>7077449.9400000004</v>
      </c>
    </row>
    <row r="455" spans="6:12" x14ac:dyDescent="0.2">
      <c r="F455" t="s">
        <v>160</v>
      </c>
      <c r="G455" t="s">
        <v>15</v>
      </c>
      <c r="H455">
        <v>103.05</v>
      </c>
      <c r="I455">
        <v>-500</v>
      </c>
      <c r="J455" t="s">
        <v>113</v>
      </c>
      <c r="K455">
        <v>-10</v>
      </c>
      <c r="L455" s="72">
        <v>6562199.9400000004</v>
      </c>
    </row>
    <row r="456" spans="6:12" x14ac:dyDescent="0.2">
      <c r="F456" t="s">
        <v>160</v>
      </c>
      <c r="G456" t="s">
        <v>15</v>
      </c>
      <c r="H456">
        <v>0.11</v>
      </c>
      <c r="I456">
        <v>-500</v>
      </c>
      <c r="J456" t="s">
        <v>114</v>
      </c>
      <c r="K456">
        <v>560.9</v>
      </c>
      <c r="L456" s="72">
        <v>6562209.9400000004</v>
      </c>
    </row>
    <row r="457" spans="6:12" x14ac:dyDescent="0.2">
      <c r="F457" t="s">
        <v>160</v>
      </c>
      <c r="G457" t="s">
        <v>15</v>
      </c>
      <c r="H457">
        <v>103.05</v>
      </c>
      <c r="I457">
        <v>-500</v>
      </c>
      <c r="J457" t="s">
        <v>115</v>
      </c>
      <c r="K457" s="72">
        <v>515250</v>
      </c>
      <c r="L457" s="72">
        <v>6561649.04</v>
      </c>
    </row>
    <row r="458" spans="6:12" x14ac:dyDescent="0.2">
      <c r="F458" t="s">
        <v>161</v>
      </c>
      <c r="G458" t="s">
        <v>17</v>
      </c>
      <c r="H458">
        <v>2.5</v>
      </c>
      <c r="I458" s="71">
        <v>-5000</v>
      </c>
      <c r="J458" t="s">
        <v>162</v>
      </c>
      <c r="K458" s="72">
        <v>-125000</v>
      </c>
      <c r="L458" s="72">
        <v>6046399.04</v>
      </c>
    </row>
    <row r="459" spans="6:12" x14ac:dyDescent="0.2">
      <c r="F459" t="s">
        <v>161</v>
      </c>
      <c r="G459" t="s">
        <v>16</v>
      </c>
      <c r="H459">
        <v>2.5</v>
      </c>
      <c r="I459" s="71">
        <v>4000</v>
      </c>
      <c r="J459" t="s">
        <v>162</v>
      </c>
      <c r="K459" s="72">
        <v>100000</v>
      </c>
      <c r="L459" s="72">
        <v>6171399.04</v>
      </c>
    </row>
    <row r="460" spans="6:12" x14ac:dyDescent="0.2">
      <c r="F460" t="s">
        <v>161</v>
      </c>
      <c r="G460" t="s">
        <v>15</v>
      </c>
      <c r="H460">
        <v>2.5</v>
      </c>
      <c r="I460" s="71">
        <v>5000</v>
      </c>
      <c r="J460" t="s">
        <v>162</v>
      </c>
      <c r="K460" s="72">
        <v>125000</v>
      </c>
      <c r="L460" s="72">
        <v>6071399.04</v>
      </c>
    </row>
    <row r="461" spans="6:12" x14ac:dyDescent="0.2">
      <c r="F461" t="s">
        <v>54</v>
      </c>
      <c r="G461" t="s">
        <v>16</v>
      </c>
      <c r="H461">
        <v>103.32</v>
      </c>
      <c r="I461">
        <v>500</v>
      </c>
      <c r="J461" t="s">
        <v>113</v>
      </c>
      <c r="K461">
        <v>-10</v>
      </c>
      <c r="L461" s="72">
        <v>5946399.04</v>
      </c>
    </row>
    <row r="462" spans="6:12" x14ac:dyDescent="0.2">
      <c r="F462" t="s">
        <v>54</v>
      </c>
      <c r="G462" t="s">
        <v>16</v>
      </c>
      <c r="H462">
        <v>2.35</v>
      </c>
      <c r="I462">
        <v>500</v>
      </c>
      <c r="J462" t="s">
        <v>114</v>
      </c>
      <c r="K462" s="72">
        <v>-11738.78</v>
      </c>
      <c r="L462" s="72">
        <v>5946409.04</v>
      </c>
    </row>
    <row r="463" spans="6:12" x14ac:dyDescent="0.2">
      <c r="F463" t="s">
        <v>54</v>
      </c>
      <c r="G463" t="s">
        <v>16</v>
      </c>
      <c r="H463">
        <v>103.32</v>
      </c>
      <c r="I463">
        <v>500</v>
      </c>
      <c r="J463" t="s">
        <v>115</v>
      </c>
      <c r="K463" s="72">
        <v>-516600</v>
      </c>
      <c r="L463" s="72">
        <v>5958147.8200000003</v>
      </c>
    </row>
    <row r="464" spans="6:12" x14ac:dyDescent="0.2">
      <c r="F464" t="s">
        <v>163</v>
      </c>
      <c r="G464" t="s">
        <v>16</v>
      </c>
      <c r="H464">
        <v>103.32</v>
      </c>
      <c r="I464">
        <v>500</v>
      </c>
      <c r="J464" t="s">
        <v>113</v>
      </c>
      <c r="K464">
        <v>-10</v>
      </c>
      <c r="L464" s="72">
        <v>6474747.8200000003</v>
      </c>
    </row>
    <row r="465" spans="6:12" x14ac:dyDescent="0.2">
      <c r="F465" t="s">
        <v>163</v>
      </c>
      <c r="G465" t="s">
        <v>16</v>
      </c>
      <c r="H465">
        <v>2.3199999999999998</v>
      </c>
      <c r="I465">
        <v>500</v>
      </c>
      <c r="J465" t="s">
        <v>114</v>
      </c>
      <c r="K465" s="72">
        <v>-11618.59</v>
      </c>
      <c r="L465" s="72">
        <v>6474757.8200000003</v>
      </c>
    </row>
    <row r="466" spans="6:12" x14ac:dyDescent="0.2">
      <c r="F466" t="s">
        <v>163</v>
      </c>
      <c r="G466" t="s">
        <v>16</v>
      </c>
      <c r="H466">
        <v>103.32</v>
      </c>
      <c r="I466">
        <v>500</v>
      </c>
      <c r="J466" t="s">
        <v>115</v>
      </c>
      <c r="K466" s="72">
        <v>-516600</v>
      </c>
      <c r="L466" s="72">
        <v>6486376.4100000001</v>
      </c>
    </row>
    <row r="467" spans="6:12" x14ac:dyDescent="0.2">
      <c r="F467" t="s">
        <v>164</v>
      </c>
      <c r="G467" t="s">
        <v>16</v>
      </c>
      <c r="H467">
        <v>103.17</v>
      </c>
      <c r="I467">
        <v>500</v>
      </c>
      <c r="J467" t="s">
        <v>113</v>
      </c>
      <c r="K467">
        <v>-10</v>
      </c>
      <c r="L467" s="72">
        <v>7002976.4100000001</v>
      </c>
    </row>
    <row r="468" spans="6:12" x14ac:dyDescent="0.2">
      <c r="F468" t="s">
        <v>164</v>
      </c>
      <c r="G468" t="s">
        <v>16</v>
      </c>
      <c r="H468">
        <v>2.31</v>
      </c>
      <c r="I468">
        <v>500</v>
      </c>
      <c r="J468" t="s">
        <v>114</v>
      </c>
      <c r="K468" s="72">
        <v>-11538.46</v>
      </c>
      <c r="L468" s="72">
        <v>7002986.4100000001</v>
      </c>
    </row>
    <row r="469" spans="6:12" x14ac:dyDescent="0.2">
      <c r="F469" t="s">
        <v>164</v>
      </c>
      <c r="G469" t="s">
        <v>16</v>
      </c>
      <c r="H469">
        <v>103.17</v>
      </c>
      <c r="I469">
        <v>500</v>
      </c>
      <c r="J469" t="s">
        <v>115</v>
      </c>
      <c r="K469" s="72">
        <v>-515850</v>
      </c>
      <c r="L469" s="72">
        <v>7014524.8700000001</v>
      </c>
    </row>
    <row r="470" spans="6:12" x14ac:dyDescent="0.2">
      <c r="F470" t="s">
        <v>164</v>
      </c>
      <c r="G470" t="s">
        <v>16</v>
      </c>
      <c r="H470">
        <v>103.17</v>
      </c>
      <c r="I470">
        <v>500</v>
      </c>
      <c r="J470" t="s">
        <v>113</v>
      </c>
      <c r="K470">
        <v>-10</v>
      </c>
      <c r="L470" s="72">
        <v>7530374.8700000001</v>
      </c>
    </row>
    <row r="471" spans="6:12" x14ac:dyDescent="0.2">
      <c r="F471" t="s">
        <v>164</v>
      </c>
      <c r="G471" t="s">
        <v>16</v>
      </c>
      <c r="H471">
        <v>2.31</v>
      </c>
      <c r="I471">
        <v>500</v>
      </c>
      <c r="J471" t="s">
        <v>114</v>
      </c>
      <c r="K471" s="72">
        <v>-11538.46</v>
      </c>
      <c r="L471" s="72">
        <v>7530384.8700000001</v>
      </c>
    </row>
    <row r="472" spans="6:12" x14ac:dyDescent="0.2">
      <c r="F472" t="s">
        <v>164</v>
      </c>
      <c r="G472" t="s">
        <v>16</v>
      </c>
      <c r="H472">
        <v>103.17</v>
      </c>
      <c r="I472">
        <v>500</v>
      </c>
      <c r="J472" t="s">
        <v>115</v>
      </c>
      <c r="K472" s="72">
        <v>-515850</v>
      </c>
      <c r="L472" s="72">
        <v>7541923.3300000001</v>
      </c>
    </row>
    <row r="473" spans="6:12" x14ac:dyDescent="0.2">
      <c r="F473" t="s">
        <v>164</v>
      </c>
      <c r="G473" t="s">
        <v>16</v>
      </c>
      <c r="H473">
        <v>103.17</v>
      </c>
      <c r="I473">
        <v>500</v>
      </c>
      <c r="J473" t="s">
        <v>113</v>
      </c>
      <c r="K473">
        <v>-10</v>
      </c>
      <c r="L473" s="72">
        <v>8057773.3300000001</v>
      </c>
    </row>
    <row r="474" spans="6:12" x14ac:dyDescent="0.2">
      <c r="F474" t="s">
        <v>164</v>
      </c>
      <c r="G474" t="s">
        <v>16</v>
      </c>
      <c r="H474">
        <v>2.31</v>
      </c>
      <c r="I474">
        <v>500</v>
      </c>
      <c r="J474" t="s">
        <v>114</v>
      </c>
      <c r="K474" s="72">
        <v>-11538.46</v>
      </c>
      <c r="L474" s="72">
        <v>8057783.3300000001</v>
      </c>
    </row>
    <row r="475" spans="6:12" x14ac:dyDescent="0.2">
      <c r="F475" t="s">
        <v>164</v>
      </c>
      <c r="G475" t="s">
        <v>16</v>
      </c>
      <c r="H475">
        <v>103.17</v>
      </c>
      <c r="I475">
        <v>500</v>
      </c>
      <c r="J475" t="s">
        <v>115</v>
      </c>
      <c r="K475" s="72">
        <v>-515850</v>
      </c>
      <c r="L475" s="72">
        <v>8069321.79</v>
      </c>
    </row>
    <row r="476" spans="6:12" x14ac:dyDescent="0.2">
      <c r="F476" t="s">
        <v>165</v>
      </c>
      <c r="G476" t="s">
        <v>16</v>
      </c>
      <c r="H476">
        <v>103.05</v>
      </c>
      <c r="I476">
        <v>500</v>
      </c>
      <c r="J476" t="s">
        <v>113</v>
      </c>
      <c r="K476">
        <v>-10</v>
      </c>
      <c r="L476" s="72">
        <v>8585171.7899999991</v>
      </c>
    </row>
    <row r="477" spans="6:12" x14ac:dyDescent="0.2">
      <c r="F477" t="s">
        <v>165</v>
      </c>
      <c r="G477" t="s">
        <v>16</v>
      </c>
      <c r="H477">
        <v>2.2999999999999998</v>
      </c>
      <c r="I477">
        <v>500</v>
      </c>
      <c r="J477" t="s">
        <v>114</v>
      </c>
      <c r="K477" s="72">
        <v>-11498.4</v>
      </c>
      <c r="L477" s="72">
        <v>8585181.7899999991</v>
      </c>
    </row>
    <row r="478" spans="6:12" x14ac:dyDescent="0.2">
      <c r="F478" t="s">
        <v>165</v>
      </c>
      <c r="G478" t="s">
        <v>16</v>
      </c>
      <c r="H478">
        <v>103.05</v>
      </c>
      <c r="I478">
        <v>500</v>
      </c>
      <c r="J478" t="s">
        <v>115</v>
      </c>
      <c r="K478" s="72">
        <v>-515250</v>
      </c>
      <c r="L478" s="72">
        <v>8596680.1899999995</v>
      </c>
    </row>
    <row r="479" spans="6:12" x14ac:dyDescent="0.2">
      <c r="F479" t="s">
        <v>165</v>
      </c>
      <c r="G479" t="s">
        <v>16</v>
      </c>
      <c r="H479">
        <v>103.05</v>
      </c>
      <c r="I479">
        <v>500</v>
      </c>
      <c r="J479" t="s">
        <v>113</v>
      </c>
      <c r="K479">
        <v>-10</v>
      </c>
      <c r="L479" s="72">
        <v>9111930.1899999995</v>
      </c>
    </row>
    <row r="480" spans="6:12" x14ac:dyDescent="0.2">
      <c r="F480" t="s">
        <v>165</v>
      </c>
      <c r="G480" t="s">
        <v>16</v>
      </c>
      <c r="H480">
        <v>2.2999999999999998</v>
      </c>
      <c r="I480">
        <v>500</v>
      </c>
      <c r="J480" t="s">
        <v>114</v>
      </c>
      <c r="K480" s="72">
        <v>-11498.4</v>
      </c>
      <c r="L480" s="72">
        <v>9111940.1899999995</v>
      </c>
    </row>
    <row r="481" spans="6:12" x14ac:dyDescent="0.2">
      <c r="F481" t="s">
        <v>165</v>
      </c>
      <c r="G481" t="s">
        <v>16</v>
      </c>
      <c r="H481">
        <v>103.05</v>
      </c>
      <c r="I481">
        <v>500</v>
      </c>
      <c r="J481" t="s">
        <v>115</v>
      </c>
      <c r="K481" s="72">
        <v>-515250</v>
      </c>
      <c r="L481" s="72">
        <v>9123438.5899999999</v>
      </c>
    </row>
    <row r="482" spans="6:12" x14ac:dyDescent="0.2">
      <c r="F482" t="s">
        <v>166</v>
      </c>
      <c r="G482" t="s">
        <v>16</v>
      </c>
      <c r="H482">
        <v>103.09</v>
      </c>
      <c r="I482">
        <v>-500</v>
      </c>
      <c r="J482" t="s">
        <v>113</v>
      </c>
      <c r="K482">
        <v>-10</v>
      </c>
      <c r="L482" s="72">
        <v>9638688.5899999999</v>
      </c>
    </row>
    <row r="483" spans="6:12" x14ac:dyDescent="0.2">
      <c r="F483" t="s">
        <v>166</v>
      </c>
      <c r="G483" t="s">
        <v>16</v>
      </c>
      <c r="H483">
        <v>2.29</v>
      </c>
      <c r="I483">
        <v>-500</v>
      </c>
      <c r="J483" t="s">
        <v>114</v>
      </c>
      <c r="K483" s="72">
        <v>11458.33</v>
      </c>
      <c r="L483" s="72">
        <v>9638698.5899999999</v>
      </c>
    </row>
    <row r="484" spans="6:12" x14ac:dyDescent="0.2">
      <c r="F484" t="s">
        <v>166</v>
      </c>
      <c r="G484" t="s">
        <v>16</v>
      </c>
      <c r="H484">
        <v>103.09</v>
      </c>
      <c r="I484">
        <v>-500</v>
      </c>
      <c r="J484" t="s">
        <v>115</v>
      </c>
      <c r="K484" s="72">
        <v>515450</v>
      </c>
      <c r="L484" s="72">
        <v>9627240.2599999998</v>
      </c>
    </row>
    <row r="485" spans="6:12" x14ac:dyDescent="0.2">
      <c r="F485" t="s">
        <v>166</v>
      </c>
      <c r="G485" t="s">
        <v>16</v>
      </c>
      <c r="H485">
        <v>103.09</v>
      </c>
      <c r="I485">
        <v>-500</v>
      </c>
      <c r="J485" t="s">
        <v>113</v>
      </c>
      <c r="K485">
        <v>-10</v>
      </c>
      <c r="L485" s="72">
        <v>9111790.2599999998</v>
      </c>
    </row>
    <row r="486" spans="6:12" x14ac:dyDescent="0.2">
      <c r="F486" t="s">
        <v>166</v>
      </c>
      <c r="G486" t="s">
        <v>16</v>
      </c>
      <c r="H486">
        <v>2.29</v>
      </c>
      <c r="I486">
        <v>-500</v>
      </c>
      <c r="J486" t="s">
        <v>114</v>
      </c>
      <c r="K486" s="72">
        <v>11458.33</v>
      </c>
      <c r="L486" s="72">
        <v>9111800.2599999998</v>
      </c>
    </row>
    <row r="487" spans="6:12" x14ac:dyDescent="0.2">
      <c r="F487" t="s">
        <v>166</v>
      </c>
      <c r="G487" t="s">
        <v>16</v>
      </c>
      <c r="H487">
        <v>103.09</v>
      </c>
      <c r="I487">
        <v>-500</v>
      </c>
      <c r="J487" t="s">
        <v>115</v>
      </c>
      <c r="K487" s="72">
        <v>515450</v>
      </c>
      <c r="L487" s="72">
        <v>9100341.9199999999</v>
      </c>
    </row>
    <row r="488" spans="6:12" x14ac:dyDescent="0.2">
      <c r="F488" t="s">
        <v>167</v>
      </c>
      <c r="G488" t="s">
        <v>16</v>
      </c>
      <c r="H488">
        <v>103.15</v>
      </c>
      <c r="I488">
        <v>-500</v>
      </c>
      <c r="J488" t="s">
        <v>113</v>
      </c>
      <c r="K488">
        <v>-10</v>
      </c>
      <c r="L488" s="72">
        <v>8584891.9199999999</v>
      </c>
    </row>
    <row r="489" spans="6:12" x14ac:dyDescent="0.2">
      <c r="F489" t="s">
        <v>167</v>
      </c>
      <c r="G489" t="s">
        <v>16</v>
      </c>
      <c r="H489">
        <v>2.2799999999999998</v>
      </c>
      <c r="I489">
        <v>-500</v>
      </c>
      <c r="J489" t="s">
        <v>114</v>
      </c>
      <c r="K489" s="72">
        <v>11418.27</v>
      </c>
      <c r="L489" s="72">
        <v>8584901.9199999999</v>
      </c>
    </row>
    <row r="490" spans="6:12" x14ac:dyDescent="0.2">
      <c r="F490" t="s">
        <v>167</v>
      </c>
      <c r="G490" t="s">
        <v>16</v>
      </c>
      <c r="H490">
        <v>103.15</v>
      </c>
      <c r="I490">
        <v>-500</v>
      </c>
      <c r="J490" t="s">
        <v>115</v>
      </c>
      <c r="K490" s="72">
        <v>515750</v>
      </c>
      <c r="L490" s="72">
        <v>8573483.6500000004</v>
      </c>
    </row>
    <row r="491" spans="6:12" x14ac:dyDescent="0.2">
      <c r="F491" t="s">
        <v>167</v>
      </c>
      <c r="G491" t="s">
        <v>16</v>
      </c>
      <c r="H491">
        <v>103.15</v>
      </c>
      <c r="I491">
        <v>-500</v>
      </c>
      <c r="J491" t="s">
        <v>113</v>
      </c>
      <c r="K491">
        <v>-10</v>
      </c>
      <c r="L491" s="72">
        <v>8057733.6500000004</v>
      </c>
    </row>
    <row r="492" spans="6:12" x14ac:dyDescent="0.2">
      <c r="F492" t="s">
        <v>167</v>
      </c>
      <c r="G492" t="s">
        <v>16</v>
      </c>
      <c r="H492">
        <v>2.2799999999999998</v>
      </c>
      <c r="I492">
        <v>-500</v>
      </c>
      <c r="J492" t="s">
        <v>114</v>
      </c>
      <c r="K492" s="72">
        <v>11418.27</v>
      </c>
      <c r="L492" s="72">
        <v>8057743.6500000004</v>
      </c>
    </row>
    <row r="493" spans="6:12" x14ac:dyDescent="0.2">
      <c r="F493" t="s">
        <v>167</v>
      </c>
      <c r="G493" t="s">
        <v>16</v>
      </c>
      <c r="H493">
        <v>103.15</v>
      </c>
      <c r="I493">
        <v>-500</v>
      </c>
      <c r="J493" t="s">
        <v>115</v>
      </c>
      <c r="K493" s="72">
        <v>515750</v>
      </c>
      <c r="L493" s="72">
        <v>8046325.3799999999</v>
      </c>
    </row>
    <row r="494" spans="6:12" x14ac:dyDescent="0.2">
      <c r="F494" t="s">
        <v>167</v>
      </c>
      <c r="G494" t="s">
        <v>16</v>
      </c>
      <c r="H494">
        <v>103.15</v>
      </c>
      <c r="I494">
        <v>-500</v>
      </c>
      <c r="J494" t="s">
        <v>113</v>
      </c>
      <c r="K494">
        <v>-10</v>
      </c>
      <c r="L494" s="72">
        <v>7530575.3799999999</v>
      </c>
    </row>
    <row r="495" spans="6:12" x14ac:dyDescent="0.2">
      <c r="F495" t="s">
        <v>167</v>
      </c>
      <c r="G495" t="s">
        <v>16</v>
      </c>
      <c r="H495">
        <v>2.2799999999999998</v>
      </c>
      <c r="I495">
        <v>-500</v>
      </c>
      <c r="J495" t="s">
        <v>114</v>
      </c>
      <c r="K495" s="72">
        <v>11418.27</v>
      </c>
      <c r="L495" s="72">
        <v>7530585.3799999999</v>
      </c>
    </row>
    <row r="496" spans="6:12" x14ac:dyDescent="0.2">
      <c r="F496" t="s">
        <v>167</v>
      </c>
      <c r="G496" t="s">
        <v>16</v>
      </c>
      <c r="H496">
        <v>103.15</v>
      </c>
      <c r="I496">
        <v>-500</v>
      </c>
      <c r="J496" t="s">
        <v>115</v>
      </c>
      <c r="K496" s="72">
        <v>515750</v>
      </c>
      <c r="L496" s="72">
        <v>7519167.1200000001</v>
      </c>
    </row>
    <row r="497" spans="6:12" x14ac:dyDescent="0.2">
      <c r="F497" t="s">
        <v>167</v>
      </c>
      <c r="G497" t="s">
        <v>16</v>
      </c>
      <c r="H497">
        <v>103.15</v>
      </c>
      <c r="I497">
        <v>-500</v>
      </c>
      <c r="J497" t="s">
        <v>113</v>
      </c>
      <c r="K497">
        <v>-10</v>
      </c>
      <c r="L497" s="72">
        <v>7003417.1200000001</v>
      </c>
    </row>
    <row r="498" spans="6:12" x14ac:dyDescent="0.2">
      <c r="F498" t="s">
        <v>167</v>
      </c>
      <c r="G498" t="s">
        <v>16</v>
      </c>
      <c r="H498">
        <v>2.2799999999999998</v>
      </c>
      <c r="I498">
        <v>-500</v>
      </c>
      <c r="J498" t="s">
        <v>114</v>
      </c>
      <c r="K498" s="72">
        <v>11418.27</v>
      </c>
      <c r="L498" s="72">
        <v>7003427.1200000001</v>
      </c>
    </row>
    <row r="499" spans="6:12" x14ac:dyDescent="0.2">
      <c r="F499" t="s">
        <v>167</v>
      </c>
      <c r="G499" t="s">
        <v>16</v>
      </c>
      <c r="H499">
        <v>103.15</v>
      </c>
      <c r="I499">
        <v>-500</v>
      </c>
      <c r="J499" t="s">
        <v>115</v>
      </c>
      <c r="K499" s="72">
        <v>515750</v>
      </c>
      <c r="L499" s="72">
        <v>6992008.8499999996</v>
      </c>
    </row>
    <row r="500" spans="6:12" x14ac:dyDescent="0.2">
      <c r="F500" t="s">
        <v>167</v>
      </c>
      <c r="G500" t="s">
        <v>16</v>
      </c>
      <c r="H500">
        <v>103.15</v>
      </c>
      <c r="I500">
        <v>-500</v>
      </c>
      <c r="J500" t="s">
        <v>113</v>
      </c>
      <c r="K500">
        <v>-10</v>
      </c>
      <c r="L500" s="72">
        <v>6476258.8499999996</v>
      </c>
    </row>
    <row r="501" spans="6:12" x14ac:dyDescent="0.2">
      <c r="F501" t="s">
        <v>167</v>
      </c>
      <c r="G501" t="s">
        <v>16</v>
      </c>
      <c r="H501">
        <v>2.2799999999999998</v>
      </c>
      <c r="I501">
        <v>-500</v>
      </c>
      <c r="J501" t="s">
        <v>114</v>
      </c>
      <c r="K501" s="72">
        <v>11418.27</v>
      </c>
      <c r="L501" s="72">
        <v>6476268.8499999996</v>
      </c>
    </row>
    <row r="502" spans="6:12" x14ac:dyDescent="0.2">
      <c r="F502" t="s">
        <v>167</v>
      </c>
      <c r="G502" t="s">
        <v>16</v>
      </c>
      <c r="H502">
        <v>103.15</v>
      </c>
      <c r="I502">
        <v>-500</v>
      </c>
      <c r="J502" t="s">
        <v>115</v>
      </c>
      <c r="K502" s="72">
        <v>515750</v>
      </c>
      <c r="L502" s="72">
        <v>6464850.5800000001</v>
      </c>
    </row>
    <row r="503" spans="6:12" x14ac:dyDescent="0.2">
      <c r="F503" t="s">
        <v>168</v>
      </c>
      <c r="G503" t="s">
        <v>17</v>
      </c>
      <c r="H503">
        <v>100.6</v>
      </c>
      <c r="I503">
        <v>500</v>
      </c>
      <c r="J503" t="s">
        <v>113</v>
      </c>
      <c r="K503">
        <v>-10</v>
      </c>
      <c r="L503" s="72">
        <v>5949100.5800000001</v>
      </c>
    </row>
    <row r="504" spans="6:12" x14ac:dyDescent="0.2">
      <c r="F504" t="s">
        <v>168</v>
      </c>
      <c r="G504" t="s">
        <v>17</v>
      </c>
      <c r="H504">
        <v>2.16</v>
      </c>
      <c r="I504">
        <v>500</v>
      </c>
      <c r="J504" t="s">
        <v>114</v>
      </c>
      <c r="K504" s="72">
        <v>-10817.31</v>
      </c>
      <c r="L504" s="72">
        <v>5949110.5800000001</v>
      </c>
    </row>
    <row r="505" spans="6:12" x14ac:dyDescent="0.2">
      <c r="F505" t="s">
        <v>168</v>
      </c>
      <c r="G505" t="s">
        <v>17</v>
      </c>
      <c r="H505">
        <v>100.6</v>
      </c>
      <c r="I505">
        <v>500</v>
      </c>
      <c r="J505" t="s">
        <v>115</v>
      </c>
      <c r="K505" s="72">
        <v>-503000</v>
      </c>
      <c r="L505" s="72">
        <v>5959927.8799999999</v>
      </c>
    </row>
    <row r="506" spans="6:12" x14ac:dyDescent="0.2">
      <c r="F506" t="s">
        <v>169</v>
      </c>
      <c r="G506" t="s">
        <v>17</v>
      </c>
      <c r="H506">
        <v>100.7</v>
      </c>
      <c r="I506">
        <v>-500</v>
      </c>
      <c r="J506" t="s">
        <v>113</v>
      </c>
      <c r="K506">
        <v>-10</v>
      </c>
      <c r="L506" s="72">
        <v>6462927.8799999999</v>
      </c>
    </row>
    <row r="507" spans="6:12" x14ac:dyDescent="0.2">
      <c r="F507" t="s">
        <v>169</v>
      </c>
      <c r="G507" t="s">
        <v>17</v>
      </c>
      <c r="H507">
        <v>2.16</v>
      </c>
      <c r="I507">
        <v>-500</v>
      </c>
      <c r="J507" t="s">
        <v>114</v>
      </c>
      <c r="K507" s="72">
        <v>10777.24</v>
      </c>
      <c r="L507" s="72">
        <v>6462937.8799999999</v>
      </c>
    </row>
    <row r="508" spans="6:12" x14ac:dyDescent="0.2">
      <c r="F508" t="s">
        <v>169</v>
      </c>
      <c r="G508" t="s">
        <v>17</v>
      </c>
      <c r="H508">
        <v>100.7</v>
      </c>
      <c r="I508">
        <v>-500</v>
      </c>
      <c r="J508" t="s">
        <v>115</v>
      </c>
      <c r="K508" s="72">
        <v>503500</v>
      </c>
      <c r="L508" s="72">
        <v>6452160.6399999997</v>
      </c>
    </row>
    <row r="509" spans="6:12" x14ac:dyDescent="0.2">
      <c r="F509" t="s">
        <v>169</v>
      </c>
      <c r="G509" t="s">
        <v>17</v>
      </c>
      <c r="H509">
        <v>100.7</v>
      </c>
      <c r="I509">
        <v>-500</v>
      </c>
      <c r="J509" t="s">
        <v>113</v>
      </c>
      <c r="K509">
        <v>-10</v>
      </c>
      <c r="L509" s="72">
        <v>5948660.6399999997</v>
      </c>
    </row>
    <row r="510" spans="6:12" x14ac:dyDescent="0.2">
      <c r="F510" t="s">
        <v>169</v>
      </c>
      <c r="G510" t="s">
        <v>17</v>
      </c>
      <c r="H510">
        <v>2.16</v>
      </c>
      <c r="I510">
        <v>-500</v>
      </c>
      <c r="J510" t="s">
        <v>114</v>
      </c>
      <c r="K510" s="72">
        <v>10777.24</v>
      </c>
      <c r="L510" s="72">
        <v>5948670.6399999997</v>
      </c>
    </row>
    <row r="511" spans="6:12" x14ac:dyDescent="0.2">
      <c r="F511" t="s">
        <v>169</v>
      </c>
      <c r="G511" t="s">
        <v>17</v>
      </c>
      <c r="H511">
        <v>100.7</v>
      </c>
      <c r="I511">
        <v>-500</v>
      </c>
      <c r="J511" t="s">
        <v>115</v>
      </c>
      <c r="K511" s="72">
        <v>503500</v>
      </c>
      <c r="L511" s="72">
        <v>5937893.4000000004</v>
      </c>
    </row>
    <row r="512" spans="6:12" x14ac:dyDescent="0.2">
      <c r="F512" t="s">
        <v>170</v>
      </c>
      <c r="G512" t="s">
        <v>17</v>
      </c>
      <c r="H512">
        <v>105.07</v>
      </c>
      <c r="I512">
        <v>-500</v>
      </c>
      <c r="J512" t="s">
        <v>113</v>
      </c>
      <c r="K512">
        <v>-10</v>
      </c>
      <c r="L512" s="72">
        <v>5434393.4000000004</v>
      </c>
    </row>
    <row r="513" spans="6:12" x14ac:dyDescent="0.2">
      <c r="F513" t="s">
        <v>170</v>
      </c>
      <c r="G513" t="s">
        <v>17</v>
      </c>
      <c r="H513">
        <v>1.75</v>
      </c>
      <c r="I513">
        <v>-500</v>
      </c>
      <c r="J513" t="s">
        <v>114</v>
      </c>
      <c r="K513" s="72">
        <v>8733.9699999999993</v>
      </c>
      <c r="L513" s="72">
        <v>5434403.4000000004</v>
      </c>
    </row>
    <row r="514" spans="6:12" x14ac:dyDescent="0.2">
      <c r="F514" t="s">
        <v>170</v>
      </c>
      <c r="G514" t="s">
        <v>17</v>
      </c>
      <c r="H514">
        <v>105.07</v>
      </c>
      <c r="I514">
        <v>-500</v>
      </c>
      <c r="J514" t="s">
        <v>115</v>
      </c>
      <c r="K514" s="72">
        <v>525350</v>
      </c>
      <c r="L514" s="72">
        <v>5425669.4199999999</v>
      </c>
    </row>
    <row r="515" spans="6:12" x14ac:dyDescent="0.2">
      <c r="F515" t="s">
        <v>171</v>
      </c>
      <c r="G515" t="s">
        <v>17</v>
      </c>
      <c r="H515">
        <v>104.93</v>
      </c>
      <c r="I515">
        <v>-500</v>
      </c>
      <c r="J515" t="s">
        <v>113</v>
      </c>
      <c r="K515">
        <v>-10</v>
      </c>
      <c r="L515" s="72">
        <v>4900319.42</v>
      </c>
    </row>
    <row r="516" spans="6:12" x14ac:dyDescent="0.2">
      <c r="F516" t="s">
        <v>171</v>
      </c>
      <c r="G516" t="s">
        <v>17</v>
      </c>
      <c r="H516">
        <v>1.71</v>
      </c>
      <c r="I516">
        <v>-500</v>
      </c>
      <c r="J516" t="s">
        <v>114</v>
      </c>
      <c r="K516" s="72">
        <v>8573.7199999999993</v>
      </c>
      <c r="L516" s="72">
        <v>4900329.42</v>
      </c>
    </row>
    <row r="517" spans="6:12" x14ac:dyDescent="0.2">
      <c r="F517" t="s">
        <v>171</v>
      </c>
      <c r="G517" t="s">
        <v>17</v>
      </c>
      <c r="H517">
        <v>104.93</v>
      </c>
      <c r="I517">
        <v>-500</v>
      </c>
      <c r="J517" t="s">
        <v>115</v>
      </c>
      <c r="K517" s="72">
        <v>524650</v>
      </c>
      <c r="L517" s="72">
        <v>4891755.71</v>
      </c>
    </row>
    <row r="518" spans="6:12" x14ac:dyDescent="0.2">
      <c r="F518" t="s">
        <v>171</v>
      </c>
      <c r="G518" t="s">
        <v>17</v>
      </c>
      <c r="H518">
        <v>104.93</v>
      </c>
      <c r="I518">
        <v>-500</v>
      </c>
      <c r="J518" t="s">
        <v>113</v>
      </c>
      <c r="K518">
        <v>-10</v>
      </c>
      <c r="L518" s="72">
        <v>4367105.71</v>
      </c>
    </row>
    <row r="519" spans="6:12" x14ac:dyDescent="0.2">
      <c r="F519" t="s">
        <v>171</v>
      </c>
      <c r="G519" t="s">
        <v>17</v>
      </c>
      <c r="H519">
        <v>1.71</v>
      </c>
      <c r="I519">
        <v>-500</v>
      </c>
      <c r="J519" t="s">
        <v>114</v>
      </c>
      <c r="K519" s="72">
        <v>8573.7199999999993</v>
      </c>
      <c r="L519" s="72">
        <v>4367115.71</v>
      </c>
    </row>
    <row r="520" spans="6:12" x14ac:dyDescent="0.2">
      <c r="F520" t="s">
        <v>171</v>
      </c>
      <c r="G520" t="s">
        <v>17</v>
      </c>
      <c r="H520">
        <v>104.93</v>
      </c>
      <c r="I520">
        <v>-500</v>
      </c>
      <c r="J520" t="s">
        <v>115</v>
      </c>
      <c r="K520" s="72">
        <v>524650</v>
      </c>
      <c r="L520" s="72">
        <v>4358541.99</v>
      </c>
    </row>
    <row r="521" spans="6:12" x14ac:dyDescent="0.2">
      <c r="F521" t="s">
        <v>171</v>
      </c>
      <c r="G521" t="s">
        <v>17</v>
      </c>
      <c r="H521">
        <v>104.93</v>
      </c>
      <c r="I521">
        <v>-500</v>
      </c>
      <c r="J521" t="s">
        <v>113</v>
      </c>
      <c r="K521">
        <v>-10</v>
      </c>
      <c r="L521" s="72">
        <v>3833891.99</v>
      </c>
    </row>
    <row r="522" spans="6:12" x14ac:dyDescent="0.2">
      <c r="F522" t="s">
        <v>171</v>
      </c>
      <c r="G522" t="s">
        <v>17</v>
      </c>
      <c r="H522">
        <v>1.71</v>
      </c>
      <c r="I522">
        <v>-500</v>
      </c>
      <c r="J522" t="s">
        <v>114</v>
      </c>
      <c r="K522" s="72">
        <v>8573.7199999999993</v>
      </c>
      <c r="L522" s="72">
        <v>3833901.99</v>
      </c>
    </row>
    <row r="523" spans="6:12" x14ac:dyDescent="0.2">
      <c r="F523" t="s">
        <v>171</v>
      </c>
      <c r="G523" t="s">
        <v>17</v>
      </c>
      <c r="H523">
        <v>104.93</v>
      </c>
      <c r="I523">
        <v>-500</v>
      </c>
      <c r="J523" t="s">
        <v>115</v>
      </c>
      <c r="K523" s="72">
        <v>524650</v>
      </c>
      <c r="L523" s="72">
        <v>3825328.27</v>
      </c>
    </row>
    <row r="524" spans="6:12" x14ac:dyDescent="0.2">
      <c r="F524" t="s">
        <v>171</v>
      </c>
      <c r="G524" t="s">
        <v>17</v>
      </c>
      <c r="H524">
        <v>104.93</v>
      </c>
      <c r="I524">
        <v>-500</v>
      </c>
      <c r="J524" t="s">
        <v>113</v>
      </c>
      <c r="K524">
        <v>-10</v>
      </c>
      <c r="L524" s="72">
        <v>3300678.27</v>
      </c>
    </row>
    <row r="525" spans="6:12" x14ac:dyDescent="0.2">
      <c r="F525" t="s">
        <v>171</v>
      </c>
      <c r="G525" t="s">
        <v>17</v>
      </c>
      <c r="H525">
        <v>1.71</v>
      </c>
      <c r="I525">
        <v>-500</v>
      </c>
      <c r="J525" t="s">
        <v>114</v>
      </c>
      <c r="K525" s="72">
        <v>8573.7199999999993</v>
      </c>
      <c r="L525" s="72">
        <v>3300688.27</v>
      </c>
    </row>
    <row r="526" spans="6:12" x14ac:dyDescent="0.2">
      <c r="F526" t="s">
        <v>171</v>
      </c>
      <c r="G526" t="s">
        <v>17</v>
      </c>
      <c r="H526">
        <v>104.93</v>
      </c>
      <c r="I526">
        <v>-500</v>
      </c>
      <c r="J526" t="s">
        <v>115</v>
      </c>
      <c r="K526" s="72">
        <v>524650</v>
      </c>
      <c r="L526" s="72">
        <v>3292114.55</v>
      </c>
    </row>
    <row r="527" spans="6:12" x14ac:dyDescent="0.2">
      <c r="F527" t="s">
        <v>172</v>
      </c>
      <c r="G527" t="s">
        <v>17</v>
      </c>
      <c r="H527">
        <v>104.93</v>
      </c>
      <c r="I527">
        <v>-500</v>
      </c>
      <c r="J527" t="s">
        <v>113</v>
      </c>
      <c r="K527">
        <v>-10</v>
      </c>
      <c r="L527" s="72">
        <v>2767464.55</v>
      </c>
    </row>
    <row r="528" spans="6:12" x14ac:dyDescent="0.2">
      <c r="F528" t="s">
        <v>172</v>
      </c>
      <c r="G528" t="s">
        <v>17</v>
      </c>
      <c r="H528">
        <v>1.71</v>
      </c>
      <c r="I528">
        <v>-500</v>
      </c>
      <c r="J528" t="s">
        <v>114</v>
      </c>
      <c r="K528" s="72">
        <v>8533.65</v>
      </c>
      <c r="L528" s="72">
        <v>2767474.55</v>
      </c>
    </row>
    <row r="529" spans="6:12" x14ac:dyDescent="0.2">
      <c r="F529" t="s">
        <v>172</v>
      </c>
      <c r="G529" t="s">
        <v>17</v>
      </c>
      <c r="H529">
        <v>104.93</v>
      </c>
      <c r="I529">
        <v>-500</v>
      </c>
      <c r="J529" t="s">
        <v>115</v>
      </c>
      <c r="K529" s="72">
        <v>524650</v>
      </c>
      <c r="L529" s="72">
        <v>2758940.9</v>
      </c>
    </row>
    <row r="530" spans="6:12" x14ac:dyDescent="0.2">
      <c r="F530" t="s">
        <v>172</v>
      </c>
      <c r="G530" t="s">
        <v>17</v>
      </c>
      <c r="H530">
        <v>104.93</v>
      </c>
      <c r="I530">
        <v>-500</v>
      </c>
      <c r="J530" t="s">
        <v>113</v>
      </c>
      <c r="K530">
        <v>-10</v>
      </c>
      <c r="L530" s="72">
        <v>2234290.9</v>
      </c>
    </row>
    <row r="531" spans="6:12" x14ac:dyDescent="0.2">
      <c r="F531" t="s">
        <v>172</v>
      </c>
      <c r="G531" t="s">
        <v>17</v>
      </c>
      <c r="H531">
        <v>1.71</v>
      </c>
      <c r="I531">
        <v>-500</v>
      </c>
      <c r="J531" t="s">
        <v>114</v>
      </c>
      <c r="K531" s="72">
        <v>8533.65</v>
      </c>
      <c r="L531" s="72">
        <v>2234300.9</v>
      </c>
    </row>
    <row r="532" spans="6:12" x14ac:dyDescent="0.2">
      <c r="F532" t="s">
        <v>172</v>
      </c>
      <c r="G532" t="s">
        <v>17</v>
      </c>
      <c r="H532">
        <v>104.93</v>
      </c>
      <c r="I532">
        <v>-500</v>
      </c>
      <c r="J532" t="s">
        <v>115</v>
      </c>
      <c r="K532" s="72">
        <v>524650</v>
      </c>
      <c r="L532" s="72">
        <v>2225767.2400000002</v>
      </c>
    </row>
    <row r="533" spans="6:12" x14ac:dyDescent="0.2">
      <c r="F533" t="s">
        <v>172</v>
      </c>
      <c r="G533" t="s">
        <v>17</v>
      </c>
      <c r="H533">
        <v>104.93</v>
      </c>
      <c r="I533">
        <v>-500</v>
      </c>
      <c r="J533" t="s">
        <v>113</v>
      </c>
      <c r="K533">
        <v>-10</v>
      </c>
      <c r="L533" s="72">
        <v>1701117.24</v>
      </c>
    </row>
    <row r="534" spans="6:12" x14ac:dyDescent="0.2">
      <c r="F534" t="s">
        <v>172</v>
      </c>
      <c r="G534" t="s">
        <v>17</v>
      </c>
      <c r="H534">
        <v>1.71</v>
      </c>
      <c r="I534">
        <v>-500</v>
      </c>
      <c r="J534" t="s">
        <v>114</v>
      </c>
      <c r="K534" s="72">
        <v>8533.65</v>
      </c>
      <c r="L534" s="72">
        <v>1701127.24</v>
      </c>
    </row>
    <row r="535" spans="6:12" x14ac:dyDescent="0.2">
      <c r="F535" t="s">
        <v>172</v>
      </c>
      <c r="G535" t="s">
        <v>17</v>
      </c>
      <c r="H535">
        <v>104.93</v>
      </c>
      <c r="I535">
        <v>-500</v>
      </c>
      <c r="J535" t="s">
        <v>115</v>
      </c>
      <c r="K535" s="72">
        <v>524650</v>
      </c>
      <c r="L535" s="72">
        <v>1692593.59</v>
      </c>
    </row>
    <row r="536" spans="6:12" x14ac:dyDescent="0.2">
      <c r="F536" t="s">
        <v>172</v>
      </c>
      <c r="G536" t="s">
        <v>17</v>
      </c>
      <c r="H536">
        <v>104.93</v>
      </c>
      <c r="I536">
        <v>-500</v>
      </c>
      <c r="J536" t="s">
        <v>113</v>
      </c>
      <c r="K536">
        <v>-10</v>
      </c>
      <c r="L536" s="72">
        <v>1167943.5900000001</v>
      </c>
    </row>
    <row r="537" spans="6:12" x14ac:dyDescent="0.2">
      <c r="F537" t="s">
        <v>172</v>
      </c>
      <c r="G537" t="s">
        <v>17</v>
      </c>
      <c r="H537">
        <v>1.71</v>
      </c>
      <c r="I537">
        <v>-500</v>
      </c>
      <c r="J537" t="s">
        <v>114</v>
      </c>
      <c r="K537" s="72">
        <v>8533.65</v>
      </c>
      <c r="L537" s="72">
        <v>1167953.5900000001</v>
      </c>
    </row>
    <row r="538" spans="6:12" x14ac:dyDescent="0.2">
      <c r="F538" t="s">
        <v>172</v>
      </c>
      <c r="G538" t="s">
        <v>17</v>
      </c>
      <c r="H538">
        <v>104.93</v>
      </c>
      <c r="I538">
        <v>-500</v>
      </c>
      <c r="J538" t="s">
        <v>115</v>
      </c>
      <c r="K538" s="72">
        <v>524650</v>
      </c>
      <c r="L538" s="72">
        <v>1159419.94</v>
      </c>
    </row>
    <row r="539" spans="6:12" x14ac:dyDescent="0.2">
      <c r="F539" t="s">
        <v>172</v>
      </c>
      <c r="G539" t="s">
        <v>17</v>
      </c>
      <c r="H539">
        <v>104.93</v>
      </c>
      <c r="I539">
        <v>-500</v>
      </c>
      <c r="J539" t="s">
        <v>113</v>
      </c>
      <c r="K539">
        <v>-10</v>
      </c>
      <c r="L539" s="72">
        <v>634769.93999999994</v>
      </c>
    </row>
    <row r="540" spans="6:12" x14ac:dyDescent="0.2">
      <c r="F540" t="s">
        <v>172</v>
      </c>
      <c r="G540" t="s">
        <v>17</v>
      </c>
      <c r="H540">
        <v>1.71</v>
      </c>
      <c r="I540">
        <v>-500</v>
      </c>
      <c r="J540" t="s">
        <v>114</v>
      </c>
      <c r="K540" s="72">
        <v>8533.65</v>
      </c>
      <c r="L540" s="72">
        <v>634779.93999999994</v>
      </c>
    </row>
    <row r="541" spans="6:12" x14ac:dyDescent="0.2">
      <c r="F541" t="s">
        <v>172</v>
      </c>
      <c r="G541" t="s">
        <v>17</v>
      </c>
      <c r="H541">
        <v>104.93</v>
      </c>
      <c r="I541">
        <v>-500</v>
      </c>
      <c r="J541" t="s">
        <v>115</v>
      </c>
      <c r="K541" s="72">
        <v>524650</v>
      </c>
      <c r="L541" s="72">
        <v>626246.28</v>
      </c>
    </row>
    <row r="542" spans="6:12" x14ac:dyDescent="0.2">
      <c r="F542" t="s">
        <v>173</v>
      </c>
      <c r="G542" t="s">
        <v>17</v>
      </c>
      <c r="H542">
        <v>105.05</v>
      </c>
      <c r="I542">
        <v>-500</v>
      </c>
      <c r="J542" t="s">
        <v>113</v>
      </c>
      <c r="K542">
        <v>-10</v>
      </c>
      <c r="L542" s="72">
        <v>101596.28</v>
      </c>
    </row>
    <row r="543" spans="6:12" x14ac:dyDescent="0.2">
      <c r="F543" t="s">
        <v>173</v>
      </c>
      <c r="G543" t="s">
        <v>17</v>
      </c>
      <c r="H543">
        <v>1.7</v>
      </c>
      <c r="I543">
        <v>-500</v>
      </c>
      <c r="J543" t="s">
        <v>114</v>
      </c>
      <c r="K543" s="72">
        <v>8493.59</v>
      </c>
      <c r="L543" s="72">
        <v>101606.28</v>
      </c>
    </row>
    <row r="544" spans="6:12" x14ac:dyDescent="0.2">
      <c r="F544" t="s">
        <v>173</v>
      </c>
      <c r="G544" t="s">
        <v>17</v>
      </c>
      <c r="H544">
        <v>105.05</v>
      </c>
      <c r="I544">
        <v>-500</v>
      </c>
      <c r="J544" t="s">
        <v>115</v>
      </c>
      <c r="K544" s="72">
        <v>525250</v>
      </c>
      <c r="L544" s="72">
        <v>93112.69</v>
      </c>
    </row>
    <row r="545" spans="6:12" x14ac:dyDescent="0.2">
      <c r="F545" t="s">
        <v>173</v>
      </c>
      <c r="G545" t="s">
        <v>17</v>
      </c>
      <c r="H545">
        <v>105.05</v>
      </c>
      <c r="I545">
        <v>-500</v>
      </c>
      <c r="J545" t="s">
        <v>113</v>
      </c>
      <c r="K545">
        <v>-10</v>
      </c>
      <c r="L545" s="72">
        <v>-432137.31</v>
      </c>
    </row>
    <row r="546" spans="6:12" x14ac:dyDescent="0.2">
      <c r="F546" t="s">
        <v>173</v>
      </c>
      <c r="G546" t="s">
        <v>17</v>
      </c>
      <c r="H546">
        <v>1.7</v>
      </c>
      <c r="I546">
        <v>-500</v>
      </c>
      <c r="J546" t="s">
        <v>114</v>
      </c>
      <c r="K546" s="72">
        <v>8493.59</v>
      </c>
      <c r="L546" s="72">
        <v>-432127.31</v>
      </c>
    </row>
    <row r="547" spans="6:12" x14ac:dyDescent="0.2">
      <c r="F547" t="s">
        <v>173</v>
      </c>
      <c r="G547" t="s">
        <v>17</v>
      </c>
      <c r="H547">
        <v>105.05</v>
      </c>
      <c r="I547">
        <v>-500</v>
      </c>
      <c r="J547" t="s">
        <v>115</v>
      </c>
      <c r="K547" s="72">
        <v>525250</v>
      </c>
      <c r="L547" s="72">
        <v>-440620.9</v>
      </c>
    </row>
    <row r="548" spans="6:12" x14ac:dyDescent="0.2">
      <c r="F548" t="s">
        <v>173</v>
      </c>
      <c r="G548" t="s">
        <v>17</v>
      </c>
      <c r="H548">
        <v>105.05</v>
      </c>
      <c r="I548">
        <v>-500</v>
      </c>
      <c r="J548" t="s">
        <v>113</v>
      </c>
      <c r="K548">
        <v>-10</v>
      </c>
      <c r="L548" s="72">
        <v>-965870.9</v>
      </c>
    </row>
    <row r="549" spans="6:12" x14ac:dyDescent="0.2">
      <c r="F549" t="s">
        <v>173</v>
      </c>
      <c r="G549" t="s">
        <v>17</v>
      </c>
      <c r="H549">
        <v>1.7</v>
      </c>
      <c r="I549">
        <v>-500</v>
      </c>
      <c r="J549" t="s">
        <v>114</v>
      </c>
      <c r="K549" s="72">
        <v>8493.59</v>
      </c>
      <c r="L549" s="72">
        <v>-965860.9</v>
      </c>
    </row>
    <row r="550" spans="6:12" x14ac:dyDescent="0.2">
      <c r="F550" t="s">
        <v>173</v>
      </c>
      <c r="G550" t="s">
        <v>17</v>
      </c>
      <c r="H550">
        <v>105.05</v>
      </c>
      <c r="I550">
        <v>-500</v>
      </c>
      <c r="J550" t="s">
        <v>115</v>
      </c>
      <c r="K550" s="72">
        <v>525250</v>
      </c>
      <c r="L550" s="72">
        <v>-974354.49</v>
      </c>
    </row>
    <row r="551" spans="6:12" x14ac:dyDescent="0.2">
      <c r="F551" t="s">
        <v>173</v>
      </c>
      <c r="G551" t="s">
        <v>17</v>
      </c>
      <c r="H551">
        <v>105.05</v>
      </c>
      <c r="I551">
        <v>-500</v>
      </c>
      <c r="J551" t="s">
        <v>113</v>
      </c>
      <c r="K551">
        <v>-10</v>
      </c>
      <c r="L551" s="72">
        <v>-1499604.49</v>
      </c>
    </row>
    <row r="552" spans="6:12" x14ac:dyDescent="0.2">
      <c r="F552" t="s">
        <v>173</v>
      </c>
      <c r="G552" t="s">
        <v>17</v>
      </c>
      <c r="H552">
        <v>1.7</v>
      </c>
      <c r="I552">
        <v>-500</v>
      </c>
      <c r="J552" t="s">
        <v>114</v>
      </c>
      <c r="K552" s="72">
        <v>8493.59</v>
      </c>
      <c r="L552" s="72">
        <v>-1499594.49</v>
      </c>
    </row>
    <row r="553" spans="6:12" x14ac:dyDescent="0.2">
      <c r="F553" t="s">
        <v>173</v>
      </c>
      <c r="G553" t="s">
        <v>17</v>
      </c>
      <c r="H553">
        <v>105.05</v>
      </c>
      <c r="I553">
        <v>-500</v>
      </c>
      <c r="J553" t="s">
        <v>115</v>
      </c>
      <c r="K553" s="72">
        <v>525250</v>
      </c>
      <c r="L553" s="72">
        <v>-1508088.08</v>
      </c>
    </row>
    <row r="554" spans="6:12" x14ac:dyDescent="0.2">
      <c r="F554" t="s">
        <v>174</v>
      </c>
      <c r="G554" t="s">
        <v>17</v>
      </c>
      <c r="H554">
        <v>104.93</v>
      </c>
      <c r="I554">
        <v>-500</v>
      </c>
      <c r="J554" t="s">
        <v>113</v>
      </c>
      <c r="K554">
        <v>-10</v>
      </c>
      <c r="L554" s="72">
        <v>-2033338.08</v>
      </c>
    </row>
    <row r="555" spans="6:12" x14ac:dyDescent="0.2">
      <c r="F555" t="s">
        <v>174</v>
      </c>
      <c r="G555" t="s">
        <v>17</v>
      </c>
      <c r="H555">
        <v>1.69</v>
      </c>
      <c r="I555">
        <v>-500</v>
      </c>
      <c r="J555" t="s">
        <v>114</v>
      </c>
      <c r="K555" s="72">
        <v>8453.5300000000007</v>
      </c>
      <c r="L555" s="72">
        <v>-2033328.08</v>
      </c>
    </row>
    <row r="556" spans="6:12" x14ac:dyDescent="0.2">
      <c r="F556" t="s">
        <v>174</v>
      </c>
      <c r="G556" t="s">
        <v>17</v>
      </c>
      <c r="H556">
        <v>104.93</v>
      </c>
      <c r="I556">
        <v>-500</v>
      </c>
      <c r="J556" t="s">
        <v>115</v>
      </c>
      <c r="K556" s="72">
        <v>524650</v>
      </c>
      <c r="L556" s="72">
        <v>-2041781.6</v>
      </c>
    </row>
    <row r="557" spans="6:12" x14ac:dyDescent="0.2">
      <c r="F557" t="s">
        <v>174</v>
      </c>
      <c r="G557" t="s">
        <v>17</v>
      </c>
      <c r="H557">
        <v>104.93</v>
      </c>
      <c r="I557">
        <v>-500</v>
      </c>
      <c r="J557" t="s">
        <v>113</v>
      </c>
      <c r="K557">
        <v>-10</v>
      </c>
      <c r="L557" s="72">
        <v>-2566431.6</v>
      </c>
    </row>
    <row r="558" spans="6:12" x14ac:dyDescent="0.2">
      <c r="F558" t="s">
        <v>174</v>
      </c>
      <c r="G558" t="s">
        <v>17</v>
      </c>
      <c r="H558">
        <v>1.69</v>
      </c>
      <c r="I558">
        <v>-500</v>
      </c>
      <c r="J558" t="s">
        <v>114</v>
      </c>
      <c r="K558" s="72">
        <v>8453.5300000000007</v>
      </c>
      <c r="L558" s="72">
        <v>-2566421.6</v>
      </c>
    </row>
    <row r="559" spans="6:12" x14ac:dyDescent="0.2">
      <c r="F559" t="s">
        <v>174</v>
      </c>
      <c r="G559" t="s">
        <v>17</v>
      </c>
      <c r="H559">
        <v>104.93</v>
      </c>
      <c r="I559">
        <v>-500</v>
      </c>
      <c r="J559" t="s">
        <v>115</v>
      </c>
      <c r="K559" s="72">
        <v>524650</v>
      </c>
      <c r="L559" s="72">
        <v>-2574875.13</v>
      </c>
    </row>
    <row r="560" spans="6:12" x14ac:dyDescent="0.2">
      <c r="F560" t="s">
        <v>175</v>
      </c>
      <c r="G560" t="s">
        <v>16</v>
      </c>
      <c r="H560">
        <v>106.12</v>
      </c>
      <c r="I560">
        <v>500</v>
      </c>
      <c r="J560" t="s">
        <v>113</v>
      </c>
      <c r="K560">
        <v>-10</v>
      </c>
      <c r="L560" s="72">
        <v>-3099525.13</v>
      </c>
    </row>
    <row r="561" spans="6:12" x14ac:dyDescent="0.2">
      <c r="F561" t="s">
        <v>175</v>
      </c>
      <c r="G561" t="s">
        <v>16</v>
      </c>
      <c r="H561">
        <v>1.65</v>
      </c>
      <c r="I561">
        <v>500</v>
      </c>
      <c r="J561" t="s">
        <v>114</v>
      </c>
      <c r="K561" s="72">
        <v>-8253.2099999999991</v>
      </c>
      <c r="L561" s="72">
        <v>-3099515.13</v>
      </c>
    </row>
    <row r="562" spans="6:12" x14ac:dyDescent="0.2">
      <c r="F562" t="s">
        <v>175</v>
      </c>
      <c r="G562" t="s">
        <v>16</v>
      </c>
      <c r="H562">
        <v>106.12</v>
      </c>
      <c r="I562">
        <v>500</v>
      </c>
      <c r="J562" t="s">
        <v>115</v>
      </c>
      <c r="K562" s="72">
        <v>-530600</v>
      </c>
      <c r="L562" s="72">
        <v>-3091261.92</v>
      </c>
    </row>
    <row r="563" spans="6:12" x14ac:dyDescent="0.2">
      <c r="F563" t="s">
        <v>175</v>
      </c>
      <c r="G563" t="s">
        <v>16</v>
      </c>
      <c r="H563">
        <v>106.12</v>
      </c>
      <c r="I563">
        <v>500</v>
      </c>
      <c r="J563" t="s">
        <v>113</v>
      </c>
      <c r="K563">
        <v>-10</v>
      </c>
      <c r="L563" s="72">
        <v>-2560661.92</v>
      </c>
    </row>
    <row r="564" spans="6:12" x14ac:dyDescent="0.2">
      <c r="F564" t="s">
        <v>175</v>
      </c>
      <c r="G564" t="s">
        <v>16</v>
      </c>
      <c r="H564">
        <v>1.65</v>
      </c>
      <c r="I564">
        <v>500</v>
      </c>
      <c r="J564" t="s">
        <v>114</v>
      </c>
      <c r="K564" s="72">
        <v>-8253.2099999999991</v>
      </c>
      <c r="L564" s="72">
        <v>-2560651.92</v>
      </c>
    </row>
    <row r="565" spans="6:12" x14ac:dyDescent="0.2">
      <c r="F565" t="s">
        <v>175</v>
      </c>
      <c r="G565" t="s">
        <v>16</v>
      </c>
      <c r="H565">
        <v>106.12</v>
      </c>
      <c r="I565">
        <v>500</v>
      </c>
      <c r="J565" t="s">
        <v>115</v>
      </c>
      <c r="K565" s="72">
        <v>-530600</v>
      </c>
      <c r="L565" s="72">
        <v>-2552398.7200000002</v>
      </c>
    </row>
    <row r="566" spans="6:12" x14ac:dyDescent="0.2">
      <c r="F566" t="s">
        <v>175</v>
      </c>
      <c r="G566" t="s">
        <v>16</v>
      </c>
      <c r="H566">
        <v>106.12</v>
      </c>
      <c r="I566">
        <v>500</v>
      </c>
      <c r="J566" t="s">
        <v>113</v>
      </c>
      <c r="K566">
        <v>-10</v>
      </c>
      <c r="L566" s="72">
        <v>-2021798.72</v>
      </c>
    </row>
    <row r="567" spans="6:12" x14ac:dyDescent="0.2">
      <c r="F567" t="s">
        <v>175</v>
      </c>
      <c r="G567" t="s">
        <v>16</v>
      </c>
      <c r="H567">
        <v>1.65</v>
      </c>
      <c r="I567">
        <v>500</v>
      </c>
      <c r="J567" t="s">
        <v>114</v>
      </c>
      <c r="K567" s="72">
        <v>-8253.2099999999991</v>
      </c>
      <c r="L567" s="72">
        <v>-2021788.72</v>
      </c>
    </row>
    <row r="568" spans="6:12" x14ac:dyDescent="0.2">
      <c r="F568" t="s">
        <v>175</v>
      </c>
      <c r="G568" t="s">
        <v>16</v>
      </c>
      <c r="H568">
        <v>106.12</v>
      </c>
      <c r="I568">
        <v>500</v>
      </c>
      <c r="J568" t="s">
        <v>115</v>
      </c>
      <c r="K568" s="72">
        <v>-530600</v>
      </c>
      <c r="L568" s="72">
        <v>-2013535.51</v>
      </c>
    </row>
    <row r="569" spans="6:12" x14ac:dyDescent="0.2">
      <c r="F569" t="s">
        <v>176</v>
      </c>
      <c r="G569" t="s">
        <v>16</v>
      </c>
      <c r="H569">
        <v>106.09</v>
      </c>
      <c r="I569">
        <v>500</v>
      </c>
      <c r="J569" t="s">
        <v>113</v>
      </c>
      <c r="K569">
        <v>-10</v>
      </c>
      <c r="L569" s="72">
        <v>-1482935.51</v>
      </c>
    </row>
    <row r="570" spans="6:12" x14ac:dyDescent="0.2">
      <c r="F570" t="s">
        <v>176</v>
      </c>
      <c r="G570" t="s">
        <v>16</v>
      </c>
      <c r="H570">
        <v>1.64</v>
      </c>
      <c r="I570">
        <v>500</v>
      </c>
      <c r="J570" t="s">
        <v>114</v>
      </c>
      <c r="K570" s="72">
        <v>-8213.14</v>
      </c>
      <c r="L570" s="72">
        <v>-1482925.51</v>
      </c>
    </row>
    <row r="571" spans="6:12" x14ac:dyDescent="0.2">
      <c r="F571" t="s">
        <v>176</v>
      </c>
      <c r="G571" t="s">
        <v>16</v>
      </c>
      <c r="H571">
        <v>106.09</v>
      </c>
      <c r="I571">
        <v>500</v>
      </c>
      <c r="J571" t="s">
        <v>115</v>
      </c>
      <c r="K571" s="72">
        <v>-530450</v>
      </c>
      <c r="L571" s="72">
        <v>-1474712.37</v>
      </c>
    </row>
    <row r="572" spans="6:12" x14ac:dyDescent="0.2">
      <c r="F572" t="s">
        <v>177</v>
      </c>
      <c r="G572" t="s">
        <v>16</v>
      </c>
      <c r="H572">
        <v>104.33</v>
      </c>
      <c r="I572">
        <v>500</v>
      </c>
      <c r="J572" t="s">
        <v>113</v>
      </c>
      <c r="K572">
        <v>-10</v>
      </c>
      <c r="L572" s="72">
        <v>-944262.37</v>
      </c>
    </row>
    <row r="573" spans="6:12" x14ac:dyDescent="0.2">
      <c r="F573" t="s">
        <v>177</v>
      </c>
      <c r="G573" t="s">
        <v>16</v>
      </c>
      <c r="H573">
        <v>1.04</v>
      </c>
      <c r="I573">
        <v>500</v>
      </c>
      <c r="J573" t="s">
        <v>114</v>
      </c>
      <c r="K573" s="72">
        <v>-5208.33</v>
      </c>
      <c r="L573" s="72">
        <v>-944252.37</v>
      </c>
    </row>
    <row r="574" spans="6:12" x14ac:dyDescent="0.2">
      <c r="F574" t="s">
        <v>177</v>
      </c>
      <c r="G574" t="s">
        <v>16</v>
      </c>
      <c r="H574">
        <v>104.33</v>
      </c>
      <c r="I574">
        <v>500</v>
      </c>
      <c r="J574" t="s">
        <v>115</v>
      </c>
      <c r="K574" s="72">
        <v>-521650</v>
      </c>
      <c r="L574" s="72">
        <v>-939044.04</v>
      </c>
    </row>
    <row r="575" spans="6:12" x14ac:dyDescent="0.2">
      <c r="F575" t="s">
        <v>177</v>
      </c>
      <c r="G575" t="s">
        <v>16</v>
      </c>
      <c r="H575">
        <v>104.33</v>
      </c>
      <c r="I575">
        <v>500</v>
      </c>
      <c r="J575" t="s">
        <v>113</v>
      </c>
      <c r="K575">
        <v>-10</v>
      </c>
      <c r="L575" s="72">
        <v>-417394.04</v>
      </c>
    </row>
    <row r="576" spans="6:12" x14ac:dyDescent="0.2">
      <c r="F576" t="s">
        <v>177</v>
      </c>
      <c r="G576" t="s">
        <v>16</v>
      </c>
      <c r="H576">
        <v>1.04</v>
      </c>
      <c r="I576">
        <v>500</v>
      </c>
      <c r="J576" t="s">
        <v>114</v>
      </c>
      <c r="K576" s="72">
        <v>-5208.33</v>
      </c>
      <c r="L576" s="72">
        <v>-417384.04</v>
      </c>
    </row>
    <row r="577" spans="6:12" x14ac:dyDescent="0.2">
      <c r="F577" t="s">
        <v>177</v>
      </c>
      <c r="G577" t="s">
        <v>16</v>
      </c>
      <c r="H577">
        <v>104.33</v>
      </c>
      <c r="I577">
        <v>500</v>
      </c>
      <c r="J577" t="s">
        <v>115</v>
      </c>
      <c r="K577" s="72">
        <v>-521650</v>
      </c>
      <c r="L577" s="72">
        <v>-412175.71</v>
      </c>
    </row>
    <row r="578" spans="6:12" x14ac:dyDescent="0.2">
      <c r="F578" t="s">
        <v>177</v>
      </c>
      <c r="G578" t="s">
        <v>16</v>
      </c>
      <c r="H578">
        <v>104.33</v>
      </c>
      <c r="I578">
        <v>500</v>
      </c>
      <c r="J578" t="s">
        <v>113</v>
      </c>
      <c r="K578">
        <v>-10</v>
      </c>
      <c r="L578" s="72">
        <v>109474.29</v>
      </c>
    </row>
    <row r="579" spans="6:12" x14ac:dyDescent="0.2">
      <c r="F579" t="s">
        <v>177</v>
      </c>
      <c r="G579" t="s">
        <v>16</v>
      </c>
      <c r="H579">
        <v>1.04</v>
      </c>
      <c r="I579">
        <v>500</v>
      </c>
      <c r="J579" t="s">
        <v>114</v>
      </c>
      <c r="K579" s="72">
        <v>-5208.33</v>
      </c>
      <c r="L579" s="72">
        <v>109484.29</v>
      </c>
    </row>
    <row r="580" spans="6:12" x14ac:dyDescent="0.2">
      <c r="F580" t="s">
        <v>177</v>
      </c>
      <c r="G580" t="s">
        <v>16</v>
      </c>
      <c r="H580">
        <v>104.33</v>
      </c>
      <c r="I580">
        <v>500</v>
      </c>
      <c r="J580" t="s">
        <v>115</v>
      </c>
      <c r="K580" s="72">
        <v>-521650</v>
      </c>
      <c r="L580" s="72">
        <v>114692.63</v>
      </c>
    </row>
    <row r="581" spans="6:12" x14ac:dyDescent="0.2">
      <c r="F581" t="s">
        <v>177</v>
      </c>
      <c r="G581" t="s">
        <v>16</v>
      </c>
      <c r="H581">
        <v>104.33</v>
      </c>
      <c r="I581">
        <v>500</v>
      </c>
      <c r="J581" t="s">
        <v>113</v>
      </c>
      <c r="K581">
        <v>-10</v>
      </c>
      <c r="L581" s="72">
        <v>636342.63</v>
      </c>
    </row>
    <row r="582" spans="6:12" x14ac:dyDescent="0.2">
      <c r="F582" t="s">
        <v>177</v>
      </c>
      <c r="G582" t="s">
        <v>16</v>
      </c>
      <c r="H582">
        <v>1.04</v>
      </c>
      <c r="I582">
        <v>500</v>
      </c>
      <c r="J582" t="s">
        <v>114</v>
      </c>
      <c r="K582" s="72">
        <v>-5208.33</v>
      </c>
      <c r="L582" s="72">
        <v>636352.63</v>
      </c>
    </row>
    <row r="583" spans="6:12" x14ac:dyDescent="0.2">
      <c r="F583" t="s">
        <v>177</v>
      </c>
      <c r="G583" t="s">
        <v>16</v>
      </c>
      <c r="H583">
        <v>104.33</v>
      </c>
      <c r="I583">
        <v>500</v>
      </c>
      <c r="J583" t="s">
        <v>115</v>
      </c>
      <c r="K583" s="72">
        <v>-521650</v>
      </c>
      <c r="L583" s="72">
        <v>641560.96</v>
      </c>
    </row>
    <row r="584" spans="6:12" x14ac:dyDescent="0.2">
      <c r="F584" t="s">
        <v>178</v>
      </c>
      <c r="G584" t="s">
        <v>16</v>
      </c>
      <c r="H584">
        <v>104.46</v>
      </c>
      <c r="I584">
        <v>500</v>
      </c>
      <c r="J584" t="s">
        <v>113</v>
      </c>
      <c r="K584">
        <v>-10</v>
      </c>
      <c r="L584" s="72">
        <v>1163210.96</v>
      </c>
    </row>
    <row r="585" spans="6:12" x14ac:dyDescent="0.2">
      <c r="F585" t="s">
        <v>178</v>
      </c>
      <c r="G585" t="s">
        <v>16</v>
      </c>
      <c r="H585">
        <v>1.03</v>
      </c>
      <c r="I585">
        <v>500</v>
      </c>
      <c r="J585" t="s">
        <v>114</v>
      </c>
      <c r="K585" s="72">
        <v>-5168.2700000000004</v>
      </c>
      <c r="L585" s="72">
        <v>1163220.96</v>
      </c>
    </row>
    <row r="586" spans="6:12" x14ac:dyDescent="0.2">
      <c r="F586" t="s">
        <v>178</v>
      </c>
      <c r="G586" t="s">
        <v>16</v>
      </c>
      <c r="H586">
        <v>104.46</v>
      </c>
      <c r="I586">
        <v>500</v>
      </c>
      <c r="J586" t="s">
        <v>115</v>
      </c>
      <c r="K586" s="72">
        <v>-522300</v>
      </c>
      <c r="L586" s="72">
        <v>1168389.23</v>
      </c>
    </row>
    <row r="587" spans="6:12" x14ac:dyDescent="0.2">
      <c r="F587" t="s">
        <v>178</v>
      </c>
      <c r="G587" t="s">
        <v>16</v>
      </c>
      <c r="H587">
        <v>104.46</v>
      </c>
      <c r="I587">
        <v>500</v>
      </c>
      <c r="J587" t="s">
        <v>113</v>
      </c>
      <c r="K587">
        <v>-10</v>
      </c>
      <c r="L587" s="72">
        <v>1690689.23</v>
      </c>
    </row>
    <row r="588" spans="6:12" x14ac:dyDescent="0.2">
      <c r="F588" t="s">
        <v>178</v>
      </c>
      <c r="G588" t="s">
        <v>16</v>
      </c>
      <c r="H588">
        <v>1.03</v>
      </c>
      <c r="I588">
        <v>500</v>
      </c>
      <c r="J588" t="s">
        <v>114</v>
      </c>
      <c r="K588" s="72">
        <v>-5168.2700000000004</v>
      </c>
      <c r="L588" s="72">
        <v>1690699.23</v>
      </c>
    </row>
    <row r="589" spans="6:12" x14ac:dyDescent="0.2">
      <c r="F589" t="s">
        <v>178</v>
      </c>
      <c r="G589" t="s">
        <v>16</v>
      </c>
      <c r="H589">
        <v>104.46</v>
      </c>
      <c r="I589">
        <v>500</v>
      </c>
      <c r="J589" t="s">
        <v>115</v>
      </c>
      <c r="K589" s="72">
        <v>-522300</v>
      </c>
      <c r="L589" s="72">
        <v>1695867.5</v>
      </c>
    </row>
    <row r="590" spans="6:12" x14ac:dyDescent="0.2">
      <c r="F590" t="s">
        <v>178</v>
      </c>
      <c r="G590" t="s">
        <v>16</v>
      </c>
      <c r="H590">
        <v>104.46</v>
      </c>
      <c r="I590">
        <v>500</v>
      </c>
      <c r="J590" t="s">
        <v>113</v>
      </c>
      <c r="K590">
        <v>-10</v>
      </c>
      <c r="L590" s="72">
        <v>2218167.5</v>
      </c>
    </row>
    <row r="591" spans="6:12" x14ac:dyDescent="0.2">
      <c r="F591" t="s">
        <v>178</v>
      </c>
      <c r="G591" t="s">
        <v>16</v>
      </c>
      <c r="H591">
        <v>1.03</v>
      </c>
      <c r="I591">
        <v>500</v>
      </c>
      <c r="J591" t="s">
        <v>114</v>
      </c>
      <c r="K591" s="72">
        <v>-5168.2700000000004</v>
      </c>
      <c r="L591" s="72">
        <v>2218177.5</v>
      </c>
    </row>
    <row r="592" spans="6:12" x14ac:dyDescent="0.2">
      <c r="F592" t="s">
        <v>178</v>
      </c>
      <c r="G592" t="s">
        <v>16</v>
      </c>
      <c r="H592">
        <v>104.46</v>
      </c>
      <c r="I592">
        <v>500</v>
      </c>
      <c r="J592" t="s">
        <v>115</v>
      </c>
      <c r="K592" s="72">
        <v>-522300</v>
      </c>
      <c r="L592" s="72">
        <v>2223345.77</v>
      </c>
    </row>
    <row r="593" spans="6:12" x14ac:dyDescent="0.2">
      <c r="F593" t="s">
        <v>178</v>
      </c>
      <c r="G593" t="s">
        <v>16</v>
      </c>
      <c r="H593">
        <v>104.46</v>
      </c>
      <c r="I593">
        <v>500</v>
      </c>
      <c r="J593" t="s">
        <v>113</v>
      </c>
      <c r="K593">
        <v>-10</v>
      </c>
      <c r="L593" s="72">
        <v>2745645.77</v>
      </c>
    </row>
    <row r="594" spans="6:12" x14ac:dyDescent="0.2">
      <c r="F594" t="s">
        <v>178</v>
      </c>
      <c r="G594" t="s">
        <v>16</v>
      </c>
      <c r="H594">
        <v>1.03</v>
      </c>
      <c r="I594">
        <v>500</v>
      </c>
      <c r="J594" t="s">
        <v>114</v>
      </c>
      <c r="K594" s="72">
        <v>-5168.2700000000004</v>
      </c>
      <c r="L594" s="72">
        <v>2745655.77</v>
      </c>
    </row>
    <row r="595" spans="6:12" x14ac:dyDescent="0.2">
      <c r="F595" t="s">
        <v>178</v>
      </c>
      <c r="G595" t="s">
        <v>16</v>
      </c>
      <c r="H595">
        <v>104.46</v>
      </c>
      <c r="I595">
        <v>500</v>
      </c>
      <c r="J595" t="s">
        <v>115</v>
      </c>
      <c r="K595" s="72">
        <v>-522300</v>
      </c>
      <c r="L595" s="72">
        <v>2750824.04</v>
      </c>
    </row>
    <row r="596" spans="6:12" x14ac:dyDescent="0.2">
      <c r="F596" t="s">
        <v>178</v>
      </c>
      <c r="G596" t="s">
        <v>16</v>
      </c>
      <c r="H596">
        <v>104.46</v>
      </c>
      <c r="I596">
        <v>500</v>
      </c>
      <c r="J596" t="s">
        <v>113</v>
      </c>
      <c r="K596">
        <v>-10</v>
      </c>
      <c r="L596" s="72">
        <v>3273124.04</v>
      </c>
    </row>
    <row r="597" spans="6:12" x14ac:dyDescent="0.2">
      <c r="F597" t="s">
        <v>178</v>
      </c>
      <c r="G597" t="s">
        <v>16</v>
      </c>
      <c r="H597">
        <v>1.03</v>
      </c>
      <c r="I597">
        <v>500</v>
      </c>
      <c r="J597" t="s">
        <v>114</v>
      </c>
      <c r="K597" s="72">
        <v>-5168.2700000000004</v>
      </c>
      <c r="L597" s="72">
        <v>3273134.04</v>
      </c>
    </row>
    <row r="598" spans="6:12" x14ac:dyDescent="0.2">
      <c r="F598" t="s">
        <v>178</v>
      </c>
      <c r="G598" t="s">
        <v>16</v>
      </c>
      <c r="H598">
        <v>104.46</v>
      </c>
      <c r="I598">
        <v>500</v>
      </c>
      <c r="J598" t="s">
        <v>115</v>
      </c>
      <c r="K598" s="72">
        <v>-522300</v>
      </c>
      <c r="L598" s="72">
        <v>3278302.31</v>
      </c>
    </row>
    <row r="599" spans="6:12" x14ac:dyDescent="0.2">
      <c r="F599" t="s">
        <v>179</v>
      </c>
      <c r="G599" t="s">
        <v>16</v>
      </c>
      <c r="H599">
        <v>104.57</v>
      </c>
      <c r="I599">
        <v>500</v>
      </c>
      <c r="J599" t="s">
        <v>113</v>
      </c>
      <c r="K599">
        <v>-10</v>
      </c>
      <c r="L599" s="72">
        <v>3800602.31</v>
      </c>
    </row>
    <row r="600" spans="6:12" x14ac:dyDescent="0.2">
      <c r="F600" t="s">
        <v>179</v>
      </c>
      <c r="G600" t="s">
        <v>16</v>
      </c>
      <c r="H600">
        <v>1.03</v>
      </c>
      <c r="I600">
        <v>500</v>
      </c>
      <c r="J600" t="s">
        <v>114</v>
      </c>
      <c r="K600" s="72">
        <v>-5128.21</v>
      </c>
      <c r="L600" s="72">
        <v>3800612.31</v>
      </c>
    </row>
    <row r="601" spans="6:12" x14ac:dyDescent="0.2">
      <c r="F601" t="s">
        <v>179</v>
      </c>
      <c r="G601" t="s">
        <v>16</v>
      </c>
      <c r="H601">
        <v>104.57</v>
      </c>
      <c r="I601">
        <v>500</v>
      </c>
      <c r="J601" t="s">
        <v>115</v>
      </c>
      <c r="K601" s="72">
        <v>-522850</v>
      </c>
      <c r="L601" s="72">
        <v>3805740.51</v>
      </c>
    </row>
    <row r="602" spans="6:12" x14ac:dyDescent="0.2">
      <c r="F602" t="s">
        <v>179</v>
      </c>
      <c r="G602" t="s">
        <v>16</v>
      </c>
      <c r="H602">
        <v>104.57</v>
      </c>
      <c r="I602">
        <v>500</v>
      </c>
      <c r="J602" t="s">
        <v>113</v>
      </c>
      <c r="K602">
        <v>-10</v>
      </c>
      <c r="L602" s="72">
        <v>4328590.51</v>
      </c>
    </row>
    <row r="603" spans="6:12" x14ac:dyDescent="0.2">
      <c r="F603" t="s">
        <v>179</v>
      </c>
      <c r="G603" t="s">
        <v>16</v>
      </c>
      <c r="H603">
        <v>1.03</v>
      </c>
      <c r="I603">
        <v>500</v>
      </c>
      <c r="J603" t="s">
        <v>114</v>
      </c>
      <c r="K603" s="72">
        <v>-5128.21</v>
      </c>
      <c r="L603" s="72">
        <v>4328600.51</v>
      </c>
    </row>
    <row r="604" spans="6:12" x14ac:dyDescent="0.2">
      <c r="F604" t="s">
        <v>179</v>
      </c>
      <c r="G604" t="s">
        <v>16</v>
      </c>
      <c r="H604">
        <v>104.57</v>
      </c>
      <c r="I604">
        <v>500</v>
      </c>
      <c r="J604" t="s">
        <v>115</v>
      </c>
      <c r="K604" s="72">
        <v>-522850</v>
      </c>
      <c r="L604" s="72">
        <v>4333728.72</v>
      </c>
    </row>
    <row r="605" spans="6:12" x14ac:dyDescent="0.2">
      <c r="F605" t="s">
        <v>180</v>
      </c>
      <c r="G605" t="s">
        <v>17</v>
      </c>
      <c r="H605">
        <v>98.7</v>
      </c>
      <c r="I605">
        <v>500</v>
      </c>
      <c r="J605" t="s">
        <v>113</v>
      </c>
      <c r="K605">
        <v>-10</v>
      </c>
      <c r="L605" s="72">
        <v>4856578.72</v>
      </c>
    </row>
    <row r="606" spans="6:12" x14ac:dyDescent="0.2">
      <c r="F606" t="s">
        <v>180</v>
      </c>
      <c r="G606" t="s">
        <v>17</v>
      </c>
      <c r="H606">
        <v>0.87</v>
      </c>
      <c r="I606">
        <v>500</v>
      </c>
      <c r="J606" t="s">
        <v>114</v>
      </c>
      <c r="K606" s="72">
        <v>-4366.99</v>
      </c>
      <c r="L606" s="72">
        <v>4856588.72</v>
      </c>
    </row>
    <row r="607" spans="6:12" x14ac:dyDescent="0.2">
      <c r="F607" t="s">
        <v>180</v>
      </c>
      <c r="G607" t="s">
        <v>17</v>
      </c>
      <c r="H607">
        <v>98.7</v>
      </c>
      <c r="I607">
        <v>500</v>
      </c>
      <c r="J607" t="s">
        <v>115</v>
      </c>
      <c r="K607" s="72">
        <v>-493500</v>
      </c>
      <c r="L607" s="72">
        <v>4860955.71</v>
      </c>
    </row>
    <row r="608" spans="6:12" x14ac:dyDescent="0.2">
      <c r="F608" t="s">
        <v>181</v>
      </c>
      <c r="G608" t="s">
        <v>17</v>
      </c>
      <c r="H608">
        <v>98.67</v>
      </c>
      <c r="I608">
        <v>500</v>
      </c>
      <c r="J608" t="s">
        <v>113</v>
      </c>
      <c r="K608">
        <v>-10</v>
      </c>
      <c r="L608" s="72">
        <v>5354455.71</v>
      </c>
    </row>
    <row r="609" spans="6:12" x14ac:dyDescent="0.2">
      <c r="F609" t="s">
        <v>181</v>
      </c>
      <c r="G609" t="s">
        <v>17</v>
      </c>
      <c r="H609">
        <v>0.86</v>
      </c>
      <c r="I609">
        <v>500</v>
      </c>
      <c r="J609" t="s">
        <v>114</v>
      </c>
      <c r="K609" s="72">
        <v>-4286.8599999999997</v>
      </c>
      <c r="L609" s="72">
        <v>5354465.71</v>
      </c>
    </row>
    <row r="610" spans="6:12" x14ac:dyDescent="0.2">
      <c r="F610" t="s">
        <v>181</v>
      </c>
      <c r="G610" t="s">
        <v>17</v>
      </c>
      <c r="H610">
        <v>98.67</v>
      </c>
      <c r="I610">
        <v>500</v>
      </c>
      <c r="J610" t="s">
        <v>115</v>
      </c>
      <c r="K610" s="72">
        <v>-493350</v>
      </c>
      <c r="L610" s="72">
        <v>5358752.5599999996</v>
      </c>
    </row>
    <row r="611" spans="6:12" x14ac:dyDescent="0.2">
      <c r="F611" t="s">
        <v>181</v>
      </c>
      <c r="G611" t="s">
        <v>17</v>
      </c>
      <c r="H611">
        <v>98.67</v>
      </c>
      <c r="I611">
        <v>500</v>
      </c>
      <c r="J611" t="s">
        <v>113</v>
      </c>
      <c r="K611">
        <v>-10</v>
      </c>
      <c r="L611" s="72">
        <v>5852102.5599999996</v>
      </c>
    </row>
    <row r="612" spans="6:12" x14ac:dyDescent="0.2">
      <c r="F612" t="s">
        <v>181</v>
      </c>
      <c r="G612" t="s">
        <v>17</v>
      </c>
      <c r="H612">
        <v>0.86</v>
      </c>
      <c r="I612">
        <v>500</v>
      </c>
      <c r="J612" t="s">
        <v>114</v>
      </c>
      <c r="K612" s="72">
        <v>-4286.8599999999997</v>
      </c>
      <c r="L612" s="72">
        <v>5852112.5599999996</v>
      </c>
    </row>
    <row r="613" spans="6:12" x14ac:dyDescent="0.2">
      <c r="F613" t="s">
        <v>181</v>
      </c>
      <c r="G613" t="s">
        <v>17</v>
      </c>
      <c r="H613">
        <v>98.67</v>
      </c>
      <c r="I613">
        <v>500</v>
      </c>
      <c r="J613" t="s">
        <v>115</v>
      </c>
      <c r="K613" s="72">
        <v>-493350</v>
      </c>
      <c r="L613" s="72">
        <v>5856399.4199999999</v>
      </c>
    </row>
    <row r="614" spans="6:12" x14ac:dyDescent="0.2">
      <c r="F614" t="s">
        <v>182</v>
      </c>
      <c r="G614" t="s">
        <v>17</v>
      </c>
      <c r="H614">
        <v>98.62</v>
      </c>
      <c r="I614">
        <v>500</v>
      </c>
      <c r="J614" t="s">
        <v>113</v>
      </c>
      <c r="K614">
        <v>-10</v>
      </c>
      <c r="L614" s="72">
        <v>6349749.4199999999</v>
      </c>
    </row>
    <row r="615" spans="6:12" x14ac:dyDescent="0.2">
      <c r="F615" t="s">
        <v>182</v>
      </c>
      <c r="G615" t="s">
        <v>17</v>
      </c>
      <c r="H615">
        <v>0.85</v>
      </c>
      <c r="I615">
        <v>500</v>
      </c>
      <c r="J615" t="s">
        <v>114</v>
      </c>
      <c r="K615" s="72">
        <v>-4246.79</v>
      </c>
      <c r="L615" s="72">
        <v>6349759.4199999999</v>
      </c>
    </row>
    <row r="616" spans="6:12" x14ac:dyDescent="0.2">
      <c r="F616" t="s">
        <v>182</v>
      </c>
      <c r="G616" t="s">
        <v>17</v>
      </c>
      <c r="H616">
        <v>98.62</v>
      </c>
      <c r="I616">
        <v>500</v>
      </c>
      <c r="J616" t="s">
        <v>115</v>
      </c>
      <c r="K616" s="72">
        <v>-493100</v>
      </c>
      <c r="L616" s="72">
        <v>6354006.2199999997</v>
      </c>
    </row>
    <row r="617" spans="6:12" x14ac:dyDescent="0.2">
      <c r="F617" t="s">
        <v>182</v>
      </c>
      <c r="G617" t="s">
        <v>17</v>
      </c>
      <c r="H617">
        <v>98.62</v>
      </c>
      <c r="I617">
        <v>500</v>
      </c>
      <c r="J617" t="s">
        <v>113</v>
      </c>
      <c r="K617">
        <v>-10</v>
      </c>
      <c r="L617" s="72">
        <v>6847106.2199999997</v>
      </c>
    </row>
    <row r="618" spans="6:12" x14ac:dyDescent="0.2">
      <c r="F618" t="s">
        <v>182</v>
      </c>
      <c r="G618" t="s">
        <v>17</v>
      </c>
      <c r="H618">
        <v>0.85</v>
      </c>
      <c r="I618">
        <v>500</v>
      </c>
      <c r="J618" t="s">
        <v>114</v>
      </c>
      <c r="K618" s="72">
        <v>-4246.79</v>
      </c>
      <c r="L618" s="72">
        <v>6847116.2199999997</v>
      </c>
    </row>
    <row r="619" spans="6:12" x14ac:dyDescent="0.2">
      <c r="F619" t="s">
        <v>182</v>
      </c>
      <c r="G619" t="s">
        <v>17</v>
      </c>
      <c r="H619">
        <v>98.62</v>
      </c>
      <c r="I619">
        <v>500</v>
      </c>
      <c r="J619" t="s">
        <v>115</v>
      </c>
      <c r="K619" s="72">
        <v>-493100</v>
      </c>
      <c r="L619" s="72">
        <v>6851363.0099999998</v>
      </c>
    </row>
    <row r="620" spans="6:12" x14ac:dyDescent="0.2">
      <c r="F620" t="s">
        <v>182</v>
      </c>
      <c r="G620" t="s">
        <v>17</v>
      </c>
      <c r="H620">
        <v>98.62</v>
      </c>
      <c r="I620">
        <v>500</v>
      </c>
      <c r="J620" t="s">
        <v>113</v>
      </c>
      <c r="K620">
        <v>-10</v>
      </c>
      <c r="L620" s="72">
        <v>7344463.0099999998</v>
      </c>
    </row>
    <row r="621" spans="6:12" x14ac:dyDescent="0.2">
      <c r="F621" t="s">
        <v>182</v>
      </c>
      <c r="G621" t="s">
        <v>17</v>
      </c>
      <c r="H621">
        <v>0.85</v>
      </c>
      <c r="I621">
        <v>500</v>
      </c>
      <c r="J621" t="s">
        <v>114</v>
      </c>
      <c r="K621" s="72">
        <v>-4246.79</v>
      </c>
      <c r="L621" s="72">
        <v>7344473.0099999998</v>
      </c>
    </row>
    <row r="622" spans="6:12" x14ac:dyDescent="0.2">
      <c r="F622" t="s">
        <v>182</v>
      </c>
      <c r="G622" t="s">
        <v>17</v>
      </c>
      <c r="H622">
        <v>98.62</v>
      </c>
      <c r="I622">
        <v>500</v>
      </c>
      <c r="J622" t="s">
        <v>115</v>
      </c>
      <c r="K622" s="72">
        <v>-493100</v>
      </c>
      <c r="L622" s="72">
        <v>7348719.8099999996</v>
      </c>
    </row>
    <row r="623" spans="6:12" x14ac:dyDescent="0.2">
      <c r="F623" t="s">
        <v>182</v>
      </c>
      <c r="G623" t="s">
        <v>17</v>
      </c>
      <c r="H623">
        <v>98.62</v>
      </c>
      <c r="I623">
        <v>500</v>
      </c>
      <c r="J623" t="s">
        <v>113</v>
      </c>
      <c r="K623">
        <v>-10</v>
      </c>
      <c r="L623" s="72">
        <v>7841819.8099999996</v>
      </c>
    </row>
    <row r="624" spans="6:12" x14ac:dyDescent="0.2">
      <c r="F624" t="s">
        <v>182</v>
      </c>
      <c r="G624" t="s">
        <v>17</v>
      </c>
      <c r="H624">
        <v>0.85</v>
      </c>
      <c r="I624">
        <v>500</v>
      </c>
      <c r="J624" t="s">
        <v>114</v>
      </c>
      <c r="K624" s="72">
        <v>-4246.79</v>
      </c>
      <c r="L624" s="72">
        <v>7841829.8099999996</v>
      </c>
    </row>
    <row r="625" spans="6:12" x14ac:dyDescent="0.2">
      <c r="F625" t="s">
        <v>182</v>
      </c>
      <c r="G625" t="s">
        <v>17</v>
      </c>
      <c r="H625">
        <v>98.62</v>
      </c>
      <c r="I625">
        <v>500</v>
      </c>
      <c r="J625" t="s">
        <v>115</v>
      </c>
      <c r="K625" s="72">
        <v>-493100</v>
      </c>
      <c r="L625" s="72">
        <v>7846076.5999999996</v>
      </c>
    </row>
    <row r="626" spans="6:12" x14ac:dyDescent="0.2">
      <c r="F626" t="s">
        <v>183</v>
      </c>
      <c r="G626" t="s">
        <v>17</v>
      </c>
      <c r="H626">
        <v>98.73</v>
      </c>
      <c r="I626">
        <v>500</v>
      </c>
      <c r="J626" t="s">
        <v>113</v>
      </c>
      <c r="K626">
        <v>-10</v>
      </c>
      <c r="L626" s="72">
        <v>8339176.5999999996</v>
      </c>
    </row>
    <row r="627" spans="6:12" x14ac:dyDescent="0.2">
      <c r="F627" t="s">
        <v>183</v>
      </c>
      <c r="G627" t="s">
        <v>17</v>
      </c>
      <c r="H627">
        <v>0.84</v>
      </c>
      <c r="I627">
        <v>500</v>
      </c>
      <c r="J627" t="s">
        <v>114</v>
      </c>
      <c r="K627" s="72">
        <v>-4206.7299999999996</v>
      </c>
      <c r="L627" s="72">
        <v>8339186.5999999996</v>
      </c>
    </row>
    <row r="628" spans="6:12" x14ac:dyDescent="0.2">
      <c r="F628" t="s">
        <v>183</v>
      </c>
      <c r="G628" t="s">
        <v>17</v>
      </c>
      <c r="H628">
        <v>98.73</v>
      </c>
      <c r="I628">
        <v>500</v>
      </c>
      <c r="J628" t="s">
        <v>115</v>
      </c>
      <c r="K628" s="72">
        <v>-493650</v>
      </c>
      <c r="L628" s="72">
        <v>8343393.3300000001</v>
      </c>
    </row>
    <row r="629" spans="6:12" x14ac:dyDescent="0.2">
      <c r="F629" t="s">
        <v>183</v>
      </c>
      <c r="G629" t="s">
        <v>17</v>
      </c>
      <c r="H629">
        <v>98.73</v>
      </c>
      <c r="I629">
        <v>500</v>
      </c>
      <c r="J629" t="s">
        <v>113</v>
      </c>
      <c r="K629">
        <v>-10</v>
      </c>
      <c r="L629" s="72">
        <v>8837043.3300000001</v>
      </c>
    </row>
    <row r="630" spans="6:12" x14ac:dyDescent="0.2">
      <c r="F630" t="s">
        <v>183</v>
      </c>
      <c r="G630" t="s">
        <v>17</v>
      </c>
      <c r="H630">
        <v>0.84</v>
      </c>
      <c r="I630">
        <v>500</v>
      </c>
      <c r="J630" t="s">
        <v>114</v>
      </c>
      <c r="K630" s="72">
        <v>-4206.7299999999996</v>
      </c>
      <c r="L630" s="72">
        <v>8837053.3300000001</v>
      </c>
    </row>
    <row r="631" spans="6:12" x14ac:dyDescent="0.2">
      <c r="F631" t="s">
        <v>183</v>
      </c>
      <c r="G631" t="s">
        <v>17</v>
      </c>
      <c r="H631">
        <v>98.73</v>
      </c>
      <c r="I631">
        <v>500</v>
      </c>
      <c r="J631" t="s">
        <v>115</v>
      </c>
      <c r="K631" s="72">
        <v>-493650</v>
      </c>
      <c r="L631" s="72">
        <v>8841260.0600000005</v>
      </c>
    </row>
    <row r="632" spans="6:12" x14ac:dyDescent="0.2">
      <c r="F632" t="s">
        <v>183</v>
      </c>
      <c r="G632" t="s">
        <v>17</v>
      </c>
      <c r="H632">
        <v>98.73</v>
      </c>
      <c r="I632">
        <v>500</v>
      </c>
      <c r="J632" t="s">
        <v>113</v>
      </c>
      <c r="K632">
        <v>-10</v>
      </c>
      <c r="L632" s="72">
        <v>9334910.0600000005</v>
      </c>
    </row>
    <row r="633" spans="6:12" x14ac:dyDescent="0.2">
      <c r="F633" t="s">
        <v>183</v>
      </c>
      <c r="G633" t="s">
        <v>17</v>
      </c>
      <c r="H633">
        <v>0.84</v>
      </c>
      <c r="I633">
        <v>500</v>
      </c>
      <c r="J633" t="s">
        <v>114</v>
      </c>
      <c r="K633" s="72">
        <v>-4206.7299999999996</v>
      </c>
      <c r="L633" s="72">
        <v>9334920.0600000005</v>
      </c>
    </row>
    <row r="634" spans="6:12" x14ac:dyDescent="0.2">
      <c r="F634" t="s">
        <v>183</v>
      </c>
      <c r="G634" t="s">
        <v>17</v>
      </c>
      <c r="H634">
        <v>98.73</v>
      </c>
      <c r="I634">
        <v>500</v>
      </c>
      <c r="J634" t="s">
        <v>115</v>
      </c>
      <c r="K634" s="72">
        <v>-493650</v>
      </c>
      <c r="L634" s="72">
        <v>9339126.7899999991</v>
      </c>
    </row>
    <row r="635" spans="6:12" x14ac:dyDescent="0.2">
      <c r="F635" t="s">
        <v>183</v>
      </c>
      <c r="G635" t="s">
        <v>17</v>
      </c>
      <c r="H635">
        <v>98.73</v>
      </c>
      <c r="I635">
        <v>500</v>
      </c>
      <c r="J635" t="s">
        <v>113</v>
      </c>
      <c r="K635">
        <v>-10</v>
      </c>
      <c r="L635" s="72">
        <v>9832776.7899999991</v>
      </c>
    </row>
    <row r="636" spans="6:12" x14ac:dyDescent="0.2">
      <c r="F636" t="s">
        <v>183</v>
      </c>
      <c r="G636" t="s">
        <v>17</v>
      </c>
      <c r="H636">
        <v>0.84</v>
      </c>
      <c r="I636">
        <v>500</v>
      </c>
      <c r="J636" t="s">
        <v>114</v>
      </c>
      <c r="K636" s="72">
        <v>-4206.7299999999996</v>
      </c>
      <c r="L636" s="72">
        <v>9832786.7899999991</v>
      </c>
    </row>
    <row r="637" spans="6:12" x14ac:dyDescent="0.2">
      <c r="F637" t="s">
        <v>183</v>
      </c>
      <c r="G637" t="s">
        <v>17</v>
      </c>
      <c r="H637">
        <v>98.73</v>
      </c>
      <c r="I637">
        <v>500</v>
      </c>
      <c r="J637" t="s">
        <v>115</v>
      </c>
      <c r="K637" s="72">
        <v>-493650</v>
      </c>
      <c r="L637" s="72">
        <v>9836993.5299999993</v>
      </c>
    </row>
    <row r="638" spans="6:12" x14ac:dyDescent="0.2">
      <c r="F638" t="s">
        <v>183</v>
      </c>
      <c r="G638" t="s">
        <v>17</v>
      </c>
      <c r="H638">
        <v>98.73</v>
      </c>
      <c r="I638">
        <v>500</v>
      </c>
      <c r="J638" t="s">
        <v>113</v>
      </c>
      <c r="K638">
        <v>-10</v>
      </c>
      <c r="L638" s="72">
        <v>10330643.529999999</v>
      </c>
    </row>
    <row r="639" spans="6:12" x14ac:dyDescent="0.2">
      <c r="F639" t="s">
        <v>183</v>
      </c>
      <c r="G639" t="s">
        <v>17</v>
      </c>
      <c r="H639">
        <v>0.84</v>
      </c>
      <c r="I639">
        <v>500</v>
      </c>
      <c r="J639" t="s">
        <v>114</v>
      </c>
      <c r="K639" s="72">
        <v>-4206.7299999999996</v>
      </c>
      <c r="L639" s="72">
        <v>10330653.529999999</v>
      </c>
    </row>
    <row r="640" spans="6:12" x14ac:dyDescent="0.2">
      <c r="F640" t="s">
        <v>183</v>
      </c>
      <c r="G640" t="s">
        <v>17</v>
      </c>
      <c r="H640">
        <v>98.73</v>
      </c>
      <c r="I640">
        <v>500</v>
      </c>
      <c r="J640" t="s">
        <v>115</v>
      </c>
      <c r="K640" s="72">
        <v>-493650</v>
      </c>
      <c r="L640" s="72">
        <v>10334860.26</v>
      </c>
    </row>
    <row r="641" spans="6:12" x14ac:dyDescent="0.2">
      <c r="F641" t="s">
        <v>184</v>
      </c>
      <c r="G641" t="s">
        <v>17</v>
      </c>
      <c r="H641">
        <v>98.78</v>
      </c>
      <c r="I641">
        <v>500</v>
      </c>
      <c r="J641" t="s">
        <v>113</v>
      </c>
      <c r="K641">
        <v>-10</v>
      </c>
      <c r="L641" s="72">
        <v>10828510.26</v>
      </c>
    </row>
    <row r="642" spans="6:12" x14ac:dyDescent="0.2">
      <c r="F642" t="s">
        <v>184</v>
      </c>
      <c r="G642" t="s">
        <v>17</v>
      </c>
      <c r="H642">
        <v>0.83</v>
      </c>
      <c r="I642">
        <v>500</v>
      </c>
      <c r="J642" t="s">
        <v>114</v>
      </c>
      <c r="K642" s="72">
        <v>-4166.67</v>
      </c>
      <c r="L642" s="72">
        <v>10828520.26</v>
      </c>
    </row>
    <row r="643" spans="6:12" x14ac:dyDescent="0.2">
      <c r="F643" t="s">
        <v>184</v>
      </c>
      <c r="G643" t="s">
        <v>17</v>
      </c>
      <c r="H643">
        <v>98.78</v>
      </c>
      <c r="I643">
        <v>500</v>
      </c>
      <c r="J643" t="s">
        <v>115</v>
      </c>
      <c r="K643" s="72">
        <v>-493900</v>
      </c>
      <c r="L643" s="72">
        <v>10832686.92</v>
      </c>
    </row>
    <row r="644" spans="6:12" x14ac:dyDescent="0.2">
      <c r="F644" t="s">
        <v>184</v>
      </c>
      <c r="G644" t="s">
        <v>17</v>
      </c>
      <c r="H644">
        <v>98.78</v>
      </c>
      <c r="I644">
        <v>500</v>
      </c>
      <c r="J644" t="s">
        <v>113</v>
      </c>
      <c r="K644">
        <v>-10</v>
      </c>
      <c r="L644" s="72">
        <v>11326586.92</v>
      </c>
    </row>
    <row r="645" spans="6:12" x14ac:dyDescent="0.2">
      <c r="F645" t="s">
        <v>184</v>
      </c>
      <c r="G645" t="s">
        <v>17</v>
      </c>
      <c r="H645">
        <v>0.83</v>
      </c>
      <c r="I645">
        <v>500</v>
      </c>
      <c r="J645" t="s">
        <v>114</v>
      </c>
      <c r="K645" s="72">
        <v>-4166.67</v>
      </c>
      <c r="L645" s="72">
        <v>11326596.92</v>
      </c>
    </row>
    <row r="646" spans="6:12" x14ac:dyDescent="0.2">
      <c r="F646" t="s">
        <v>184</v>
      </c>
      <c r="G646" t="s">
        <v>17</v>
      </c>
      <c r="H646">
        <v>98.78</v>
      </c>
      <c r="I646">
        <v>500</v>
      </c>
      <c r="J646" t="s">
        <v>115</v>
      </c>
      <c r="K646" s="72">
        <v>-493900</v>
      </c>
      <c r="L646" s="72">
        <v>11330763.59</v>
      </c>
    </row>
    <row r="647" spans="6:12" x14ac:dyDescent="0.2">
      <c r="F647" t="s">
        <v>185</v>
      </c>
      <c r="G647" t="s">
        <v>15</v>
      </c>
      <c r="H647">
        <v>101.97</v>
      </c>
      <c r="I647">
        <v>500</v>
      </c>
      <c r="J647" t="s">
        <v>113</v>
      </c>
      <c r="K647">
        <v>-10</v>
      </c>
      <c r="L647" s="72">
        <v>11824663.59</v>
      </c>
    </row>
    <row r="648" spans="6:12" x14ac:dyDescent="0.2">
      <c r="F648" t="s">
        <v>185</v>
      </c>
      <c r="G648" t="s">
        <v>15</v>
      </c>
      <c r="H648">
        <v>0.78</v>
      </c>
      <c r="I648">
        <v>500</v>
      </c>
      <c r="J648" t="s">
        <v>114</v>
      </c>
      <c r="K648" s="72">
        <v>-3886.22</v>
      </c>
      <c r="L648" s="72">
        <v>11824673.59</v>
      </c>
    </row>
    <row r="649" spans="6:12" x14ac:dyDescent="0.2">
      <c r="F649" t="s">
        <v>185</v>
      </c>
      <c r="G649" t="s">
        <v>15</v>
      </c>
      <c r="H649">
        <v>101.97</v>
      </c>
      <c r="I649">
        <v>500</v>
      </c>
      <c r="J649" t="s">
        <v>115</v>
      </c>
      <c r="K649" s="72">
        <v>-509850</v>
      </c>
      <c r="L649" s="72">
        <v>11828559.810000001</v>
      </c>
    </row>
    <row r="650" spans="6:12" x14ac:dyDescent="0.2">
      <c r="F650" t="s">
        <v>185</v>
      </c>
      <c r="G650" t="s">
        <v>15</v>
      </c>
      <c r="H650">
        <v>101.97</v>
      </c>
      <c r="I650">
        <v>500</v>
      </c>
      <c r="J650" t="s">
        <v>113</v>
      </c>
      <c r="K650">
        <v>-10</v>
      </c>
      <c r="L650" s="72">
        <v>12338409.810000001</v>
      </c>
    </row>
    <row r="651" spans="6:12" x14ac:dyDescent="0.2">
      <c r="F651" t="s">
        <v>185</v>
      </c>
      <c r="G651" t="s">
        <v>15</v>
      </c>
      <c r="H651">
        <v>0.78</v>
      </c>
      <c r="I651">
        <v>500</v>
      </c>
      <c r="J651" t="s">
        <v>114</v>
      </c>
      <c r="K651" s="72">
        <v>-3886.22</v>
      </c>
      <c r="L651" s="72">
        <v>12338419.810000001</v>
      </c>
    </row>
    <row r="652" spans="6:12" x14ac:dyDescent="0.2">
      <c r="F652" t="s">
        <v>185</v>
      </c>
      <c r="G652" t="s">
        <v>15</v>
      </c>
      <c r="H652">
        <v>101.97</v>
      </c>
      <c r="I652">
        <v>500</v>
      </c>
      <c r="J652" t="s">
        <v>115</v>
      </c>
      <c r="K652" s="72">
        <v>-509850</v>
      </c>
      <c r="L652" s="72">
        <v>12342306.029999999</v>
      </c>
    </row>
    <row r="653" spans="6:12" x14ac:dyDescent="0.2">
      <c r="F653" t="s">
        <v>185</v>
      </c>
      <c r="G653" t="s">
        <v>15</v>
      </c>
      <c r="H653">
        <v>101.97</v>
      </c>
      <c r="I653">
        <v>500</v>
      </c>
      <c r="J653" t="s">
        <v>113</v>
      </c>
      <c r="K653">
        <v>-10</v>
      </c>
      <c r="L653" s="72">
        <v>12852156.029999999</v>
      </c>
    </row>
    <row r="654" spans="6:12" x14ac:dyDescent="0.2">
      <c r="F654" t="s">
        <v>185</v>
      </c>
      <c r="G654" t="s">
        <v>15</v>
      </c>
      <c r="H654">
        <v>0.78</v>
      </c>
      <c r="I654">
        <v>500</v>
      </c>
      <c r="J654" t="s">
        <v>114</v>
      </c>
      <c r="K654" s="72">
        <v>-3886.22</v>
      </c>
      <c r="L654" s="72">
        <v>12852166.029999999</v>
      </c>
    </row>
    <row r="655" spans="6:12" x14ac:dyDescent="0.2">
      <c r="F655" t="s">
        <v>185</v>
      </c>
      <c r="G655" t="s">
        <v>15</v>
      </c>
      <c r="H655">
        <v>101.97</v>
      </c>
      <c r="I655">
        <v>500</v>
      </c>
      <c r="J655" t="s">
        <v>115</v>
      </c>
      <c r="K655" s="72">
        <v>-509850</v>
      </c>
      <c r="L655" s="72">
        <v>12856052.24</v>
      </c>
    </row>
    <row r="656" spans="6:12" x14ac:dyDescent="0.2">
      <c r="F656" t="s">
        <v>70</v>
      </c>
      <c r="G656" t="s">
        <v>15</v>
      </c>
      <c r="H656">
        <v>102.53</v>
      </c>
      <c r="I656">
        <v>500</v>
      </c>
      <c r="J656" t="s">
        <v>113</v>
      </c>
      <c r="K656">
        <v>-10</v>
      </c>
      <c r="L656" s="72">
        <v>13365902.24</v>
      </c>
    </row>
    <row r="657" spans="6:12" x14ac:dyDescent="0.2">
      <c r="F657" t="s">
        <v>70</v>
      </c>
      <c r="G657" t="s">
        <v>15</v>
      </c>
      <c r="H657">
        <v>0.61</v>
      </c>
      <c r="I657">
        <v>500</v>
      </c>
      <c r="J657" t="s">
        <v>114</v>
      </c>
      <c r="K657" s="72">
        <v>-3044.87</v>
      </c>
      <c r="L657" s="72">
        <v>13365912.24</v>
      </c>
    </row>
    <row r="658" spans="6:12" x14ac:dyDescent="0.2">
      <c r="F658" t="s">
        <v>70</v>
      </c>
      <c r="G658" t="s">
        <v>15</v>
      </c>
      <c r="H658">
        <v>102.53</v>
      </c>
      <c r="I658">
        <v>500</v>
      </c>
      <c r="J658" t="s">
        <v>115</v>
      </c>
      <c r="K658" s="72">
        <v>-512650</v>
      </c>
      <c r="L658" s="72">
        <v>13368957.119999999</v>
      </c>
    </row>
    <row r="659" spans="6:12" x14ac:dyDescent="0.2">
      <c r="F659" t="s">
        <v>70</v>
      </c>
      <c r="G659" t="s">
        <v>15</v>
      </c>
      <c r="H659">
        <v>102.53</v>
      </c>
      <c r="I659">
        <v>500</v>
      </c>
      <c r="J659" t="s">
        <v>113</v>
      </c>
      <c r="K659">
        <v>-10</v>
      </c>
      <c r="L659" s="72">
        <v>13881607.119999999</v>
      </c>
    </row>
    <row r="660" spans="6:12" x14ac:dyDescent="0.2">
      <c r="F660" t="s">
        <v>70</v>
      </c>
      <c r="G660" t="s">
        <v>15</v>
      </c>
      <c r="H660">
        <v>0.61</v>
      </c>
      <c r="I660">
        <v>500</v>
      </c>
      <c r="J660" t="s">
        <v>114</v>
      </c>
      <c r="K660" s="72">
        <v>-3044.87</v>
      </c>
      <c r="L660" s="72">
        <v>13881617.119999999</v>
      </c>
    </row>
    <row r="661" spans="6:12" x14ac:dyDescent="0.2">
      <c r="F661" t="s">
        <v>70</v>
      </c>
      <c r="G661" t="s">
        <v>15</v>
      </c>
      <c r="H661">
        <v>102.53</v>
      </c>
      <c r="I661">
        <v>500</v>
      </c>
      <c r="J661" t="s">
        <v>115</v>
      </c>
      <c r="K661" s="72">
        <v>-512650</v>
      </c>
      <c r="L661" s="72">
        <v>13884661.99</v>
      </c>
    </row>
    <row r="662" spans="6:12" x14ac:dyDescent="0.2">
      <c r="F662" t="s">
        <v>186</v>
      </c>
      <c r="G662" t="s">
        <v>15</v>
      </c>
      <c r="H662">
        <v>102.55</v>
      </c>
      <c r="I662">
        <v>500</v>
      </c>
      <c r="J662" t="s">
        <v>113</v>
      </c>
      <c r="K662">
        <v>-10</v>
      </c>
      <c r="L662" s="72">
        <v>14397311.99</v>
      </c>
    </row>
    <row r="663" spans="6:12" x14ac:dyDescent="0.2">
      <c r="F663" t="s">
        <v>186</v>
      </c>
      <c r="G663" t="s">
        <v>15</v>
      </c>
      <c r="H663">
        <v>0.6</v>
      </c>
      <c r="I663">
        <v>500</v>
      </c>
      <c r="J663" t="s">
        <v>114</v>
      </c>
      <c r="K663" s="72">
        <v>-3004.81</v>
      </c>
      <c r="L663" s="72">
        <v>14397321.99</v>
      </c>
    </row>
    <row r="664" spans="6:12" x14ac:dyDescent="0.2">
      <c r="F664" t="s">
        <v>186</v>
      </c>
      <c r="G664" t="s">
        <v>15</v>
      </c>
      <c r="H664">
        <v>102.55</v>
      </c>
      <c r="I664">
        <v>500</v>
      </c>
      <c r="J664" t="s">
        <v>115</v>
      </c>
      <c r="K664" s="72">
        <v>-512750</v>
      </c>
      <c r="L664" s="72">
        <v>14400326.789999999</v>
      </c>
    </row>
    <row r="665" spans="6:12" x14ac:dyDescent="0.2">
      <c r="F665" t="s">
        <v>187</v>
      </c>
      <c r="G665" t="s">
        <v>15</v>
      </c>
      <c r="H665">
        <v>102.52</v>
      </c>
      <c r="I665">
        <v>500</v>
      </c>
      <c r="J665" t="s">
        <v>113</v>
      </c>
      <c r="K665">
        <v>-10</v>
      </c>
      <c r="L665" s="72">
        <v>14913076.789999999</v>
      </c>
    </row>
    <row r="666" spans="6:12" x14ac:dyDescent="0.2">
      <c r="F666" t="s">
        <v>187</v>
      </c>
      <c r="G666" t="s">
        <v>15</v>
      </c>
      <c r="H666">
        <v>0.59</v>
      </c>
      <c r="I666">
        <v>500</v>
      </c>
      <c r="J666" t="s">
        <v>114</v>
      </c>
      <c r="K666" s="72">
        <v>-2964.74</v>
      </c>
      <c r="L666" s="72">
        <v>14913086.789999999</v>
      </c>
    </row>
    <row r="667" spans="6:12" x14ac:dyDescent="0.2">
      <c r="F667" t="s">
        <v>187</v>
      </c>
      <c r="G667" t="s">
        <v>15</v>
      </c>
      <c r="H667">
        <v>102.52</v>
      </c>
      <c r="I667">
        <v>500</v>
      </c>
      <c r="J667" t="s">
        <v>115</v>
      </c>
      <c r="K667" s="72">
        <v>-512600</v>
      </c>
      <c r="L667" s="72">
        <v>14916051.539999999</v>
      </c>
    </row>
    <row r="668" spans="6:12" x14ac:dyDescent="0.2">
      <c r="F668" t="s">
        <v>187</v>
      </c>
      <c r="G668" t="s">
        <v>15</v>
      </c>
      <c r="H668">
        <v>102.52</v>
      </c>
      <c r="I668">
        <v>500</v>
      </c>
      <c r="J668" t="s">
        <v>113</v>
      </c>
      <c r="K668">
        <v>-10</v>
      </c>
      <c r="L668" s="72">
        <v>15428651.539999999</v>
      </c>
    </row>
    <row r="669" spans="6:12" x14ac:dyDescent="0.2">
      <c r="F669" t="s">
        <v>187</v>
      </c>
      <c r="G669" t="s">
        <v>15</v>
      </c>
      <c r="H669">
        <v>0.59</v>
      </c>
      <c r="I669">
        <v>500</v>
      </c>
      <c r="J669" t="s">
        <v>114</v>
      </c>
      <c r="K669" s="72">
        <v>-2964.74</v>
      </c>
      <c r="L669" s="72">
        <v>15428661.539999999</v>
      </c>
    </row>
    <row r="670" spans="6:12" x14ac:dyDescent="0.2">
      <c r="F670" t="s">
        <v>187</v>
      </c>
      <c r="G670" t="s">
        <v>15</v>
      </c>
      <c r="H670">
        <v>102.52</v>
      </c>
      <c r="I670">
        <v>500</v>
      </c>
      <c r="J670" t="s">
        <v>115</v>
      </c>
      <c r="K670" s="72">
        <v>-512600</v>
      </c>
      <c r="L670" s="72">
        <v>15431626.279999999</v>
      </c>
    </row>
    <row r="671" spans="6:12" x14ac:dyDescent="0.2">
      <c r="F671" t="s">
        <v>187</v>
      </c>
      <c r="G671" t="s">
        <v>15</v>
      </c>
      <c r="H671">
        <v>102.52</v>
      </c>
      <c r="I671">
        <v>500</v>
      </c>
      <c r="J671" t="s">
        <v>113</v>
      </c>
      <c r="K671">
        <v>-10</v>
      </c>
      <c r="L671" s="72">
        <v>15944226.279999999</v>
      </c>
    </row>
    <row r="672" spans="6:12" x14ac:dyDescent="0.2">
      <c r="F672" t="s">
        <v>187</v>
      </c>
      <c r="G672" t="s">
        <v>15</v>
      </c>
      <c r="H672">
        <v>0.59</v>
      </c>
      <c r="I672">
        <v>500</v>
      </c>
      <c r="J672" t="s">
        <v>114</v>
      </c>
      <c r="K672" s="72">
        <v>-2964.74</v>
      </c>
      <c r="L672" s="72">
        <v>15944236.279999999</v>
      </c>
    </row>
    <row r="673" spans="6:12" x14ac:dyDescent="0.2">
      <c r="F673" t="s">
        <v>187</v>
      </c>
      <c r="G673" t="s">
        <v>15</v>
      </c>
      <c r="H673">
        <v>102.52</v>
      </c>
      <c r="I673">
        <v>500</v>
      </c>
      <c r="J673" t="s">
        <v>115</v>
      </c>
      <c r="K673" s="72">
        <v>-512600</v>
      </c>
      <c r="L673" s="72">
        <v>15947201.029999999</v>
      </c>
    </row>
    <row r="674" spans="6:12" x14ac:dyDescent="0.2">
      <c r="F674" t="s">
        <v>187</v>
      </c>
      <c r="G674" t="s">
        <v>15</v>
      </c>
      <c r="H674">
        <v>102.52</v>
      </c>
      <c r="I674">
        <v>500</v>
      </c>
      <c r="J674" t="s">
        <v>113</v>
      </c>
      <c r="K674">
        <v>-10</v>
      </c>
      <c r="L674" s="72">
        <v>16459801.029999999</v>
      </c>
    </row>
    <row r="675" spans="6:12" x14ac:dyDescent="0.2">
      <c r="F675" t="s">
        <v>187</v>
      </c>
      <c r="G675" t="s">
        <v>15</v>
      </c>
      <c r="H675">
        <v>0.59</v>
      </c>
      <c r="I675">
        <v>500</v>
      </c>
      <c r="J675" t="s">
        <v>114</v>
      </c>
      <c r="K675" s="72">
        <v>-2964.74</v>
      </c>
      <c r="L675" s="72">
        <v>16459811.029999999</v>
      </c>
    </row>
    <row r="676" spans="6:12" x14ac:dyDescent="0.2">
      <c r="F676" t="s">
        <v>187</v>
      </c>
      <c r="G676" t="s">
        <v>15</v>
      </c>
      <c r="H676">
        <v>102.52</v>
      </c>
      <c r="I676">
        <v>500</v>
      </c>
      <c r="J676" t="s">
        <v>115</v>
      </c>
      <c r="K676" s="72">
        <v>-512600</v>
      </c>
      <c r="L676" s="72">
        <v>16462775.77</v>
      </c>
    </row>
    <row r="677" spans="6:12" x14ac:dyDescent="0.2">
      <c r="F677" t="s">
        <v>187</v>
      </c>
      <c r="G677" t="s">
        <v>15</v>
      </c>
      <c r="H677">
        <v>102.52</v>
      </c>
      <c r="I677">
        <v>500</v>
      </c>
      <c r="J677" t="s">
        <v>113</v>
      </c>
      <c r="K677">
        <v>-10</v>
      </c>
      <c r="L677" s="72">
        <v>16975375.77</v>
      </c>
    </row>
    <row r="678" spans="6:12" x14ac:dyDescent="0.2">
      <c r="F678" t="s">
        <v>187</v>
      </c>
      <c r="G678" t="s">
        <v>15</v>
      </c>
      <c r="H678">
        <v>0.59</v>
      </c>
      <c r="I678">
        <v>500</v>
      </c>
      <c r="J678" t="s">
        <v>114</v>
      </c>
      <c r="K678" s="72">
        <v>-2964.74</v>
      </c>
      <c r="L678" s="72">
        <v>16975385.77</v>
      </c>
    </row>
    <row r="679" spans="6:12" x14ac:dyDescent="0.2">
      <c r="F679" t="s">
        <v>187</v>
      </c>
      <c r="G679" t="s">
        <v>15</v>
      </c>
      <c r="H679">
        <v>102.52</v>
      </c>
      <c r="I679">
        <v>500</v>
      </c>
      <c r="J679" t="s">
        <v>115</v>
      </c>
      <c r="K679" s="72">
        <v>-512600</v>
      </c>
      <c r="L679" s="72">
        <v>16978350.510000002</v>
      </c>
    </row>
    <row r="680" spans="6:12" x14ac:dyDescent="0.2">
      <c r="F680" t="s">
        <v>187</v>
      </c>
      <c r="G680" t="s">
        <v>15</v>
      </c>
      <c r="H680">
        <v>102.52</v>
      </c>
      <c r="I680">
        <v>500</v>
      </c>
      <c r="J680" t="s">
        <v>113</v>
      </c>
      <c r="K680">
        <v>-10</v>
      </c>
      <c r="L680" s="72">
        <v>17490950.510000002</v>
      </c>
    </row>
    <row r="681" spans="6:12" x14ac:dyDescent="0.2">
      <c r="F681" t="s">
        <v>187</v>
      </c>
      <c r="G681" t="s">
        <v>15</v>
      </c>
      <c r="H681">
        <v>0.59</v>
      </c>
      <c r="I681">
        <v>500</v>
      </c>
      <c r="J681" t="s">
        <v>114</v>
      </c>
      <c r="K681" s="72">
        <v>-2964.74</v>
      </c>
      <c r="L681" s="72">
        <v>17490960.510000002</v>
      </c>
    </row>
    <row r="682" spans="6:12" x14ac:dyDescent="0.2">
      <c r="F682" t="s">
        <v>187</v>
      </c>
      <c r="G682" t="s">
        <v>15</v>
      </c>
      <c r="H682">
        <v>102.52</v>
      </c>
      <c r="I682">
        <v>500</v>
      </c>
      <c r="J682" t="s">
        <v>115</v>
      </c>
      <c r="K682" s="72">
        <v>-512600</v>
      </c>
      <c r="L682" s="72">
        <v>17493925.260000002</v>
      </c>
    </row>
    <row r="683" spans="6:12" x14ac:dyDescent="0.2">
      <c r="F683" t="s">
        <v>188</v>
      </c>
      <c r="G683" t="s">
        <v>15</v>
      </c>
      <c r="H683">
        <v>102.56</v>
      </c>
      <c r="I683">
        <v>500</v>
      </c>
      <c r="J683" t="s">
        <v>113</v>
      </c>
      <c r="K683">
        <v>-10</v>
      </c>
      <c r="L683" s="72">
        <v>18006525.260000002</v>
      </c>
    </row>
    <row r="684" spans="6:12" x14ac:dyDescent="0.2">
      <c r="F684" t="s">
        <v>188</v>
      </c>
      <c r="G684" t="s">
        <v>15</v>
      </c>
      <c r="H684">
        <v>0.57999999999999996</v>
      </c>
      <c r="I684">
        <v>500</v>
      </c>
      <c r="J684" t="s">
        <v>114</v>
      </c>
      <c r="K684" s="72">
        <v>-2924.68</v>
      </c>
      <c r="L684" s="72">
        <v>18006535.260000002</v>
      </c>
    </row>
    <row r="685" spans="6:12" x14ac:dyDescent="0.2">
      <c r="F685" t="s">
        <v>188</v>
      </c>
      <c r="G685" t="s">
        <v>15</v>
      </c>
      <c r="H685">
        <v>102.56</v>
      </c>
      <c r="I685">
        <v>500</v>
      </c>
      <c r="J685" t="s">
        <v>115</v>
      </c>
      <c r="K685" s="72">
        <v>-512800</v>
      </c>
      <c r="L685" s="72">
        <v>18009459.940000001</v>
      </c>
    </row>
    <row r="686" spans="6:12" x14ac:dyDescent="0.2">
      <c r="F686" t="s">
        <v>188</v>
      </c>
      <c r="G686" t="s">
        <v>15</v>
      </c>
      <c r="H686">
        <v>102.56</v>
      </c>
      <c r="I686">
        <v>500</v>
      </c>
      <c r="J686" t="s">
        <v>113</v>
      </c>
      <c r="K686">
        <v>-10</v>
      </c>
      <c r="L686" s="72">
        <v>18522259.940000001</v>
      </c>
    </row>
    <row r="687" spans="6:12" x14ac:dyDescent="0.2">
      <c r="F687" t="s">
        <v>188</v>
      </c>
      <c r="G687" t="s">
        <v>15</v>
      </c>
      <c r="H687">
        <v>0.57999999999999996</v>
      </c>
      <c r="I687">
        <v>500</v>
      </c>
      <c r="J687" t="s">
        <v>114</v>
      </c>
      <c r="K687" s="72">
        <v>-2924.68</v>
      </c>
      <c r="L687" s="72">
        <v>18522269.940000001</v>
      </c>
    </row>
    <row r="688" spans="6:12" x14ac:dyDescent="0.2">
      <c r="F688" t="s">
        <v>188</v>
      </c>
      <c r="G688" t="s">
        <v>15</v>
      </c>
      <c r="H688">
        <v>102.56</v>
      </c>
      <c r="I688">
        <v>500</v>
      </c>
      <c r="J688" t="s">
        <v>115</v>
      </c>
      <c r="K688" s="72">
        <v>-512800</v>
      </c>
      <c r="L688" s="72">
        <v>18525194.620000001</v>
      </c>
    </row>
    <row r="689" spans="6:12" x14ac:dyDescent="0.2">
      <c r="F689" t="s">
        <v>188</v>
      </c>
      <c r="G689" t="s">
        <v>15</v>
      </c>
      <c r="H689">
        <v>102.56</v>
      </c>
      <c r="I689">
        <v>500</v>
      </c>
      <c r="J689" t="s">
        <v>113</v>
      </c>
      <c r="K689">
        <v>-10</v>
      </c>
      <c r="L689" s="72">
        <v>19037994.620000001</v>
      </c>
    </row>
    <row r="690" spans="6:12" x14ac:dyDescent="0.2">
      <c r="F690" t="s">
        <v>188</v>
      </c>
      <c r="G690" t="s">
        <v>15</v>
      </c>
      <c r="H690">
        <v>0.57999999999999996</v>
      </c>
      <c r="I690">
        <v>500</v>
      </c>
      <c r="J690" t="s">
        <v>114</v>
      </c>
      <c r="K690" s="72">
        <v>-2924.68</v>
      </c>
      <c r="L690" s="72">
        <v>19038004.620000001</v>
      </c>
    </row>
    <row r="691" spans="6:12" x14ac:dyDescent="0.2">
      <c r="F691" t="s">
        <v>188</v>
      </c>
      <c r="G691" t="s">
        <v>15</v>
      </c>
      <c r="H691">
        <v>102.56</v>
      </c>
      <c r="I691">
        <v>500</v>
      </c>
      <c r="J691" t="s">
        <v>115</v>
      </c>
      <c r="K691" s="72">
        <v>-512800</v>
      </c>
      <c r="L691" s="72">
        <v>19040929.289999999</v>
      </c>
    </row>
    <row r="692" spans="6:12" x14ac:dyDescent="0.2">
      <c r="F692" t="s">
        <v>188</v>
      </c>
      <c r="G692" t="s">
        <v>15</v>
      </c>
      <c r="H692">
        <v>102.56</v>
      </c>
      <c r="I692">
        <v>500</v>
      </c>
      <c r="J692" t="s">
        <v>113</v>
      </c>
      <c r="K692">
        <v>-10</v>
      </c>
      <c r="L692" s="72">
        <v>19553729.289999999</v>
      </c>
    </row>
    <row r="693" spans="6:12" x14ac:dyDescent="0.2">
      <c r="F693" t="s">
        <v>188</v>
      </c>
      <c r="G693" t="s">
        <v>15</v>
      </c>
      <c r="H693">
        <v>0.57999999999999996</v>
      </c>
      <c r="I693">
        <v>500</v>
      </c>
      <c r="J693" t="s">
        <v>114</v>
      </c>
      <c r="K693" s="72">
        <v>-2924.68</v>
      </c>
      <c r="L693" s="72">
        <v>19553739.289999999</v>
      </c>
    </row>
    <row r="694" spans="6:12" x14ac:dyDescent="0.2">
      <c r="F694" t="s">
        <v>188</v>
      </c>
      <c r="G694" t="s">
        <v>15</v>
      </c>
      <c r="H694">
        <v>102.56</v>
      </c>
      <c r="I694">
        <v>500</v>
      </c>
      <c r="J694" t="s">
        <v>115</v>
      </c>
      <c r="K694" s="72">
        <v>-512800</v>
      </c>
      <c r="L694" s="72">
        <v>19556663.969999999</v>
      </c>
    </row>
    <row r="695" spans="6:12" x14ac:dyDescent="0.2">
      <c r="F695" t="s">
        <v>189</v>
      </c>
      <c r="G695" t="s">
        <v>15</v>
      </c>
      <c r="H695">
        <v>102.54</v>
      </c>
      <c r="I695">
        <v>500</v>
      </c>
      <c r="J695" t="s">
        <v>113</v>
      </c>
      <c r="K695">
        <v>-10</v>
      </c>
      <c r="L695" s="72">
        <v>20069463.969999999</v>
      </c>
    </row>
    <row r="696" spans="6:12" x14ac:dyDescent="0.2">
      <c r="F696" t="s">
        <v>189</v>
      </c>
      <c r="G696" t="s">
        <v>15</v>
      </c>
      <c r="H696">
        <v>0.57999999999999996</v>
      </c>
      <c r="I696">
        <v>500</v>
      </c>
      <c r="J696" t="s">
        <v>114</v>
      </c>
      <c r="K696" s="72">
        <v>-2884.62</v>
      </c>
      <c r="L696" s="72">
        <v>20069473.969999999</v>
      </c>
    </row>
    <row r="697" spans="6:12" x14ac:dyDescent="0.2">
      <c r="F697" t="s">
        <v>189</v>
      </c>
      <c r="G697" t="s">
        <v>15</v>
      </c>
      <c r="H697">
        <v>102.54</v>
      </c>
      <c r="I697">
        <v>500</v>
      </c>
      <c r="J697" t="s">
        <v>115</v>
      </c>
      <c r="K697" s="72">
        <v>-512700</v>
      </c>
      <c r="L697" s="72">
        <v>20072358.59</v>
      </c>
    </row>
    <row r="698" spans="6:12" x14ac:dyDescent="0.2">
      <c r="F698" t="s">
        <v>190</v>
      </c>
      <c r="G698" t="s">
        <v>17</v>
      </c>
      <c r="H698">
        <v>98.46</v>
      </c>
      <c r="I698">
        <v>-500</v>
      </c>
      <c r="J698" t="s">
        <v>113</v>
      </c>
      <c r="K698">
        <v>-10</v>
      </c>
      <c r="L698" s="72">
        <v>20585058.59</v>
      </c>
    </row>
    <row r="699" spans="6:12" x14ac:dyDescent="0.2">
      <c r="F699" t="s">
        <v>190</v>
      </c>
      <c r="G699" t="s">
        <v>17</v>
      </c>
      <c r="H699">
        <v>0.36</v>
      </c>
      <c r="I699">
        <v>-500</v>
      </c>
      <c r="J699" t="s">
        <v>114</v>
      </c>
      <c r="K699" s="72">
        <v>1802.88</v>
      </c>
      <c r="L699" s="72">
        <v>20585068.59</v>
      </c>
    </row>
    <row r="700" spans="6:12" x14ac:dyDescent="0.2">
      <c r="F700" t="s">
        <v>190</v>
      </c>
      <c r="G700" t="s">
        <v>17</v>
      </c>
      <c r="H700">
        <v>98.46</v>
      </c>
      <c r="I700">
        <v>-500</v>
      </c>
      <c r="J700" t="s">
        <v>115</v>
      </c>
      <c r="K700" s="72">
        <v>492300</v>
      </c>
      <c r="L700" s="72">
        <v>20583265.710000001</v>
      </c>
    </row>
    <row r="701" spans="6:12" x14ac:dyDescent="0.2">
      <c r="F701" t="s">
        <v>190</v>
      </c>
      <c r="G701" t="s">
        <v>17</v>
      </c>
      <c r="H701">
        <v>98.46</v>
      </c>
      <c r="I701">
        <v>-500</v>
      </c>
      <c r="J701" t="s">
        <v>113</v>
      </c>
      <c r="K701">
        <v>-10</v>
      </c>
      <c r="L701" s="72">
        <v>20090965.710000001</v>
      </c>
    </row>
    <row r="702" spans="6:12" x14ac:dyDescent="0.2">
      <c r="F702" t="s">
        <v>190</v>
      </c>
      <c r="G702" t="s">
        <v>17</v>
      </c>
      <c r="H702">
        <v>0.36</v>
      </c>
      <c r="I702">
        <v>-500</v>
      </c>
      <c r="J702" t="s">
        <v>114</v>
      </c>
      <c r="K702" s="72">
        <v>1802.88</v>
      </c>
      <c r="L702" s="72">
        <v>20090975.710000001</v>
      </c>
    </row>
    <row r="703" spans="6:12" x14ac:dyDescent="0.2">
      <c r="F703" t="s">
        <v>190</v>
      </c>
      <c r="G703" t="s">
        <v>17</v>
      </c>
      <c r="H703">
        <v>98.46</v>
      </c>
      <c r="I703">
        <v>-500</v>
      </c>
      <c r="J703" t="s">
        <v>115</v>
      </c>
      <c r="K703" s="72">
        <v>492300</v>
      </c>
      <c r="L703" s="72">
        <v>20089172.82</v>
      </c>
    </row>
    <row r="704" spans="6:12" x14ac:dyDescent="0.2">
      <c r="F704" t="s">
        <v>190</v>
      </c>
      <c r="G704" t="s">
        <v>17</v>
      </c>
      <c r="H704">
        <v>98.46</v>
      </c>
      <c r="I704">
        <v>-500</v>
      </c>
      <c r="J704" t="s">
        <v>113</v>
      </c>
      <c r="K704">
        <v>-10</v>
      </c>
      <c r="L704" s="72">
        <v>19596872.82</v>
      </c>
    </row>
    <row r="705" spans="6:12" x14ac:dyDescent="0.2">
      <c r="F705" t="s">
        <v>190</v>
      </c>
      <c r="G705" t="s">
        <v>17</v>
      </c>
      <c r="H705">
        <v>0.36</v>
      </c>
      <c r="I705">
        <v>-500</v>
      </c>
      <c r="J705" t="s">
        <v>114</v>
      </c>
      <c r="K705" s="72">
        <v>1802.88</v>
      </c>
      <c r="L705" s="72">
        <v>19596882.82</v>
      </c>
    </row>
    <row r="706" spans="6:12" x14ac:dyDescent="0.2">
      <c r="F706" t="s">
        <v>190</v>
      </c>
      <c r="G706" t="s">
        <v>17</v>
      </c>
      <c r="H706">
        <v>98.46</v>
      </c>
      <c r="I706">
        <v>-500</v>
      </c>
      <c r="J706" t="s">
        <v>115</v>
      </c>
      <c r="K706" s="72">
        <v>492300</v>
      </c>
      <c r="L706" s="72">
        <v>19595079.940000001</v>
      </c>
    </row>
    <row r="707" spans="6:12" x14ac:dyDescent="0.2">
      <c r="F707" t="s">
        <v>190</v>
      </c>
      <c r="G707" t="s">
        <v>17</v>
      </c>
      <c r="H707">
        <v>98.46</v>
      </c>
      <c r="I707">
        <v>-500</v>
      </c>
      <c r="J707" t="s">
        <v>113</v>
      </c>
      <c r="K707">
        <v>-10</v>
      </c>
      <c r="L707" s="72">
        <v>19102779.940000001</v>
      </c>
    </row>
    <row r="708" spans="6:12" x14ac:dyDescent="0.2">
      <c r="F708" t="s">
        <v>190</v>
      </c>
      <c r="G708" t="s">
        <v>17</v>
      </c>
      <c r="H708">
        <v>0.36</v>
      </c>
      <c r="I708">
        <v>-500</v>
      </c>
      <c r="J708" t="s">
        <v>114</v>
      </c>
      <c r="K708" s="72">
        <v>1802.88</v>
      </c>
      <c r="L708" s="72">
        <v>19102789.940000001</v>
      </c>
    </row>
    <row r="709" spans="6:12" x14ac:dyDescent="0.2">
      <c r="F709" t="s">
        <v>190</v>
      </c>
      <c r="G709" t="s">
        <v>17</v>
      </c>
      <c r="H709">
        <v>98.46</v>
      </c>
      <c r="I709">
        <v>-500</v>
      </c>
      <c r="J709" t="s">
        <v>115</v>
      </c>
      <c r="K709" s="72">
        <v>492300</v>
      </c>
      <c r="L709" s="72">
        <v>19100987.050000001</v>
      </c>
    </row>
    <row r="710" spans="6:12" x14ac:dyDescent="0.2">
      <c r="F710" t="s">
        <v>191</v>
      </c>
      <c r="G710" t="s">
        <v>17</v>
      </c>
      <c r="H710">
        <v>98.55</v>
      </c>
      <c r="I710">
        <v>-500</v>
      </c>
      <c r="J710" t="s">
        <v>113</v>
      </c>
      <c r="K710">
        <v>-10</v>
      </c>
      <c r="L710" s="72">
        <v>18608687.050000001</v>
      </c>
    </row>
    <row r="711" spans="6:12" x14ac:dyDescent="0.2">
      <c r="F711" t="s">
        <v>191</v>
      </c>
      <c r="G711" t="s">
        <v>17</v>
      </c>
      <c r="H711">
        <v>0.35</v>
      </c>
      <c r="I711">
        <v>-500</v>
      </c>
      <c r="J711" t="s">
        <v>114</v>
      </c>
      <c r="K711" s="72">
        <v>1762.82</v>
      </c>
      <c r="L711" s="72">
        <v>18608697.050000001</v>
      </c>
    </row>
    <row r="712" spans="6:12" x14ac:dyDescent="0.2">
      <c r="F712" t="s">
        <v>191</v>
      </c>
      <c r="G712" t="s">
        <v>17</v>
      </c>
      <c r="H712">
        <v>98.55</v>
      </c>
      <c r="I712">
        <v>-500</v>
      </c>
      <c r="J712" t="s">
        <v>115</v>
      </c>
      <c r="K712" s="72">
        <v>492750</v>
      </c>
      <c r="L712" s="72">
        <v>18606934.23</v>
      </c>
    </row>
    <row r="713" spans="6:12" x14ac:dyDescent="0.2">
      <c r="F713" t="s">
        <v>191</v>
      </c>
      <c r="G713" t="s">
        <v>17</v>
      </c>
      <c r="H713">
        <v>98.55</v>
      </c>
      <c r="I713">
        <v>-500</v>
      </c>
      <c r="J713" t="s">
        <v>113</v>
      </c>
      <c r="K713">
        <v>-10</v>
      </c>
      <c r="L713" s="72">
        <v>18114184.23</v>
      </c>
    </row>
    <row r="714" spans="6:12" x14ac:dyDescent="0.2">
      <c r="F714" t="s">
        <v>191</v>
      </c>
      <c r="G714" t="s">
        <v>17</v>
      </c>
      <c r="H714">
        <v>0.35</v>
      </c>
      <c r="I714">
        <v>-500</v>
      </c>
      <c r="J714" t="s">
        <v>114</v>
      </c>
      <c r="K714" s="72">
        <v>1762.82</v>
      </c>
      <c r="L714" s="72">
        <v>18114194.23</v>
      </c>
    </row>
    <row r="715" spans="6:12" x14ac:dyDescent="0.2">
      <c r="F715" t="s">
        <v>191</v>
      </c>
      <c r="G715" t="s">
        <v>17</v>
      </c>
      <c r="H715">
        <v>98.55</v>
      </c>
      <c r="I715">
        <v>-500</v>
      </c>
      <c r="J715" t="s">
        <v>115</v>
      </c>
      <c r="K715" s="72">
        <v>492750</v>
      </c>
      <c r="L715" s="72">
        <v>18112431.41</v>
      </c>
    </row>
    <row r="716" spans="6:12" x14ac:dyDescent="0.2">
      <c r="F716" t="s">
        <v>191</v>
      </c>
      <c r="G716" t="s">
        <v>17</v>
      </c>
      <c r="H716">
        <v>98.55</v>
      </c>
      <c r="I716">
        <v>-500</v>
      </c>
      <c r="J716" t="s">
        <v>113</v>
      </c>
      <c r="K716">
        <v>-10</v>
      </c>
      <c r="L716" s="72">
        <v>17619681.41</v>
      </c>
    </row>
    <row r="717" spans="6:12" x14ac:dyDescent="0.2">
      <c r="F717" t="s">
        <v>191</v>
      </c>
      <c r="G717" t="s">
        <v>17</v>
      </c>
      <c r="H717">
        <v>0.35</v>
      </c>
      <c r="I717">
        <v>-500</v>
      </c>
      <c r="J717" t="s">
        <v>114</v>
      </c>
      <c r="K717" s="72">
        <v>1762.82</v>
      </c>
      <c r="L717" s="72">
        <v>17619691.41</v>
      </c>
    </row>
    <row r="718" spans="6:12" x14ac:dyDescent="0.2">
      <c r="F718" t="s">
        <v>191</v>
      </c>
      <c r="G718" t="s">
        <v>17</v>
      </c>
      <c r="H718">
        <v>98.55</v>
      </c>
      <c r="I718">
        <v>-500</v>
      </c>
      <c r="J718" t="s">
        <v>115</v>
      </c>
      <c r="K718" s="72">
        <v>492750</v>
      </c>
      <c r="L718" s="72">
        <v>17617928.59</v>
      </c>
    </row>
    <row r="719" spans="6:12" x14ac:dyDescent="0.2">
      <c r="F719" t="s">
        <v>192</v>
      </c>
      <c r="G719" t="s">
        <v>16</v>
      </c>
      <c r="H719">
        <v>101.2</v>
      </c>
      <c r="I719">
        <v>-500</v>
      </c>
      <c r="J719" t="s">
        <v>113</v>
      </c>
      <c r="K719">
        <v>-10</v>
      </c>
      <c r="L719" s="72">
        <v>17125178.59</v>
      </c>
    </row>
    <row r="720" spans="6:12" x14ac:dyDescent="0.2">
      <c r="F720" t="s">
        <v>192</v>
      </c>
      <c r="G720" t="s">
        <v>16</v>
      </c>
      <c r="H720">
        <v>0.18</v>
      </c>
      <c r="I720">
        <v>-500</v>
      </c>
      <c r="J720" t="s">
        <v>114</v>
      </c>
      <c r="K720">
        <v>921.47</v>
      </c>
      <c r="L720" s="72">
        <v>17125188.59</v>
      </c>
    </row>
    <row r="721" spans="6:12" x14ac:dyDescent="0.2">
      <c r="F721" t="s">
        <v>192</v>
      </c>
      <c r="G721" t="s">
        <v>16</v>
      </c>
      <c r="H721">
        <v>101.2</v>
      </c>
      <c r="I721">
        <v>-500</v>
      </c>
      <c r="J721" t="s">
        <v>115</v>
      </c>
      <c r="K721" s="72">
        <v>506000</v>
      </c>
      <c r="L721" s="72">
        <v>17124267.120000001</v>
      </c>
    </row>
    <row r="722" spans="6:12" x14ac:dyDescent="0.2">
      <c r="F722" t="s">
        <v>192</v>
      </c>
      <c r="G722" t="s">
        <v>16</v>
      </c>
      <c r="H722">
        <v>101.2</v>
      </c>
      <c r="I722">
        <v>-500</v>
      </c>
      <c r="J722" t="s">
        <v>113</v>
      </c>
      <c r="K722">
        <v>-10</v>
      </c>
      <c r="L722" s="72">
        <v>16618267.119999999</v>
      </c>
    </row>
    <row r="723" spans="6:12" x14ac:dyDescent="0.2">
      <c r="F723" t="s">
        <v>192</v>
      </c>
      <c r="G723" t="s">
        <v>16</v>
      </c>
      <c r="H723">
        <v>0.18</v>
      </c>
      <c r="I723">
        <v>-500</v>
      </c>
      <c r="J723" t="s">
        <v>114</v>
      </c>
      <c r="K723">
        <v>921.47</v>
      </c>
      <c r="L723" s="72">
        <v>16618277.119999999</v>
      </c>
    </row>
    <row r="724" spans="6:12" x14ac:dyDescent="0.2">
      <c r="F724" t="s">
        <v>192</v>
      </c>
      <c r="G724" t="s">
        <v>16</v>
      </c>
      <c r="H724">
        <v>101.2</v>
      </c>
      <c r="I724">
        <v>-500</v>
      </c>
      <c r="J724" t="s">
        <v>115</v>
      </c>
      <c r="K724" s="72">
        <v>506000</v>
      </c>
      <c r="L724" s="72">
        <v>16617355.640000001</v>
      </c>
    </row>
    <row r="725" spans="6:12" x14ac:dyDescent="0.2">
      <c r="F725" t="s">
        <v>193</v>
      </c>
      <c r="G725" t="s">
        <v>16</v>
      </c>
      <c r="H725">
        <v>101.14</v>
      </c>
      <c r="I725">
        <v>-500</v>
      </c>
      <c r="J725" t="s">
        <v>113</v>
      </c>
      <c r="K725">
        <v>-10</v>
      </c>
      <c r="L725" s="72">
        <v>16111355.640000001</v>
      </c>
    </row>
    <row r="726" spans="6:12" x14ac:dyDescent="0.2">
      <c r="F726" t="s">
        <v>193</v>
      </c>
      <c r="G726" t="s">
        <v>16</v>
      </c>
      <c r="H726">
        <v>0.18</v>
      </c>
      <c r="I726">
        <v>-500</v>
      </c>
      <c r="J726" t="s">
        <v>114</v>
      </c>
      <c r="K726">
        <v>881.41</v>
      </c>
      <c r="L726" s="72">
        <v>16111365.640000001</v>
      </c>
    </row>
    <row r="727" spans="6:12" x14ac:dyDescent="0.2">
      <c r="F727" t="s">
        <v>193</v>
      </c>
      <c r="G727" t="s">
        <v>16</v>
      </c>
      <c r="H727">
        <v>101.14</v>
      </c>
      <c r="I727">
        <v>-500</v>
      </c>
      <c r="J727" t="s">
        <v>115</v>
      </c>
      <c r="K727" s="72">
        <v>505700</v>
      </c>
      <c r="L727" s="72">
        <v>16110484.23</v>
      </c>
    </row>
    <row r="728" spans="6:12" x14ac:dyDescent="0.2">
      <c r="F728" t="s">
        <v>193</v>
      </c>
      <c r="G728" t="s">
        <v>16</v>
      </c>
      <c r="H728">
        <v>101.14</v>
      </c>
      <c r="I728">
        <v>-500</v>
      </c>
      <c r="J728" t="s">
        <v>113</v>
      </c>
      <c r="K728">
        <v>-10</v>
      </c>
      <c r="L728" s="72">
        <v>15604784.23</v>
      </c>
    </row>
    <row r="729" spans="6:12" x14ac:dyDescent="0.2">
      <c r="F729" t="s">
        <v>193</v>
      </c>
      <c r="G729" t="s">
        <v>16</v>
      </c>
      <c r="H729">
        <v>0.18</v>
      </c>
      <c r="I729">
        <v>-500</v>
      </c>
      <c r="J729" t="s">
        <v>114</v>
      </c>
      <c r="K729">
        <v>881.41</v>
      </c>
      <c r="L729" s="72">
        <v>15604794.23</v>
      </c>
    </row>
    <row r="730" spans="6:12" x14ac:dyDescent="0.2">
      <c r="F730" t="s">
        <v>193</v>
      </c>
      <c r="G730" t="s">
        <v>16</v>
      </c>
      <c r="H730">
        <v>101.14</v>
      </c>
      <c r="I730">
        <v>-500</v>
      </c>
      <c r="J730" t="s">
        <v>115</v>
      </c>
      <c r="K730" s="72">
        <v>505700</v>
      </c>
      <c r="L730" s="72">
        <v>15603912.82</v>
      </c>
    </row>
    <row r="731" spans="6:12" x14ac:dyDescent="0.2">
      <c r="F731" t="s">
        <v>193</v>
      </c>
      <c r="G731" t="s">
        <v>16</v>
      </c>
      <c r="H731">
        <v>101.14</v>
      </c>
      <c r="I731">
        <v>-500</v>
      </c>
      <c r="J731" t="s">
        <v>113</v>
      </c>
      <c r="K731">
        <v>-10</v>
      </c>
      <c r="L731" s="72">
        <v>15098212.82</v>
      </c>
    </row>
    <row r="732" spans="6:12" x14ac:dyDescent="0.2">
      <c r="F732" t="s">
        <v>193</v>
      </c>
      <c r="G732" t="s">
        <v>16</v>
      </c>
      <c r="H732">
        <v>0.18</v>
      </c>
      <c r="I732">
        <v>-500</v>
      </c>
      <c r="J732" t="s">
        <v>114</v>
      </c>
      <c r="K732">
        <v>881.41</v>
      </c>
      <c r="L732" s="72">
        <v>15098222.82</v>
      </c>
    </row>
    <row r="733" spans="6:12" x14ac:dyDescent="0.2">
      <c r="F733" t="s">
        <v>193</v>
      </c>
      <c r="G733" t="s">
        <v>16</v>
      </c>
      <c r="H733">
        <v>101.14</v>
      </c>
      <c r="I733">
        <v>-500</v>
      </c>
      <c r="J733" t="s">
        <v>115</v>
      </c>
      <c r="K733" s="72">
        <v>505700</v>
      </c>
      <c r="L733" s="72">
        <v>15097341.41</v>
      </c>
    </row>
    <row r="734" spans="6:12" x14ac:dyDescent="0.2">
      <c r="F734" t="s">
        <v>193</v>
      </c>
      <c r="G734" t="s">
        <v>16</v>
      </c>
      <c r="H734">
        <v>101.14</v>
      </c>
      <c r="I734">
        <v>-500</v>
      </c>
      <c r="J734" t="s">
        <v>113</v>
      </c>
      <c r="K734">
        <v>-10</v>
      </c>
      <c r="L734" s="72">
        <v>14591641.41</v>
      </c>
    </row>
    <row r="735" spans="6:12" x14ac:dyDescent="0.2">
      <c r="F735" t="s">
        <v>193</v>
      </c>
      <c r="G735" t="s">
        <v>16</v>
      </c>
      <c r="H735">
        <v>0.18</v>
      </c>
      <c r="I735">
        <v>-500</v>
      </c>
      <c r="J735" t="s">
        <v>114</v>
      </c>
      <c r="K735">
        <v>881.41</v>
      </c>
      <c r="L735" s="72">
        <v>14591651.41</v>
      </c>
    </row>
    <row r="736" spans="6:12" x14ac:dyDescent="0.2">
      <c r="F736" t="s">
        <v>193</v>
      </c>
      <c r="G736" t="s">
        <v>16</v>
      </c>
      <c r="H736">
        <v>101.14</v>
      </c>
      <c r="I736">
        <v>-500</v>
      </c>
      <c r="J736" t="s">
        <v>115</v>
      </c>
      <c r="K736" s="72">
        <v>505700</v>
      </c>
      <c r="L736" s="72">
        <v>14590770</v>
      </c>
    </row>
    <row r="737" spans="6:12" x14ac:dyDescent="0.2">
      <c r="F737" t="s">
        <v>193</v>
      </c>
      <c r="G737" t="s">
        <v>16</v>
      </c>
      <c r="H737">
        <v>101.14</v>
      </c>
      <c r="I737">
        <v>-500</v>
      </c>
      <c r="J737" t="s">
        <v>113</v>
      </c>
      <c r="K737">
        <v>-10</v>
      </c>
      <c r="L737" s="72">
        <v>14085070</v>
      </c>
    </row>
    <row r="738" spans="6:12" x14ac:dyDescent="0.2">
      <c r="F738" t="s">
        <v>193</v>
      </c>
      <c r="G738" t="s">
        <v>16</v>
      </c>
      <c r="H738">
        <v>0.18</v>
      </c>
      <c r="I738">
        <v>-500</v>
      </c>
      <c r="J738" t="s">
        <v>114</v>
      </c>
      <c r="K738">
        <v>881.41</v>
      </c>
      <c r="L738" s="72">
        <v>14085080</v>
      </c>
    </row>
    <row r="739" spans="6:12" x14ac:dyDescent="0.2">
      <c r="F739" t="s">
        <v>193</v>
      </c>
      <c r="G739" t="s">
        <v>16</v>
      </c>
      <c r="H739">
        <v>101.14</v>
      </c>
      <c r="I739">
        <v>-500</v>
      </c>
      <c r="J739" t="s">
        <v>115</v>
      </c>
      <c r="K739" s="72">
        <v>505700</v>
      </c>
      <c r="L739" s="72">
        <v>14084198.59</v>
      </c>
    </row>
    <row r="740" spans="6:12" x14ac:dyDescent="0.2">
      <c r="F740" t="s">
        <v>194</v>
      </c>
      <c r="G740" t="s">
        <v>15</v>
      </c>
      <c r="H740">
        <v>102.09</v>
      </c>
      <c r="I740">
        <v>-500</v>
      </c>
      <c r="J740" t="s">
        <v>113</v>
      </c>
      <c r="K740">
        <v>-10</v>
      </c>
      <c r="L740" s="72">
        <v>13578498.59</v>
      </c>
    </row>
    <row r="741" spans="6:12" x14ac:dyDescent="0.2">
      <c r="F741" t="s">
        <v>194</v>
      </c>
      <c r="G741" t="s">
        <v>15</v>
      </c>
      <c r="H741">
        <v>0.17</v>
      </c>
      <c r="I741">
        <v>-500</v>
      </c>
      <c r="J741" t="s">
        <v>114</v>
      </c>
      <c r="K741">
        <v>841.35</v>
      </c>
      <c r="L741" s="72">
        <v>13578508.59</v>
      </c>
    </row>
    <row r="742" spans="6:12" x14ac:dyDescent="0.2">
      <c r="F742" t="s">
        <v>194</v>
      </c>
      <c r="G742" t="s">
        <v>15</v>
      </c>
      <c r="H742">
        <v>102.09</v>
      </c>
      <c r="I742">
        <v>-500</v>
      </c>
      <c r="J742" t="s">
        <v>115</v>
      </c>
      <c r="K742" s="72">
        <v>510450</v>
      </c>
      <c r="L742" s="72">
        <v>13577667.24</v>
      </c>
    </row>
    <row r="743" spans="6:12" x14ac:dyDescent="0.2">
      <c r="F743" t="s">
        <v>194</v>
      </c>
      <c r="G743" t="s">
        <v>15</v>
      </c>
      <c r="H743">
        <v>102.09</v>
      </c>
      <c r="I743">
        <v>-500</v>
      </c>
      <c r="J743" t="s">
        <v>113</v>
      </c>
      <c r="K743">
        <v>-10</v>
      </c>
      <c r="L743" s="72">
        <v>13067217.24</v>
      </c>
    </row>
    <row r="744" spans="6:12" x14ac:dyDescent="0.2">
      <c r="F744" t="s">
        <v>194</v>
      </c>
      <c r="G744" t="s">
        <v>15</v>
      </c>
      <c r="H744">
        <v>0.17</v>
      </c>
      <c r="I744">
        <v>-500</v>
      </c>
      <c r="J744" t="s">
        <v>114</v>
      </c>
      <c r="K744">
        <v>841.35</v>
      </c>
      <c r="L744" s="72">
        <v>13067227.24</v>
      </c>
    </row>
    <row r="745" spans="6:12" x14ac:dyDescent="0.2">
      <c r="F745" t="s">
        <v>194</v>
      </c>
      <c r="G745" t="s">
        <v>15</v>
      </c>
      <c r="H745">
        <v>102.09</v>
      </c>
      <c r="I745">
        <v>-500</v>
      </c>
      <c r="J745" t="s">
        <v>115</v>
      </c>
      <c r="K745" s="72">
        <v>510450</v>
      </c>
      <c r="L745" s="72">
        <v>13066385.9</v>
      </c>
    </row>
    <row r="746" spans="6:12" x14ac:dyDescent="0.2">
      <c r="F746" t="s">
        <v>195</v>
      </c>
      <c r="G746" t="s">
        <v>15</v>
      </c>
      <c r="H746">
        <v>102.14</v>
      </c>
      <c r="I746">
        <v>-500</v>
      </c>
      <c r="J746" t="s">
        <v>113</v>
      </c>
      <c r="K746">
        <v>-10</v>
      </c>
      <c r="L746" s="72">
        <v>12555935.9</v>
      </c>
    </row>
    <row r="747" spans="6:12" x14ac:dyDescent="0.2">
      <c r="F747" t="s">
        <v>195</v>
      </c>
      <c r="G747" t="s">
        <v>15</v>
      </c>
      <c r="H747">
        <v>0.16</v>
      </c>
      <c r="I747">
        <v>-500</v>
      </c>
      <c r="J747" t="s">
        <v>114</v>
      </c>
      <c r="K747">
        <v>801.28</v>
      </c>
      <c r="L747" s="72">
        <v>12555945.9</v>
      </c>
    </row>
    <row r="748" spans="6:12" x14ac:dyDescent="0.2">
      <c r="F748" t="s">
        <v>195</v>
      </c>
      <c r="G748" t="s">
        <v>15</v>
      </c>
      <c r="H748">
        <v>102.14</v>
      </c>
      <c r="I748">
        <v>-500</v>
      </c>
      <c r="J748" t="s">
        <v>115</v>
      </c>
      <c r="K748" s="72">
        <v>510700</v>
      </c>
      <c r="L748" s="72">
        <v>12555144.619999999</v>
      </c>
    </row>
    <row r="749" spans="6:12" x14ac:dyDescent="0.2">
      <c r="F749" t="s">
        <v>196</v>
      </c>
      <c r="G749" t="s">
        <v>15</v>
      </c>
      <c r="H749">
        <v>102.08</v>
      </c>
      <c r="I749">
        <v>-500</v>
      </c>
      <c r="J749" t="s">
        <v>113</v>
      </c>
      <c r="K749">
        <v>-10</v>
      </c>
      <c r="L749" s="72">
        <v>12044444.619999999</v>
      </c>
    </row>
    <row r="750" spans="6:12" x14ac:dyDescent="0.2">
      <c r="F750" t="s">
        <v>196</v>
      </c>
      <c r="G750" t="s">
        <v>15</v>
      </c>
      <c r="H750">
        <v>0.14000000000000001</v>
      </c>
      <c r="I750">
        <v>-500</v>
      </c>
      <c r="J750" t="s">
        <v>114</v>
      </c>
      <c r="K750">
        <v>721.15</v>
      </c>
      <c r="L750" s="72">
        <v>12044454.619999999</v>
      </c>
    </row>
    <row r="751" spans="6:12" x14ac:dyDescent="0.2">
      <c r="F751" t="s">
        <v>196</v>
      </c>
      <c r="G751" t="s">
        <v>15</v>
      </c>
      <c r="H751">
        <v>102.08</v>
      </c>
      <c r="I751">
        <v>-500</v>
      </c>
      <c r="J751" t="s">
        <v>115</v>
      </c>
      <c r="K751" s="72">
        <v>510400</v>
      </c>
      <c r="L751" s="72">
        <v>12043733.460000001</v>
      </c>
    </row>
    <row r="752" spans="6:12" x14ac:dyDescent="0.2">
      <c r="F752" t="s">
        <v>196</v>
      </c>
      <c r="G752" t="s">
        <v>15</v>
      </c>
      <c r="H752">
        <v>102.08</v>
      </c>
      <c r="I752">
        <v>-500</v>
      </c>
      <c r="J752" t="s">
        <v>113</v>
      </c>
      <c r="K752">
        <v>-10</v>
      </c>
      <c r="L752" s="72">
        <v>11533333.460000001</v>
      </c>
    </row>
    <row r="753" spans="6:12" x14ac:dyDescent="0.2">
      <c r="F753" t="s">
        <v>196</v>
      </c>
      <c r="G753" t="s">
        <v>15</v>
      </c>
      <c r="H753">
        <v>0.14000000000000001</v>
      </c>
      <c r="I753">
        <v>-500</v>
      </c>
      <c r="J753" t="s">
        <v>114</v>
      </c>
      <c r="K753">
        <v>721.15</v>
      </c>
      <c r="L753" s="72">
        <v>11533343.460000001</v>
      </c>
    </row>
    <row r="754" spans="6:12" x14ac:dyDescent="0.2">
      <c r="F754" t="s">
        <v>196</v>
      </c>
      <c r="G754" t="s">
        <v>15</v>
      </c>
      <c r="H754">
        <v>102.08</v>
      </c>
      <c r="I754">
        <v>-500</v>
      </c>
      <c r="J754" t="s">
        <v>115</v>
      </c>
      <c r="K754" s="72">
        <v>510400</v>
      </c>
      <c r="L754" s="72">
        <v>11532622.310000001</v>
      </c>
    </row>
    <row r="755" spans="6:12" x14ac:dyDescent="0.2">
      <c r="F755" t="s">
        <v>196</v>
      </c>
      <c r="G755" t="s">
        <v>15</v>
      </c>
      <c r="H755">
        <v>102.08</v>
      </c>
      <c r="I755">
        <v>-500</v>
      </c>
      <c r="J755" t="s">
        <v>113</v>
      </c>
      <c r="K755">
        <v>-10</v>
      </c>
      <c r="L755" s="72">
        <v>11022222.310000001</v>
      </c>
    </row>
    <row r="756" spans="6:12" x14ac:dyDescent="0.2">
      <c r="F756" t="s">
        <v>196</v>
      </c>
      <c r="G756" t="s">
        <v>15</v>
      </c>
      <c r="H756">
        <v>0.14000000000000001</v>
      </c>
      <c r="I756">
        <v>-500</v>
      </c>
      <c r="J756" t="s">
        <v>114</v>
      </c>
      <c r="K756">
        <v>721.15</v>
      </c>
      <c r="L756" s="72">
        <v>11022232.310000001</v>
      </c>
    </row>
    <row r="757" spans="6:12" x14ac:dyDescent="0.2">
      <c r="F757" t="s">
        <v>196</v>
      </c>
      <c r="G757" t="s">
        <v>15</v>
      </c>
      <c r="H757">
        <v>102.08</v>
      </c>
      <c r="I757">
        <v>-500</v>
      </c>
      <c r="J757" t="s">
        <v>115</v>
      </c>
      <c r="K757" s="72">
        <v>510400</v>
      </c>
      <c r="L757" s="72">
        <v>11021511.15</v>
      </c>
    </row>
    <row r="758" spans="6:12" x14ac:dyDescent="0.2">
      <c r="F758" t="s">
        <v>196</v>
      </c>
      <c r="G758" t="s">
        <v>15</v>
      </c>
      <c r="H758">
        <v>102.08</v>
      </c>
      <c r="I758">
        <v>-500</v>
      </c>
      <c r="J758" t="s">
        <v>113</v>
      </c>
      <c r="K758">
        <v>-10</v>
      </c>
      <c r="L758" s="72">
        <v>10511111.15</v>
      </c>
    </row>
    <row r="759" spans="6:12" x14ac:dyDescent="0.2">
      <c r="F759" t="s">
        <v>196</v>
      </c>
      <c r="G759" t="s">
        <v>15</v>
      </c>
      <c r="H759">
        <v>0.14000000000000001</v>
      </c>
      <c r="I759">
        <v>-500</v>
      </c>
      <c r="J759" t="s">
        <v>114</v>
      </c>
      <c r="K759">
        <v>721.15</v>
      </c>
      <c r="L759" s="72">
        <v>10511121.15</v>
      </c>
    </row>
    <row r="760" spans="6:12" x14ac:dyDescent="0.2">
      <c r="F760" t="s">
        <v>196</v>
      </c>
      <c r="G760" t="s">
        <v>15</v>
      </c>
      <c r="H760">
        <v>102.08</v>
      </c>
      <c r="I760">
        <v>-500</v>
      </c>
      <c r="J760" t="s">
        <v>115</v>
      </c>
      <c r="K760" s="72">
        <v>510400</v>
      </c>
      <c r="L760" s="72">
        <v>10510400</v>
      </c>
    </row>
    <row r="761" spans="6:12" x14ac:dyDescent="0.2">
      <c r="F761" t="s">
        <v>197</v>
      </c>
      <c r="G761" t="s">
        <v>103</v>
      </c>
      <c r="H761">
        <v>1</v>
      </c>
      <c r="I761" s="72">
        <v>10000000</v>
      </c>
      <c r="J761" t="s">
        <v>198</v>
      </c>
      <c r="K761" s="72">
        <v>-10000000</v>
      </c>
      <c r="L761" s="72">
        <v>-10000000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2070-00F9-45E6-A5A3-F21F9AC98A27}">
  <dimension ref="D5:Q1559"/>
  <sheetViews>
    <sheetView topLeftCell="A8" workbookViewId="0">
      <selection activeCell="B7" sqref="B7"/>
    </sheetView>
  </sheetViews>
  <sheetFormatPr baseColWidth="10" defaultColWidth="8.83203125" defaultRowHeight="15" x14ac:dyDescent="0.2"/>
  <sheetData>
    <row r="5" spans="4:17" x14ac:dyDescent="0.2">
      <c r="D5" t="s">
        <v>81</v>
      </c>
      <c r="E5" t="s">
        <v>82</v>
      </c>
      <c r="F5" t="s">
        <v>83</v>
      </c>
      <c r="G5" t="s">
        <v>84</v>
      </c>
      <c r="H5" t="s">
        <v>85</v>
      </c>
      <c r="I5" t="s">
        <v>86</v>
      </c>
      <c r="J5" t="s">
        <v>87</v>
      </c>
      <c r="K5" t="s">
        <v>88</v>
      </c>
      <c r="L5" t="s">
        <v>89</v>
      </c>
      <c r="M5" t="s">
        <v>90</v>
      </c>
      <c r="N5" t="s">
        <v>91</v>
      </c>
      <c r="O5" t="s">
        <v>92</v>
      </c>
      <c r="P5" t="s">
        <v>93</v>
      </c>
      <c r="Q5" t="s">
        <v>94</v>
      </c>
    </row>
    <row r="6" spans="4:17" x14ac:dyDescent="0.2">
      <c r="D6" t="s">
        <v>95</v>
      </c>
      <c r="E6" t="s">
        <v>96</v>
      </c>
      <c r="F6" t="s">
        <v>97</v>
      </c>
      <c r="G6">
        <v>0</v>
      </c>
      <c r="H6">
        <v>0</v>
      </c>
      <c r="I6">
        <v>5.62</v>
      </c>
      <c r="J6">
        <v>0</v>
      </c>
      <c r="L6">
        <v>0</v>
      </c>
      <c r="M6">
        <v>0</v>
      </c>
      <c r="N6">
        <v>0</v>
      </c>
      <c r="O6">
        <v>4.3899999999999997</v>
      </c>
      <c r="P6" s="71">
        <v>6240000000</v>
      </c>
      <c r="Q6">
        <v>0</v>
      </c>
    </row>
    <row r="7" spans="4:17" x14ac:dyDescent="0.2">
      <c r="D7" t="s">
        <v>98</v>
      </c>
      <c r="E7" t="s">
        <v>96</v>
      </c>
      <c r="F7" t="s">
        <v>97</v>
      </c>
      <c r="G7">
        <v>0</v>
      </c>
      <c r="H7">
        <v>0</v>
      </c>
      <c r="I7">
        <v>8.2899999999999991</v>
      </c>
      <c r="J7">
        <v>0</v>
      </c>
      <c r="L7">
        <v>0</v>
      </c>
      <c r="M7">
        <v>0</v>
      </c>
      <c r="N7">
        <v>0</v>
      </c>
      <c r="O7">
        <v>6.3</v>
      </c>
      <c r="P7" s="71">
        <v>6240000000</v>
      </c>
      <c r="Q7">
        <v>0</v>
      </c>
    </row>
    <row r="8" spans="4:17" x14ac:dyDescent="0.2">
      <c r="D8" t="s">
        <v>99</v>
      </c>
      <c r="E8" t="s">
        <v>96</v>
      </c>
      <c r="F8" t="s">
        <v>97</v>
      </c>
      <c r="G8">
        <v>0</v>
      </c>
      <c r="H8">
        <v>0</v>
      </c>
      <c r="I8">
        <v>10.91</v>
      </c>
      <c r="J8">
        <v>0</v>
      </c>
      <c r="L8">
        <v>0</v>
      </c>
      <c r="M8">
        <v>0</v>
      </c>
      <c r="N8">
        <v>0</v>
      </c>
      <c r="O8">
        <v>8.17</v>
      </c>
      <c r="P8" s="71">
        <v>6240000000</v>
      </c>
      <c r="Q8">
        <v>0</v>
      </c>
    </row>
    <row r="9" spans="4:17" x14ac:dyDescent="0.2">
      <c r="D9" t="s">
        <v>100</v>
      </c>
      <c r="E9" t="s">
        <v>96</v>
      </c>
      <c r="F9" t="s">
        <v>97</v>
      </c>
      <c r="G9">
        <v>0</v>
      </c>
      <c r="H9">
        <v>0</v>
      </c>
      <c r="I9">
        <v>13.43</v>
      </c>
      <c r="J9">
        <v>0</v>
      </c>
      <c r="L9">
        <v>0</v>
      </c>
      <c r="M9">
        <v>0</v>
      </c>
      <c r="N9">
        <v>0</v>
      </c>
      <c r="O9">
        <v>9.86</v>
      </c>
      <c r="P9" s="71">
        <v>6240000000</v>
      </c>
      <c r="Q9">
        <v>0</v>
      </c>
    </row>
    <row r="10" spans="4:17" x14ac:dyDescent="0.2">
      <c r="D10" t="s">
        <v>15</v>
      </c>
      <c r="E10" t="s">
        <v>101</v>
      </c>
      <c r="F10" t="s">
        <v>102</v>
      </c>
      <c r="G10">
        <v>0</v>
      </c>
      <c r="H10">
        <v>0</v>
      </c>
      <c r="I10">
        <v>97.07</v>
      </c>
      <c r="J10">
        <v>0</v>
      </c>
      <c r="K10">
        <v>0</v>
      </c>
      <c r="L10">
        <v>0</v>
      </c>
      <c r="M10" s="72">
        <v>-280996.28000000003</v>
      </c>
      <c r="N10">
        <v>0</v>
      </c>
      <c r="O10">
        <v>98.56</v>
      </c>
      <c r="P10" s="71">
        <v>1721390</v>
      </c>
      <c r="Q10" s="71">
        <v>364000</v>
      </c>
    </row>
    <row r="11" spans="4:17" x14ac:dyDescent="0.2">
      <c r="D11" t="s">
        <v>16</v>
      </c>
      <c r="E11" t="s">
        <v>101</v>
      </c>
      <c r="F11" t="s">
        <v>102</v>
      </c>
      <c r="G11">
        <v>0</v>
      </c>
      <c r="H11">
        <v>0</v>
      </c>
      <c r="I11">
        <v>82.41</v>
      </c>
      <c r="J11">
        <v>0</v>
      </c>
      <c r="K11">
        <v>0</v>
      </c>
      <c r="L11">
        <v>0</v>
      </c>
      <c r="M11">
        <v>0</v>
      </c>
      <c r="N11">
        <v>0</v>
      </c>
      <c r="O11">
        <v>90.49</v>
      </c>
      <c r="P11" s="71">
        <v>536420</v>
      </c>
      <c r="Q11">
        <v>0</v>
      </c>
    </row>
    <row r="12" spans="4:17" x14ac:dyDescent="0.2">
      <c r="D12" t="s">
        <v>17</v>
      </c>
      <c r="E12" t="s">
        <v>101</v>
      </c>
      <c r="F12" t="s">
        <v>102</v>
      </c>
      <c r="G12">
        <v>0</v>
      </c>
      <c r="H12">
        <v>0</v>
      </c>
      <c r="I12">
        <v>60.07</v>
      </c>
      <c r="J12">
        <v>0</v>
      </c>
      <c r="K12">
        <v>0</v>
      </c>
      <c r="L12">
        <v>0</v>
      </c>
      <c r="M12" s="72">
        <v>2393277.4399999999</v>
      </c>
      <c r="N12">
        <v>0</v>
      </c>
      <c r="O12">
        <v>75.77</v>
      </c>
      <c r="P12" s="71">
        <v>2495840</v>
      </c>
      <c r="Q12" s="71">
        <v>128000</v>
      </c>
    </row>
    <row r="13" spans="4:17" x14ac:dyDescent="0.2">
      <c r="D13" t="s">
        <v>103</v>
      </c>
      <c r="E13" t="s">
        <v>104</v>
      </c>
      <c r="F13" t="s">
        <v>105</v>
      </c>
      <c r="G13" s="72">
        <v>12112281.15</v>
      </c>
      <c r="H13">
        <v>1</v>
      </c>
      <c r="L13" s="72">
        <v>12112281.15</v>
      </c>
      <c r="P13">
        <v>0</v>
      </c>
      <c r="Q13" s="72">
        <v>477367140.63999999</v>
      </c>
    </row>
    <row r="17" spans="4:8" x14ac:dyDescent="0.2">
      <c r="D17" t="s">
        <v>0</v>
      </c>
      <c r="E17" t="s">
        <v>34</v>
      </c>
      <c r="F17" t="s">
        <v>35</v>
      </c>
      <c r="G17" t="s">
        <v>36</v>
      </c>
      <c r="H17" t="s">
        <v>37</v>
      </c>
    </row>
    <row r="18" spans="4:8" x14ac:dyDescent="0.2">
      <c r="D18" t="s">
        <v>124</v>
      </c>
      <c r="E18" t="s">
        <v>39</v>
      </c>
      <c r="F18" t="s">
        <v>199</v>
      </c>
      <c r="G18" t="b">
        <v>1</v>
      </c>
      <c r="H18" t="s">
        <v>200</v>
      </c>
    </row>
    <row r="19" spans="4:8" x14ac:dyDescent="0.2">
      <c r="D19" t="s">
        <v>201</v>
      </c>
      <c r="E19" t="s">
        <v>43</v>
      </c>
      <c r="F19" t="s">
        <v>202</v>
      </c>
      <c r="G19" t="b">
        <v>1</v>
      </c>
      <c r="H19" t="s">
        <v>203</v>
      </c>
    </row>
    <row r="20" spans="4:8" x14ac:dyDescent="0.2">
      <c r="D20" t="s">
        <v>204</v>
      </c>
      <c r="E20" t="s">
        <v>47</v>
      </c>
      <c r="F20" t="s">
        <v>205</v>
      </c>
      <c r="G20" t="b">
        <v>1</v>
      </c>
      <c r="H20" t="s">
        <v>206</v>
      </c>
    </row>
    <row r="21" spans="4:8" x14ac:dyDescent="0.2">
      <c r="D21" t="s">
        <v>144</v>
      </c>
      <c r="E21" t="s">
        <v>51</v>
      </c>
      <c r="F21" t="s">
        <v>207</v>
      </c>
      <c r="G21" t="b">
        <v>1</v>
      </c>
      <c r="H21" t="s">
        <v>208</v>
      </c>
    </row>
    <row r="22" spans="4:8" x14ac:dyDescent="0.2">
      <c r="D22" t="s">
        <v>209</v>
      </c>
      <c r="E22" t="s">
        <v>55</v>
      </c>
      <c r="F22" t="s">
        <v>210</v>
      </c>
      <c r="G22" t="b">
        <v>1</v>
      </c>
      <c r="H22" t="s">
        <v>211</v>
      </c>
    </row>
    <row r="23" spans="4:8" x14ac:dyDescent="0.2">
      <c r="D23" t="s">
        <v>212</v>
      </c>
      <c r="E23" t="s">
        <v>59</v>
      </c>
      <c r="F23" t="s">
        <v>213</v>
      </c>
      <c r="G23" t="b">
        <v>1</v>
      </c>
      <c r="H23" t="s">
        <v>214</v>
      </c>
    </row>
    <row r="24" spans="4:8" x14ac:dyDescent="0.2">
      <c r="D24" t="s">
        <v>215</v>
      </c>
      <c r="E24" t="s">
        <v>63</v>
      </c>
      <c r="F24" t="s">
        <v>216</v>
      </c>
      <c r="G24" t="b">
        <v>1</v>
      </c>
      <c r="H24" t="s">
        <v>217</v>
      </c>
    </row>
    <row r="25" spans="4:8" x14ac:dyDescent="0.2">
      <c r="D25" t="s">
        <v>218</v>
      </c>
      <c r="E25" t="s">
        <v>67</v>
      </c>
      <c r="F25" t="s">
        <v>219</v>
      </c>
      <c r="G25" t="b">
        <v>1</v>
      </c>
      <c r="H25" t="s">
        <v>220</v>
      </c>
    </row>
    <row r="26" spans="4:8" x14ac:dyDescent="0.2">
      <c r="D26" t="s">
        <v>221</v>
      </c>
      <c r="E26" t="s">
        <v>71</v>
      </c>
      <c r="F26" t="s">
        <v>222</v>
      </c>
      <c r="G26" t="b">
        <v>1</v>
      </c>
      <c r="H26" t="s">
        <v>223</v>
      </c>
    </row>
    <row r="27" spans="4:8" x14ac:dyDescent="0.2">
      <c r="D27" t="s">
        <v>224</v>
      </c>
      <c r="E27" t="s">
        <v>75</v>
      </c>
      <c r="F27" t="s">
        <v>225</v>
      </c>
      <c r="G27" t="b">
        <v>1</v>
      </c>
      <c r="H27" t="s">
        <v>226</v>
      </c>
    </row>
    <row r="28" spans="4:8" x14ac:dyDescent="0.2">
      <c r="D28" t="s">
        <v>78</v>
      </c>
      <c r="E28" t="s">
        <v>79</v>
      </c>
      <c r="F28" t="s">
        <v>80</v>
      </c>
      <c r="G28" t="b">
        <v>1</v>
      </c>
    </row>
    <row r="33" spans="4:10" x14ac:dyDescent="0.2">
      <c r="D33" t="s">
        <v>0</v>
      </c>
      <c r="E33" t="s">
        <v>81</v>
      </c>
      <c r="F33" t="s">
        <v>106</v>
      </c>
      <c r="G33" t="s">
        <v>107</v>
      </c>
      <c r="H33" t="s">
        <v>82</v>
      </c>
      <c r="I33" t="s">
        <v>108</v>
      </c>
      <c r="J33" t="s">
        <v>109</v>
      </c>
    </row>
    <row r="34" spans="4:10" x14ac:dyDescent="0.2">
      <c r="D34" t="s">
        <v>110</v>
      </c>
      <c r="E34" t="s">
        <v>17</v>
      </c>
      <c r="F34">
        <v>62.57</v>
      </c>
      <c r="G34" s="71">
        <v>12000</v>
      </c>
      <c r="H34" t="s">
        <v>111</v>
      </c>
      <c r="I34" s="72">
        <v>-7508400</v>
      </c>
      <c r="J34" s="72">
        <v>12112281.15</v>
      </c>
    </row>
    <row r="35" spans="4:10" x14ac:dyDescent="0.2">
      <c r="D35" t="s">
        <v>110</v>
      </c>
      <c r="E35" t="s">
        <v>15</v>
      </c>
      <c r="F35">
        <v>99.57</v>
      </c>
      <c r="G35" s="71">
        <v>-13000</v>
      </c>
      <c r="H35" t="s">
        <v>111</v>
      </c>
      <c r="I35" s="72">
        <v>12944100</v>
      </c>
      <c r="J35" s="72">
        <v>19620681.149999999</v>
      </c>
    </row>
    <row r="36" spans="4:10" x14ac:dyDescent="0.2">
      <c r="D36" t="s">
        <v>227</v>
      </c>
      <c r="E36" t="s">
        <v>15</v>
      </c>
      <c r="F36">
        <v>97.18</v>
      </c>
      <c r="G36" s="71">
        <v>1000</v>
      </c>
      <c r="H36" t="s">
        <v>113</v>
      </c>
      <c r="I36">
        <v>-20</v>
      </c>
      <c r="J36" s="72">
        <v>6676581.1500000004</v>
      </c>
    </row>
    <row r="37" spans="4:10" x14ac:dyDescent="0.2">
      <c r="D37" t="s">
        <v>227</v>
      </c>
      <c r="E37" t="s">
        <v>15</v>
      </c>
      <c r="F37">
        <v>2.46</v>
      </c>
      <c r="G37" s="71">
        <v>1000</v>
      </c>
      <c r="H37" t="s">
        <v>114</v>
      </c>
      <c r="I37" s="72">
        <v>-24599.360000000001</v>
      </c>
      <c r="J37" s="72">
        <v>6676601.1500000004</v>
      </c>
    </row>
    <row r="38" spans="4:10" x14ac:dyDescent="0.2">
      <c r="D38" t="s">
        <v>227</v>
      </c>
      <c r="E38" t="s">
        <v>15</v>
      </c>
      <c r="F38">
        <v>97.18</v>
      </c>
      <c r="G38" s="71">
        <v>1000</v>
      </c>
      <c r="H38" t="s">
        <v>115</v>
      </c>
      <c r="I38" s="72">
        <v>-971800</v>
      </c>
      <c r="J38" s="72">
        <v>6701200.5099999998</v>
      </c>
    </row>
    <row r="39" spans="4:10" x14ac:dyDescent="0.2">
      <c r="D39" t="s">
        <v>227</v>
      </c>
      <c r="E39" t="s">
        <v>15</v>
      </c>
      <c r="F39">
        <v>97.18</v>
      </c>
      <c r="G39" s="71">
        <v>1000</v>
      </c>
      <c r="H39" t="s">
        <v>113</v>
      </c>
      <c r="I39">
        <v>-20</v>
      </c>
      <c r="J39" s="72">
        <v>7673000.5099999998</v>
      </c>
    </row>
    <row r="40" spans="4:10" x14ac:dyDescent="0.2">
      <c r="D40" t="s">
        <v>227</v>
      </c>
      <c r="E40" t="s">
        <v>15</v>
      </c>
      <c r="F40">
        <v>2.46</v>
      </c>
      <c r="G40" s="71">
        <v>1000</v>
      </c>
      <c r="H40" t="s">
        <v>114</v>
      </c>
      <c r="I40" s="72">
        <v>-24599.360000000001</v>
      </c>
      <c r="J40" s="72">
        <v>7673020.5099999998</v>
      </c>
    </row>
    <row r="41" spans="4:10" x14ac:dyDescent="0.2">
      <c r="D41" t="s">
        <v>227</v>
      </c>
      <c r="E41" t="s">
        <v>15</v>
      </c>
      <c r="F41">
        <v>97.18</v>
      </c>
      <c r="G41" s="71">
        <v>1000</v>
      </c>
      <c r="H41" t="s">
        <v>115</v>
      </c>
      <c r="I41" s="72">
        <v>-971800</v>
      </c>
      <c r="J41" s="72">
        <v>7697619.8700000001</v>
      </c>
    </row>
    <row r="42" spans="4:10" x14ac:dyDescent="0.2">
      <c r="D42" t="s">
        <v>228</v>
      </c>
      <c r="E42" t="s">
        <v>15</v>
      </c>
      <c r="F42">
        <v>97.12</v>
      </c>
      <c r="G42" s="71">
        <v>1000</v>
      </c>
      <c r="H42" t="s">
        <v>113</v>
      </c>
      <c r="I42">
        <v>-20</v>
      </c>
      <c r="J42" s="72">
        <v>8669419.8699999992</v>
      </c>
    </row>
    <row r="43" spans="4:10" x14ac:dyDescent="0.2">
      <c r="D43" t="s">
        <v>228</v>
      </c>
      <c r="E43" t="s">
        <v>15</v>
      </c>
      <c r="F43">
        <v>2.4500000000000002</v>
      </c>
      <c r="G43" s="71">
        <v>1000</v>
      </c>
      <c r="H43" t="s">
        <v>114</v>
      </c>
      <c r="I43" s="72">
        <v>-24519.23</v>
      </c>
      <c r="J43" s="72">
        <v>8669439.8699999992</v>
      </c>
    </row>
    <row r="44" spans="4:10" x14ac:dyDescent="0.2">
      <c r="D44" t="s">
        <v>228</v>
      </c>
      <c r="E44" t="s">
        <v>15</v>
      </c>
      <c r="F44">
        <v>97.12</v>
      </c>
      <c r="G44" s="71">
        <v>1000</v>
      </c>
      <c r="H44" t="s">
        <v>115</v>
      </c>
      <c r="I44" s="72">
        <v>-971200</v>
      </c>
      <c r="J44" s="72">
        <v>8693959.0999999996</v>
      </c>
    </row>
    <row r="45" spans="4:10" x14ac:dyDescent="0.2">
      <c r="D45" t="s">
        <v>228</v>
      </c>
      <c r="E45" t="s">
        <v>15</v>
      </c>
      <c r="F45">
        <v>97.12</v>
      </c>
      <c r="G45" s="71">
        <v>1000</v>
      </c>
      <c r="H45" t="s">
        <v>113</v>
      </c>
      <c r="I45">
        <v>-20</v>
      </c>
      <c r="J45" s="72">
        <v>9665159.0999999996</v>
      </c>
    </row>
    <row r="46" spans="4:10" x14ac:dyDescent="0.2">
      <c r="D46" t="s">
        <v>228</v>
      </c>
      <c r="E46" t="s">
        <v>15</v>
      </c>
      <c r="F46">
        <v>2.4500000000000002</v>
      </c>
      <c r="G46" s="71">
        <v>1000</v>
      </c>
      <c r="H46" t="s">
        <v>114</v>
      </c>
      <c r="I46" s="72">
        <v>-24519.23</v>
      </c>
      <c r="J46" s="72">
        <v>9665179.0999999996</v>
      </c>
    </row>
    <row r="47" spans="4:10" x14ac:dyDescent="0.2">
      <c r="D47" t="s">
        <v>228</v>
      </c>
      <c r="E47" t="s">
        <v>15</v>
      </c>
      <c r="F47">
        <v>97.12</v>
      </c>
      <c r="G47" s="71">
        <v>1000</v>
      </c>
      <c r="H47" t="s">
        <v>115</v>
      </c>
      <c r="I47" s="72">
        <v>-971200</v>
      </c>
      <c r="J47" s="72">
        <v>9689698.3300000001</v>
      </c>
    </row>
    <row r="48" spans="4:10" x14ac:dyDescent="0.2">
      <c r="D48" t="s">
        <v>228</v>
      </c>
      <c r="E48" t="s">
        <v>15</v>
      </c>
      <c r="F48">
        <v>97.12</v>
      </c>
      <c r="G48" s="71">
        <v>1000</v>
      </c>
      <c r="H48" t="s">
        <v>113</v>
      </c>
      <c r="I48">
        <v>-20</v>
      </c>
      <c r="J48" s="72">
        <v>10660898.33</v>
      </c>
    </row>
    <row r="49" spans="4:10" x14ac:dyDescent="0.2">
      <c r="D49" t="s">
        <v>228</v>
      </c>
      <c r="E49" t="s">
        <v>15</v>
      </c>
      <c r="F49">
        <v>2.4500000000000002</v>
      </c>
      <c r="G49" s="71">
        <v>1000</v>
      </c>
      <c r="H49" t="s">
        <v>114</v>
      </c>
      <c r="I49" s="72">
        <v>-24519.23</v>
      </c>
      <c r="J49" s="72">
        <v>10660918.33</v>
      </c>
    </row>
    <row r="50" spans="4:10" x14ac:dyDescent="0.2">
      <c r="D50" t="s">
        <v>228</v>
      </c>
      <c r="E50" t="s">
        <v>15</v>
      </c>
      <c r="F50">
        <v>97.12</v>
      </c>
      <c r="G50" s="71">
        <v>1000</v>
      </c>
      <c r="H50" t="s">
        <v>115</v>
      </c>
      <c r="I50" s="72">
        <v>-971200</v>
      </c>
      <c r="J50" s="72">
        <v>10685437.560000001</v>
      </c>
    </row>
    <row r="51" spans="4:10" x14ac:dyDescent="0.2">
      <c r="D51" t="s">
        <v>228</v>
      </c>
      <c r="E51" t="s">
        <v>15</v>
      </c>
      <c r="F51">
        <v>97.12</v>
      </c>
      <c r="G51" s="71">
        <v>1000</v>
      </c>
      <c r="H51" t="s">
        <v>113</v>
      </c>
      <c r="I51">
        <v>-20</v>
      </c>
      <c r="J51" s="72">
        <v>11656637.560000001</v>
      </c>
    </row>
    <row r="52" spans="4:10" x14ac:dyDescent="0.2">
      <c r="D52" t="s">
        <v>228</v>
      </c>
      <c r="E52" t="s">
        <v>15</v>
      </c>
      <c r="F52">
        <v>2.4500000000000002</v>
      </c>
      <c r="G52" s="71">
        <v>1000</v>
      </c>
      <c r="H52" t="s">
        <v>114</v>
      </c>
      <c r="I52" s="72">
        <v>-24519.23</v>
      </c>
      <c r="J52" s="72">
        <v>11656657.560000001</v>
      </c>
    </row>
    <row r="53" spans="4:10" x14ac:dyDescent="0.2">
      <c r="D53" t="s">
        <v>228</v>
      </c>
      <c r="E53" t="s">
        <v>15</v>
      </c>
      <c r="F53">
        <v>97.12</v>
      </c>
      <c r="G53" s="71">
        <v>1000</v>
      </c>
      <c r="H53" t="s">
        <v>115</v>
      </c>
      <c r="I53" s="72">
        <v>-971200</v>
      </c>
      <c r="J53" s="72">
        <v>11681176.789999999</v>
      </c>
    </row>
    <row r="54" spans="4:10" x14ac:dyDescent="0.2">
      <c r="D54" t="s">
        <v>228</v>
      </c>
      <c r="E54" t="s">
        <v>15</v>
      </c>
      <c r="F54">
        <v>97.12</v>
      </c>
      <c r="G54" s="71">
        <v>1000</v>
      </c>
      <c r="H54" t="s">
        <v>113</v>
      </c>
      <c r="I54">
        <v>-20</v>
      </c>
      <c r="J54" s="72">
        <v>12652376.789999999</v>
      </c>
    </row>
    <row r="55" spans="4:10" x14ac:dyDescent="0.2">
      <c r="D55" t="s">
        <v>228</v>
      </c>
      <c r="E55" t="s">
        <v>15</v>
      </c>
      <c r="F55">
        <v>2.4500000000000002</v>
      </c>
      <c r="G55" s="71">
        <v>1000</v>
      </c>
      <c r="H55" t="s">
        <v>114</v>
      </c>
      <c r="I55" s="72">
        <v>-24519.23</v>
      </c>
      <c r="J55" s="72">
        <v>12652396.789999999</v>
      </c>
    </row>
    <row r="56" spans="4:10" x14ac:dyDescent="0.2">
      <c r="D56" t="s">
        <v>228</v>
      </c>
      <c r="E56" t="s">
        <v>15</v>
      </c>
      <c r="F56">
        <v>97.12</v>
      </c>
      <c r="G56" s="71">
        <v>1000</v>
      </c>
      <c r="H56" t="s">
        <v>115</v>
      </c>
      <c r="I56" s="72">
        <v>-971200</v>
      </c>
      <c r="J56" s="72">
        <v>12676916.029999999</v>
      </c>
    </row>
    <row r="57" spans="4:10" x14ac:dyDescent="0.2">
      <c r="D57" t="s">
        <v>228</v>
      </c>
      <c r="E57" t="s">
        <v>15</v>
      </c>
      <c r="F57">
        <v>97.12</v>
      </c>
      <c r="G57" s="71">
        <v>1000</v>
      </c>
      <c r="H57" t="s">
        <v>113</v>
      </c>
      <c r="I57">
        <v>-20</v>
      </c>
      <c r="J57" s="72">
        <v>13648116.029999999</v>
      </c>
    </row>
    <row r="58" spans="4:10" x14ac:dyDescent="0.2">
      <c r="D58" t="s">
        <v>228</v>
      </c>
      <c r="E58" t="s">
        <v>15</v>
      </c>
      <c r="F58">
        <v>2.4500000000000002</v>
      </c>
      <c r="G58" s="71">
        <v>1000</v>
      </c>
      <c r="H58" t="s">
        <v>114</v>
      </c>
      <c r="I58" s="72">
        <v>-24519.23</v>
      </c>
      <c r="J58" s="72">
        <v>13648136.029999999</v>
      </c>
    </row>
    <row r="59" spans="4:10" x14ac:dyDescent="0.2">
      <c r="D59" t="s">
        <v>228</v>
      </c>
      <c r="E59" t="s">
        <v>15</v>
      </c>
      <c r="F59">
        <v>97.12</v>
      </c>
      <c r="G59" s="71">
        <v>1000</v>
      </c>
      <c r="H59" t="s">
        <v>115</v>
      </c>
      <c r="I59" s="72">
        <v>-971200</v>
      </c>
      <c r="J59" s="72">
        <v>13672655.26</v>
      </c>
    </row>
    <row r="60" spans="4:10" x14ac:dyDescent="0.2">
      <c r="D60" t="s">
        <v>228</v>
      </c>
      <c r="E60" t="s">
        <v>15</v>
      </c>
      <c r="F60">
        <v>97.12</v>
      </c>
      <c r="G60" s="71">
        <v>1000</v>
      </c>
      <c r="H60" t="s">
        <v>113</v>
      </c>
      <c r="I60">
        <v>-20</v>
      </c>
      <c r="J60" s="72">
        <v>14643855.26</v>
      </c>
    </row>
    <row r="61" spans="4:10" x14ac:dyDescent="0.2">
      <c r="D61" t="s">
        <v>228</v>
      </c>
      <c r="E61" t="s">
        <v>15</v>
      </c>
      <c r="F61">
        <v>2.4500000000000002</v>
      </c>
      <c r="G61" s="71">
        <v>1000</v>
      </c>
      <c r="H61" t="s">
        <v>114</v>
      </c>
      <c r="I61" s="72">
        <v>-24519.23</v>
      </c>
      <c r="J61" s="72">
        <v>14643875.26</v>
      </c>
    </row>
    <row r="62" spans="4:10" x14ac:dyDescent="0.2">
      <c r="D62" t="s">
        <v>228</v>
      </c>
      <c r="E62" t="s">
        <v>15</v>
      </c>
      <c r="F62">
        <v>97.12</v>
      </c>
      <c r="G62" s="71">
        <v>1000</v>
      </c>
      <c r="H62" t="s">
        <v>115</v>
      </c>
      <c r="I62" s="72">
        <v>-971200</v>
      </c>
      <c r="J62" s="72">
        <v>14668394.49</v>
      </c>
    </row>
    <row r="63" spans="4:10" x14ac:dyDescent="0.2">
      <c r="D63" t="s">
        <v>229</v>
      </c>
      <c r="E63" t="s">
        <v>15</v>
      </c>
      <c r="F63">
        <v>97.19</v>
      </c>
      <c r="G63" s="71">
        <v>1000</v>
      </c>
      <c r="H63" t="s">
        <v>113</v>
      </c>
      <c r="I63">
        <v>-20</v>
      </c>
      <c r="J63" s="72">
        <v>15639594.49</v>
      </c>
    </row>
    <row r="64" spans="4:10" x14ac:dyDescent="0.2">
      <c r="D64" t="s">
        <v>229</v>
      </c>
      <c r="E64" t="s">
        <v>15</v>
      </c>
      <c r="F64">
        <v>2.44</v>
      </c>
      <c r="G64" s="71">
        <v>1000</v>
      </c>
      <c r="H64" t="s">
        <v>114</v>
      </c>
      <c r="I64" s="72">
        <v>-24439.1</v>
      </c>
      <c r="J64" s="72">
        <v>15639614.49</v>
      </c>
    </row>
    <row r="65" spans="4:10" x14ac:dyDescent="0.2">
      <c r="D65" t="s">
        <v>229</v>
      </c>
      <c r="E65" t="s">
        <v>15</v>
      </c>
      <c r="F65">
        <v>97.19</v>
      </c>
      <c r="G65" s="71">
        <v>1000</v>
      </c>
      <c r="H65" t="s">
        <v>115</v>
      </c>
      <c r="I65" s="72">
        <v>-971900</v>
      </c>
      <c r="J65" s="72">
        <v>15664053.59</v>
      </c>
    </row>
    <row r="66" spans="4:10" x14ac:dyDescent="0.2">
      <c r="D66" t="s">
        <v>229</v>
      </c>
      <c r="E66" t="s">
        <v>15</v>
      </c>
      <c r="F66">
        <v>97.19</v>
      </c>
      <c r="G66" s="71">
        <v>1000</v>
      </c>
      <c r="H66" t="s">
        <v>113</v>
      </c>
      <c r="I66">
        <v>-20</v>
      </c>
      <c r="J66" s="72">
        <v>16635953.59</v>
      </c>
    </row>
    <row r="67" spans="4:10" x14ac:dyDescent="0.2">
      <c r="D67" t="s">
        <v>229</v>
      </c>
      <c r="E67" t="s">
        <v>15</v>
      </c>
      <c r="F67">
        <v>2.44</v>
      </c>
      <c r="G67" s="71">
        <v>1000</v>
      </c>
      <c r="H67" t="s">
        <v>114</v>
      </c>
      <c r="I67" s="72">
        <v>-24439.1</v>
      </c>
      <c r="J67" s="72">
        <v>16635973.59</v>
      </c>
    </row>
    <row r="68" spans="4:10" x14ac:dyDescent="0.2">
      <c r="D68" t="s">
        <v>229</v>
      </c>
      <c r="E68" t="s">
        <v>15</v>
      </c>
      <c r="F68">
        <v>97.19</v>
      </c>
      <c r="G68" s="71">
        <v>1000</v>
      </c>
      <c r="H68" t="s">
        <v>115</v>
      </c>
      <c r="I68" s="72">
        <v>-971900</v>
      </c>
      <c r="J68" s="72">
        <v>16660412.689999999</v>
      </c>
    </row>
    <row r="69" spans="4:10" x14ac:dyDescent="0.2">
      <c r="D69" t="s">
        <v>229</v>
      </c>
      <c r="E69" t="s">
        <v>15</v>
      </c>
      <c r="F69">
        <v>97.19</v>
      </c>
      <c r="G69" s="71">
        <v>1000</v>
      </c>
      <c r="H69" t="s">
        <v>113</v>
      </c>
      <c r="I69">
        <v>-20</v>
      </c>
      <c r="J69" s="72">
        <v>17632312.690000001</v>
      </c>
    </row>
    <row r="70" spans="4:10" x14ac:dyDescent="0.2">
      <c r="D70" t="s">
        <v>229</v>
      </c>
      <c r="E70" t="s">
        <v>15</v>
      </c>
      <c r="F70">
        <v>2.44</v>
      </c>
      <c r="G70" s="71">
        <v>1000</v>
      </c>
      <c r="H70" t="s">
        <v>114</v>
      </c>
      <c r="I70" s="72">
        <v>-24439.1</v>
      </c>
      <c r="J70" s="72">
        <v>17632332.690000001</v>
      </c>
    </row>
    <row r="71" spans="4:10" x14ac:dyDescent="0.2">
      <c r="D71" t="s">
        <v>229</v>
      </c>
      <c r="E71" t="s">
        <v>15</v>
      </c>
      <c r="F71">
        <v>97.19</v>
      </c>
      <c r="G71" s="71">
        <v>1000</v>
      </c>
      <c r="H71" t="s">
        <v>115</v>
      </c>
      <c r="I71" s="72">
        <v>-971900</v>
      </c>
      <c r="J71" s="72">
        <v>17656771.789999999</v>
      </c>
    </row>
    <row r="72" spans="4:10" x14ac:dyDescent="0.2">
      <c r="D72" t="s">
        <v>229</v>
      </c>
      <c r="E72" t="s">
        <v>15</v>
      </c>
      <c r="F72">
        <v>97.19</v>
      </c>
      <c r="G72" s="71">
        <v>1000</v>
      </c>
      <c r="H72" t="s">
        <v>113</v>
      </c>
      <c r="I72">
        <v>-20</v>
      </c>
      <c r="J72" s="72">
        <v>18628671.789999999</v>
      </c>
    </row>
    <row r="73" spans="4:10" x14ac:dyDescent="0.2">
      <c r="D73" t="s">
        <v>229</v>
      </c>
      <c r="E73" t="s">
        <v>15</v>
      </c>
      <c r="F73">
        <v>2.44</v>
      </c>
      <c r="G73" s="71">
        <v>1000</v>
      </c>
      <c r="H73" t="s">
        <v>114</v>
      </c>
      <c r="I73" s="72">
        <v>-24439.1</v>
      </c>
      <c r="J73" s="72">
        <v>18628691.789999999</v>
      </c>
    </row>
    <row r="74" spans="4:10" x14ac:dyDescent="0.2">
      <c r="D74" t="s">
        <v>229</v>
      </c>
      <c r="E74" t="s">
        <v>15</v>
      </c>
      <c r="F74">
        <v>97.19</v>
      </c>
      <c r="G74" s="71">
        <v>1000</v>
      </c>
      <c r="H74" t="s">
        <v>115</v>
      </c>
      <c r="I74" s="72">
        <v>-971900</v>
      </c>
      <c r="J74" s="72">
        <v>18653130.899999999</v>
      </c>
    </row>
    <row r="75" spans="4:10" x14ac:dyDescent="0.2">
      <c r="D75" t="s">
        <v>229</v>
      </c>
      <c r="E75" t="s">
        <v>15</v>
      </c>
      <c r="F75">
        <v>97.19</v>
      </c>
      <c r="G75" s="71">
        <v>1000</v>
      </c>
      <c r="H75" t="s">
        <v>113</v>
      </c>
      <c r="I75">
        <v>-20</v>
      </c>
      <c r="J75" s="72">
        <v>19625030.899999999</v>
      </c>
    </row>
    <row r="76" spans="4:10" x14ac:dyDescent="0.2">
      <c r="D76" t="s">
        <v>229</v>
      </c>
      <c r="E76" t="s">
        <v>15</v>
      </c>
      <c r="F76">
        <v>2.44</v>
      </c>
      <c r="G76" s="71">
        <v>1000</v>
      </c>
      <c r="H76" t="s">
        <v>114</v>
      </c>
      <c r="I76" s="72">
        <v>-24439.1</v>
      </c>
      <c r="J76" s="72">
        <v>19625050.899999999</v>
      </c>
    </row>
    <row r="77" spans="4:10" x14ac:dyDescent="0.2">
      <c r="D77" t="s">
        <v>229</v>
      </c>
      <c r="E77" t="s">
        <v>15</v>
      </c>
      <c r="F77">
        <v>97.19</v>
      </c>
      <c r="G77" s="71">
        <v>1000</v>
      </c>
      <c r="H77" t="s">
        <v>115</v>
      </c>
      <c r="I77" s="72">
        <v>-971900</v>
      </c>
      <c r="J77" s="72">
        <v>19649490</v>
      </c>
    </row>
    <row r="78" spans="4:10" x14ac:dyDescent="0.2">
      <c r="D78" t="s">
        <v>229</v>
      </c>
      <c r="E78" t="s">
        <v>15</v>
      </c>
      <c r="F78">
        <v>97.19</v>
      </c>
      <c r="G78" s="71">
        <v>1000</v>
      </c>
      <c r="H78" t="s">
        <v>113</v>
      </c>
      <c r="I78">
        <v>-20</v>
      </c>
      <c r="J78" s="72">
        <v>20621390</v>
      </c>
    </row>
    <row r="79" spans="4:10" x14ac:dyDescent="0.2">
      <c r="D79" t="s">
        <v>229</v>
      </c>
      <c r="E79" t="s">
        <v>15</v>
      </c>
      <c r="F79">
        <v>2.44</v>
      </c>
      <c r="G79" s="71">
        <v>1000</v>
      </c>
      <c r="H79" t="s">
        <v>114</v>
      </c>
      <c r="I79" s="72">
        <v>-24439.1</v>
      </c>
      <c r="J79" s="72">
        <v>20621410</v>
      </c>
    </row>
    <row r="80" spans="4:10" x14ac:dyDescent="0.2">
      <c r="D80" t="s">
        <v>229</v>
      </c>
      <c r="E80" t="s">
        <v>15</v>
      </c>
      <c r="F80">
        <v>97.19</v>
      </c>
      <c r="G80" s="71">
        <v>1000</v>
      </c>
      <c r="H80" t="s">
        <v>115</v>
      </c>
      <c r="I80" s="72">
        <v>-971900</v>
      </c>
      <c r="J80" s="72">
        <v>20645849.100000001</v>
      </c>
    </row>
    <row r="81" spans="4:10" x14ac:dyDescent="0.2">
      <c r="D81" t="s">
        <v>230</v>
      </c>
      <c r="E81" t="s">
        <v>15</v>
      </c>
      <c r="F81">
        <v>97.16</v>
      </c>
      <c r="G81" s="71">
        <v>1000</v>
      </c>
      <c r="H81" t="s">
        <v>113</v>
      </c>
      <c r="I81">
        <v>-20</v>
      </c>
      <c r="J81" s="72">
        <v>21617749.100000001</v>
      </c>
    </row>
    <row r="82" spans="4:10" x14ac:dyDescent="0.2">
      <c r="D82" t="s">
        <v>230</v>
      </c>
      <c r="E82" t="s">
        <v>15</v>
      </c>
      <c r="F82">
        <v>2.44</v>
      </c>
      <c r="G82" s="71">
        <v>1000</v>
      </c>
      <c r="H82" t="s">
        <v>114</v>
      </c>
      <c r="I82" s="72">
        <v>-24358.97</v>
      </c>
      <c r="J82" s="72">
        <v>21617769.100000001</v>
      </c>
    </row>
    <row r="83" spans="4:10" x14ac:dyDescent="0.2">
      <c r="D83" t="s">
        <v>230</v>
      </c>
      <c r="E83" t="s">
        <v>15</v>
      </c>
      <c r="F83">
        <v>97.16</v>
      </c>
      <c r="G83" s="71">
        <v>1000</v>
      </c>
      <c r="H83" t="s">
        <v>115</v>
      </c>
      <c r="I83" s="72">
        <v>-971600</v>
      </c>
      <c r="J83" s="72">
        <v>21642128.079999998</v>
      </c>
    </row>
    <row r="84" spans="4:10" x14ac:dyDescent="0.2">
      <c r="D84" t="s">
        <v>230</v>
      </c>
      <c r="E84" t="s">
        <v>15</v>
      </c>
      <c r="F84">
        <v>97.16</v>
      </c>
      <c r="G84" s="71">
        <v>1000</v>
      </c>
      <c r="H84" t="s">
        <v>113</v>
      </c>
      <c r="I84">
        <v>-20</v>
      </c>
      <c r="J84" s="72">
        <v>22613728.079999998</v>
      </c>
    </row>
    <row r="85" spans="4:10" x14ac:dyDescent="0.2">
      <c r="D85" t="s">
        <v>230</v>
      </c>
      <c r="E85" t="s">
        <v>15</v>
      </c>
      <c r="F85">
        <v>2.44</v>
      </c>
      <c r="G85" s="71">
        <v>1000</v>
      </c>
      <c r="H85" t="s">
        <v>114</v>
      </c>
      <c r="I85" s="72">
        <v>-24358.97</v>
      </c>
      <c r="J85" s="72">
        <v>22613748.079999998</v>
      </c>
    </row>
    <row r="86" spans="4:10" x14ac:dyDescent="0.2">
      <c r="D86" t="s">
        <v>230</v>
      </c>
      <c r="E86" t="s">
        <v>15</v>
      </c>
      <c r="F86">
        <v>97.16</v>
      </c>
      <c r="G86" s="71">
        <v>1000</v>
      </c>
      <c r="H86" t="s">
        <v>115</v>
      </c>
      <c r="I86" s="72">
        <v>-971600</v>
      </c>
      <c r="J86" s="72">
        <v>22638107.050000001</v>
      </c>
    </row>
    <row r="87" spans="4:10" x14ac:dyDescent="0.2">
      <c r="D87" t="s">
        <v>230</v>
      </c>
      <c r="E87" t="s">
        <v>15</v>
      </c>
      <c r="F87">
        <v>97.16</v>
      </c>
      <c r="G87" s="71">
        <v>1000</v>
      </c>
      <c r="H87" t="s">
        <v>113</v>
      </c>
      <c r="I87">
        <v>-20</v>
      </c>
      <c r="J87" s="72">
        <v>23609707.050000001</v>
      </c>
    </row>
    <row r="88" spans="4:10" x14ac:dyDescent="0.2">
      <c r="D88" t="s">
        <v>230</v>
      </c>
      <c r="E88" t="s">
        <v>15</v>
      </c>
      <c r="F88">
        <v>2.44</v>
      </c>
      <c r="G88" s="71">
        <v>1000</v>
      </c>
      <c r="H88" t="s">
        <v>114</v>
      </c>
      <c r="I88" s="72">
        <v>-24358.97</v>
      </c>
      <c r="J88" s="72">
        <v>23609727.050000001</v>
      </c>
    </row>
    <row r="89" spans="4:10" x14ac:dyDescent="0.2">
      <c r="D89" t="s">
        <v>230</v>
      </c>
      <c r="E89" t="s">
        <v>15</v>
      </c>
      <c r="F89">
        <v>97.16</v>
      </c>
      <c r="G89" s="71">
        <v>1000</v>
      </c>
      <c r="H89" t="s">
        <v>115</v>
      </c>
      <c r="I89" s="72">
        <v>-971600</v>
      </c>
      <c r="J89" s="72">
        <v>23634086.030000001</v>
      </c>
    </row>
    <row r="90" spans="4:10" x14ac:dyDescent="0.2">
      <c r="D90" t="s">
        <v>230</v>
      </c>
      <c r="E90" t="s">
        <v>15</v>
      </c>
      <c r="F90">
        <v>97.16</v>
      </c>
      <c r="G90" s="71">
        <v>1000</v>
      </c>
      <c r="H90" t="s">
        <v>113</v>
      </c>
      <c r="I90">
        <v>-20</v>
      </c>
      <c r="J90" s="72">
        <v>24605686.030000001</v>
      </c>
    </row>
    <row r="91" spans="4:10" x14ac:dyDescent="0.2">
      <c r="D91" t="s">
        <v>230</v>
      </c>
      <c r="E91" t="s">
        <v>15</v>
      </c>
      <c r="F91">
        <v>2.44</v>
      </c>
      <c r="G91" s="71">
        <v>1000</v>
      </c>
      <c r="H91" t="s">
        <v>114</v>
      </c>
      <c r="I91" s="72">
        <v>-24358.97</v>
      </c>
      <c r="J91" s="72">
        <v>24605706.030000001</v>
      </c>
    </row>
    <row r="92" spans="4:10" x14ac:dyDescent="0.2">
      <c r="D92" t="s">
        <v>230</v>
      </c>
      <c r="E92" t="s">
        <v>15</v>
      </c>
      <c r="F92">
        <v>97.16</v>
      </c>
      <c r="G92" s="71">
        <v>1000</v>
      </c>
      <c r="H92" t="s">
        <v>115</v>
      </c>
      <c r="I92" s="72">
        <v>-971600</v>
      </c>
      <c r="J92" s="72">
        <v>24630065</v>
      </c>
    </row>
    <row r="93" spans="4:10" x14ac:dyDescent="0.2">
      <c r="D93" t="s">
        <v>230</v>
      </c>
      <c r="E93" t="s">
        <v>15</v>
      </c>
      <c r="F93">
        <v>97.16</v>
      </c>
      <c r="G93" s="71">
        <v>1000</v>
      </c>
      <c r="H93" t="s">
        <v>113</v>
      </c>
      <c r="I93">
        <v>-20</v>
      </c>
      <c r="J93" s="72">
        <v>25601665</v>
      </c>
    </row>
    <row r="94" spans="4:10" x14ac:dyDescent="0.2">
      <c r="D94" t="s">
        <v>230</v>
      </c>
      <c r="E94" t="s">
        <v>15</v>
      </c>
      <c r="F94">
        <v>2.44</v>
      </c>
      <c r="G94" s="71">
        <v>1000</v>
      </c>
      <c r="H94" t="s">
        <v>114</v>
      </c>
      <c r="I94" s="72">
        <v>-24358.97</v>
      </c>
      <c r="J94" s="72">
        <v>25601685</v>
      </c>
    </row>
    <row r="95" spans="4:10" x14ac:dyDescent="0.2">
      <c r="D95" t="s">
        <v>230</v>
      </c>
      <c r="E95" t="s">
        <v>15</v>
      </c>
      <c r="F95">
        <v>97.16</v>
      </c>
      <c r="G95" s="71">
        <v>1000</v>
      </c>
      <c r="H95" t="s">
        <v>115</v>
      </c>
      <c r="I95" s="72">
        <v>-971600</v>
      </c>
      <c r="J95" s="72">
        <v>25626043.969999999</v>
      </c>
    </row>
    <row r="96" spans="4:10" x14ac:dyDescent="0.2">
      <c r="D96" t="s">
        <v>231</v>
      </c>
      <c r="E96" t="s">
        <v>15</v>
      </c>
      <c r="F96">
        <v>97.17</v>
      </c>
      <c r="G96" s="71">
        <v>1000</v>
      </c>
      <c r="H96" t="s">
        <v>113</v>
      </c>
      <c r="I96">
        <v>-20</v>
      </c>
      <c r="J96" s="72">
        <v>26597643.969999999</v>
      </c>
    </row>
    <row r="97" spans="4:10" x14ac:dyDescent="0.2">
      <c r="D97" t="s">
        <v>231</v>
      </c>
      <c r="E97" t="s">
        <v>15</v>
      </c>
      <c r="F97">
        <v>2.4300000000000002</v>
      </c>
      <c r="G97" s="71">
        <v>1000</v>
      </c>
      <c r="H97" t="s">
        <v>114</v>
      </c>
      <c r="I97" s="72">
        <v>-24278.85</v>
      </c>
      <c r="J97" s="72">
        <v>26597663.969999999</v>
      </c>
    </row>
    <row r="98" spans="4:10" x14ac:dyDescent="0.2">
      <c r="D98" t="s">
        <v>231</v>
      </c>
      <c r="E98" t="s">
        <v>15</v>
      </c>
      <c r="F98">
        <v>97.17</v>
      </c>
      <c r="G98" s="71">
        <v>1000</v>
      </c>
      <c r="H98" t="s">
        <v>115</v>
      </c>
      <c r="I98" s="72">
        <v>-971700</v>
      </c>
      <c r="J98" s="72">
        <v>26621942.82</v>
      </c>
    </row>
    <row r="99" spans="4:10" x14ac:dyDescent="0.2">
      <c r="D99" t="s">
        <v>231</v>
      </c>
      <c r="E99" t="s">
        <v>15</v>
      </c>
      <c r="F99">
        <v>97.17</v>
      </c>
      <c r="G99" s="71">
        <v>1000</v>
      </c>
      <c r="H99" t="s">
        <v>113</v>
      </c>
      <c r="I99">
        <v>-20</v>
      </c>
      <c r="J99" s="72">
        <v>27593642.82</v>
      </c>
    </row>
    <row r="100" spans="4:10" x14ac:dyDescent="0.2">
      <c r="D100" t="s">
        <v>231</v>
      </c>
      <c r="E100" t="s">
        <v>15</v>
      </c>
      <c r="F100">
        <v>2.4300000000000002</v>
      </c>
      <c r="G100" s="71">
        <v>1000</v>
      </c>
      <c r="H100" t="s">
        <v>114</v>
      </c>
      <c r="I100" s="72">
        <v>-24278.85</v>
      </c>
      <c r="J100" s="72">
        <v>27593662.82</v>
      </c>
    </row>
    <row r="101" spans="4:10" x14ac:dyDescent="0.2">
      <c r="D101" t="s">
        <v>231</v>
      </c>
      <c r="E101" t="s">
        <v>15</v>
      </c>
      <c r="F101">
        <v>97.17</v>
      </c>
      <c r="G101" s="71">
        <v>1000</v>
      </c>
      <c r="H101" t="s">
        <v>115</v>
      </c>
      <c r="I101" s="72">
        <v>-971700</v>
      </c>
      <c r="J101" s="72">
        <v>27617941.670000002</v>
      </c>
    </row>
    <row r="102" spans="4:10" x14ac:dyDescent="0.2">
      <c r="D102" t="s">
        <v>232</v>
      </c>
      <c r="E102" t="s">
        <v>233</v>
      </c>
      <c r="F102">
        <v>0</v>
      </c>
      <c r="G102" s="72">
        <v>995898.59</v>
      </c>
      <c r="H102" t="s">
        <v>234</v>
      </c>
      <c r="I102">
        <v>0</v>
      </c>
      <c r="J102" s="72">
        <v>-10000000</v>
      </c>
    </row>
    <row r="103" spans="4:10" x14ac:dyDescent="0.2">
      <c r="D103" t="s">
        <v>232</v>
      </c>
      <c r="E103" t="s">
        <v>233</v>
      </c>
      <c r="F103">
        <v>0</v>
      </c>
      <c r="G103" s="72">
        <v>995898.59</v>
      </c>
      <c r="H103" t="s">
        <v>235</v>
      </c>
      <c r="I103">
        <v>0</v>
      </c>
      <c r="J103" s="72">
        <v>-10000000</v>
      </c>
    </row>
    <row r="104" spans="4:10" x14ac:dyDescent="0.2">
      <c r="D104" t="s">
        <v>232</v>
      </c>
      <c r="E104" t="s">
        <v>15</v>
      </c>
      <c r="F104">
        <v>97.18</v>
      </c>
      <c r="G104" s="71">
        <v>-1000</v>
      </c>
      <c r="H104" t="s">
        <v>113</v>
      </c>
      <c r="I104">
        <v>-20</v>
      </c>
      <c r="J104" s="72">
        <v>28589641.670000002</v>
      </c>
    </row>
    <row r="105" spans="4:10" x14ac:dyDescent="0.2">
      <c r="D105" t="s">
        <v>232</v>
      </c>
      <c r="E105" t="s">
        <v>15</v>
      </c>
      <c r="F105">
        <v>2.41</v>
      </c>
      <c r="G105" s="71">
        <v>-1000</v>
      </c>
      <c r="H105" t="s">
        <v>114</v>
      </c>
      <c r="I105" s="72">
        <v>24118.59</v>
      </c>
      <c r="J105" s="72">
        <v>28589661.670000002</v>
      </c>
    </row>
    <row r="106" spans="4:10" x14ac:dyDescent="0.2">
      <c r="D106" t="s">
        <v>232</v>
      </c>
      <c r="E106" t="s">
        <v>15</v>
      </c>
      <c r="F106">
        <v>97.18</v>
      </c>
      <c r="G106" s="71">
        <v>-1000</v>
      </c>
      <c r="H106" t="s">
        <v>115</v>
      </c>
      <c r="I106" s="72">
        <v>971800</v>
      </c>
      <c r="J106" s="72">
        <v>28565543.079999998</v>
      </c>
    </row>
    <row r="107" spans="4:10" x14ac:dyDescent="0.2">
      <c r="D107" t="s">
        <v>236</v>
      </c>
      <c r="E107" t="s">
        <v>233</v>
      </c>
      <c r="F107">
        <v>0</v>
      </c>
      <c r="G107" s="72">
        <v>992597.31</v>
      </c>
      <c r="H107" t="s">
        <v>234</v>
      </c>
      <c r="I107">
        <v>0</v>
      </c>
      <c r="J107" s="72">
        <v>-10000000</v>
      </c>
    </row>
    <row r="108" spans="4:10" x14ac:dyDescent="0.2">
      <c r="D108" t="s">
        <v>236</v>
      </c>
      <c r="E108" t="s">
        <v>233</v>
      </c>
      <c r="F108">
        <v>0</v>
      </c>
      <c r="G108" s="72">
        <v>992597.31</v>
      </c>
      <c r="H108" t="s">
        <v>235</v>
      </c>
      <c r="I108">
        <v>0</v>
      </c>
      <c r="J108" s="72">
        <v>-10000000</v>
      </c>
    </row>
    <row r="109" spans="4:10" x14ac:dyDescent="0.2">
      <c r="D109" t="s">
        <v>236</v>
      </c>
      <c r="E109" t="s">
        <v>15</v>
      </c>
      <c r="F109">
        <v>96.93</v>
      </c>
      <c r="G109" s="71">
        <v>-1000</v>
      </c>
      <c r="H109" t="s">
        <v>113</v>
      </c>
      <c r="I109">
        <v>-20</v>
      </c>
      <c r="J109" s="72">
        <v>27593743.079999998</v>
      </c>
    </row>
    <row r="110" spans="4:10" x14ac:dyDescent="0.2">
      <c r="D110" t="s">
        <v>236</v>
      </c>
      <c r="E110" t="s">
        <v>15</v>
      </c>
      <c r="F110">
        <v>2.33</v>
      </c>
      <c r="G110" s="71">
        <v>-1000</v>
      </c>
      <c r="H110" t="s">
        <v>114</v>
      </c>
      <c r="I110" s="72">
        <v>23317.31</v>
      </c>
      <c r="J110" s="72">
        <v>27593763.079999998</v>
      </c>
    </row>
    <row r="111" spans="4:10" x14ac:dyDescent="0.2">
      <c r="D111" t="s">
        <v>236</v>
      </c>
      <c r="E111" t="s">
        <v>15</v>
      </c>
      <c r="F111">
        <v>96.93</v>
      </c>
      <c r="G111" s="71">
        <v>-1000</v>
      </c>
      <c r="H111" t="s">
        <v>115</v>
      </c>
      <c r="I111" s="72">
        <v>969300</v>
      </c>
      <c r="J111" s="72">
        <v>27570445.77</v>
      </c>
    </row>
    <row r="112" spans="4:10" x14ac:dyDescent="0.2">
      <c r="D112" t="s">
        <v>236</v>
      </c>
      <c r="E112" t="s">
        <v>233</v>
      </c>
      <c r="F112">
        <v>0</v>
      </c>
      <c r="G112" s="72">
        <v>992597.31</v>
      </c>
      <c r="H112" t="s">
        <v>234</v>
      </c>
      <c r="I112">
        <v>0</v>
      </c>
      <c r="J112" s="72">
        <v>-10000000</v>
      </c>
    </row>
    <row r="113" spans="4:10" x14ac:dyDescent="0.2">
      <c r="D113" t="s">
        <v>236</v>
      </c>
      <c r="E113" t="s">
        <v>233</v>
      </c>
      <c r="F113">
        <v>0</v>
      </c>
      <c r="G113" s="72">
        <v>992597.31</v>
      </c>
      <c r="H113" t="s">
        <v>235</v>
      </c>
      <c r="I113">
        <v>0</v>
      </c>
      <c r="J113" s="72">
        <v>-10000000</v>
      </c>
    </row>
    <row r="114" spans="4:10" x14ac:dyDescent="0.2">
      <c r="D114" t="s">
        <v>236</v>
      </c>
      <c r="E114" t="s">
        <v>15</v>
      </c>
      <c r="F114">
        <v>96.93</v>
      </c>
      <c r="G114" s="71">
        <v>-1000</v>
      </c>
      <c r="H114" t="s">
        <v>113</v>
      </c>
      <c r="I114">
        <v>-20</v>
      </c>
      <c r="J114" s="72">
        <v>26601145.77</v>
      </c>
    </row>
    <row r="115" spans="4:10" x14ac:dyDescent="0.2">
      <c r="D115" t="s">
        <v>236</v>
      </c>
      <c r="E115" t="s">
        <v>15</v>
      </c>
      <c r="F115">
        <v>2.33</v>
      </c>
      <c r="G115" s="71">
        <v>-1000</v>
      </c>
      <c r="H115" t="s">
        <v>114</v>
      </c>
      <c r="I115" s="72">
        <v>23317.31</v>
      </c>
      <c r="J115" s="72">
        <v>26601165.77</v>
      </c>
    </row>
    <row r="116" spans="4:10" x14ac:dyDescent="0.2">
      <c r="D116" t="s">
        <v>236</v>
      </c>
      <c r="E116" t="s">
        <v>15</v>
      </c>
      <c r="F116">
        <v>96.93</v>
      </c>
      <c r="G116" s="71">
        <v>-1000</v>
      </c>
      <c r="H116" t="s">
        <v>115</v>
      </c>
      <c r="I116" s="72">
        <v>969300</v>
      </c>
      <c r="J116" s="72">
        <v>26577848.460000001</v>
      </c>
    </row>
    <row r="117" spans="4:10" x14ac:dyDescent="0.2">
      <c r="D117" t="s">
        <v>237</v>
      </c>
      <c r="E117" t="s">
        <v>233</v>
      </c>
      <c r="F117">
        <v>0</v>
      </c>
      <c r="G117" s="72">
        <v>608548.4</v>
      </c>
      <c r="H117" t="s">
        <v>234</v>
      </c>
      <c r="I117">
        <v>0</v>
      </c>
      <c r="J117" s="72">
        <v>-10000000</v>
      </c>
    </row>
    <row r="118" spans="4:10" x14ac:dyDescent="0.2">
      <c r="D118" t="s">
        <v>237</v>
      </c>
      <c r="E118" t="s">
        <v>233</v>
      </c>
      <c r="F118">
        <v>0</v>
      </c>
      <c r="G118" s="72">
        <v>608548.38410000002</v>
      </c>
      <c r="H118" t="s">
        <v>235</v>
      </c>
      <c r="I118">
        <v>0</v>
      </c>
      <c r="J118" s="72">
        <v>-10000000</v>
      </c>
    </row>
    <row r="119" spans="4:10" x14ac:dyDescent="0.2">
      <c r="D119" t="s">
        <v>237</v>
      </c>
      <c r="E119" t="s">
        <v>15</v>
      </c>
      <c r="F119">
        <v>96.86</v>
      </c>
      <c r="G119" s="71">
        <v>-1000</v>
      </c>
      <c r="H119" t="s">
        <v>113</v>
      </c>
      <c r="I119">
        <v>-20</v>
      </c>
      <c r="J119" s="72">
        <v>25608548.460000001</v>
      </c>
    </row>
    <row r="120" spans="4:10" x14ac:dyDescent="0.2">
      <c r="D120" t="s">
        <v>237</v>
      </c>
      <c r="E120" t="s">
        <v>15</v>
      </c>
      <c r="F120">
        <v>2.3199999999999998</v>
      </c>
      <c r="G120" s="71">
        <v>-1000</v>
      </c>
      <c r="H120" t="s">
        <v>114</v>
      </c>
      <c r="I120" s="72">
        <v>23237.18</v>
      </c>
      <c r="J120" s="72">
        <v>25608568.460000001</v>
      </c>
    </row>
    <row r="121" spans="4:10" x14ac:dyDescent="0.2">
      <c r="D121" t="s">
        <v>237</v>
      </c>
      <c r="E121" t="s">
        <v>15</v>
      </c>
      <c r="F121">
        <v>96.86</v>
      </c>
      <c r="G121" s="71">
        <v>-1000</v>
      </c>
      <c r="H121" t="s">
        <v>115</v>
      </c>
      <c r="I121" s="72">
        <v>968600</v>
      </c>
      <c r="J121" s="72">
        <v>25585331.280000001</v>
      </c>
    </row>
    <row r="122" spans="4:10" x14ac:dyDescent="0.2">
      <c r="D122" t="s">
        <v>237</v>
      </c>
      <c r="E122" t="s">
        <v>15</v>
      </c>
      <c r="F122">
        <v>96.86</v>
      </c>
      <c r="G122" s="71">
        <v>-1000</v>
      </c>
      <c r="H122" t="s">
        <v>113</v>
      </c>
      <c r="I122">
        <v>-20</v>
      </c>
      <c r="J122" s="72">
        <v>24616731.280000001</v>
      </c>
    </row>
    <row r="123" spans="4:10" x14ac:dyDescent="0.2">
      <c r="D123" t="s">
        <v>237</v>
      </c>
      <c r="E123" t="s">
        <v>15</v>
      </c>
      <c r="F123">
        <v>2.3199999999999998</v>
      </c>
      <c r="G123" s="71">
        <v>-1000</v>
      </c>
      <c r="H123" t="s">
        <v>114</v>
      </c>
      <c r="I123" s="72">
        <v>23237.18</v>
      </c>
      <c r="J123" s="72">
        <v>24616751.280000001</v>
      </c>
    </row>
    <row r="124" spans="4:10" x14ac:dyDescent="0.2">
      <c r="D124" t="s">
        <v>237</v>
      </c>
      <c r="E124" t="s">
        <v>15</v>
      </c>
      <c r="F124">
        <v>96.86</v>
      </c>
      <c r="G124" s="71">
        <v>-1000</v>
      </c>
      <c r="H124" t="s">
        <v>115</v>
      </c>
      <c r="I124" s="72">
        <v>968600</v>
      </c>
      <c r="J124" s="72">
        <v>24593514.100000001</v>
      </c>
    </row>
    <row r="125" spans="4:10" x14ac:dyDescent="0.2">
      <c r="D125" t="s">
        <v>237</v>
      </c>
      <c r="E125" t="s">
        <v>15</v>
      </c>
      <c r="F125">
        <v>96.86</v>
      </c>
      <c r="G125" s="71">
        <v>-1000</v>
      </c>
      <c r="H125" t="s">
        <v>113</v>
      </c>
      <c r="I125">
        <v>-20</v>
      </c>
      <c r="J125" s="72">
        <v>23624914.100000001</v>
      </c>
    </row>
    <row r="126" spans="4:10" x14ac:dyDescent="0.2">
      <c r="D126" t="s">
        <v>237</v>
      </c>
      <c r="E126" t="s">
        <v>15</v>
      </c>
      <c r="F126">
        <v>2.3199999999999998</v>
      </c>
      <c r="G126" s="71">
        <v>-1000</v>
      </c>
      <c r="H126" t="s">
        <v>114</v>
      </c>
      <c r="I126" s="72">
        <v>23237.18</v>
      </c>
      <c r="J126" s="72">
        <v>23624934.100000001</v>
      </c>
    </row>
    <row r="127" spans="4:10" x14ac:dyDescent="0.2">
      <c r="D127" t="s">
        <v>237</v>
      </c>
      <c r="E127" t="s">
        <v>15</v>
      </c>
      <c r="F127">
        <v>96.86</v>
      </c>
      <c r="G127" s="71">
        <v>-1000</v>
      </c>
      <c r="H127" t="s">
        <v>115</v>
      </c>
      <c r="I127" s="72">
        <v>968600</v>
      </c>
      <c r="J127" s="72">
        <v>23601696.920000002</v>
      </c>
    </row>
    <row r="128" spans="4:10" x14ac:dyDescent="0.2">
      <c r="D128" t="s">
        <v>237</v>
      </c>
      <c r="E128" t="s">
        <v>15</v>
      </c>
      <c r="F128">
        <v>96.86</v>
      </c>
      <c r="G128" s="71">
        <v>-1000</v>
      </c>
      <c r="H128" t="s">
        <v>113</v>
      </c>
      <c r="I128">
        <v>-20</v>
      </c>
      <c r="J128" s="72">
        <v>22633096.920000002</v>
      </c>
    </row>
    <row r="129" spans="4:10" x14ac:dyDescent="0.2">
      <c r="D129" t="s">
        <v>237</v>
      </c>
      <c r="E129" t="s">
        <v>15</v>
      </c>
      <c r="F129">
        <v>2.3199999999999998</v>
      </c>
      <c r="G129" s="71">
        <v>-1000</v>
      </c>
      <c r="H129" t="s">
        <v>114</v>
      </c>
      <c r="I129" s="72">
        <v>23237.18</v>
      </c>
      <c r="J129" s="72">
        <v>22633116.920000002</v>
      </c>
    </row>
    <row r="130" spans="4:10" x14ac:dyDescent="0.2">
      <c r="D130" t="s">
        <v>237</v>
      </c>
      <c r="E130" t="s">
        <v>15</v>
      </c>
      <c r="F130">
        <v>96.86</v>
      </c>
      <c r="G130" s="71">
        <v>-1000</v>
      </c>
      <c r="H130" t="s">
        <v>115</v>
      </c>
      <c r="I130" s="72">
        <v>968600</v>
      </c>
      <c r="J130" s="72">
        <v>22609879.739999998</v>
      </c>
    </row>
    <row r="131" spans="4:10" x14ac:dyDescent="0.2">
      <c r="D131" t="s">
        <v>237</v>
      </c>
      <c r="E131" t="s">
        <v>15</v>
      </c>
      <c r="F131">
        <v>96.86</v>
      </c>
      <c r="G131" s="71">
        <v>-1000</v>
      </c>
      <c r="H131" t="s">
        <v>113</v>
      </c>
      <c r="I131">
        <v>-20</v>
      </c>
      <c r="J131" s="72">
        <v>21641279.739999998</v>
      </c>
    </row>
    <row r="132" spans="4:10" x14ac:dyDescent="0.2">
      <c r="D132" t="s">
        <v>237</v>
      </c>
      <c r="E132" t="s">
        <v>15</v>
      </c>
      <c r="F132">
        <v>2.3199999999999998</v>
      </c>
      <c r="G132" s="71">
        <v>-1000</v>
      </c>
      <c r="H132" t="s">
        <v>114</v>
      </c>
      <c r="I132" s="72">
        <v>23237.18</v>
      </c>
      <c r="J132" s="72">
        <v>21641299.739999998</v>
      </c>
    </row>
    <row r="133" spans="4:10" x14ac:dyDescent="0.2">
      <c r="D133" t="s">
        <v>237</v>
      </c>
      <c r="E133" t="s">
        <v>15</v>
      </c>
      <c r="F133">
        <v>96.86</v>
      </c>
      <c r="G133" s="71">
        <v>-1000</v>
      </c>
      <c r="H133" t="s">
        <v>115</v>
      </c>
      <c r="I133" s="72">
        <v>968600</v>
      </c>
      <c r="J133" s="72">
        <v>21618062.559999999</v>
      </c>
    </row>
    <row r="134" spans="4:10" x14ac:dyDescent="0.2">
      <c r="D134" t="s">
        <v>237</v>
      </c>
      <c r="E134" t="s">
        <v>15</v>
      </c>
      <c r="F134">
        <v>96.86</v>
      </c>
      <c r="G134" s="71">
        <v>-1000</v>
      </c>
      <c r="H134" t="s">
        <v>113</v>
      </c>
      <c r="I134">
        <v>-20</v>
      </c>
      <c r="J134" s="72">
        <v>20649462.559999999</v>
      </c>
    </row>
    <row r="135" spans="4:10" x14ac:dyDescent="0.2">
      <c r="D135" t="s">
        <v>237</v>
      </c>
      <c r="E135" t="s">
        <v>15</v>
      </c>
      <c r="F135">
        <v>2.3199999999999998</v>
      </c>
      <c r="G135" s="71">
        <v>-1000</v>
      </c>
      <c r="H135" t="s">
        <v>114</v>
      </c>
      <c r="I135" s="72">
        <v>23237.18</v>
      </c>
      <c r="J135" s="72">
        <v>20649482.559999999</v>
      </c>
    </row>
    <row r="136" spans="4:10" x14ac:dyDescent="0.2">
      <c r="D136" t="s">
        <v>237</v>
      </c>
      <c r="E136" t="s">
        <v>15</v>
      </c>
      <c r="F136">
        <v>96.86</v>
      </c>
      <c r="G136" s="71">
        <v>-1000</v>
      </c>
      <c r="H136" t="s">
        <v>115</v>
      </c>
      <c r="I136" s="72">
        <v>968600</v>
      </c>
      <c r="J136" s="72">
        <v>20626245.379999999</v>
      </c>
    </row>
    <row r="137" spans="4:10" x14ac:dyDescent="0.2">
      <c r="D137" t="s">
        <v>237</v>
      </c>
      <c r="E137" t="s">
        <v>15</v>
      </c>
      <c r="F137">
        <v>96.86</v>
      </c>
      <c r="G137" s="71">
        <v>-1000</v>
      </c>
      <c r="H137" t="s">
        <v>113</v>
      </c>
      <c r="I137">
        <v>-20</v>
      </c>
      <c r="J137" s="72">
        <v>19657645.379999999</v>
      </c>
    </row>
    <row r="138" spans="4:10" x14ac:dyDescent="0.2">
      <c r="D138" t="s">
        <v>237</v>
      </c>
      <c r="E138" t="s">
        <v>15</v>
      </c>
      <c r="F138">
        <v>2.3199999999999998</v>
      </c>
      <c r="G138" s="71">
        <v>-1000</v>
      </c>
      <c r="H138" t="s">
        <v>114</v>
      </c>
      <c r="I138" s="72">
        <v>23237.18</v>
      </c>
      <c r="J138" s="72">
        <v>19657665.379999999</v>
      </c>
    </row>
    <row r="139" spans="4:10" x14ac:dyDescent="0.2">
      <c r="D139" t="s">
        <v>237</v>
      </c>
      <c r="E139" t="s">
        <v>15</v>
      </c>
      <c r="F139">
        <v>96.86</v>
      </c>
      <c r="G139" s="71">
        <v>-1000</v>
      </c>
      <c r="H139" t="s">
        <v>115</v>
      </c>
      <c r="I139" s="72">
        <v>968600</v>
      </c>
      <c r="J139" s="72">
        <v>19634428.210000001</v>
      </c>
    </row>
    <row r="140" spans="4:10" x14ac:dyDescent="0.2">
      <c r="D140" t="s">
        <v>238</v>
      </c>
      <c r="E140" t="s">
        <v>15</v>
      </c>
      <c r="F140">
        <v>96.85</v>
      </c>
      <c r="G140" s="71">
        <v>-1000</v>
      </c>
      <c r="H140" t="s">
        <v>113</v>
      </c>
      <c r="I140">
        <v>-20</v>
      </c>
      <c r="J140" s="72">
        <v>18665828.210000001</v>
      </c>
    </row>
    <row r="141" spans="4:10" x14ac:dyDescent="0.2">
      <c r="D141" t="s">
        <v>238</v>
      </c>
      <c r="E141" t="s">
        <v>15</v>
      </c>
      <c r="F141">
        <v>2.3199999999999998</v>
      </c>
      <c r="G141" s="71">
        <v>-1000</v>
      </c>
      <c r="H141" t="s">
        <v>114</v>
      </c>
      <c r="I141" s="72">
        <v>23157.05</v>
      </c>
      <c r="J141" s="72">
        <v>18665848.210000001</v>
      </c>
    </row>
    <row r="142" spans="4:10" x14ac:dyDescent="0.2">
      <c r="D142" t="s">
        <v>238</v>
      </c>
      <c r="E142" t="s">
        <v>15</v>
      </c>
      <c r="F142">
        <v>96.85</v>
      </c>
      <c r="G142" s="71">
        <v>-1000</v>
      </c>
      <c r="H142" t="s">
        <v>115</v>
      </c>
      <c r="I142" s="72">
        <v>968500</v>
      </c>
      <c r="J142" s="72">
        <v>18642691.149999999</v>
      </c>
    </row>
    <row r="143" spans="4:10" x14ac:dyDescent="0.2">
      <c r="D143" t="s">
        <v>238</v>
      </c>
      <c r="E143" t="s">
        <v>15</v>
      </c>
      <c r="F143">
        <v>96.85</v>
      </c>
      <c r="G143" s="71">
        <v>-1000</v>
      </c>
      <c r="H143" t="s">
        <v>113</v>
      </c>
      <c r="I143">
        <v>-20</v>
      </c>
      <c r="J143" s="72">
        <v>17674191.149999999</v>
      </c>
    </row>
    <row r="144" spans="4:10" x14ac:dyDescent="0.2">
      <c r="D144" t="s">
        <v>238</v>
      </c>
      <c r="E144" t="s">
        <v>15</v>
      </c>
      <c r="F144">
        <v>2.3199999999999998</v>
      </c>
      <c r="G144" s="71">
        <v>-1000</v>
      </c>
      <c r="H144" t="s">
        <v>114</v>
      </c>
      <c r="I144" s="72">
        <v>23157.05</v>
      </c>
      <c r="J144" s="72">
        <v>17674211.149999999</v>
      </c>
    </row>
    <row r="145" spans="4:10" x14ac:dyDescent="0.2">
      <c r="D145" t="s">
        <v>238</v>
      </c>
      <c r="E145" t="s">
        <v>15</v>
      </c>
      <c r="F145">
        <v>96.85</v>
      </c>
      <c r="G145" s="71">
        <v>-1000</v>
      </c>
      <c r="H145" t="s">
        <v>115</v>
      </c>
      <c r="I145" s="72">
        <v>968500</v>
      </c>
      <c r="J145" s="72">
        <v>17651054.100000001</v>
      </c>
    </row>
    <row r="146" spans="4:10" x14ac:dyDescent="0.2">
      <c r="D146" t="s">
        <v>238</v>
      </c>
      <c r="E146" t="s">
        <v>15</v>
      </c>
      <c r="F146">
        <v>96.85</v>
      </c>
      <c r="G146" s="71">
        <v>-1000</v>
      </c>
      <c r="H146" t="s">
        <v>113</v>
      </c>
      <c r="I146">
        <v>-20</v>
      </c>
      <c r="J146" s="72">
        <v>16682554.1</v>
      </c>
    </row>
    <row r="147" spans="4:10" x14ac:dyDescent="0.2">
      <c r="D147" t="s">
        <v>238</v>
      </c>
      <c r="E147" t="s">
        <v>15</v>
      </c>
      <c r="F147">
        <v>2.3199999999999998</v>
      </c>
      <c r="G147" s="71">
        <v>-1000</v>
      </c>
      <c r="H147" t="s">
        <v>114</v>
      </c>
      <c r="I147" s="72">
        <v>23157.05</v>
      </c>
      <c r="J147" s="72">
        <v>16682574.1</v>
      </c>
    </row>
    <row r="148" spans="4:10" x14ac:dyDescent="0.2">
      <c r="D148" t="s">
        <v>238</v>
      </c>
      <c r="E148" t="s">
        <v>15</v>
      </c>
      <c r="F148">
        <v>96.85</v>
      </c>
      <c r="G148" s="71">
        <v>-1000</v>
      </c>
      <c r="H148" t="s">
        <v>115</v>
      </c>
      <c r="I148" s="72">
        <v>968500</v>
      </c>
      <c r="J148" s="72">
        <v>16659417.050000001</v>
      </c>
    </row>
    <row r="149" spans="4:10" x14ac:dyDescent="0.2">
      <c r="D149" t="s">
        <v>238</v>
      </c>
      <c r="E149" t="s">
        <v>15</v>
      </c>
      <c r="F149">
        <v>96.85</v>
      </c>
      <c r="G149" s="71">
        <v>-1000</v>
      </c>
      <c r="H149" t="s">
        <v>113</v>
      </c>
      <c r="I149">
        <v>-20</v>
      </c>
      <c r="J149" s="72">
        <v>15690917.050000001</v>
      </c>
    </row>
    <row r="150" spans="4:10" x14ac:dyDescent="0.2">
      <c r="D150" t="s">
        <v>238</v>
      </c>
      <c r="E150" t="s">
        <v>15</v>
      </c>
      <c r="F150">
        <v>2.3199999999999998</v>
      </c>
      <c r="G150" s="71">
        <v>-1000</v>
      </c>
      <c r="H150" t="s">
        <v>114</v>
      </c>
      <c r="I150" s="72">
        <v>23157.05</v>
      </c>
      <c r="J150" s="72">
        <v>15690937.050000001</v>
      </c>
    </row>
    <row r="151" spans="4:10" x14ac:dyDescent="0.2">
      <c r="D151" t="s">
        <v>238</v>
      </c>
      <c r="E151" t="s">
        <v>15</v>
      </c>
      <c r="F151">
        <v>96.85</v>
      </c>
      <c r="G151" s="71">
        <v>-1000</v>
      </c>
      <c r="H151" t="s">
        <v>115</v>
      </c>
      <c r="I151" s="72">
        <v>968500</v>
      </c>
      <c r="J151" s="72">
        <v>15667780</v>
      </c>
    </row>
    <row r="152" spans="4:10" x14ac:dyDescent="0.2">
      <c r="D152" t="s">
        <v>238</v>
      </c>
      <c r="E152" t="s">
        <v>15</v>
      </c>
      <c r="F152">
        <v>96.85</v>
      </c>
      <c r="G152" s="71">
        <v>-1000</v>
      </c>
      <c r="H152" t="s">
        <v>113</v>
      </c>
      <c r="I152">
        <v>-20</v>
      </c>
      <c r="J152" s="72">
        <v>14699280</v>
      </c>
    </row>
    <row r="153" spans="4:10" x14ac:dyDescent="0.2">
      <c r="D153" t="s">
        <v>238</v>
      </c>
      <c r="E153" t="s">
        <v>15</v>
      </c>
      <c r="F153">
        <v>2.3199999999999998</v>
      </c>
      <c r="G153" s="71">
        <v>-1000</v>
      </c>
      <c r="H153" t="s">
        <v>114</v>
      </c>
      <c r="I153" s="72">
        <v>23157.05</v>
      </c>
      <c r="J153" s="72">
        <v>14699300</v>
      </c>
    </row>
    <row r="154" spans="4:10" x14ac:dyDescent="0.2">
      <c r="D154" t="s">
        <v>238</v>
      </c>
      <c r="E154" t="s">
        <v>15</v>
      </c>
      <c r="F154">
        <v>96.85</v>
      </c>
      <c r="G154" s="71">
        <v>-1000</v>
      </c>
      <c r="H154" t="s">
        <v>115</v>
      </c>
      <c r="I154" s="72">
        <v>968500</v>
      </c>
      <c r="J154" s="72">
        <v>14676142.949999999</v>
      </c>
    </row>
    <row r="155" spans="4:10" x14ac:dyDescent="0.2">
      <c r="D155" t="s">
        <v>238</v>
      </c>
      <c r="E155" t="s">
        <v>15</v>
      </c>
      <c r="F155">
        <v>96.85</v>
      </c>
      <c r="G155" s="71">
        <v>-1000</v>
      </c>
      <c r="H155" t="s">
        <v>113</v>
      </c>
      <c r="I155">
        <v>-20</v>
      </c>
      <c r="J155" s="72">
        <v>13707642.949999999</v>
      </c>
    </row>
    <row r="156" spans="4:10" x14ac:dyDescent="0.2">
      <c r="D156" t="s">
        <v>238</v>
      </c>
      <c r="E156" t="s">
        <v>15</v>
      </c>
      <c r="F156">
        <v>2.3199999999999998</v>
      </c>
      <c r="G156" s="71">
        <v>-1000</v>
      </c>
      <c r="H156" t="s">
        <v>114</v>
      </c>
      <c r="I156" s="72">
        <v>23157.05</v>
      </c>
      <c r="J156" s="72">
        <v>13707662.949999999</v>
      </c>
    </row>
    <row r="157" spans="4:10" x14ac:dyDescent="0.2">
      <c r="D157" t="s">
        <v>238</v>
      </c>
      <c r="E157" t="s">
        <v>15</v>
      </c>
      <c r="F157">
        <v>96.85</v>
      </c>
      <c r="G157" s="71">
        <v>-1000</v>
      </c>
      <c r="H157" t="s">
        <v>115</v>
      </c>
      <c r="I157" s="72">
        <v>968500</v>
      </c>
      <c r="J157" s="72">
        <v>13684505.9</v>
      </c>
    </row>
    <row r="158" spans="4:10" x14ac:dyDescent="0.2">
      <c r="D158" t="s">
        <v>239</v>
      </c>
      <c r="E158" t="s">
        <v>15</v>
      </c>
      <c r="F158">
        <v>96.85</v>
      </c>
      <c r="G158" s="71">
        <v>-1000</v>
      </c>
      <c r="H158" t="s">
        <v>113</v>
      </c>
      <c r="I158">
        <v>-20</v>
      </c>
      <c r="J158" s="72">
        <v>12716005.9</v>
      </c>
    </row>
    <row r="159" spans="4:10" x14ac:dyDescent="0.2">
      <c r="D159" t="s">
        <v>239</v>
      </c>
      <c r="E159" t="s">
        <v>15</v>
      </c>
      <c r="F159">
        <v>2.31</v>
      </c>
      <c r="G159" s="71">
        <v>-1000</v>
      </c>
      <c r="H159" t="s">
        <v>114</v>
      </c>
      <c r="I159" s="72">
        <v>23076.92</v>
      </c>
      <c r="J159" s="72">
        <v>12716025.9</v>
      </c>
    </row>
    <row r="160" spans="4:10" x14ac:dyDescent="0.2">
      <c r="D160" t="s">
        <v>239</v>
      </c>
      <c r="E160" t="s">
        <v>15</v>
      </c>
      <c r="F160">
        <v>96.85</v>
      </c>
      <c r="G160" s="71">
        <v>-1000</v>
      </c>
      <c r="H160" t="s">
        <v>115</v>
      </c>
      <c r="I160" s="72">
        <v>968500</v>
      </c>
      <c r="J160" s="72">
        <v>12692948.970000001</v>
      </c>
    </row>
    <row r="161" spans="4:10" x14ac:dyDescent="0.2">
      <c r="D161" t="s">
        <v>239</v>
      </c>
      <c r="E161" t="s">
        <v>15</v>
      </c>
      <c r="F161">
        <v>96.85</v>
      </c>
      <c r="G161" s="71">
        <v>-1000</v>
      </c>
      <c r="H161" t="s">
        <v>113</v>
      </c>
      <c r="I161">
        <v>-20</v>
      </c>
      <c r="J161" s="72">
        <v>11724448.970000001</v>
      </c>
    </row>
    <row r="162" spans="4:10" x14ac:dyDescent="0.2">
      <c r="D162" t="s">
        <v>239</v>
      </c>
      <c r="E162" t="s">
        <v>15</v>
      </c>
      <c r="F162">
        <v>2.31</v>
      </c>
      <c r="G162" s="71">
        <v>-1000</v>
      </c>
      <c r="H162" t="s">
        <v>114</v>
      </c>
      <c r="I162" s="72">
        <v>23076.92</v>
      </c>
      <c r="J162" s="72">
        <v>11724468.970000001</v>
      </c>
    </row>
    <row r="163" spans="4:10" x14ac:dyDescent="0.2">
      <c r="D163" t="s">
        <v>239</v>
      </c>
      <c r="E163" t="s">
        <v>15</v>
      </c>
      <c r="F163">
        <v>96.85</v>
      </c>
      <c r="G163" s="71">
        <v>-1000</v>
      </c>
      <c r="H163" t="s">
        <v>115</v>
      </c>
      <c r="I163" s="72">
        <v>968500</v>
      </c>
      <c r="J163" s="72">
        <v>11701392.050000001</v>
      </c>
    </row>
    <row r="164" spans="4:10" x14ac:dyDescent="0.2">
      <c r="D164" t="s">
        <v>239</v>
      </c>
      <c r="E164" t="s">
        <v>15</v>
      </c>
      <c r="F164">
        <v>96.85</v>
      </c>
      <c r="G164" s="71">
        <v>-1000</v>
      </c>
      <c r="H164" t="s">
        <v>113</v>
      </c>
      <c r="I164">
        <v>-20</v>
      </c>
      <c r="J164" s="72">
        <v>10732892.050000001</v>
      </c>
    </row>
    <row r="165" spans="4:10" x14ac:dyDescent="0.2">
      <c r="D165" t="s">
        <v>239</v>
      </c>
      <c r="E165" t="s">
        <v>15</v>
      </c>
      <c r="F165">
        <v>2.31</v>
      </c>
      <c r="G165" s="71">
        <v>-1000</v>
      </c>
      <c r="H165" t="s">
        <v>114</v>
      </c>
      <c r="I165" s="72">
        <v>23076.92</v>
      </c>
      <c r="J165" s="72">
        <v>10732912.050000001</v>
      </c>
    </row>
    <row r="166" spans="4:10" x14ac:dyDescent="0.2">
      <c r="D166" t="s">
        <v>239</v>
      </c>
      <c r="E166" t="s">
        <v>15</v>
      </c>
      <c r="F166">
        <v>96.85</v>
      </c>
      <c r="G166" s="71">
        <v>-1000</v>
      </c>
      <c r="H166" t="s">
        <v>115</v>
      </c>
      <c r="I166" s="72">
        <v>968500</v>
      </c>
      <c r="J166" s="72">
        <v>10709835.130000001</v>
      </c>
    </row>
    <row r="167" spans="4:10" x14ac:dyDescent="0.2">
      <c r="D167" t="s">
        <v>239</v>
      </c>
      <c r="E167" t="s">
        <v>15</v>
      </c>
      <c r="F167">
        <v>96.85</v>
      </c>
      <c r="G167" s="71">
        <v>-1000</v>
      </c>
      <c r="H167" t="s">
        <v>113</v>
      </c>
      <c r="I167">
        <v>-20</v>
      </c>
      <c r="J167" s="72">
        <v>9741335.1300000008</v>
      </c>
    </row>
    <row r="168" spans="4:10" x14ac:dyDescent="0.2">
      <c r="D168" t="s">
        <v>239</v>
      </c>
      <c r="E168" t="s">
        <v>15</v>
      </c>
      <c r="F168">
        <v>2.31</v>
      </c>
      <c r="G168" s="71">
        <v>-1000</v>
      </c>
      <c r="H168" t="s">
        <v>114</v>
      </c>
      <c r="I168" s="72">
        <v>23076.92</v>
      </c>
      <c r="J168" s="72">
        <v>9741355.1300000008</v>
      </c>
    </row>
    <row r="169" spans="4:10" x14ac:dyDescent="0.2">
      <c r="D169" t="s">
        <v>239</v>
      </c>
      <c r="E169" t="s">
        <v>15</v>
      </c>
      <c r="F169">
        <v>96.85</v>
      </c>
      <c r="G169" s="71">
        <v>-1000</v>
      </c>
      <c r="H169" t="s">
        <v>115</v>
      </c>
      <c r="I169" s="72">
        <v>968500</v>
      </c>
      <c r="J169" s="72">
        <v>9718278.2100000009</v>
      </c>
    </row>
    <row r="170" spans="4:10" x14ac:dyDescent="0.2">
      <c r="D170" t="s">
        <v>239</v>
      </c>
      <c r="E170" t="s">
        <v>15</v>
      </c>
      <c r="F170">
        <v>96.85</v>
      </c>
      <c r="G170" s="71">
        <v>-1000</v>
      </c>
      <c r="H170" t="s">
        <v>113</v>
      </c>
      <c r="I170">
        <v>-20</v>
      </c>
      <c r="J170" s="72">
        <v>8749778.2100000009</v>
      </c>
    </row>
    <row r="171" spans="4:10" x14ac:dyDescent="0.2">
      <c r="D171" t="s">
        <v>239</v>
      </c>
      <c r="E171" t="s">
        <v>15</v>
      </c>
      <c r="F171">
        <v>2.31</v>
      </c>
      <c r="G171" s="71">
        <v>-1000</v>
      </c>
      <c r="H171" t="s">
        <v>114</v>
      </c>
      <c r="I171" s="72">
        <v>23076.92</v>
      </c>
      <c r="J171" s="72">
        <v>8749798.2100000009</v>
      </c>
    </row>
    <row r="172" spans="4:10" x14ac:dyDescent="0.2">
      <c r="D172" t="s">
        <v>239</v>
      </c>
      <c r="E172" t="s">
        <v>15</v>
      </c>
      <c r="F172">
        <v>96.85</v>
      </c>
      <c r="G172" s="71">
        <v>-1000</v>
      </c>
      <c r="H172" t="s">
        <v>115</v>
      </c>
      <c r="I172" s="72">
        <v>968500</v>
      </c>
      <c r="J172" s="72">
        <v>8726721.2799999993</v>
      </c>
    </row>
    <row r="173" spans="4:10" x14ac:dyDescent="0.2">
      <c r="D173" t="s">
        <v>240</v>
      </c>
      <c r="E173" t="s">
        <v>15</v>
      </c>
      <c r="F173">
        <v>96.68</v>
      </c>
      <c r="G173" s="71">
        <v>-1000</v>
      </c>
      <c r="H173" t="s">
        <v>113</v>
      </c>
      <c r="I173">
        <v>-20</v>
      </c>
      <c r="J173" s="72">
        <v>7758221.2800000003</v>
      </c>
    </row>
    <row r="174" spans="4:10" x14ac:dyDescent="0.2">
      <c r="D174" t="s">
        <v>240</v>
      </c>
      <c r="E174" t="s">
        <v>15</v>
      </c>
      <c r="F174">
        <v>2.2999999999999998</v>
      </c>
      <c r="G174" s="71">
        <v>-1000</v>
      </c>
      <c r="H174" t="s">
        <v>114</v>
      </c>
      <c r="I174" s="72">
        <v>22996.79</v>
      </c>
      <c r="J174" s="72">
        <v>7758241.2800000003</v>
      </c>
    </row>
    <row r="175" spans="4:10" x14ac:dyDescent="0.2">
      <c r="D175" t="s">
        <v>240</v>
      </c>
      <c r="E175" t="s">
        <v>15</v>
      </c>
      <c r="F175">
        <v>96.68</v>
      </c>
      <c r="G175" s="71">
        <v>-1000</v>
      </c>
      <c r="H175" t="s">
        <v>115</v>
      </c>
      <c r="I175" s="72">
        <v>966800</v>
      </c>
      <c r="J175" s="72">
        <v>7735244.4900000002</v>
      </c>
    </row>
    <row r="176" spans="4:10" x14ac:dyDescent="0.2">
      <c r="D176" t="s">
        <v>241</v>
      </c>
      <c r="E176" t="s">
        <v>17</v>
      </c>
      <c r="F176">
        <v>59.87</v>
      </c>
      <c r="G176" s="71">
        <v>-1000</v>
      </c>
      <c r="H176" t="s">
        <v>113</v>
      </c>
      <c r="I176">
        <v>-20</v>
      </c>
      <c r="J176" s="72">
        <v>6768444.4900000002</v>
      </c>
    </row>
    <row r="177" spans="4:10" x14ac:dyDescent="0.2">
      <c r="D177" t="s">
        <v>241</v>
      </c>
      <c r="E177" t="s">
        <v>17</v>
      </c>
      <c r="F177">
        <v>2.2799999999999998</v>
      </c>
      <c r="G177" s="71">
        <v>-1000</v>
      </c>
      <c r="H177" t="s">
        <v>114</v>
      </c>
      <c r="I177" s="72">
        <v>22756.41</v>
      </c>
      <c r="J177" s="72">
        <v>6768464.4900000002</v>
      </c>
    </row>
    <row r="178" spans="4:10" x14ac:dyDescent="0.2">
      <c r="D178" t="s">
        <v>241</v>
      </c>
      <c r="E178" t="s">
        <v>17</v>
      </c>
      <c r="F178">
        <v>59.87</v>
      </c>
      <c r="G178" s="71">
        <v>-1000</v>
      </c>
      <c r="H178" t="s">
        <v>115</v>
      </c>
      <c r="I178" s="72">
        <v>598700</v>
      </c>
      <c r="J178" s="72">
        <v>6745708.0800000001</v>
      </c>
    </row>
    <row r="179" spans="4:10" x14ac:dyDescent="0.2">
      <c r="D179" t="s">
        <v>241</v>
      </c>
      <c r="E179" t="s">
        <v>17</v>
      </c>
      <c r="F179">
        <v>59.87</v>
      </c>
      <c r="G179" s="71">
        <v>-1000</v>
      </c>
      <c r="H179" t="s">
        <v>113</v>
      </c>
      <c r="I179">
        <v>-20</v>
      </c>
      <c r="J179" s="72">
        <v>6147008.0800000001</v>
      </c>
    </row>
    <row r="180" spans="4:10" x14ac:dyDescent="0.2">
      <c r="D180" t="s">
        <v>241</v>
      </c>
      <c r="E180" t="s">
        <v>17</v>
      </c>
      <c r="F180">
        <v>2.2799999999999998</v>
      </c>
      <c r="G180" s="71">
        <v>-1000</v>
      </c>
      <c r="H180" t="s">
        <v>114</v>
      </c>
      <c r="I180" s="72">
        <v>22756.41</v>
      </c>
      <c r="J180" s="72">
        <v>6147028.0800000001</v>
      </c>
    </row>
    <row r="181" spans="4:10" x14ac:dyDescent="0.2">
      <c r="D181" t="s">
        <v>241</v>
      </c>
      <c r="E181" t="s">
        <v>17</v>
      </c>
      <c r="F181">
        <v>59.87</v>
      </c>
      <c r="G181" s="71">
        <v>-1000</v>
      </c>
      <c r="H181" t="s">
        <v>115</v>
      </c>
      <c r="I181" s="72">
        <v>598700</v>
      </c>
      <c r="J181" s="72">
        <v>6124271.6699999999</v>
      </c>
    </row>
    <row r="182" spans="4:10" x14ac:dyDescent="0.2">
      <c r="D182" t="s">
        <v>242</v>
      </c>
      <c r="E182" t="s">
        <v>17</v>
      </c>
      <c r="F182">
        <v>59.86</v>
      </c>
      <c r="G182" s="71">
        <v>-1000</v>
      </c>
      <c r="H182" t="s">
        <v>113</v>
      </c>
      <c r="I182">
        <v>-20</v>
      </c>
      <c r="J182" s="72">
        <v>5525571.6699999999</v>
      </c>
    </row>
    <row r="183" spans="4:10" x14ac:dyDescent="0.2">
      <c r="D183" t="s">
        <v>242</v>
      </c>
      <c r="E183" t="s">
        <v>17</v>
      </c>
      <c r="F183">
        <v>2.27</v>
      </c>
      <c r="G183" s="71">
        <v>-1000</v>
      </c>
      <c r="H183" t="s">
        <v>114</v>
      </c>
      <c r="I183" s="72">
        <v>22676.28</v>
      </c>
      <c r="J183" s="72">
        <v>5525591.6699999999</v>
      </c>
    </row>
    <row r="184" spans="4:10" x14ac:dyDescent="0.2">
      <c r="D184" t="s">
        <v>242</v>
      </c>
      <c r="E184" t="s">
        <v>17</v>
      </c>
      <c r="F184">
        <v>59.86</v>
      </c>
      <c r="G184" s="71">
        <v>-1000</v>
      </c>
      <c r="H184" t="s">
        <v>115</v>
      </c>
      <c r="I184" s="72">
        <v>598600</v>
      </c>
      <c r="J184" s="72">
        <v>5502915.3799999999</v>
      </c>
    </row>
    <row r="185" spans="4:10" x14ac:dyDescent="0.2">
      <c r="D185" t="s">
        <v>242</v>
      </c>
      <c r="E185" t="s">
        <v>17</v>
      </c>
      <c r="F185">
        <v>59.86</v>
      </c>
      <c r="G185" s="71">
        <v>-1000</v>
      </c>
      <c r="H185" t="s">
        <v>113</v>
      </c>
      <c r="I185">
        <v>-20</v>
      </c>
      <c r="J185" s="72">
        <v>4904315.38</v>
      </c>
    </row>
    <row r="186" spans="4:10" x14ac:dyDescent="0.2">
      <c r="D186" t="s">
        <v>242</v>
      </c>
      <c r="E186" t="s">
        <v>17</v>
      </c>
      <c r="F186">
        <v>2.27</v>
      </c>
      <c r="G186" s="71">
        <v>-1000</v>
      </c>
      <c r="H186" t="s">
        <v>114</v>
      </c>
      <c r="I186" s="72">
        <v>22676.28</v>
      </c>
      <c r="J186" s="72">
        <v>4904335.38</v>
      </c>
    </row>
    <row r="187" spans="4:10" x14ac:dyDescent="0.2">
      <c r="D187" t="s">
        <v>242</v>
      </c>
      <c r="E187" t="s">
        <v>17</v>
      </c>
      <c r="F187">
        <v>59.86</v>
      </c>
      <c r="G187" s="71">
        <v>-1000</v>
      </c>
      <c r="H187" t="s">
        <v>115</v>
      </c>
      <c r="I187" s="72">
        <v>598600</v>
      </c>
      <c r="J187" s="72">
        <v>4881659.0999999996</v>
      </c>
    </row>
    <row r="188" spans="4:10" x14ac:dyDescent="0.2">
      <c r="D188" t="s">
        <v>242</v>
      </c>
      <c r="E188" t="s">
        <v>17</v>
      </c>
      <c r="F188">
        <v>59.86</v>
      </c>
      <c r="G188" s="71">
        <v>-1000</v>
      </c>
      <c r="H188" t="s">
        <v>113</v>
      </c>
      <c r="I188">
        <v>-20</v>
      </c>
      <c r="J188" s="72">
        <v>4283059.0999999996</v>
      </c>
    </row>
    <row r="189" spans="4:10" x14ac:dyDescent="0.2">
      <c r="D189" t="s">
        <v>242</v>
      </c>
      <c r="E189" t="s">
        <v>17</v>
      </c>
      <c r="F189">
        <v>2.27</v>
      </c>
      <c r="G189" s="71">
        <v>-1000</v>
      </c>
      <c r="H189" t="s">
        <v>114</v>
      </c>
      <c r="I189" s="72">
        <v>22676.28</v>
      </c>
      <c r="J189" s="72">
        <v>4283079.0999999996</v>
      </c>
    </row>
    <row r="190" spans="4:10" x14ac:dyDescent="0.2">
      <c r="D190" t="s">
        <v>242</v>
      </c>
      <c r="E190" t="s">
        <v>17</v>
      </c>
      <c r="F190">
        <v>59.86</v>
      </c>
      <c r="G190" s="71">
        <v>-1000</v>
      </c>
      <c r="H190" t="s">
        <v>115</v>
      </c>
      <c r="I190" s="72">
        <v>598600</v>
      </c>
      <c r="J190" s="72">
        <v>4260402.82</v>
      </c>
    </row>
    <row r="191" spans="4:10" x14ac:dyDescent="0.2">
      <c r="D191" t="s">
        <v>242</v>
      </c>
      <c r="E191" t="s">
        <v>17</v>
      </c>
      <c r="F191">
        <v>59.86</v>
      </c>
      <c r="G191" s="71">
        <v>-1000</v>
      </c>
      <c r="H191" t="s">
        <v>113</v>
      </c>
      <c r="I191">
        <v>-20</v>
      </c>
      <c r="J191" s="72">
        <v>3661802.82</v>
      </c>
    </row>
    <row r="192" spans="4:10" x14ac:dyDescent="0.2">
      <c r="D192" t="s">
        <v>242</v>
      </c>
      <c r="E192" t="s">
        <v>17</v>
      </c>
      <c r="F192">
        <v>2.27</v>
      </c>
      <c r="G192" s="71">
        <v>-1000</v>
      </c>
      <c r="H192" t="s">
        <v>114</v>
      </c>
      <c r="I192" s="72">
        <v>22676.28</v>
      </c>
      <c r="J192" s="72">
        <v>3661822.82</v>
      </c>
    </row>
    <row r="193" spans="4:10" x14ac:dyDescent="0.2">
      <c r="D193" t="s">
        <v>242</v>
      </c>
      <c r="E193" t="s">
        <v>17</v>
      </c>
      <c r="F193">
        <v>59.86</v>
      </c>
      <c r="G193" s="71">
        <v>-1000</v>
      </c>
      <c r="H193" t="s">
        <v>115</v>
      </c>
      <c r="I193" s="72">
        <v>598600</v>
      </c>
      <c r="J193" s="72">
        <v>3639146.54</v>
      </c>
    </row>
    <row r="194" spans="4:10" x14ac:dyDescent="0.2">
      <c r="D194" t="s">
        <v>242</v>
      </c>
      <c r="E194" t="s">
        <v>17</v>
      </c>
      <c r="F194">
        <v>59.86</v>
      </c>
      <c r="G194" s="71">
        <v>-1000</v>
      </c>
      <c r="H194" t="s">
        <v>113</v>
      </c>
      <c r="I194">
        <v>-20</v>
      </c>
      <c r="J194" s="72">
        <v>3040546.54</v>
      </c>
    </row>
    <row r="195" spans="4:10" x14ac:dyDescent="0.2">
      <c r="D195" t="s">
        <v>242</v>
      </c>
      <c r="E195" t="s">
        <v>17</v>
      </c>
      <c r="F195">
        <v>2.27</v>
      </c>
      <c r="G195" s="71">
        <v>-1000</v>
      </c>
      <c r="H195" t="s">
        <v>114</v>
      </c>
      <c r="I195" s="72">
        <v>22676.28</v>
      </c>
      <c r="J195" s="72">
        <v>3040566.54</v>
      </c>
    </row>
    <row r="196" spans="4:10" x14ac:dyDescent="0.2">
      <c r="D196" t="s">
        <v>242</v>
      </c>
      <c r="E196" t="s">
        <v>17</v>
      </c>
      <c r="F196">
        <v>59.86</v>
      </c>
      <c r="G196" s="71">
        <v>-1000</v>
      </c>
      <c r="H196" t="s">
        <v>115</v>
      </c>
      <c r="I196" s="72">
        <v>598600</v>
      </c>
      <c r="J196" s="72">
        <v>3017890.26</v>
      </c>
    </row>
    <row r="197" spans="4:10" x14ac:dyDescent="0.2">
      <c r="D197" t="s">
        <v>242</v>
      </c>
      <c r="E197" t="s">
        <v>17</v>
      </c>
      <c r="F197">
        <v>59.86</v>
      </c>
      <c r="G197" s="71">
        <v>-1000</v>
      </c>
      <c r="H197" t="s">
        <v>113</v>
      </c>
      <c r="I197">
        <v>-20</v>
      </c>
      <c r="J197" s="72">
        <v>2419290.2599999998</v>
      </c>
    </row>
    <row r="198" spans="4:10" x14ac:dyDescent="0.2">
      <c r="D198" t="s">
        <v>242</v>
      </c>
      <c r="E198" t="s">
        <v>17</v>
      </c>
      <c r="F198">
        <v>2.27</v>
      </c>
      <c r="G198" s="71">
        <v>-1000</v>
      </c>
      <c r="H198" t="s">
        <v>114</v>
      </c>
      <c r="I198" s="72">
        <v>22676.28</v>
      </c>
      <c r="J198" s="72">
        <v>2419310.2599999998</v>
      </c>
    </row>
    <row r="199" spans="4:10" x14ac:dyDescent="0.2">
      <c r="D199" t="s">
        <v>242</v>
      </c>
      <c r="E199" t="s">
        <v>17</v>
      </c>
      <c r="F199">
        <v>59.86</v>
      </c>
      <c r="G199" s="71">
        <v>-1000</v>
      </c>
      <c r="H199" t="s">
        <v>115</v>
      </c>
      <c r="I199" s="72">
        <v>598600</v>
      </c>
      <c r="J199" s="72">
        <v>2396633.9700000002</v>
      </c>
    </row>
    <row r="200" spans="4:10" x14ac:dyDescent="0.2">
      <c r="D200" t="s">
        <v>243</v>
      </c>
      <c r="E200" t="s">
        <v>17</v>
      </c>
      <c r="F200">
        <v>59.94</v>
      </c>
      <c r="G200" s="71">
        <v>-1000</v>
      </c>
      <c r="H200" t="s">
        <v>113</v>
      </c>
      <c r="I200">
        <v>-20</v>
      </c>
      <c r="J200" s="72">
        <v>1798033.97</v>
      </c>
    </row>
    <row r="201" spans="4:10" x14ac:dyDescent="0.2">
      <c r="D201" t="s">
        <v>243</v>
      </c>
      <c r="E201" t="s">
        <v>17</v>
      </c>
      <c r="F201">
        <v>2.2599999999999998</v>
      </c>
      <c r="G201" s="71">
        <v>-1000</v>
      </c>
      <c r="H201" t="s">
        <v>114</v>
      </c>
      <c r="I201" s="72">
        <v>22596.15</v>
      </c>
      <c r="J201" s="72">
        <v>1798053.97</v>
      </c>
    </row>
    <row r="202" spans="4:10" x14ac:dyDescent="0.2">
      <c r="D202" t="s">
        <v>243</v>
      </c>
      <c r="E202" t="s">
        <v>17</v>
      </c>
      <c r="F202">
        <v>59.94</v>
      </c>
      <c r="G202" s="71">
        <v>-1000</v>
      </c>
      <c r="H202" t="s">
        <v>115</v>
      </c>
      <c r="I202" s="72">
        <v>599400</v>
      </c>
      <c r="J202" s="72">
        <v>1775457.82</v>
      </c>
    </row>
    <row r="203" spans="4:10" x14ac:dyDescent="0.2">
      <c r="D203" t="s">
        <v>244</v>
      </c>
      <c r="E203" t="s">
        <v>17</v>
      </c>
      <c r="F203">
        <v>60.24</v>
      </c>
      <c r="G203" s="71">
        <v>1000</v>
      </c>
      <c r="H203" t="s">
        <v>113</v>
      </c>
      <c r="I203">
        <v>-20</v>
      </c>
      <c r="J203" s="72">
        <v>1176057.82</v>
      </c>
    </row>
    <row r="204" spans="4:10" x14ac:dyDescent="0.2">
      <c r="D204" t="s">
        <v>244</v>
      </c>
      <c r="E204" t="s">
        <v>17</v>
      </c>
      <c r="F204">
        <v>2.2400000000000002</v>
      </c>
      <c r="G204" s="71">
        <v>1000</v>
      </c>
      <c r="H204" t="s">
        <v>114</v>
      </c>
      <c r="I204" s="72">
        <v>-22355.77</v>
      </c>
      <c r="J204" s="72">
        <v>1176077.82</v>
      </c>
    </row>
    <row r="205" spans="4:10" x14ac:dyDescent="0.2">
      <c r="D205" t="s">
        <v>244</v>
      </c>
      <c r="E205" t="s">
        <v>17</v>
      </c>
      <c r="F205">
        <v>60.24</v>
      </c>
      <c r="G205" s="71">
        <v>1000</v>
      </c>
      <c r="H205" t="s">
        <v>115</v>
      </c>
      <c r="I205" s="72">
        <v>-602400</v>
      </c>
      <c r="J205" s="72">
        <v>1198433.5900000001</v>
      </c>
    </row>
    <row r="206" spans="4:10" x14ac:dyDescent="0.2">
      <c r="D206" t="s">
        <v>244</v>
      </c>
      <c r="E206" t="s">
        <v>17</v>
      </c>
      <c r="F206">
        <v>60.24</v>
      </c>
      <c r="G206" s="71">
        <v>1000</v>
      </c>
      <c r="H206" t="s">
        <v>113</v>
      </c>
      <c r="I206">
        <v>-20</v>
      </c>
      <c r="J206" s="72">
        <v>1800833.59</v>
      </c>
    </row>
    <row r="207" spans="4:10" x14ac:dyDescent="0.2">
      <c r="D207" t="s">
        <v>244</v>
      </c>
      <c r="E207" t="s">
        <v>17</v>
      </c>
      <c r="F207">
        <v>2.2400000000000002</v>
      </c>
      <c r="G207" s="71">
        <v>1000</v>
      </c>
      <c r="H207" t="s">
        <v>114</v>
      </c>
      <c r="I207" s="72">
        <v>-22355.77</v>
      </c>
      <c r="J207" s="72">
        <v>1800853.59</v>
      </c>
    </row>
    <row r="208" spans="4:10" x14ac:dyDescent="0.2">
      <c r="D208" t="s">
        <v>244</v>
      </c>
      <c r="E208" t="s">
        <v>17</v>
      </c>
      <c r="F208">
        <v>60.24</v>
      </c>
      <c r="G208" s="71">
        <v>1000</v>
      </c>
      <c r="H208" t="s">
        <v>115</v>
      </c>
      <c r="I208" s="72">
        <v>-602400</v>
      </c>
      <c r="J208" s="72">
        <v>1823209.36</v>
      </c>
    </row>
    <row r="209" spans="4:10" x14ac:dyDescent="0.2">
      <c r="D209" t="s">
        <v>244</v>
      </c>
      <c r="E209" t="s">
        <v>17</v>
      </c>
      <c r="F209">
        <v>60.24</v>
      </c>
      <c r="G209" s="71">
        <v>1000</v>
      </c>
      <c r="H209" t="s">
        <v>113</v>
      </c>
      <c r="I209">
        <v>-20</v>
      </c>
      <c r="J209" s="72">
        <v>2425609.36</v>
      </c>
    </row>
    <row r="210" spans="4:10" x14ac:dyDescent="0.2">
      <c r="D210" t="s">
        <v>244</v>
      </c>
      <c r="E210" t="s">
        <v>17</v>
      </c>
      <c r="F210">
        <v>2.2400000000000002</v>
      </c>
      <c r="G210" s="71">
        <v>1000</v>
      </c>
      <c r="H210" t="s">
        <v>114</v>
      </c>
      <c r="I210" s="72">
        <v>-22355.77</v>
      </c>
      <c r="J210" s="72">
        <v>2425629.36</v>
      </c>
    </row>
    <row r="211" spans="4:10" x14ac:dyDescent="0.2">
      <c r="D211" t="s">
        <v>244</v>
      </c>
      <c r="E211" t="s">
        <v>17</v>
      </c>
      <c r="F211">
        <v>60.24</v>
      </c>
      <c r="G211" s="71">
        <v>1000</v>
      </c>
      <c r="H211" t="s">
        <v>115</v>
      </c>
      <c r="I211" s="72">
        <v>-602400</v>
      </c>
      <c r="J211" s="72">
        <v>2447985.13</v>
      </c>
    </row>
    <row r="212" spans="4:10" x14ac:dyDescent="0.2">
      <c r="D212" t="s">
        <v>245</v>
      </c>
      <c r="E212" t="s">
        <v>17</v>
      </c>
      <c r="F212">
        <v>60.29</v>
      </c>
      <c r="G212" s="71">
        <v>1000</v>
      </c>
      <c r="H212" t="s">
        <v>113</v>
      </c>
      <c r="I212">
        <v>-20</v>
      </c>
      <c r="J212" s="72">
        <v>3050385.13</v>
      </c>
    </row>
    <row r="213" spans="4:10" x14ac:dyDescent="0.2">
      <c r="D213" t="s">
        <v>245</v>
      </c>
      <c r="E213" t="s">
        <v>17</v>
      </c>
      <c r="F213">
        <v>2.23</v>
      </c>
      <c r="G213" s="71">
        <v>1000</v>
      </c>
      <c r="H213" t="s">
        <v>114</v>
      </c>
      <c r="I213" s="72">
        <v>-22275.64</v>
      </c>
      <c r="J213" s="72">
        <v>3050405.13</v>
      </c>
    </row>
    <row r="214" spans="4:10" x14ac:dyDescent="0.2">
      <c r="D214" t="s">
        <v>245</v>
      </c>
      <c r="E214" t="s">
        <v>17</v>
      </c>
      <c r="F214">
        <v>60.29</v>
      </c>
      <c r="G214" s="71">
        <v>1000</v>
      </c>
      <c r="H214" t="s">
        <v>115</v>
      </c>
      <c r="I214" s="72">
        <v>-602900</v>
      </c>
      <c r="J214" s="72">
        <v>3072680.77</v>
      </c>
    </row>
    <row r="215" spans="4:10" x14ac:dyDescent="0.2">
      <c r="D215" t="s">
        <v>245</v>
      </c>
      <c r="E215" t="s">
        <v>17</v>
      </c>
      <c r="F215">
        <v>60.29</v>
      </c>
      <c r="G215" s="71">
        <v>1000</v>
      </c>
      <c r="H215" t="s">
        <v>113</v>
      </c>
      <c r="I215">
        <v>-20</v>
      </c>
      <c r="J215" s="72">
        <v>3675580.77</v>
      </c>
    </row>
    <row r="216" spans="4:10" x14ac:dyDescent="0.2">
      <c r="D216" t="s">
        <v>245</v>
      </c>
      <c r="E216" t="s">
        <v>17</v>
      </c>
      <c r="F216">
        <v>2.23</v>
      </c>
      <c r="G216" s="71">
        <v>1000</v>
      </c>
      <c r="H216" t="s">
        <v>114</v>
      </c>
      <c r="I216" s="72">
        <v>-22275.64</v>
      </c>
      <c r="J216" s="72">
        <v>3675600.77</v>
      </c>
    </row>
    <row r="217" spans="4:10" x14ac:dyDescent="0.2">
      <c r="D217" t="s">
        <v>245</v>
      </c>
      <c r="E217" t="s">
        <v>17</v>
      </c>
      <c r="F217">
        <v>60.29</v>
      </c>
      <c r="G217" s="71">
        <v>1000</v>
      </c>
      <c r="H217" t="s">
        <v>115</v>
      </c>
      <c r="I217" s="72">
        <v>-602900</v>
      </c>
      <c r="J217" s="72">
        <v>3697876.41</v>
      </c>
    </row>
    <row r="218" spans="4:10" x14ac:dyDescent="0.2">
      <c r="D218" t="s">
        <v>246</v>
      </c>
      <c r="E218" t="s">
        <v>17</v>
      </c>
      <c r="F218">
        <v>60.28</v>
      </c>
      <c r="G218" s="71">
        <v>1000</v>
      </c>
      <c r="H218" t="s">
        <v>113</v>
      </c>
      <c r="I218">
        <v>-20</v>
      </c>
      <c r="J218" s="72">
        <v>4300776.41</v>
      </c>
    </row>
    <row r="219" spans="4:10" x14ac:dyDescent="0.2">
      <c r="D219" t="s">
        <v>246</v>
      </c>
      <c r="E219" t="s">
        <v>17</v>
      </c>
      <c r="F219">
        <v>2.2200000000000002</v>
      </c>
      <c r="G219" s="71">
        <v>1000</v>
      </c>
      <c r="H219" t="s">
        <v>114</v>
      </c>
      <c r="I219" s="72">
        <v>-22195.51</v>
      </c>
      <c r="J219" s="72">
        <v>4300796.41</v>
      </c>
    </row>
    <row r="220" spans="4:10" x14ac:dyDescent="0.2">
      <c r="D220" t="s">
        <v>246</v>
      </c>
      <c r="E220" t="s">
        <v>17</v>
      </c>
      <c r="F220">
        <v>60.28</v>
      </c>
      <c r="G220" s="71">
        <v>1000</v>
      </c>
      <c r="H220" t="s">
        <v>115</v>
      </c>
      <c r="I220" s="72">
        <v>-602800</v>
      </c>
      <c r="J220" s="72">
        <v>4322991.92</v>
      </c>
    </row>
    <row r="221" spans="4:10" x14ac:dyDescent="0.2">
      <c r="D221" t="s">
        <v>247</v>
      </c>
      <c r="E221" t="s">
        <v>17</v>
      </c>
      <c r="F221">
        <v>60.51</v>
      </c>
      <c r="G221" s="71">
        <v>1000</v>
      </c>
      <c r="H221" t="s">
        <v>113</v>
      </c>
      <c r="I221">
        <v>-20</v>
      </c>
      <c r="J221" s="72">
        <v>4925791.92</v>
      </c>
    </row>
    <row r="222" spans="4:10" x14ac:dyDescent="0.2">
      <c r="D222" t="s">
        <v>247</v>
      </c>
      <c r="E222" t="s">
        <v>17</v>
      </c>
      <c r="F222">
        <v>2.2000000000000002</v>
      </c>
      <c r="G222" s="71">
        <v>1000</v>
      </c>
      <c r="H222" t="s">
        <v>114</v>
      </c>
      <c r="I222" s="72">
        <v>-21955.13</v>
      </c>
      <c r="J222" s="72">
        <v>4925811.92</v>
      </c>
    </row>
    <row r="223" spans="4:10" x14ac:dyDescent="0.2">
      <c r="D223" t="s">
        <v>247</v>
      </c>
      <c r="E223" t="s">
        <v>17</v>
      </c>
      <c r="F223">
        <v>60.51</v>
      </c>
      <c r="G223" s="71">
        <v>1000</v>
      </c>
      <c r="H223" t="s">
        <v>115</v>
      </c>
      <c r="I223" s="72">
        <v>-605100</v>
      </c>
      <c r="J223" s="72">
        <v>4947767.05</v>
      </c>
    </row>
    <row r="224" spans="4:10" x14ac:dyDescent="0.2">
      <c r="D224" t="s">
        <v>248</v>
      </c>
      <c r="E224" t="s">
        <v>17</v>
      </c>
      <c r="F224">
        <v>60.58</v>
      </c>
      <c r="G224" s="71">
        <v>1000</v>
      </c>
      <c r="H224" t="s">
        <v>113</v>
      </c>
      <c r="I224">
        <v>-20</v>
      </c>
      <c r="J224" s="72">
        <v>5552867.0499999998</v>
      </c>
    </row>
    <row r="225" spans="4:10" x14ac:dyDescent="0.2">
      <c r="D225" t="s">
        <v>248</v>
      </c>
      <c r="E225" t="s">
        <v>17</v>
      </c>
      <c r="F225">
        <v>2.19</v>
      </c>
      <c r="G225" s="71">
        <v>1000</v>
      </c>
      <c r="H225" t="s">
        <v>114</v>
      </c>
      <c r="I225" s="72">
        <v>-21875</v>
      </c>
      <c r="J225" s="72">
        <v>5552887.0499999998</v>
      </c>
    </row>
    <row r="226" spans="4:10" x14ac:dyDescent="0.2">
      <c r="D226" t="s">
        <v>248</v>
      </c>
      <c r="E226" t="s">
        <v>17</v>
      </c>
      <c r="F226">
        <v>60.58</v>
      </c>
      <c r="G226" s="71">
        <v>1000</v>
      </c>
      <c r="H226" t="s">
        <v>115</v>
      </c>
      <c r="I226" s="72">
        <v>-605800</v>
      </c>
      <c r="J226" s="72">
        <v>5574762.0499999998</v>
      </c>
    </row>
    <row r="227" spans="4:10" x14ac:dyDescent="0.2">
      <c r="D227" t="s">
        <v>249</v>
      </c>
      <c r="E227" t="s">
        <v>17</v>
      </c>
      <c r="F227">
        <v>61.12</v>
      </c>
      <c r="G227" s="71">
        <v>1000</v>
      </c>
      <c r="H227" t="s">
        <v>113</v>
      </c>
      <c r="I227">
        <v>-20</v>
      </c>
      <c r="J227" s="72">
        <v>6180562.0499999998</v>
      </c>
    </row>
    <row r="228" spans="4:10" x14ac:dyDescent="0.2">
      <c r="D228" t="s">
        <v>249</v>
      </c>
      <c r="E228" t="s">
        <v>17</v>
      </c>
      <c r="F228">
        <v>2.16</v>
      </c>
      <c r="G228" s="71">
        <v>1000</v>
      </c>
      <c r="H228" t="s">
        <v>114</v>
      </c>
      <c r="I228" s="72">
        <v>-21554.49</v>
      </c>
      <c r="J228" s="72">
        <v>6180582.0499999998</v>
      </c>
    </row>
    <row r="229" spans="4:10" x14ac:dyDescent="0.2">
      <c r="D229" t="s">
        <v>249</v>
      </c>
      <c r="E229" t="s">
        <v>17</v>
      </c>
      <c r="F229">
        <v>61.12</v>
      </c>
      <c r="G229" s="71">
        <v>1000</v>
      </c>
      <c r="H229" t="s">
        <v>115</v>
      </c>
      <c r="I229" s="72">
        <v>-611200</v>
      </c>
      <c r="J229" s="72">
        <v>6202136.54</v>
      </c>
    </row>
    <row r="230" spans="4:10" x14ac:dyDescent="0.2">
      <c r="D230" t="s">
        <v>250</v>
      </c>
      <c r="E230" t="s">
        <v>15</v>
      </c>
      <c r="F230">
        <v>97.24</v>
      </c>
      <c r="G230" s="71">
        <v>1000</v>
      </c>
      <c r="H230" t="s">
        <v>113</v>
      </c>
      <c r="I230">
        <v>-20</v>
      </c>
      <c r="J230" s="72">
        <v>6813336.54</v>
      </c>
    </row>
    <row r="231" spans="4:10" x14ac:dyDescent="0.2">
      <c r="D231" t="s">
        <v>250</v>
      </c>
      <c r="E231" t="s">
        <v>15</v>
      </c>
      <c r="F231">
        <v>1.92</v>
      </c>
      <c r="G231" s="71">
        <v>1000</v>
      </c>
      <c r="H231" t="s">
        <v>114</v>
      </c>
      <c r="I231" s="72">
        <v>-19230.77</v>
      </c>
      <c r="J231" s="72">
        <v>6813356.54</v>
      </c>
    </row>
    <row r="232" spans="4:10" x14ac:dyDescent="0.2">
      <c r="D232" t="s">
        <v>250</v>
      </c>
      <c r="E232" t="s">
        <v>15</v>
      </c>
      <c r="F232">
        <v>97.24</v>
      </c>
      <c r="G232" s="71">
        <v>1000</v>
      </c>
      <c r="H232" t="s">
        <v>115</v>
      </c>
      <c r="I232" s="72">
        <v>-972400</v>
      </c>
      <c r="J232" s="72">
        <v>6832587.3099999996</v>
      </c>
    </row>
    <row r="233" spans="4:10" x14ac:dyDescent="0.2">
      <c r="D233" t="s">
        <v>250</v>
      </c>
      <c r="E233" t="s">
        <v>15</v>
      </c>
      <c r="F233">
        <v>97.24</v>
      </c>
      <c r="G233" s="71">
        <v>1000</v>
      </c>
      <c r="H233" t="s">
        <v>113</v>
      </c>
      <c r="I233">
        <v>-20</v>
      </c>
      <c r="J233" s="72">
        <v>7804987.3099999996</v>
      </c>
    </row>
    <row r="234" spans="4:10" x14ac:dyDescent="0.2">
      <c r="D234" t="s">
        <v>250</v>
      </c>
      <c r="E234" t="s">
        <v>15</v>
      </c>
      <c r="F234">
        <v>1.92</v>
      </c>
      <c r="G234" s="71">
        <v>1000</v>
      </c>
      <c r="H234" t="s">
        <v>114</v>
      </c>
      <c r="I234" s="72">
        <v>-19230.77</v>
      </c>
      <c r="J234" s="72">
        <v>7805007.3099999996</v>
      </c>
    </row>
    <row r="235" spans="4:10" x14ac:dyDescent="0.2">
      <c r="D235" t="s">
        <v>250</v>
      </c>
      <c r="E235" t="s">
        <v>15</v>
      </c>
      <c r="F235">
        <v>97.24</v>
      </c>
      <c r="G235" s="71">
        <v>1000</v>
      </c>
      <c r="H235" t="s">
        <v>115</v>
      </c>
      <c r="I235" s="72">
        <v>-972400</v>
      </c>
      <c r="J235" s="72">
        <v>7824238.0800000001</v>
      </c>
    </row>
    <row r="236" spans="4:10" x14ac:dyDescent="0.2">
      <c r="D236" t="s">
        <v>250</v>
      </c>
      <c r="E236" t="s">
        <v>15</v>
      </c>
      <c r="F236">
        <v>97.24</v>
      </c>
      <c r="G236" s="71">
        <v>1000</v>
      </c>
      <c r="H236" t="s">
        <v>113</v>
      </c>
      <c r="I236">
        <v>-20</v>
      </c>
      <c r="J236" s="72">
        <v>8796638.0800000001</v>
      </c>
    </row>
    <row r="237" spans="4:10" x14ac:dyDescent="0.2">
      <c r="D237" t="s">
        <v>250</v>
      </c>
      <c r="E237" t="s">
        <v>15</v>
      </c>
      <c r="F237">
        <v>1.92</v>
      </c>
      <c r="G237" s="71">
        <v>1000</v>
      </c>
      <c r="H237" t="s">
        <v>114</v>
      </c>
      <c r="I237" s="72">
        <v>-19230.77</v>
      </c>
      <c r="J237" s="72">
        <v>8796658.0800000001</v>
      </c>
    </row>
    <row r="238" spans="4:10" x14ac:dyDescent="0.2">
      <c r="D238" t="s">
        <v>250</v>
      </c>
      <c r="E238" t="s">
        <v>15</v>
      </c>
      <c r="F238">
        <v>97.24</v>
      </c>
      <c r="G238" s="71">
        <v>1000</v>
      </c>
      <c r="H238" t="s">
        <v>115</v>
      </c>
      <c r="I238" s="72">
        <v>-972400</v>
      </c>
      <c r="J238" s="72">
        <v>8815888.8499999996</v>
      </c>
    </row>
    <row r="239" spans="4:10" x14ac:dyDescent="0.2">
      <c r="D239" t="s">
        <v>121</v>
      </c>
      <c r="E239" t="s">
        <v>15</v>
      </c>
      <c r="F239">
        <v>97.14</v>
      </c>
      <c r="G239" s="71">
        <v>1000</v>
      </c>
      <c r="H239" t="s">
        <v>113</v>
      </c>
      <c r="I239">
        <v>-20</v>
      </c>
      <c r="J239" s="72">
        <v>9788288.8499999996</v>
      </c>
    </row>
    <row r="240" spans="4:10" x14ac:dyDescent="0.2">
      <c r="D240" t="s">
        <v>121</v>
      </c>
      <c r="E240" t="s">
        <v>15</v>
      </c>
      <c r="F240">
        <v>1.92</v>
      </c>
      <c r="G240" s="71">
        <v>1000</v>
      </c>
      <c r="H240" t="s">
        <v>114</v>
      </c>
      <c r="I240" s="72">
        <v>-19150.64</v>
      </c>
      <c r="J240" s="72">
        <v>9788308.8499999996</v>
      </c>
    </row>
    <row r="241" spans="4:10" x14ac:dyDescent="0.2">
      <c r="D241" t="s">
        <v>121</v>
      </c>
      <c r="E241" t="s">
        <v>15</v>
      </c>
      <c r="F241">
        <v>97.14</v>
      </c>
      <c r="G241" s="71">
        <v>1000</v>
      </c>
      <c r="H241" t="s">
        <v>115</v>
      </c>
      <c r="I241" s="72">
        <v>-971400</v>
      </c>
      <c r="J241" s="72">
        <v>9807459.4900000002</v>
      </c>
    </row>
    <row r="242" spans="4:10" x14ac:dyDescent="0.2">
      <c r="D242" t="s">
        <v>121</v>
      </c>
      <c r="E242" t="s">
        <v>15</v>
      </c>
      <c r="F242">
        <v>97.14</v>
      </c>
      <c r="G242" s="71">
        <v>1000</v>
      </c>
      <c r="H242" t="s">
        <v>113</v>
      </c>
      <c r="I242">
        <v>-20</v>
      </c>
      <c r="J242" s="72">
        <v>10778859.49</v>
      </c>
    </row>
    <row r="243" spans="4:10" x14ac:dyDescent="0.2">
      <c r="D243" t="s">
        <v>121</v>
      </c>
      <c r="E243" t="s">
        <v>15</v>
      </c>
      <c r="F243">
        <v>1.92</v>
      </c>
      <c r="G243" s="71">
        <v>1000</v>
      </c>
      <c r="H243" t="s">
        <v>114</v>
      </c>
      <c r="I243" s="72">
        <v>-19150.64</v>
      </c>
      <c r="J243" s="72">
        <v>10778879.49</v>
      </c>
    </row>
    <row r="244" spans="4:10" x14ac:dyDescent="0.2">
      <c r="D244" t="s">
        <v>121</v>
      </c>
      <c r="E244" t="s">
        <v>15</v>
      </c>
      <c r="F244">
        <v>97.14</v>
      </c>
      <c r="G244" s="71">
        <v>1000</v>
      </c>
      <c r="H244" t="s">
        <v>115</v>
      </c>
      <c r="I244" s="72">
        <v>-971400</v>
      </c>
      <c r="J244" s="72">
        <v>10798030.130000001</v>
      </c>
    </row>
    <row r="245" spans="4:10" x14ac:dyDescent="0.2">
      <c r="D245" t="s">
        <v>121</v>
      </c>
      <c r="E245" t="s">
        <v>15</v>
      </c>
      <c r="F245">
        <v>97.14</v>
      </c>
      <c r="G245" s="71">
        <v>1000</v>
      </c>
      <c r="H245" t="s">
        <v>113</v>
      </c>
      <c r="I245">
        <v>-20</v>
      </c>
      <c r="J245" s="72">
        <v>11769430.130000001</v>
      </c>
    </row>
    <row r="246" spans="4:10" x14ac:dyDescent="0.2">
      <c r="D246" t="s">
        <v>121</v>
      </c>
      <c r="E246" t="s">
        <v>15</v>
      </c>
      <c r="F246">
        <v>1.92</v>
      </c>
      <c r="G246" s="71">
        <v>1000</v>
      </c>
      <c r="H246" t="s">
        <v>114</v>
      </c>
      <c r="I246" s="72">
        <v>-19150.64</v>
      </c>
      <c r="J246" s="72">
        <v>11769450.130000001</v>
      </c>
    </row>
    <row r="247" spans="4:10" x14ac:dyDescent="0.2">
      <c r="D247" t="s">
        <v>121</v>
      </c>
      <c r="E247" t="s">
        <v>15</v>
      </c>
      <c r="F247">
        <v>97.14</v>
      </c>
      <c r="G247" s="71">
        <v>1000</v>
      </c>
      <c r="H247" t="s">
        <v>115</v>
      </c>
      <c r="I247" s="72">
        <v>-971400</v>
      </c>
      <c r="J247" s="72">
        <v>11788600.77</v>
      </c>
    </row>
    <row r="248" spans="4:10" x14ac:dyDescent="0.2">
      <c r="D248" t="s">
        <v>121</v>
      </c>
      <c r="E248" t="s">
        <v>15</v>
      </c>
      <c r="F248">
        <v>97.14</v>
      </c>
      <c r="G248" s="71">
        <v>1000</v>
      </c>
      <c r="H248" t="s">
        <v>113</v>
      </c>
      <c r="I248">
        <v>-20</v>
      </c>
      <c r="J248" s="72">
        <v>12760000.77</v>
      </c>
    </row>
    <row r="249" spans="4:10" x14ac:dyDescent="0.2">
      <c r="D249" t="s">
        <v>121</v>
      </c>
      <c r="E249" t="s">
        <v>15</v>
      </c>
      <c r="F249">
        <v>1.92</v>
      </c>
      <c r="G249" s="71">
        <v>1000</v>
      </c>
      <c r="H249" t="s">
        <v>114</v>
      </c>
      <c r="I249" s="72">
        <v>-19150.64</v>
      </c>
      <c r="J249" s="72">
        <v>12760020.77</v>
      </c>
    </row>
    <row r="250" spans="4:10" x14ac:dyDescent="0.2">
      <c r="D250" t="s">
        <v>121</v>
      </c>
      <c r="E250" t="s">
        <v>15</v>
      </c>
      <c r="F250">
        <v>97.14</v>
      </c>
      <c r="G250" s="71">
        <v>1000</v>
      </c>
      <c r="H250" t="s">
        <v>115</v>
      </c>
      <c r="I250" s="72">
        <v>-971400</v>
      </c>
      <c r="J250" s="72">
        <v>12779171.41</v>
      </c>
    </row>
    <row r="251" spans="4:10" x14ac:dyDescent="0.2">
      <c r="D251" t="s">
        <v>122</v>
      </c>
      <c r="E251" t="s">
        <v>15</v>
      </c>
      <c r="F251">
        <v>97.17</v>
      </c>
      <c r="G251" s="71">
        <v>1000</v>
      </c>
      <c r="H251" t="s">
        <v>113</v>
      </c>
      <c r="I251">
        <v>-20</v>
      </c>
      <c r="J251" s="72">
        <v>13750571.41</v>
      </c>
    </row>
    <row r="252" spans="4:10" x14ac:dyDescent="0.2">
      <c r="D252" t="s">
        <v>122</v>
      </c>
      <c r="E252" t="s">
        <v>15</v>
      </c>
      <c r="F252">
        <v>1.91</v>
      </c>
      <c r="G252" s="71">
        <v>1000</v>
      </c>
      <c r="H252" t="s">
        <v>114</v>
      </c>
      <c r="I252" s="72">
        <v>-19070.509999999998</v>
      </c>
      <c r="J252" s="72">
        <v>13750591.41</v>
      </c>
    </row>
    <row r="253" spans="4:10" x14ac:dyDescent="0.2">
      <c r="D253" t="s">
        <v>122</v>
      </c>
      <c r="E253" t="s">
        <v>15</v>
      </c>
      <c r="F253">
        <v>97.17</v>
      </c>
      <c r="G253" s="71">
        <v>1000</v>
      </c>
      <c r="H253" t="s">
        <v>115</v>
      </c>
      <c r="I253" s="72">
        <v>-971700</v>
      </c>
      <c r="J253" s="72">
        <v>13769661.92</v>
      </c>
    </row>
    <row r="254" spans="4:10" x14ac:dyDescent="0.2">
      <c r="D254" t="s">
        <v>122</v>
      </c>
      <c r="E254" t="s">
        <v>15</v>
      </c>
      <c r="F254">
        <v>97.17</v>
      </c>
      <c r="G254" s="71">
        <v>1000</v>
      </c>
      <c r="H254" t="s">
        <v>113</v>
      </c>
      <c r="I254">
        <v>-20</v>
      </c>
      <c r="J254" s="72">
        <v>14741361.92</v>
      </c>
    </row>
    <row r="255" spans="4:10" x14ac:dyDescent="0.2">
      <c r="D255" t="s">
        <v>122</v>
      </c>
      <c r="E255" t="s">
        <v>15</v>
      </c>
      <c r="F255">
        <v>1.91</v>
      </c>
      <c r="G255" s="71">
        <v>1000</v>
      </c>
      <c r="H255" t="s">
        <v>114</v>
      </c>
      <c r="I255" s="72">
        <v>-19070.509999999998</v>
      </c>
      <c r="J255" s="72">
        <v>14741381.92</v>
      </c>
    </row>
    <row r="256" spans="4:10" x14ac:dyDescent="0.2">
      <c r="D256" t="s">
        <v>122</v>
      </c>
      <c r="E256" t="s">
        <v>15</v>
      </c>
      <c r="F256">
        <v>97.17</v>
      </c>
      <c r="G256" s="71">
        <v>1000</v>
      </c>
      <c r="H256" t="s">
        <v>115</v>
      </c>
      <c r="I256" s="72">
        <v>-971700</v>
      </c>
      <c r="J256" s="72">
        <v>14760452.439999999</v>
      </c>
    </row>
    <row r="257" spans="4:10" x14ac:dyDescent="0.2">
      <c r="D257" t="s">
        <v>122</v>
      </c>
      <c r="E257" t="s">
        <v>15</v>
      </c>
      <c r="F257">
        <v>97.17</v>
      </c>
      <c r="G257" s="71">
        <v>1000</v>
      </c>
      <c r="H257" t="s">
        <v>113</v>
      </c>
      <c r="I257">
        <v>-20</v>
      </c>
      <c r="J257" s="72">
        <v>15732152.439999999</v>
      </c>
    </row>
    <row r="258" spans="4:10" x14ac:dyDescent="0.2">
      <c r="D258" t="s">
        <v>122</v>
      </c>
      <c r="E258" t="s">
        <v>15</v>
      </c>
      <c r="F258">
        <v>1.91</v>
      </c>
      <c r="G258" s="71">
        <v>1000</v>
      </c>
      <c r="H258" t="s">
        <v>114</v>
      </c>
      <c r="I258" s="72">
        <v>-19070.509999999998</v>
      </c>
      <c r="J258" s="72">
        <v>15732172.439999999</v>
      </c>
    </row>
    <row r="259" spans="4:10" x14ac:dyDescent="0.2">
      <c r="D259" t="s">
        <v>122</v>
      </c>
      <c r="E259" t="s">
        <v>15</v>
      </c>
      <c r="F259">
        <v>97.17</v>
      </c>
      <c r="G259" s="71">
        <v>1000</v>
      </c>
      <c r="H259" t="s">
        <v>115</v>
      </c>
      <c r="I259" s="72">
        <v>-971700</v>
      </c>
      <c r="J259" s="72">
        <v>15751242.949999999</v>
      </c>
    </row>
    <row r="260" spans="4:10" x14ac:dyDescent="0.2">
      <c r="D260" t="s">
        <v>122</v>
      </c>
      <c r="E260" t="s">
        <v>15</v>
      </c>
      <c r="F260">
        <v>97.17</v>
      </c>
      <c r="G260" s="71">
        <v>1000</v>
      </c>
      <c r="H260" t="s">
        <v>113</v>
      </c>
      <c r="I260">
        <v>-20</v>
      </c>
      <c r="J260" s="72">
        <v>16722942.949999999</v>
      </c>
    </row>
    <row r="261" spans="4:10" x14ac:dyDescent="0.2">
      <c r="D261" t="s">
        <v>122</v>
      </c>
      <c r="E261" t="s">
        <v>15</v>
      </c>
      <c r="F261">
        <v>1.91</v>
      </c>
      <c r="G261" s="71">
        <v>1000</v>
      </c>
      <c r="H261" t="s">
        <v>114</v>
      </c>
      <c r="I261" s="72">
        <v>-19070.509999999998</v>
      </c>
      <c r="J261" s="72">
        <v>16722962.949999999</v>
      </c>
    </row>
    <row r="262" spans="4:10" x14ac:dyDescent="0.2">
      <c r="D262" t="s">
        <v>122</v>
      </c>
      <c r="E262" t="s">
        <v>15</v>
      </c>
      <c r="F262">
        <v>97.17</v>
      </c>
      <c r="G262" s="71">
        <v>1000</v>
      </c>
      <c r="H262" t="s">
        <v>115</v>
      </c>
      <c r="I262" s="72">
        <v>-971700</v>
      </c>
      <c r="J262" s="72">
        <v>16742033.460000001</v>
      </c>
    </row>
    <row r="263" spans="4:10" x14ac:dyDescent="0.2">
      <c r="D263" t="s">
        <v>122</v>
      </c>
      <c r="E263" t="s">
        <v>15</v>
      </c>
      <c r="F263">
        <v>97.17</v>
      </c>
      <c r="G263" s="71">
        <v>1000</v>
      </c>
      <c r="H263" t="s">
        <v>113</v>
      </c>
      <c r="I263">
        <v>-20</v>
      </c>
      <c r="J263" s="72">
        <v>17713733.460000001</v>
      </c>
    </row>
    <row r="264" spans="4:10" x14ac:dyDescent="0.2">
      <c r="D264" t="s">
        <v>122</v>
      </c>
      <c r="E264" t="s">
        <v>15</v>
      </c>
      <c r="F264">
        <v>1.91</v>
      </c>
      <c r="G264" s="71">
        <v>1000</v>
      </c>
      <c r="H264" t="s">
        <v>114</v>
      </c>
      <c r="I264" s="72">
        <v>-19070.509999999998</v>
      </c>
      <c r="J264" s="72">
        <v>17713753.460000001</v>
      </c>
    </row>
    <row r="265" spans="4:10" x14ac:dyDescent="0.2">
      <c r="D265" t="s">
        <v>122</v>
      </c>
      <c r="E265" t="s">
        <v>15</v>
      </c>
      <c r="F265">
        <v>97.17</v>
      </c>
      <c r="G265" s="71">
        <v>1000</v>
      </c>
      <c r="H265" t="s">
        <v>115</v>
      </c>
      <c r="I265" s="72">
        <v>-971700</v>
      </c>
      <c r="J265" s="72">
        <v>17732823.969999999</v>
      </c>
    </row>
    <row r="266" spans="4:10" x14ac:dyDescent="0.2">
      <c r="D266" t="s">
        <v>122</v>
      </c>
      <c r="E266" t="s">
        <v>15</v>
      </c>
      <c r="F266">
        <v>97.17</v>
      </c>
      <c r="G266" s="71">
        <v>1000</v>
      </c>
      <c r="H266" t="s">
        <v>113</v>
      </c>
      <c r="I266">
        <v>-20</v>
      </c>
      <c r="J266" s="72">
        <v>18704523.969999999</v>
      </c>
    </row>
    <row r="267" spans="4:10" x14ac:dyDescent="0.2">
      <c r="D267" t="s">
        <v>122</v>
      </c>
      <c r="E267" t="s">
        <v>15</v>
      </c>
      <c r="F267">
        <v>1.91</v>
      </c>
      <c r="G267" s="71">
        <v>1000</v>
      </c>
      <c r="H267" t="s">
        <v>114</v>
      </c>
      <c r="I267" s="72">
        <v>-19070.509999999998</v>
      </c>
      <c r="J267" s="72">
        <v>18704543.969999999</v>
      </c>
    </row>
    <row r="268" spans="4:10" x14ac:dyDescent="0.2">
      <c r="D268" t="s">
        <v>122</v>
      </c>
      <c r="E268" t="s">
        <v>15</v>
      </c>
      <c r="F268">
        <v>97.17</v>
      </c>
      <c r="G268" s="71">
        <v>1000</v>
      </c>
      <c r="H268" t="s">
        <v>115</v>
      </c>
      <c r="I268" s="72">
        <v>-971700</v>
      </c>
      <c r="J268" s="72">
        <v>18723614.489999998</v>
      </c>
    </row>
    <row r="269" spans="4:10" x14ac:dyDescent="0.2">
      <c r="D269" t="s">
        <v>122</v>
      </c>
      <c r="E269" t="s">
        <v>15</v>
      </c>
      <c r="F269">
        <v>97.17</v>
      </c>
      <c r="G269" s="71">
        <v>1000</v>
      </c>
      <c r="H269" t="s">
        <v>113</v>
      </c>
      <c r="I269">
        <v>-20</v>
      </c>
      <c r="J269" s="72">
        <v>19695314.489999998</v>
      </c>
    </row>
    <row r="270" spans="4:10" x14ac:dyDescent="0.2">
      <c r="D270" t="s">
        <v>122</v>
      </c>
      <c r="E270" t="s">
        <v>15</v>
      </c>
      <c r="F270">
        <v>1.91</v>
      </c>
      <c r="G270" s="71">
        <v>1000</v>
      </c>
      <c r="H270" t="s">
        <v>114</v>
      </c>
      <c r="I270" s="72">
        <v>-19070.509999999998</v>
      </c>
      <c r="J270" s="72">
        <v>19695334.489999998</v>
      </c>
    </row>
    <row r="271" spans="4:10" x14ac:dyDescent="0.2">
      <c r="D271" t="s">
        <v>122</v>
      </c>
      <c r="E271" t="s">
        <v>15</v>
      </c>
      <c r="F271">
        <v>97.17</v>
      </c>
      <c r="G271" s="71">
        <v>1000</v>
      </c>
      <c r="H271" t="s">
        <v>115</v>
      </c>
      <c r="I271" s="72">
        <v>-971700</v>
      </c>
      <c r="J271" s="72">
        <v>19714405</v>
      </c>
    </row>
    <row r="272" spans="4:10" x14ac:dyDescent="0.2">
      <c r="D272" t="s">
        <v>122</v>
      </c>
      <c r="E272" t="s">
        <v>15</v>
      </c>
      <c r="F272">
        <v>97.17</v>
      </c>
      <c r="G272" s="71">
        <v>1000</v>
      </c>
      <c r="H272" t="s">
        <v>113</v>
      </c>
      <c r="I272">
        <v>-20</v>
      </c>
      <c r="J272" s="72">
        <v>20686105</v>
      </c>
    </row>
    <row r="273" spans="4:10" x14ac:dyDescent="0.2">
      <c r="D273" t="s">
        <v>122</v>
      </c>
      <c r="E273" t="s">
        <v>15</v>
      </c>
      <c r="F273">
        <v>1.91</v>
      </c>
      <c r="G273" s="71">
        <v>1000</v>
      </c>
      <c r="H273" t="s">
        <v>114</v>
      </c>
      <c r="I273" s="72">
        <v>-19070.509999999998</v>
      </c>
      <c r="J273" s="72">
        <v>20686125</v>
      </c>
    </row>
    <row r="274" spans="4:10" x14ac:dyDescent="0.2">
      <c r="D274" t="s">
        <v>122</v>
      </c>
      <c r="E274" t="s">
        <v>15</v>
      </c>
      <c r="F274">
        <v>97.17</v>
      </c>
      <c r="G274" s="71">
        <v>1000</v>
      </c>
      <c r="H274" t="s">
        <v>115</v>
      </c>
      <c r="I274" s="72">
        <v>-971700</v>
      </c>
      <c r="J274" s="72">
        <v>20705195.510000002</v>
      </c>
    </row>
    <row r="275" spans="4:10" x14ac:dyDescent="0.2">
      <c r="D275" t="s">
        <v>123</v>
      </c>
      <c r="E275" t="s">
        <v>15</v>
      </c>
      <c r="F275">
        <v>97.25</v>
      </c>
      <c r="G275" s="71">
        <v>1000</v>
      </c>
      <c r="H275" t="s">
        <v>113</v>
      </c>
      <c r="I275">
        <v>-20</v>
      </c>
      <c r="J275" s="72">
        <v>21676895.510000002</v>
      </c>
    </row>
    <row r="276" spans="4:10" x14ac:dyDescent="0.2">
      <c r="D276" t="s">
        <v>123</v>
      </c>
      <c r="E276" t="s">
        <v>15</v>
      </c>
      <c r="F276">
        <v>1.9</v>
      </c>
      <c r="G276" s="71">
        <v>1000</v>
      </c>
      <c r="H276" t="s">
        <v>114</v>
      </c>
      <c r="I276" s="72">
        <v>-18990.38</v>
      </c>
      <c r="J276" s="72">
        <v>21676915.510000002</v>
      </c>
    </row>
    <row r="277" spans="4:10" x14ac:dyDescent="0.2">
      <c r="D277" t="s">
        <v>123</v>
      </c>
      <c r="E277" t="s">
        <v>15</v>
      </c>
      <c r="F277">
        <v>97.25</v>
      </c>
      <c r="G277" s="71">
        <v>1000</v>
      </c>
      <c r="H277" t="s">
        <v>115</v>
      </c>
      <c r="I277" s="72">
        <v>-972500</v>
      </c>
      <c r="J277" s="72">
        <v>21695905.899999999</v>
      </c>
    </row>
    <row r="278" spans="4:10" x14ac:dyDescent="0.2">
      <c r="D278" t="s">
        <v>123</v>
      </c>
      <c r="E278" t="s">
        <v>15</v>
      </c>
      <c r="F278">
        <v>97.25</v>
      </c>
      <c r="G278" s="71">
        <v>1000</v>
      </c>
      <c r="H278" t="s">
        <v>113</v>
      </c>
      <c r="I278">
        <v>-20</v>
      </c>
      <c r="J278" s="72">
        <v>22668405.899999999</v>
      </c>
    </row>
    <row r="279" spans="4:10" x14ac:dyDescent="0.2">
      <c r="D279" t="s">
        <v>123</v>
      </c>
      <c r="E279" t="s">
        <v>15</v>
      </c>
      <c r="F279">
        <v>1.9</v>
      </c>
      <c r="G279" s="71">
        <v>1000</v>
      </c>
      <c r="H279" t="s">
        <v>114</v>
      </c>
      <c r="I279" s="72">
        <v>-18990.38</v>
      </c>
      <c r="J279" s="72">
        <v>22668425.899999999</v>
      </c>
    </row>
    <row r="280" spans="4:10" x14ac:dyDescent="0.2">
      <c r="D280" t="s">
        <v>123</v>
      </c>
      <c r="E280" t="s">
        <v>15</v>
      </c>
      <c r="F280">
        <v>97.25</v>
      </c>
      <c r="G280" s="71">
        <v>1000</v>
      </c>
      <c r="H280" t="s">
        <v>115</v>
      </c>
      <c r="I280" s="72">
        <v>-972500</v>
      </c>
      <c r="J280" s="72">
        <v>22687416.280000001</v>
      </c>
    </row>
    <row r="281" spans="4:10" x14ac:dyDescent="0.2">
      <c r="D281" t="s">
        <v>123</v>
      </c>
      <c r="E281" t="s">
        <v>15</v>
      </c>
      <c r="F281">
        <v>97.25</v>
      </c>
      <c r="G281" s="71">
        <v>1000</v>
      </c>
      <c r="H281" t="s">
        <v>113</v>
      </c>
      <c r="I281">
        <v>-20</v>
      </c>
      <c r="J281" s="72">
        <v>23659916.280000001</v>
      </c>
    </row>
    <row r="282" spans="4:10" x14ac:dyDescent="0.2">
      <c r="D282" t="s">
        <v>123</v>
      </c>
      <c r="E282" t="s">
        <v>15</v>
      </c>
      <c r="F282">
        <v>1.9</v>
      </c>
      <c r="G282" s="71">
        <v>1000</v>
      </c>
      <c r="H282" t="s">
        <v>114</v>
      </c>
      <c r="I282" s="72">
        <v>-18990.38</v>
      </c>
      <c r="J282" s="72">
        <v>23659936.280000001</v>
      </c>
    </row>
    <row r="283" spans="4:10" x14ac:dyDescent="0.2">
      <c r="D283" t="s">
        <v>123</v>
      </c>
      <c r="E283" t="s">
        <v>15</v>
      </c>
      <c r="F283">
        <v>97.25</v>
      </c>
      <c r="G283" s="71">
        <v>1000</v>
      </c>
      <c r="H283" t="s">
        <v>115</v>
      </c>
      <c r="I283" s="72">
        <v>-972500</v>
      </c>
      <c r="J283" s="72">
        <v>23678926.670000002</v>
      </c>
    </row>
    <row r="284" spans="4:10" x14ac:dyDescent="0.2">
      <c r="D284" t="s">
        <v>123</v>
      </c>
      <c r="E284" t="s">
        <v>15</v>
      </c>
      <c r="F284">
        <v>97.25</v>
      </c>
      <c r="G284" s="71">
        <v>1000</v>
      </c>
      <c r="H284" t="s">
        <v>113</v>
      </c>
      <c r="I284">
        <v>-20</v>
      </c>
      <c r="J284" s="72">
        <v>24651426.670000002</v>
      </c>
    </row>
    <row r="285" spans="4:10" x14ac:dyDescent="0.2">
      <c r="D285" t="s">
        <v>123</v>
      </c>
      <c r="E285" t="s">
        <v>15</v>
      </c>
      <c r="F285">
        <v>1.9</v>
      </c>
      <c r="G285" s="71">
        <v>1000</v>
      </c>
      <c r="H285" t="s">
        <v>114</v>
      </c>
      <c r="I285" s="72">
        <v>-18990.38</v>
      </c>
      <c r="J285" s="72">
        <v>24651446.670000002</v>
      </c>
    </row>
    <row r="286" spans="4:10" x14ac:dyDescent="0.2">
      <c r="D286" t="s">
        <v>123</v>
      </c>
      <c r="E286" t="s">
        <v>15</v>
      </c>
      <c r="F286">
        <v>97.25</v>
      </c>
      <c r="G286" s="71">
        <v>1000</v>
      </c>
      <c r="H286" t="s">
        <v>115</v>
      </c>
      <c r="I286" s="72">
        <v>-972500</v>
      </c>
      <c r="J286" s="72">
        <v>24670437.050000001</v>
      </c>
    </row>
    <row r="287" spans="4:10" x14ac:dyDescent="0.2">
      <c r="D287" t="s">
        <v>123</v>
      </c>
      <c r="E287" t="s">
        <v>15</v>
      </c>
      <c r="F287">
        <v>97.25</v>
      </c>
      <c r="G287" s="71">
        <v>1000</v>
      </c>
      <c r="H287" t="s">
        <v>113</v>
      </c>
      <c r="I287">
        <v>-20</v>
      </c>
      <c r="J287" s="72">
        <v>25642937.050000001</v>
      </c>
    </row>
    <row r="288" spans="4:10" x14ac:dyDescent="0.2">
      <c r="D288" t="s">
        <v>123</v>
      </c>
      <c r="E288" t="s">
        <v>15</v>
      </c>
      <c r="F288">
        <v>1.9</v>
      </c>
      <c r="G288" s="71">
        <v>1000</v>
      </c>
      <c r="H288" t="s">
        <v>114</v>
      </c>
      <c r="I288" s="72">
        <v>-18990.38</v>
      </c>
      <c r="J288" s="72">
        <v>25642957.050000001</v>
      </c>
    </row>
    <row r="289" spans="4:10" x14ac:dyDescent="0.2">
      <c r="D289" t="s">
        <v>123</v>
      </c>
      <c r="E289" t="s">
        <v>15</v>
      </c>
      <c r="F289">
        <v>97.25</v>
      </c>
      <c r="G289" s="71">
        <v>1000</v>
      </c>
      <c r="H289" t="s">
        <v>115</v>
      </c>
      <c r="I289" s="72">
        <v>-972500</v>
      </c>
      <c r="J289" s="72">
        <v>25661947.440000001</v>
      </c>
    </row>
    <row r="290" spans="4:10" x14ac:dyDescent="0.2">
      <c r="D290" t="s">
        <v>124</v>
      </c>
      <c r="E290" t="s">
        <v>15</v>
      </c>
      <c r="F290">
        <v>97.15</v>
      </c>
      <c r="G290" s="71">
        <v>1000</v>
      </c>
      <c r="H290" t="s">
        <v>113</v>
      </c>
      <c r="I290">
        <v>-20</v>
      </c>
      <c r="J290" s="72">
        <v>26634447.440000001</v>
      </c>
    </row>
    <row r="291" spans="4:10" x14ac:dyDescent="0.2">
      <c r="D291" t="s">
        <v>124</v>
      </c>
      <c r="E291" t="s">
        <v>15</v>
      </c>
      <c r="F291">
        <v>1.89</v>
      </c>
      <c r="G291" s="71">
        <v>1000</v>
      </c>
      <c r="H291" t="s">
        <v>114</v>
      </c>
      <c r="I291" s="72">
        <v>-18910.259999999998</v>
      </c>
      <c r="J291" s="72">
        <v>26634467.440000001</v>
      </c>
    </row>
    <row r="292" spans="4:10" x14ac:dyDescent="0.2">
      <c r="D292" t="s">
        <v>124</v>
      </c>
      <c r="E292" t="s">
        <v>15</v>
      </c>
      <c r="F292">
        <v>97.15</v>
      </c>
      <c r="G292" s="71">
        <v>1000</v>
      </c>
      <c r="H292" t="s">
        <v>115</v>
      </c>
      <c r="I292" s="72">
        <v>-971500</v>
      </c>
      <c r="J292" s="72">
        <v>26653377.690000001</v>
      </c>
    </row>
    <row r="293" spans="4:10" x14ac:dyDescent="0.2">
      <c r="D293" t="s">
        <v>251</v>
      </c>
      <c r="E293" t="s">
        <v>233</v>
      </c>
      <c r="F293">
        <v>0</v>
      </c>
      <c r="G293" s="72">
        <v>987909.49</v>
      </c>
      <c r="H293" t="s">
        <v>234</v>
      </c>
      <c r="I293">
        <v>0</v>
      </c>
      <c r="J293" s="72">
        <v>-10000000</v>
      </c>
    </row>
    <row r="294" spans="4:10" x14ac:dyDescent="0.2">
      <c r="D294" t="s">
        <v>251</v>
      </c>
      <c r="E294" t="s">
        <v>233</v>
      </c>
      <c r="F294">
        <v>0</v>
      </c>
      <c r="G294" s="72">
        <v>987909.49</v>
      </c>
      <c r="H294" t="s">
        <v>235</v>
      </c>
      <c r="I294">
        <v>0</v>
      </c>
      <c r="J294" s="72">
        <v>-10000000</v>
      </c>
    </row>
    <row r="295" spans="4:10" x14ac:dyDescent="0.2">
      <c r="D295" t="s">
        <v>251</v>
      </c>
      <c r="E295" t="s">
        <v>15</v>
      </c>
      <c r="F295">
        <v>96.95</v>
      </c>
      <c r="G295" s="71">
        <v>-1000</v>
      </c>
      <c r="H295" t="s">
        <v>113</v>
      </c>
      <c r="I295">
        <v>-20</v>
      </c>
      <c r="J295" s="72">
        <v>27624877.690000001</v>
      </c>
    </row>
    <row r="296" spans="4:10" x14ac:dyDescent="0.2">
      <c r="D296" t="s">
        <v>251</v>
      </c>
      <c r="E296" t="s">
        <v>15</v>
      </c>
      <c r="F296">
        <v>1.84</v>
      </c>
      <c r="G296" s="71">
        <v>-1000</v>
      </c>
      <c r="H296" t="s">
        <v>114</v>
      </c>
      <c r="I296" s="72">
        <v>18429.490000000002</v>
      </c>
      <c r="J296" s="72">
        <v>27624897.690000001</v>
      </c>
    </row>
    <row r="297" spans="4:10" x14ac:dyDescent="0.2">
      <c r="D297" t="s">
        <v>251</v>
      </c>
      <c r="E297" t="s">
        <v>15</v>
      </c>
      <c r="F297">
        <v>96.95</v>
      </c>
      <c r="G297" s="71">
        <v>-1000</v>
      </c>
      <c r="H297" t="s">
        <v>115</v>
      </c>
      <c r="I297" s="72">
        <v>969500</v>
      </c>
      <c r="J297" s="72">
        <v>27606468.210000001</v>
      </c>
    </row>
    <row r="298" spans="4:10" x14ac:dyDescent="0.2">
      <c r="D298" t="s">
        <v>252</v>
      </c>
      <c r="E298" t="s">
        <v>233</v>
      </c>
      <c r="F298">
        <v>0</v>
      </c>
      <c r="G298" s="72">
        <v>988329.36</v>
      </c>
      <c r="H298" t="s">
        <v>234</v>
      </c>
      <c r="I298">
        <v>0</v>
      </c>
      <c r="J298" s="72">
        <v>-10000000</v>
      </c>
    </row>
    <row r="299" spans="4:10" x14ac:dyDescent="0.2">
      <c r="D299" t="s">
        <v>252</v>
      </c>
      <c r="E299" t="s">
        <v>233</v>
      </c>
      <c r="F299">
        <v>0</v>
      </c>
      <c r="G299" s="72">
        <v>988329.36</v>
      </c>
      <c r="H299" t="s">
        <v>235</v>
      </c>
      <c r="I299">
        <v>0</v>
      </c>
      <c r="J299" s="72">
        <v>-10000000</v>
      </c>
    </row>
    <row r="300" spans="4:10" x14ac:dyDescent="0.2">
      <c r="D300" t="s">
        <v>252</v>
      </c>
      <c r="E300" t="s">
        <v>15</v>
      </c>
      <c r="F300">
        <v>97</v>
      </c>
      <c r="G300" s="71">
        <v>-1000</v>
      </c>
      <c r="H300" t="s">
        <v>113</v>
      </c>
      <c r="I300">
        <v>-20</v>
      </c>
      <c r="J300" s="72">
        <v>26636968.210000001</v>
      </c>
    </row>
    <row r="301" spans="4:10" x14ac:dyDescent="0.2">
      <c r="D301" t="s">
        <v>252</v>
      </c>
      <c r="E301" t="s">
        <v>15</v>
      </c>
      <c r="F301">
        <v>1.83</v>
      </c>
      <c r="G301" s="71">
        <v>-1000</v>
      </c>
      <c r="H301" t="s">
        <v>114</v>
      </c>
      <c r="I301" s="72">
        <v>18349.36</v>
      </c>
      <c r="J301" s="72">
        <v>26636988.210000001</v>
      </c>
    </row>
    <row r="302" spans="4:10" x14ac:dyDescent="0.2">
      <c r="D302" t="s">
        <v>252</v>
      </c>
      <c r="E302" t="s">
        <v>15</v>
      </c>
      <c r="F302">
        <v>97</v>
      </c>
      <c r="G302" s="71">
        <v>-1000</v>
      </c>
      <c r="H302" t="s">
        <v>115</v>
      </c>
      <c r="I302" s="72">
        <v>970000</v>
      </c>
      <c r="J302" s="72">
        <v>26618638.850000001</v>
      </c>
    </row>
    <row r="303" spans="4:10" x14ac:dyDescent="0.2">
      <c r="D303" t="s">
        <v>253</v>
      </c>
      <c r="E303" t="s">
        <v>233</v>
      </c>
      <c r="F303">
        <v>0</v>
      </c>
      <c r="G303" s="72">
        <v>648638.78</v>
      </c>
      <c r="H303" t="s">
        <v>234</v>
      </c>
      <c r="I303">
        <v>0</v>
      </c>
      <c r="J303" s="72">
        <v>-10000000</v>
      </c>
    </row>
    <row r="304" spans="4:10" x14ac:dyDescent="0.2">
      <c r="D304" t="s">
        <v>253</v>
      </c>
      <c r="E304" t="s">
        <v>233</v>
      </c>
      <c r="F304">
        <v>0</v>
      </c>
      <c r="G304" s="72">
        <v>648638.76410000003</v>
      </c>
      <c r="H304" t="s">
        <v>235</v>
      </c>
      <c r="I304">
        <v>0</v>
      </c>
      <c r="J304" s="72">
        <v>-10000000</v>
      </c>
    </row>
    <row r="305" spans="4:10" x14ac:dyDescent="0.2">
      <c r="D305" t="s">
        <v>253</v>
      </c>
      <c r="E305" t="s">
        <v>15</v>
      </c>
      <c r="F305">
        <v>96.89</v>
      </c>
      <c r="G305" s="71">
        <v>-1000</v>
      </c>
      <c r="H305" t="s">
        <v>113</v>
      </c>
      <c r="I305">
        <v>-20</v>
      </c>
      <c r="J305" s="72">
        <v>25648638.850000001</v>
      </c>
    </row>
    <row r="306" spans="4:10" x14ac:dyDescent="0.2">
      <c r="D306" t="s">
        <v>253</v>
      </c>
      <c r="E306" t="s">
        <v>15</v>
      </c>
      <c r="F306">
        <v>1.83</v>
      </c>
      <c r="G306" s="71">
        <v>-1000</v>
      </c>
      <c r="H306" t="s">
        <v>114</v>
      </c>
      <c r="I306" s="72">
        <v>18269.23</v>
      </c>
      <c r="J306" s="72">
        <v>25648658.850000001</v>
      </c>
    </row>
    <row r="307" spans="4:10" x14ac:dyDescent="0.2">
      <c r="D307" t="s">
        <v>253</v>
      </c>
      <c r="E307" t="s">
        <v>15</v>
      </c>
      <c r="F307">
        <v>96.89</v>
      </c>
      <c r="G307" s="71">
        <v>-1000</v>
      </c>
      <c r="H307" t="s">
        <v>115</v>
      </c>
      <c r="I307" s="72">
        <v>968900</v>
      </c>
      <c r="J307" s="72">
        <v>25630389.620000001</v>
      </c>
    </row>
    <row r="308" spans="4:10" x14ac:dyDescent="0.2">
      <c r="D308" t="s">
        <v>253</v>
      </c>
      <c r="E308" t="s">
        <v>15</v>
      </c>
      <c r="F308">
        <v>96.89</v>
      </c>
      <c r="G308" s="71">
        <v>-1000</v>
      </c>
      <c r="H308" t="s">
        <v>113</v>
      </c>
      <c r="I308">
        <v>-20</v>
      </c>
      <c r="J308" s="72">
        <v>24661489.620000001</v>
      </c>
    </row>
    <row r="309" spans="4:10" x14ac:dyDescent="0.2">
      <c r="D309" t="s">
        <v>253</v>
      </c>
      <c r="E309" t="s">
        <v>15</v>
      </c>
      <c r="F309">
        <v>1.83</v>
      </c>
      <c r="G309" s="71">
        <v>-1000</v>
      </c>
      <c r="H309" t="s">
        <v>114</v>
      </c>
      <c r="I309" s="72">
        <v>18269.23</v>
      </c>
      <c r="J309" s="72">
        <v>24661509.620000001</v>
      </c>
    </row>
    <row r="310" spans="4:10" x14ac:dyDescent="0.2">
      <c r="D310" t="s">
        <v>253</v>
      </c>
      <c r="E310" t="s">
        <v>15</v>
      </c>
      <c r="F310">
        <v>96.89</v>
      </c>
      <c r="G310" s="71">
        <v>-1000</v>
      </c>
      <c r="H310" t="s">
        <v>115</v>
      </c>
      <c r="I310" s="72">
        <v>968900</v>
      </c>
      <c r="J310" s="72">
        <v>24643240.379999999</v>
      </c>
    </row>
    <row r="311" spans="4:10" x14ac:dyDescent="0.2">
      <c r="D311" t="s">
        <v>253</v>
      </c>
      <c r="E311" t="s">
        <v>15</v>
      </c>
      <c r="F311">
        <v>96.89</v>
      </c>
      <c r="G311" s="71">
        <v>-1000</v>
      </c>
      <c r="H311" t="s">
        <v>113</v>
      </c>
      <c r="I311">
        <v>-20</v>
      </c>
      <c r="J311" s="72">
        <v>23674340.379999999</v>
      </c>
    </row>
    <row r="312" spans="4:10" x14ac:dyDescent="0.2">
      <c r="D312" t="s">
        <v>253</v>
      </c>
      <c r="E312" t="s">
        <v>15</v>
      </c>
      <c r="F312">
        <v>1.83</v>
      </c>
      <c r="G312" s="71">
        <v>-1000</v>
      </c>
      <c r="H312" t="s">
        <v>114</v>
      </c>
      <c r="I312" s="72">
        <v>18269.23</v>
      </c>
      <c r="J312" s="72">
        <v>23674360.379999999</v>
      </c>
    </row>
    <row r="313" spans="4:10" x14ac:dyDescent="0.2">
      <c r="D313" t="s">
        <v>253</v>
      </c>
      <c r="E313" t="s">
        <v>15</v>
      </c>
      <c r="F313">
        <v>96.89</v>
      </c>
      <c r="G313" s="71">
        <v>-1000</v>
      </c>
      <c r="H313" t="s">
        <v>115</v>
      </c>
      <c r="I313" s="72">
        <v>968900</v>
      </c>
      <c r="J313" s="72">
        <v>23656091.149999999</v>
      </c>
    </row>
    <row r="314" spans="4:10" x14ac:dyDescent="0.2">
      <c r="D314" t="s">
        <v>253</v>
      </c>
      <c r="E314" t="s">
        <v>15</v>
      </c>
      <c r="F314">
        <v>96.89</v>
      </c>
      <c r="G314" s="71">
        <v>-1000</v>
      </c>
      <c r="H314" t="s">
        <v>113</v>
      </c>
      <c r="I314">
        <v>-20</v>
      </c>
      <c r="J314" s="72">
        <v>22687191.149999999</v>
      </c>
    </row>
    <row r="315" spans="4:10" x14ac:dyDescent="0.2">
      <c r="D315" t="s">
        <v>253</v>
      </c>
      <c r="E315" t="s">
        <v>15</v>
      </c>
      <c r="F315">
        <v>1.83</v>
      </c>
      <c r="G315" s="71">
        <v>-1000</v>
      </c>
      <c r="H315" t="s">
        <v>114</v>
      </c>
      <c r="I315" s="72">
        <v>18269.23</v>
      </c>
      <c r="J315" s="72">
        <v>22687211.149999999</v>
      </c>
    </row>
    <row r="316" spans="4:10" x14ac:dyDescent="0.2">
      <c r="D316" t="s">
        <v>253</v>
      </c>
      <c r="E316" t="s">
        <v>15</v>
      </c>
      <c r="F316">
        <v>96.89</v>
      </c>
      <c r="G316" s="71">
        <v>-1000</v>
      </c>
      <c r="H316" t="s">
        <v>115</v>
      </c>
      <c r="I316" s="72">
        <v>968900</v>
      </c>
      <c r="J316" s="72">
        <v>22668941.920000002</v>
      </c>
    </row>
    <row r="317" spans="4:10" x14ac:dyDescent="0.2">
      <c r="D317" t="s">
        <v>253</v>
      </c>
      <c r="E317" t="s">
        <v>15</v>
      </c>
      <c r="F317">
        <v>96.89</v>
      </c>
      <c r="G317" s="71">
        <v>-1000</v>
      </c>
      <c r="H317" t="s">
        <v>113</v>
      </c>
      <c r="I317">
        <v>-20</v>
      </c>
      <c r="J317" s="72">
        <v>21700041.920000002</v>
      </c>
    </row>
    <row r="318" spans="4:10" x14ac:dyDescent="0.2">
      <c r="D318" t="s">
        <v>253</v>
      </c>
      <c r="E318" t="s">
        <v>15</v>
      </c>
      <c r="F318">
        <v>1.83</v>
      </c>
      <c r="G318" s="71">
        <v>-1000</v>
      </c>
      <c r="H318" t="s">
        <v>114</v>
      </c>
      <c r="I318" s="72">
        <v>18269.23</v>
      </c>
      <c r="J318" s="72">
        <v>21700061.920000002</v>
      </c>
    </row>
    <row r="319" spans="4:10" x14ac:dyDescent="0.2">
      <c r="D319" t="s">
        <v>253</v>
      </c>
      <c r="E319" t="s">
        <v>15</v>
      </c>
      <c r="F319">
        <v>96.89</v>
      </c>
      <c r="G319" s="71">
        <v>-1000</v>
      </c>
      <c r="H319" t="s">
        <v>115</v>
      </c>
      <c r="I319" s="72">
        <v>968900</v>
      </c>
      <c r="J319" s="72">
        <v>21681792.690000001</v>
      </c>
    </row>
    <row r="320" spans="4:10" x14ac:dyDescent="0.2">
      <c r="D320" t="s">
        <v>253</v>
      </c>
      <c r="E320" t="s">
        <v>15</v>
      </c>
      <c r="F320">
        <v>96.89</v>
      </c>
      <c r="G320" s="71">
        <v>-1000</v>
      </c>
      <c r="H320" t="s">
        <v>113</v>
      </c>
      <c r="I320">
        <v>-20</v>
      </c>
      <c r="J320" s="72">
        <v>20712892.690000001</v>
      </c>
    </row>
    <row r="321" spans="4:10" x14ac:dyDescent="0.2">
      <c r="D321" t="s">
        <v>253</v>
      </c>
      <c r="E321" t="s">
        <v>15</v>
      </c>
      <c r="F321">
        <v>1.83</v>
      </c>
      <c r="G321" s="71">
        <v>-1000</v>
      </c>
      <c r="H321" t="s">
        <v>114</v>
      </c>
      <c r="I321" s="72">
        <v>18269.23</v>
      </c>
      <c r="J321" s="72">
        <v>20712912.690000001</v>
      </c>
    </row>
    <row r="322" spans="4:10" x14ac:dyDescent="0.2">
      <c r="D322" t="s">
        <v>253</v>
      </c>
      <c r="E322" t="s">
        <v>15</v>
      </c>
      <c r="F322">
        <v>96.89</v>
      </c>
      <c r="G322" s="71">
        <v>-1000</v>
      </c>
      <c r="H322" t="s">
        <v>115</v>
      </c>
      <c r="I322" s="72">
        <v>968900</v>
      </c>
      <c r="J322" s="72">
        <v>20694643.460000001</v>
      </c>
    </row>
    <row r="323" spans="4:10" x14ac:dyDescent="0.2">
      <c r="D323" t="s">
        <v>254</v>
      </c>
      <c r="E323" t="s">
        <v>15</v>
      </c>
      <c r="F323">
        <v>96.81</v>
      </c>
      <c r="G323" s="71">
        <v>-1000</v>
      </c>
      <c r="H323" t="s">
        <v>113</v>
      </c>
      <c r="I323">
        <v>-20</v>
      </c>
      <c r="J323" s="72">
        <v>19725743.460000001</v>
      </c>
    </row>
    <row r="324" spans="4:10" x14ac:dyDescent="0.2">
      <c r="D324" t="s">
        <v>254</v>
      </c>
      <c r="E324" t="s">
        <v>15</v>
      </c>
      <c r="F324">
        <v>1.82</v>
      </c>
      <c r="G324" s="71">
        <v>-1000</v>
      </c>
      <c r="H324" t="s">
        <v>114</v>
      </c>
      <c r="I324" s="72">
        <v>18189.099999999999</v>
      </c>
      <c r="J324" s="72">
        <v>19725763.460000001</v>
      </c>
    </row>
    <row r="325" spans="4:10" x14ac:dyDescent="0.2">
      <c r="D325" t="s">
        <v>254</v>
      </c>
      <c r="E325" t="s">
        <v>15</v>
      </c>
      <c r="F325">
        <v>96.81</v>
      </c>
      <c r="G325" s="71">
        <v>-1000</v>
      </c>
      <c r="H325" t="s">
        <v>115</v>
      </c>
      <c r="I325" s="72">
        <v>968100</v>
      </c>
      <c r="J325" s="72">
        <v>19707574.359999999</v>
      </c>
    </row>
    <row r="326" spans="4:10" x14ac:dyDescent="0.2">
      <c r="D326" t="s">
        <v>254</v>
      </c>
      <c r="E326" t="s">
        <v>15</v>
      </c>
      <c r="F326">
        <v>96.81</v>
      </c>
      <c r="G326" s="71">
        <v>-1000</v>
      </c>
      <c r="H326" t="s">
        <v>113</v>
      </c>
      <c r="I326">
        <v>-20</v>
      </c>
      <c r="J326" s="72">
        <v>18739474.359999999</v>
      </c>
    </row>
    <row r="327" spans="4:10" x14ac:dyDescent="0.2">
      <c r="D327" t="s">
        <v>254</v>
      </c>
      <c r="E327" t="s">
        <v>15</v>
      </c>
      <c r="F327">
        <v>1.82</v>
      </c>
      <c r="G327" s="71">
        <v>-1000</v>
      </c>
      <c r="H327" t="s">
        <v>114</v>
      </c>
      <c r="I327" s="72">
        <v>18189.099999999999</v>
      </c>
      <c r="J327" s="72">
        <v>18739494.359999999</v>
      </c>
    </row>
    <row r="328" spans="4:10" x14ac:dyDescent="0.2">
      <c r="D328" t="s">
        <v>254</v>
      </c>
      <c r="E328" t="s">
        <v>15</v>
      </c>
      <c r="F328">
        <v>96.81</v>
      </c>
      <c r="G328" s="71">
        <v>-1000</v>
      </c>
      <c r="H328" t="s">
        <v>115</v>
      </c>
      <c r="I328" s="72">
        <v>968100</v>
      </c>
      <c r="J328" s="72">
        <v>18721305.260000002</v>
      </c>
    </row>
    <row r="329" spans="4:10" x14ac:dyDescent="0.2">
      <c r="D329" t="s">
        <v>254</v>
      </c>
      <c r="E329" t="s">
        <v>15</v>
      </c>
      <c r="F329">
        <v>96.81</v>
      </c>
      <c r="G329" s="71">
        <v>-1000</v>
      </c>
      <c r="H329" t="s">
        <v>113</v>
      </c>
      <c r="I329">
        <v>-20</v>
      </c>
      <c r="J329" s="72">
        <v>17753205.260000002</v>
      </c>
    </row>
    <row r="330" spans="4:10" x14ac:dyDescent="0.2">
      <c r="D330" t="s">
        <v>254</v>
      </c>
      <c r="E330" t="s">
        <v>15</v>
      </c>
      <c r="F330">
        <v>1.82</v>
      </c>
      <c r="G330" s="71">
        <v>-1000</v>
      </c>
      <c r="H330" t="s">
        <v>114</v>
      </c>
      <c r="I330" s="72">
        <v>18189.099999999999</v>
      </c>
      <c r="J330" s="72">
        <v>17753225.260000002</v>
      </c>
    </row>
    <row r="331" spans="4:10" x14ac:dyDescent="0.2">
      <c r="D331" t="s">
        <v>254</v>
      </c>
      <c r="E331" t="s">
        <v>15</v>
      </c>
      <c r="F331">
        <v>96.81</v>
      </c>
      <c r="G331" s="71">
        <v>-1000</v>
      </c>
      <c r="H331" t="s">
        <v>115</v>
      </c>
      <c r="I331" s="72">
        <v>968100</v>
      </c>
      <c r="J331" s="72">
        <v>17735036.149999999</v>
      </c>
    </row>
    <row r="332" spans="4:10" x14ac:dyDescent="0.2">
      <c r="D332" t="s">
        <v>254</v>
      </c>
      <c r="E332" t="s">
        <v>15</v>
      </c>
      <c r="F332">
        <v>96.81</v>
      </c>
      <c r="G332" s="71">
        <v>-1000</v>
      </c>
      <c r="H332" t="s">
        <v>113</v>
      </c>
      <c r="I332">
        <v>-20</v>
      </c>
      <c r="J332" s="72">
        <v>16766936.15</v>
      </c>
    </row>
    <row r="333" spans="4:10" x14ac:dyDescent="0.2">
      <c r="D333" t="s">
        <v>254</v>
      </c>
      <c r="E333" t="s">
        <v>15</v>
      </c>
      <c r="F333">
        <v>1.82</v>
      </c>
      <c r="G333" s="71">
        <v>-1000</v>
      </c>
      <c r="H333" t="s">
        <v>114</v>
      </c>
      <c r="I333" s="72">
        <v>18189.099999999999</v>
      </c>
      <c r="J333" s="72">
        <v>16766956.15</v>
      </c>
    </row>
    <row r="334" spans="4:10" x14ac:dyDescent="0.2">
      <c r="D334" t="s">
        <v>254</v>
      </c>
      <c r="E334" t="s">
        <v>15</v>
      </c>
      <c r="F334">
        <v>96.81</v>
      </c>
      <c r="G334" s="71">
        <v>-1000</v>
      </c>
      <c r="H334" t="s">
        <v>115</v>
      </c>
      <c r="I334" s="72">
        <v>968100</v>
      </c>
      <c r="J334" s="72">
        <v>16748767.050000001</v>
      </c>
    </row>
    <row r="335" spans="4:10" x14ac:dyDescent="0.2">
      <c r="D335" t="s">
        <v>255</v>
      </c>
      <c r="E335" t="s">
        <v>15</v>
      </c>
      <c r="F335">
        <v>96.83</v>
      </c>
      <c r="G335" s="71">
        <v>-1000</v>
      </c>
      <c r="H335" t="s">
        <v>113</v>
      </c>
      <c r="I335">
        <v>-20</v>
      </c>
      <c r="J335" s="72">
        <v>15780667.050000001</v>
      </c>
    </row>
    <row r="336" spans="4:10" x14ac:dyDescent="0.2">
      <c r="D336" t="s">
        <v>255</v>
      </c>
      <c r="E336" t="s">
        <v>15</v>
      </c>
      <c r="F336">
        <v>1.81</v>
      </c>
      <c r="G336" s="71">
        <v>-1000</v>
      </c>
      <c r="H336" t="s">
        <v>114</v>
      </c>
      <c r="I336" s="72">
        <v>18108.97</v>
      </c>
      <c r="J336" s="72">
        <v>15780687.050000001</v>
      </c>
    </row>
    <row r="337" spans="4:10" x14ac:dyDescent="0.2">
      <c r="D337" t="s">
        <v>255</v>
      </c>
      <c r="E337" t="s">
        <v>15</v>
      </c>
      <c r="F337">
        <v>96.83</v>
      </c>
      <c r="G337" s="71">
        <v>-1000</v>
      </c>
      <c r="H337" t="s">
        <v>115</v>
      </c>
      <c r="I337" s="72">
        <v>968300</v>
      </c>
      <c r="J337" s="72">
        <v>15762578.08</v>
      </c>
    </row>
    <row r="338" spans="4:10" x14ac:dyDescent="0.2">
      <c r="D338" t="s">
        <v>255</v>
      </c>
      <c r="E338" t="s">
        <v>15</v>
      </c>
      <c r="F338">
        <v>96.83</v>
      </c>
      <c r="G338" s="71">
        <v>-1000</v>
      </c>
      <c r="H338" t="s">
        <v>113</v>
      </c>
      <c r="I338">
        <v>-20</v>
      </c>
      <c r="J338" s="72">
        <v>14794278.08</v>
      </c>
    </row>
    <row r="339" spans="4:10" x14ac:dyDescent="0.2">
      <c r="D339" t="s">
        <v>255</v>
      </c>
      <c r="E339" t="s">
        <v>15</v>
      </c>
      <c r="F339">
        <v>1.81</v>
      </c>
      <c r="G339" s="71">
        <v>-1000</v>
      </c>
      <c r="H339" t="s">
        <v>114</v>
      </c>
      <c r="I339" s="72">
        <v>18108.97</v>
      </c>
      <c r="J339" s="72">
        <v>14794298.08</v>
      </c>
    </row>
    <row r="340" spans="4:10" x14ac:dyDescent="0.2">
      <c r="D340" t="s">
        <v>255</v>
      </c>
      <c r="E340" t="s">
        <v>15</v>
      </c>
      <c r="F340">
        <v>96.83</v>
      </c>
      <c r="G340" s="71">
        <v>-1000</v>
      </c>
      <c r="H340" t="s">
        <v>115</v>
      </c>
      <c r="I340" s="72">
        <v>968300</v>
      </c>
      <c r="J340" s="72">
        <v>14776189.1</v>
      </c>
    </row>
    <row r="341" spans="4:10" x14ac:dyDescent="0.2">
      <c r="D341" t="s">
        <v>255</v>
      </c>
      <c r="E341" t="s">
        <v>15</v>
      </c>
      <c r="F341">
        <v>96.83</v>
      </c>
      <c r="G341" s="71">
        <v>-1000</v>
      </c>
      <c r="H341" t="s">
        <v>113</v>
      </c>
      <c r="I341">
        <v>-20</v>
      </c>
      <c r="J341" s="72">
        <v>13807889.1</v>
      </c>
    </row>
    <row r="342" spans="4:10" x14ac:dyDescent="0.2">
      <c r="D342" t="s">
        <v>255</v>
      </c>
      <c r="E342" t="s">
        <v>15</v>
      </c>
      <c r="F342">
        <v>1.81</v>
      </c>
      <c r="G342" s="71">
        <v>-1000</v>
      </c>
      <c r="H342" t="s">
        <v>114</v>
      </c>
      <c r="I342" s="72">
        <v>18108.97</v>
      </c>
      <c r="J342" s="72">
        <v>13807909.1</v>
      </c>
    </row>
    <row r="343" spans="4:10" x14ac:dyDescent="0.2">
      <c r="D343" t="s">
        <v>255</v>
      </c>
      <c r="E343" t="s">
        <v>15</v>
      </c>
      <c r="F343">
        <v>96.83</v>
      </c>
      <c r="G343" s="71">
        <v>-1000</v>
      </c>
      <c r="H343" t="s">
        <v>115</v>
      </c>
      <c r="I343" s="72">
        <v>968300</v>
      </c>
      <c r="J343" s="72">
        <v>13789800.130000001</v>
      </c>
    </row>
    <row r="344" spans="4:10" x14ac:dyDescent="0.2">
      <c r="D344" t="s">
        <v>255</v>
      </c>
      <c r="E344" t="s">
        <v>15</v>
      </c>
      <c r="F344">
        <v>96.83</v>
      </c>
      <c r="G344" s="71">
        <v>-1000</v>
      </c>
      <c r="H344" t="s">
        <v>113</v>
      </c>
      <c r="I344">
        <v>-20</v>
      </c>
      <c r="J344" s="72">
        <v>12821500.130000001</v>
      </c>
    </row>
    <row r="345" spans="4:10" x14ac:dyDescent="0.2">
      <c r="D345" t="s">
        <v>255</v>
      </c>
      <c r="E345" t="s">
        <v>15</v>
      </c>
      <c r="F345">
        <v>1.81</v>
      </c>
      <c r="G345" s="71">
        <v>-1000</v>
      </c>
      <c r="H345" t="s">
        <v>114</v>
      </c>
      <c r="I345" s="72">
        <v>18108.97</v>
      </c>
      <c r="J345" s="72">
        <v>12821520.130000001</v>
      </c>
    </row>
    <row r="346" spans="4:10" x14ac:dyDescent="0.2">
      <c r="D346" t="s">
        <v>255</v>
      </c>
      <c r="E346" t="s">
        <v>15</v>
      </c>
      <c r="F346">
        <v>96.83</v>
      </c>
      <c r="G346" s="71">
        <v>-1000</v>
      </c>
      <c r="H346" t="s">
        <v>115</v>
      </c>
      <c r="I346" s="72">
        <v>968300</v>
      </c>
      <c r="J346" s="72">
        <v>12803411.15</v>
      </c>
    </row>
    <row r="347" spans="4:10" x14ac:dyDescent="0.2">
      <c r="D347" t="s">
        <v>255</v>
      </c>
      <c r="E347" t="s">
        <v>15</v>
      </c>
      <c r="F347">
        <v>96.83</v>
      </c>
      <c r="G347" s="71">
        <v>-1000</v>
      </c>
      <c r="H347" t="s">
        <v>113</v>
      </c>
      <c r="I347">
        <v>-20</v>
      </c>
      <c r="J347" s="72">
        <v>11835111.15</v>
      </c>
    </row>
    <row r="348" spans="4:10" x14ac:dyDescent="0.2">
      <c r="D348" t="s">
        <v>255</v>
      </c>
      <c r="E348" t="s">
        <v>15</v>
      </c>
      <c r="F348">
        <v>1.81</v>
      </c>
      <c r="G348" s="71">
        <v>-1000</v>
      </c>
      <c r="H348" t="s">
        <v>114</v>
      </c>
      <c r="I348" s="72">
        <v>18108.97</v>
      </c>
      <c r="J348" s="72">
        <v>11835131.15</v>
      </c>
    </row>
    <row r="349" spans="4:10" x14ac:dyDescent="0.2">
      <c r="D349" t="s">
        <v>255</v>
      </c>
      <c r="E349" t="s">
        <v>15</v>
      </c>
      <c r="F349">
        <v>96.83</v>
      </c>
      <c r="G349" s="71">
        <v>-1000</v>
      </c>
      <c r="H349" t="s">
        <v>115</v>
      </c>
      <c r="I349" s="72">
        <v>968300</v>
      </c>
      <c r="J349" s="72">
        <v>11817022.18</v>
      </c>
    </row>
    <row r="350" spans="4:10" x14ac:dyDescent="0.2">
      <c r="D350" t="s">
        <v>255</v>
      </c>
      <c r="E350" t="s">
        <v>15</v>
      </c>
      <c r="F350">
        <v>96.83</v>
      </c>
      <c r="G350" s="71">
        <v>-1000</v>
      </c>
      <c r="H350" t="s">
        <v>113</v>
      </c>
      <c r="I350">
        <v>-20</v>
      </c>
      <c r="J350" s="72">
        <v>10848722.18</v>
      </c>
    </row>
    <row r="351" spans="4:10" x14ac:dyDescent="0.2">
      <c r="D351" t="s">
        <v>255</v>
      </c>
      <c r="E351" t="s">
        <v>15</v>
      </c>
      <c r="F351">
        <v>1.81</v>
      </c>
      <c r="G351" s="71">
        <v>-1000</v>
      </c>
      <c r="H351" t="s">
        <v>114</v>
      </c>
      <c r="I351" s="72">
        <v>18108.97</v>
      </c>
      <c r="J351" s="72">
        <v>10848742.18</v>
      </c>
    </row>
    <row r="352" spans="4:10" x14ac:dyDescent="0.2">
      <c r="D352" t="s">
        <v>255</v>
      </c>
      <c r="E352" t="s">
        <v>15</v>
      </c>
      <c r="F352">
        <v>96.83</v>
      </c>
      <c r="G352" s="71">
        <v>-1000</v>
      </c>
      <c r="H352" t="s">
        <v>115</v>
      </c>
      <c r="I352" s="72">
        <v>968300</v>
      </c>
      <c r="J352" s="72">
        <v>10830633.210000001</v>
      </c>
    </row>
    <row r="353" spans="4:10" x14ac:dyDescent="0.2">
      <c r="D353" t="s">
        <v>255</v>
      </c>
      <c r="E353" t="s">
        <v>15</v>
      </c>
      <c r="F353">
        <v>96.83</v>
      </c>
      <c r="G353" s="71">
        <v>-1000</v>
      </c>
      <c r="H353" t="s">
        <v>113</v>
      </c>
      <c r="I353">
        <v>-20</v>
      </c>
      <c r="J353" s="72">
        <v>9862333.2100000009</v>
      </c>
    </row>
    <row r="354" spans="4:10" x14ac:dyDescent="0.2">
      <c r="D354" t="s">
        <v>255</v>
      </c>
      <c r="E354" t="s">
        <v>15</v>
      </c>
      <c r="F354">
        <v>1.81</v>
      </c>
      <c r="G354" s="71">
        <v>-1000</v>
      </c>
      <c r="H354" t="s">
        <v>114</v>
      </c>
      <c r="I354" s="72">
        <v>18108.97</v>
      </c>
      <c r="J354" s="72">
        <v>9862353.2100000009</v>
      </c>
    </row>
    <row r="355" spans="4:10" x14ac:dyDescent="0.2">
      <c r="D355" t="s">
        <v>255</v>
      </c>
      <c r="E355" t="s">
        <v>15</v>
      </c>
      <c r="F355">
        <v>96.83</v>
      </c>
      <c r="G355" s="71">
        <v>-1000</v>
      </c>
      <c r="H355" t="s">
        <v>115</v>
      </c>
      <c r="I355" s="72">
        <v>968300</v>
      </c>
      <c r="J355" s="72">
        <v>9844244.2300000004</v>
      </c>
    </row>
    <row r="356" spans="4:10" x14ac:dyDescent="0.2">
      <c r="D356" t="s">
        <v>256</v>
      </c>
      <c r="E356" t="s">
        <v>15</v>
      </c>
      <c r="F356">
        <v>96.89</v>
      </c>
      <c r="G356" s="71">
        <v>-1000</v>
      </c>
      <c r="H356" t="s">
        <v>113</v>
      </c>
      <c r="I356">
        <v>-20</v>
      </c>
      <c r="J356" s="72">
        <v>8875944.2300000004</v>
      </c>
    </row>
    <row r="357" spans="4:10" x14ac:dyDescent="0.2">
      <c r="D357" t="s">
        <v>256</v>
      </c>
      <c r="E357" t="s">
        <v>15</v>
      </c>
      <c r="F357">
        <v>1.8</v>
      </c>
      <c r="G357" s="71">
        <v>-1000</v>
      </c>
      <c r="H357" t="s">
        <v>114</v>
      </c>
      <c r="I357" s="72">
        <v>18028.849999999999</v>
      </c>
      <c r="J357" s="72">
        <v>8875964.2300000004</v>
      </c>
    </row>
    <row r="358" spans="4:10" x14ac:dyDescent="0.2">
      <c r="D358" t="s">
        <v>256</v>
      </c>
      <c r="E358" t="s">
        <v>15</v>
      </c>
      <c r="F358">
        <v>96.89</v>
      </c>
      <c r="G358" s="71">
        <v>-1000</v>
      </c>
      <c r="H358" t="s">
        <v>115</v>
      </c>
      <c r="I358" s="72">
        <v>968900</v>
      </c>
      <c r="J358" s="72">
        <v>8857935.3800000008</v>
      </c>
    </row>
    <row r="359" spans="4:10" x14ac:dyDescent="0.2">
      <c r="D359" t="s">
        <v>256</v>
      </c>
      <c r="E359" t="s">
        <v>15</v>
      </c>
      <c r="F359">
        <v>96.89</v>
      </c>
      <c r="G359" s="71">
        <v>-1000</v>
      </c>
      <c r="H359" t="s">
        <v>113</v>
      </c>
      <c r="I359">
        <v>-20</v>
      </c>
      <c r="J359" s="72">
        <v>7889035.3799999999</v>
      </c>
    </row>
    <row r="360" spans="4:10" x14ac:dyDescent="0.2">
      <c r="D360" t="s">
        <v>256</v>
      </c>
      <c r="E360" t="s">
        <v>15</v>
      </c>
      <c r="F360">
        <v>1.8</v>
      </c>
      <c r="G360" s="71">
        <v>-1000</v>
      </c>
      <c r="H360" t="s">
        <v>114</v>
      </c>
      <c r="I360" s="72">
        <v>18028.849999999999</v>
      </c>
      <c r="J360" s="72">
        <v>7889055.3799999999</v>
      </c>
    </row>
    <row r="361" spans="4:10" x14ac:dyDescent="0.2">
      <c r="D361" t="s">
        <v>256</v>
      </c>
      <c r="E361" t="s">
        <v>15</v>
      </c>
      <c r="F361">
        <v>96.89</v>
      </c>
      <c r="G361" s="71">
        <v>-1000</v>
      </c>
      <c r="H361" t="s">
        <v>115</v>
      </c>
      <c r="I361" s="72">
        <v>968900</v>
      </c>
      <c r="J361" s="72">
        <v>7871026.54</v>
      </c>
    </row>
    <row r="362" spans="4:10" x14ac:dyDescent="0.2">
      <c r="D362" t="s">
        <v>257</v>
      </c>
      <c r="E362" t="s">
        <v>15</v>
      </c>
      <c r="F362">
        <v>97.04</v>
      </c>
      <c r="G362" s="71">
        <v>1000</v>
      </c>
      <c r="H362" t="s">
        <v>113</v>
      </c>
      <c r="I362">
        <v>-20</v>
      </c>
      <c r="J362" s="72">
        <v>6902126.54</v>
      </c>
    </row>
    <row r="363" spans="4:10" x14ac:dyDescent="0.2">
      <c r="D363" t="s">
        <v>257</v>
      </c>
      <c r="E363" t="s">
        <v>15</v>
      </c>
      <c r="F363">
        <v>1.66</v>
      </c>
      <c r="G363" s="71">
        <v>1000</v>
      </c>
      <c r="H363" t="s">
        <v>114</v>
      </c>
      <c r="I363" s="72">
        <v>-16586.54</v>
      </c>
      <c r="J363" s="72">
        <v>6902146.54</v>
      </c>
    </row>
    <row r="364" spans="4:10" x14ac:dyDescent="0.2">
      <c r="D364" t="s">
        <v>257</v>
      </c>
      <c r="E364" t="s">
        <v>15</v>
      </c>
      <c r="F364">
        <v>97.04</v>
      </c>
      <c r="G364" s="71">
        <v>1000</v>
      </c>
      <c r="H364" t="s">
        <v>115</v>
      </c>
      <c r="I364" s="72">
        <v>-970400</v>
      </c>
      <c r="J364" s="72">
        <v>6918733.0800000001</v>
      </c>
    </row>
    <row r="365" spans="4:10" x14ac:dyDescent="0.2">
      <c r="D365" t="s">
        <v>257</v>
      </c>
      <c r="E365" t="s">
        <v>15</v>
      </c>
      <c r="F365">
        <v>97.04</v>
      </c>
      <c r="G365" s="71">
        <v>1000</v>
      </c>
      <c r="H365" t="s">
        <v>113</v>
      </c>
      <c r="I365">
        <v>-20</v>
      </c>
      <c r="J365" s="72">
        <v>7889133.0800000001</v>
      </c>
    </row>
    <row r="366" spans="4:10" x14ac:dyDescent="0.2">
      <c r="D366" t="s">
        <v>257</v>
      </c>
      <c r="E366" t="s">
        <v>15</v>
      </c>
      <c r="F366">
        <v>1.66</v>
      </c>
      <c r="G366" s="71">
        <v>1000</v>
      </c>
      <c r="H366" t="s">
        <v>114</v>
      </c>
      <c r="I366" s="72">
        <v>-16586.54</v>
      </c>
      <c r="J366" s="72">
        <v>7889153.0800000001</v>
      </c>
    </row>
    <row r="367" spans="4:10" x14ac:dyDescent="0.2">
      <c r="D367" t="s">
        <v>257</v>
      </c>
      <c r="E367" t="s">
        <v>15</v>
      </c>
      <c r="F367">
        <v>97.04</v>
      </c>
      <c r="G367" s="71">
        <v>1000</v>
      </c>
      <c r="H367" t="s">
        <v>115</v>
      </c>
      <c r="I367" s="72">
        <v>-970400</v>
      </c>
      <c r="J367" s="72">
        <v>7905739.6200000001</v>
      </c>
    </row>
    <row r="368" spans="4:10" x14ac:dyDescent="0.2">
      <c r="D368" t="s">
        <v>258</v>
      </c>
      <c r="E368" t="s">
        <v>15</v>
      </c>
      <c r="F368">
        <v>97.15</v>
      </c>
      <c r="G368" s="71">
        <v>1000</v>
      </c>
      <c r="H368" t="s">
        <v>113</v>
      </c>
      <c r="I368">
        <v>-20</v>
      </c>
      <c r="J368" s="72">
        <v>8876139.6199999992</v>
      </c>
    </row>
    <row r="369" spans="4:10" x14ac:dyDescent="0.2">
      <c r="D369" t="s">
        <v>258</v>
      </c>
      <c r="E369" t="s">
        <v>15</v>
      </c>
      <c r="F369">
        <v>1.65</v>
      </c>
      <c r="G369" s="71">
        <v>1000</v>
      </c>
      <c r="H369" t="s">
        <v>114</v>
      </c>
      <c r="I369" s="72">
        <v>-16506.41</v>
      </c>
      <c r="J369" s="72">
        <v>8876159.6199999992</v>
      </c>
    </row>
    <row r="370" spans="4:10" x14ac:dyDescent="0.2">
      <c r="D370" t="s">
        <v>258</v>
      </c>
      <c r="E370" t="s">
        <v>15</v>
      </c>
      <c r="F370">
        <v>97.15</v>
      </c>
      <c r="G370" s="71">
        <v>1000</v>
      </c>
      <c r="H370" t="s">
        <v>115</v>
      </c>
      <c r="I370" s="72">
        <v>-971500</v>
      </c>
      <c r="J370" s="72">
        <v>8892666.0299999993</v>
      </c>
    </row>
    <row r="371" spans="4:10" x14ac:dyDescent="0.2">
      <c r="D371" t="s">
        <v>259</v>
      </c>
      <c r="E371" t="s">
        <v>15</v>
      </c>
      <c r="F371">
        <v>97.12</v>
      </c>
      <c r="G371" s="71">
        <v>1000</v>
      </c>
      <c r="H371" t="s">
        <v>113</v>
      </c>
      <c r="I371">
        <v>-20</v>
      </c>
      <c r="J371" s="72">
        <v>9864166.0299999993</v>
      </c>
    </row>
    <row r="372" spans="4:10" x14ac:dyDescent="0.2">
      <c r="D372" t="s">
        <v>259</v>
      </c>
      <c r="E372" t="s">
        <v>15</v>
      </c>
      <c r="F372">
        <v>1.57</v>
      </c>
      <c r="G372" s="71">
        <v>1000</v>
      </c>
      <c r="H372" t="s">
        <v>114</v>
      </c>
      <c r="I372" s="72">
        <v>-15705.13</v>
      </c>
      <c r="J372" s="72">
        <v>9864186.0299999993</v>
      </c>
    </row>
    <row r="373" spans="4:10" x14ac:dyDescent="0.2">
      <c r="D373" t="s">
        <v>259</v>
      </c>
      <c r="E373" t="s">
        <v>15</v>
      </c>
      <c r="F373">
        <v>97.12</v>
      </c>
      <c r="G373" s="71">
        <v>1000</v>
      </c>
      <c r="H373" t="s">
        <v>115</v>
      </c>
      <c r="I373" s="72">
        <v>-971200</v>
      </c>
      <c r="J373" s="72">
        <v>9879891.1500000004</v>
      </c>
    </row>
    <row r="374" spans="4:10" x14ac:dyDescent="0.2">
      <c r="D374" t="s">
        <v>259</v>
      </c>
      <c r="E374" t="s">
        <v>15</v>
      </c>
      <c r="F374">
        <v>97.12</v>
      </c>
      <c r="G374" s="71">
        <v>1000</v>
      </c>
      <c r="H374" t="s">
        <v>113</v>
      </c>
      <c r="I374">
        <v>-20</v>
      </c>
      <c r="J374" s="72">
        <v>10851091.15</v>
      </c>
    </row>
    <row r="375" spans="4:10" x14ac:dyDescent="0.2">
      <c r="D375" t="s">
        <v>259</v>
      </c>
      <c r="E375" t="s">
        <v>15</v>
      </c>
      <c r="F375">
        <v>1.57</v>
      </c>
      <c r="G375" s="71">
        <v>1000</v>
      </c>
      <c r="H375" t="s">
        <v>114</v>
      </c>
      <c r="I375" s="72">
        <v>-15705.13</v>
      </c>
      <c r="J375" s="72">
        <v>10851111.15</v>
      </c>
    </row>
    <row r="376" spans="4:10" x14ac:dyDescent="0.2">
      <c r="D376" t="s">
        <v>259</v>
      </c>
      <c r="E376" t="s">
        <v>15</v>
      </c>
      <c r="F376">
        <v>97.12</v>
      </c>
      <c r="G376" s="71">
        <v>1000</v>
      </c>
      <c r="H376" t="s">
        <v>115</v>
      </c>
      <c r="I376" s="72">
        <v>-971200</v>
      </c>
      <c r="J376" s="72">
        <v>10866816.279999999</v>
      </c>
    </row>
    <row r="377" spans="4:10" x14ac:dyDescent="0.2">
      <c r="D377" t="s">
        <v>260</v>
      </c>
      <c r="E377" t="s">
        <v>15</v>
      </c>
      <c r="F377">
        <v>97.05</v>
      </c>
      <c r="G377" s="71">
        <v>1000</v>
      </c>
      <c r="H377" t="s">
        <v>113</v>
      </c>
      <c r="I377">
        <v>-20</v>
      </c>
      <c r="J377" s="72">
        <v>11838016.279999999</v>
      </c>
    </row>
    <row r="378" spans="4:10" x14ac:dyDescent="0.2">
      <c r="D378" t="s">
        <v>260</v>
      </c>
      <c r="E378" t="s">
        <v>15</v>
      </c>
      <c r="F378">
        <v>1.56</v>
      </c>
      <c r="G378" s="71">
        <v>1000</v>
      </c>
      <c r="H378" t="s">
        <v>114</v>
      </c>
      <c r="I378" s="72">
        <v>-15625</v>
      </c>
      <c r="J378" s="72">
        <v>11838036.279999999</v>
      </c>
    </row>
    <row r="379" spans="4:10" x14ac:dyDescent="0.2">
      <c r="D379" t="s">
        <v>260</v>
      </c>
      <c r="E379" t="s">
        <v>15</v>
      </c>
      <c r="F379">
        <v>97.05</v>
      </c>
      <c r="G379" s="71">
        <v>1000</v>
      </c>
      <c r="H379" t="s">
        <v>115</v>
      </c>
      <c r="I379" s="72">
        <v>-970500</v>
      </c>
      <c r="J379" s="72">
        <v>11853661.279999999</v>
      </c>
    </row>
    <row r="380" spans="4:10" x14ac:dyDescent="0.2">
      <c r="D380" t="s">
        <v>260</v>
      </c>
      <c r="E380" t="s">
        <v>15</v>
      </c>
      <c r="F380">
        <v>97.05</v>
      </c>
      <c r="G380" s="71">
        <v>1000</v>
      </c>
      <c r="H380" t="s">
        <v>113</v>
      </c>
      <c r="I380">
        <v>-20</v>
      </c>
      <c r="J380" s="72">
        <v>12824161.279999999</v>
      </c>
    </row>
    <row r="381" spans="4:10" x14ac:dyDescent="0.2">
      <c r="D381" t="s">
        <v>260</v>
      </c>
      <c r="E381" t="s">
        <v>15</v>
      </c>
      <c r="F381">
        <v>1.56</v>
      </c>
      <c r="G381" s="71">
        <v>1000</v>
      </c>
      <c r="H381" t="s">
        <v>114</v>
      </c>
      <c r="I381" s="72">
        <v>-15625</v>
      </c>
      <c r="J381" s="72">
        <v>12824181.279999999</v>
      </c>
    </row>
    <row r="382" spans="4:10" x14ac:dyDescent="0.2">
      <c r="D382" t="s">
        <v>260</v>
      </c>
      <c r="E382" t="s">
        <v>15</v>
      </c>
      <c r="F382">
        <v>97.05</v>
      </c>
      <c r="G382" s="71">
        <v>1000</v>
      </c>
      <c r="H382" t="s">
        <v>115</v>
      </c>
      <c r="I382" s="72">
        <v>-970500</v>
      </c>
      <c r="J382" s="72">
        <v>12839806.279999999</v>
      </c>
    </row>
    <row r="383" spans="4:10" x14ac:dyDescent="0.2">
      <c r="D383" t="s">
        <v>260</v>
      </c>
      <c r="E383" t="s">
        <v>15</v>
      </c>
      <c r="F383">
        <v>97.05</v>
      </c>
      <c r="G383" s="71">
        <v>1000</v>
      </c>
      <c r="H383" t="s">
        <v>113</v>
      </c>
      <c r="I383">
        <v>-20</v>
      </c>
      <c r="J383" s="72">
        <v>13810306.279999999</v>
      </c>
    </row>
    <row r="384" spans="4:10" x14ac:dyDescent="0.2">
      <c r="D384" t="s">
        <v>260</v>
      </c>
      <c r="E384" t="s">
        <v>15</v>
      </c>
      <c r="F384">
        <v>1.56</v>
      </c>
      <c r="G384" s="71">
        <v>1000</v>
      </c>
      <c r="H384" t="s">
        <v>114</v>
      </c>
      <c r="I384" s="72">
        <v>-15625</v>
      </c>
      <c r="J384" s="72">
        <v>13810326.279999999</v>
      </c>
    </row>
    <row r="385" spans="4:10" x14ac:dyDescent="0.2">
      <c r="D385" t="s">
        <v>260</v>
      </c>
      <c r="E385" t="s">
        <v>15</v>
      </c>
      <c r="F385">
        <v>97.05</v>
      </c>
      <c r="G385" s="71">
        <v>1000</v>
      </c>
      <c r="H385" t="s">
        <v>115</v>
      </c>
      <c r="I385" s="72">
        <v>-970500</v>
      </c>
      <c r="J385" s="72">
        <v>13825951.279999999</v>
      </c>
    </row>
    <row r="386" spans="4:10" x14ac:dyDescent="0.2">
      <c r="D386" t="s">
        <v>260</v>
      </c>
      <c r="E386" t="s">
        <v>15</v>
      </c>
      <c r="F386">
        <v>97.05</v>
      </c>
      <c r="G386" s="71">
        <v>1000</v>
      </c>
      <c r="H386" t="s">
        <v>113</v>
      </c>
      <c r="I386">
        <v>-20</v>
      </c>
      <c r="J386" s="72">
        <v>14796451.279999999</v>
      </c>
    </row>
    <row r="387" spans="4:10" x14ac:dyDescent="0.2">
      <c r="D387" t="s">
        <v>260</v>
      </c>
      <c r="E387" t="s">
        <v>15</v>
      </c>
      <c r="F387">
        <v>1.56</v>
      </c>
      <c r="G387" s="71">
        <v>1000</v>
      </c>
      <c r="H387" t="s">
        <v>114</v>
      </c>
      <c r="I387" s="72">
        <v>-15625</v>
      </c>
      <c r="J387" s="72">
        <v>14796471.279999999</v>
      </c>
    </row>
    <row r="388" spans="4:10" x14ac:dyDescent="0.2">
      <c r="D388" t="s">
        <v>260</v>
      </c>
      <c r="E388" t="s">
        <v>15</v>
      </c>
      <c r="F388">
        <v>97.05</v>
      </c>
      <c r="G388" s="71">
        <v>1000</v>
      </c>
      <c r="H388" t="s">
        <v>115</v>
      </c>
      <c r="I388" s="72">
        <v>-970500</v>
      </c>
      <c r="J388" s="72">
        <v>14812096.279999999</v>
      </c>
    </row>
    <row r="389" spans="4:10" x14ac:dyDescent="0.2">
      <c r="D389" t="s">
        <v>261</v>
      </c>
      <c r="E389" t="s">
        <v>15</v>
      </c>
      <c r="F389">
        <v>97.15</v>
      </c>
      <c r="G389" s="71">
        <v>1000</v>
      </c>
      <c r="H389" t="s">
        <v>113</v>
      </c>
      <c r="I389">
        <v>-20</v>
      </c>
      <c r="J389" s="72">
        <v>15782596.279999999</v>
      </c>
    </row>
    <row r="390" spans="4:10" x14ac:dyDescent="0.2">
      <c r="D390" t="s">
        <v>261</v>
      </c>
      <c r="E390" t="s">
        <v>15</v>
      </c>
      <c r="F390">
        <v>1.55</v>
      </c>
      <c r="G390" s="71">
        <v>1000</v>
      </c>
      <c r="H390" t="s">
        <v>114</v>
      </c>
      <c r="I390" s="72">
        <v>-15544.87</v>
      </c>
      <c r="J390" s="72">
        <v>15782616.279999999</v>
      </c>
    </row>
    <row r="391" spans="4:10" x14ac:dyDescent="0.2">
      <c r="D391" t="s">
        <v>261</v>
      </c>
      <c r="E391" t="s">
        <v>15</v>
      </c>
      <c r="F391">
        <v>97.15</v>
      </c>
      <c r="G391" s="71">
        <v>1000</v>
      </c>
      <c r="H391" t="s">
        <v>115</v>
      </c>
      <c r="I391" s="72">
        <v>-971500</v>
      </c>
      <c r="J391" s="72">
        <v>15798161.15</v>
      </c>
    </row>
    <row r="392" spans="4:10" x14ac:dyDescent="0.2">
      <c r="D392" t="s">
        <v>261</v>
      </c>
      <c r="E392" t="s">
        <v>15</v>
      </c>
      <c r="F392">
        <v>97.15</v>
      </c>
      <c r="G392" s="71">
        <v>1000</v>
      </c>
      <c r="H392" t="s">
        <v>113</v>
      </c>
      <c r="I392">
        <v>-20</v>
      </c>
      <c r="J392" s="72">
        <v>16769661.15</v>
      </c>
    </row>
    <row r="393" spans="4:10" x14ac:dyDescent="0.2">
      <c r="D393" t="s">
        <v>261</v>
      </c>
      <c r="E393" t="s">
        <v>15</v>
      </c>
      <c r="F393">
        <v>1.55</v>
      </c>
      <c r="G393" s="71">
        <v>1000</v>
      </c>
      <c r="H393" t="s">
        <v>114</v>
      </c>
      <c r="I393" s="72">
        <v>-15544.87</v>
      </c>
      <c r="J393" s="72">
        <v>16769681.15</v>
      </c>
    </row>
    <row r="394" spans="4:10" x14ac:dyDescent="0.2">
      <c r="D394" t="s">
        <v>261</v>
      </c>
      <c r="E394" t="s">
        <v>15</v>
      </c>
      <c r="F394">
        <v>97.15</v>
      </c>
      <c r="G394" s="71">
        <v>1000</v>
      </c>
      <c r="H394" t="s">
        <v>115</v>
      </c>
      <c r="I394" s="72">
        <v>-971500</v>
      </c>
      <c r="J394" s="72">
        <v>16785226.030000001</v>
      </c>
    </row>
    <row r="395" spans="4:10" x14ac:dyDescent="0.2">
      <c r="D395" t="s">
        <v>261</v>
      </c>
      <c r="E395" t="s">
        <v>15</v>
      </c>
      <c r="F395">
        <v>97.15</v>
      </c>
      <c r="G395" s="71">
        <v>1000</v>
      </c>
      <c r="H395" t="s">
        <v>113</v>
      </c>
      <c r="I395">
        <v>-20</v>
      </c>
      <c r="J395" s="72">
        <v>17756726.030000001</v>
      </c>
    </row>
    <row r="396" spans="4:10" x14ac:dyDescent="0.2">
      <c r="D396" t="s">
        <v>261</v>
      </c>
      <c r="E396" t="s">
        <v>15</v>
      </c>
      <c r="F396">
        <v>1.55</v>
      </c>
      <c r="G396" s="71">
        <v>1000</v>
      </c>
      <c r="H396" t="s">
        <v>114</v>
      </c>
      <c r="I396" s="72">
        <v>-15544.87</v>
      </c>
      <c r="J396" s="72">
        <v>17756746.030000001</v>
      </c>
    </row>
    <row r="397" spans="4:10" x14ac:dyDescent="0.2">
      <c r="D397" t="s">
        <v>261</v>
      </c>
      <c r="E397" t="s">
        <v>15</v>
      </c>
      <c r="F397">
        <v>97.15</v>
      </c>
      <c r="G397" s="71">
        <v>1000</v>
      </c>
      <c r="H397" t="s">
        <v>115</v>
      </c>
      <c r="I397" s="72">
        <v>-971500</v>
      </c>
      <c r="J397" s="72">
        <v>17772290.899999999</v>
      </c>
    </row>
    <row r="398" spans="4:10" x14ac:dyDescent="0.2">
      <c r="D398" t="s">
        <v>261</v>
      </c>
      <c r="E398" t="s">
        <v>15</v>
      </c>
      <c r="F398">
        <v>97.15</v>
      </c>
      <c r="G398" s="71">
        <v>1000</v>
      </c>
      <c r="H398" t="s">
        <v>113</v>
      </c>
      <c r="I398">
        <v>-20</v>
      </c>
      <c r="J398" s="72">
        <v>18743790.899999999</v>
      </c>
    </row>
    <row r="399" spans="4:10" x14ac:dyDescent="0.2">
      <c r="D399" t="s">
        <v>261</v>
      </c>
      <c r="E399" t="s">
        <v>15</v>
      </c>
      <c r="F399">
        <v>1.55</v>
      </c>
      <c r="G399" s="71">
        <v>1000</v>
      </c>
      <c r="H399" t="s">
        <v>114</v>
      </c>
      <c r="I399" s="72">
        <v>-15544.87</v>
      </c>
      <c r="J399" s="72">
        <v>18743810.899999999</v>
      </c>
    </row>
    <row r="400" spans="4:10" x14ac:dyDescent="0.2">
      <c r="D400" t="s">
        <v>261</v>
      </c>
      <c r="E400" t="s">
        <v>15</v>
      </c>
      <c r="F400">
        <v>97.15</v>
      </c>
      <c r="G400" s="71">
        <v>1000</v>
      </c>
      <c r="H400" t="s">
        <v>115</v>
      </c>
      <c r="I400" s="72">
        <v>-971500</v>
      </c>
      <c r="J400" s="72">
        <v>18759355.77</v>
      </c>
    </row>
    <row r="401" spans="4:10" x14ac:dyDescent="0.2">
      <c r="D401" t="s">
        <v>262</v>
      </c>
      <c r="E401" t="s">
        <v>15</v>
      </c>
      <c r="F401">
        <v>97.19</v>
      </c>
      <c r="G401" s="71">
        <v>1000</v>
      </c>
      <c r="H401" t="s">
        <v>113</v>
      </c>
      <c r="I401">
        <v>-20</v>
      </c>
      <c r="J401" s="72">
        <v>19730855.77</v>
      </c>
    </row>
    <row r="402" spans="4:10" x14ac:dyDescent="0.2">
      <c r="D402" t="s">
        <v>262</v>
      </c>
      <c r="E402" t="s">
        <v>15</v>
      </c>
      <c r="F402">
        <v>1.55</v>
      </c>
      <c r="G402" s="71">
        <v>1000</v>
      </c>
      <c r="H402" t="s">
        <v>114</v>
      </c>
      <c r="I402" s="72">
        <v>-15464.74</v>
      </c>
      <c r="J402" s="72">
        <v>19730875.77</v>
      </c>
    </row>
    <row r="403" spans="4:10" x14ac:dyDescent="0.2">
      <c r="D403" t="s">
        <v>262</v>
      </c>
      <c r="E403" t="s">
        <v>15</v>
      </c>
      <c r="F403">
        <v>97.19</v>
      </c>
      <c r="G403" s="71">
        <v>1000</v>
      </c>
      <c r="H403" t="s">
        <v>115</v>
      </c>
      <c r="I403" s="72">
        <v>-971900</v>
      </c>
      <c r="J403" s="72">
        <v>19746340.510000002</v>
      </c>
    </row>
    <row r="404" spans="4:10" x14ac:dyDescent="0.2">
      <c r="D404" t="s">
        <v>262</v>
      </c>
      <c r="E404" t="s">
        <v>15</v>
      </c>
      <c r="F404">
        <v>97.19</v>
      </c>
      <c r="G404" s="71">
        <v>1000</v>
      </c>
      <c r="H404" t="s">
        <v>113</v>
      </c>
      <c r="I404">
        <v>-20</v>
      </c>
      <c r="J404" s="72">
        <v>20718240.510000002</v>
      </c>
    </row>
    <row r="405" spans="4:10" x14ac:dyDescent="0.2">
      <c r="D405" t="s">
        <v>262</v>
      </c>
      <c r="E405" t="s">
        <v>15</v>
      </c>
      <c r="F405">
        <v>1.55</v>
      </c>
      <c r="G405" s="71">
        <v>1000</v>
      </c>
      <c r="H405" t="s">
        <v>114</v>
      </c>
      <c r="I405" s="72">
        <v>-15464.74</v>
      </c>
      <c r="J405" s="72">
        <v>20718260.510000002</v>
      </c>
    </row>
    <row r="406" spans="4:10" x14ac:dyDescent="0.2">
      <c r="D406" t="s">
        <v>262</v>
      </c>
      <c r="E406" t="s">
        <v>15</v>
      </c>
      <c r="F406">
        <v>97.19</v>
      </c>
      <c r="G406" s="71">
        <v>1000</v>
      </c>
      <c r="H406" t="s">
        <v>115</v>
      </c>
      <c r="I406" s="72">
        <v>-971900</v>
      </c>
      <c r="J406" s="72">
        <v>20733725.260000002</v>
      </c>
    </row>
    <row r="407" spans="4:10" x14ac:dyDescent="0.2">
      <c r="D407" t="s">
        <v>262</v>
      </c>
      <c r="E407" t="s">
        <v>15</v>
      </c>
      <c r="F407">
        <v>97.19</v>
      </c>
      <c r="G407" s="71">
        <v>1000</v>
      </c>
      <c r="H407" t="s">
        <v>113</v>
      </c>
      <c r="I407">
        <v>-20</v>
      </c>
      <c r="J407" s="72">
        <v>21705625.260000002</v>
      </c>
    </row>
    <row r="408" spans="4:10" x14ac:dyDescent="0.2">
      <c r="D408" t="s">
        <v>262</v>
      </c>
      <c r="E408" t="s">
        <v>15</v>
      </c>
      <c r="F408">
        <v>1.55</v>
      </c>
      <c r="G408" s="71">
        <v>1000</v>
      </c>
      <c r="H408" t="s">
        <v>114</v>
      </c>
      <c r="I408" s="72">
        <v>-15464.74</v>
      </c>
      <c r="J408" s="72">
        <v>21705645.260000002</v>
      </c>
    </row>
    <row r="409" spans="4:10" x14ac:dyDescent="0.2">
      <c r="D409" t="s">
        <v>262</v>
      </c>
      <c r="E409" t="s">
        <v>15</v>
      </c>
      <c r="F409">
        <v>97.19</v>
      </c>
      <c r="G409" s="71">
        <v>1000</v>
      </c>
      <c r="H409" t="s">
        <v>115</v>
      </c>
      <c r="I409" s="72">
        <v>-971900</v>
      </c>
      <c r="J409" s="72">
        <v>21721110</v>
      </c>
    </row>
    <row r="410" spans="4:10" x14ac:dyDescent="0.2">
      <c r="D410" t="s">
        <v>262</v>
      </c>
      <c r="E410" t="s">
        <v>15</v>
      </c>
      <c r="F410">
        <v>97.19</v>
      </c>
      <c r="G410" s="71">
        <v>1000</v>
      </c>
      <c r="H410" t="s">
        <v>113</v>
      </c>
      <c r="I410">
        <v>-20</v>
      </c>
      <c r="J410" s="72">
        <v>22693010</v>
      </c>
    </row>
    <row r="411" spans="4:10" x14ac:dyDescent="0.2">
      <c r="D411" t="s">
        <v>262</v>
      </c>
      <c r="E411" t="s">
        <v>15</v>
      </c>
      <c r="F411">
        <v>1.55</v>
      </c>
      <c r="G411" s="71">
        <v>1000</v>
      </c>
      <c r="H411" t="s">
        <v>114</v>
      </c>
      <c r="I411" s="72">
        <v>-15464.74</v>
      </c>
      <c r="J411" s="72">
        <v>22693030</v>
      </c>
    </row>
    <row r="412" spans="4:10" x14ac:dyDescent="0.2">
      <c r="D412" t="s">
        <v>262</v>
      </c>
      <c r="E412" t="s">
        <v>15</v>
      </c>
      <c r="F412">
        <v>97.19</v>
      </c>
      <c r="G412" s="71">
        <v>1000</v>
      </c>
      <c r="H412" t="s">
        <v>115</v>
      </c>
      <c r="I412" s="72">
        <v>-971900</v>
      </c>
      <c r="J412" s="72">
        <v>22708494.739999998</v>
      </c>
    </row>
    <row r="413" spans="4:10" x14ac:dyDescent="0.2">
      <c r="D413" t="s">
        <v>263</v>
      </c>
      <c r="E413" t="s">
        <v>15</v>
      </c>
      <c r="F413">
        <v>97</v>
      </c>
      <c r="G413" s="71">
        <v>-1000</v>
      </c>
      <c r="H413" t="s">
        <v>113</v>
      </c>
      <c r="I413">
        <v>-20</v>
      </c>
      <c r="J413" s="72">
        <v>23680394.739999998</v>
      </c>
    </row>
    <row r="414" spans="4:10" x14ac:dyDescent="0.2">
      <c r="D414" t="s">
        <v>263</v>
      </c>
      <c r="E414" t="s">
        <v>15</v>
      </c>
      <c r="F414">
        <v>1.53</v>
      </c>
      <c r="G414" s="71">
        <v>-1000</v>
      </c>
      <c r="H414" t="s">
        <v>114</v>
      </c>
      <c r="I414" s="72">
        <v>15304.49</v>
      </c>
      <c r="J414" s="72">
        <v>23680414.739999998</v>
      </c>
    </row>
    <row r="415" spans="4:10" x14ac:dyDescent="0.2">
      <c r="D415" t="s">
        <v>263</v>
      </c>
      <c r="E415" t="s">
        <v>15</v>
      </c>
      <c r="F415">
        <v>97</v>
      </c>
      <c r="G415" s="71">
        <v>-1000</v>
      </c>
      <c r="H415" t="s">
        <v>115</v>
      </c>
      <c r="I415" s="72">
        <v>970000</v>
      </c>
      <c r="J415" s="72">
        <v>23665110.260000002</v>
      </c>
    </row>
    <row r="416" spans="4:10" x14ac:dyDescent="0.2">
      <c r="D416" t="s">
        <v>263</v>
      </c>
      <c r="E416" t="s">
        <v>15</v>
      </c>
      <c r="F416">
        <v>97</v>
      </c>
      <c r="G416" s="71">
        <v>-1000</v>
      </c>
      <c r="H416" t="s">
        <v>113</v>
      </c>
      <c r="I416">
        <v>-20</v>
      </c>
      <c r="J416" s="72">
        <v>22695110.260000002</v>
      </c>
    </row>
    <row r="417" spans="4:10" x14ac:dyDescent="0.2">
      <c r="D417" t="s">
        <v>263</v>
      </c>
      <c r="E417" t="s">
        <v>15</v>
      </c>
      <c r="F417">
        <v>1.53</v>
      </c>
      <c r="G417" s="71">
        <v>-1000</v>
      </c>
      <c r="H417" t="s">
        <v>114</v>
      </c>
      <c r="I417" s="72">
        <v>15304.49</v>
      </c>
      <c r="J417" s="72">
        <v>22695130.260000002</v>
      </c>
    </row>
    <row r="418" spans="4:10" x14ac:dyDescent="0.2">
      <c r="D418" t="s">
        <v>263</v>
      </c>
      <c r="E418" t="s">
        <v>15</v>
      </c>
      <c r="F418">
        <v>97</v>
      </c>
      <c r="G418" s="71">
        <v>-1000</v>
      </c>
      <c r="H418" t="s">
        <v>115</v>
      </c>
      <c r="I418" s="72">
        <v>970000</v>
      </c>
      <c r="J418" s="72">
        <v>22679825.77</v>
      </c>
    </row>
    <row r="419" spans="4:10" x14ac:dyDescent="0.2">
      <c r="D419" t="s">
        <v>263</v>
      </c>
      <c r="E419" t="s">
        <v>15</v>
      </c>
      <c r="F419">
        <v>97</v>
      </c>
      <c r="G419" s="71">
        <v>-1000</v>
      </c>
      <c r="H419" t="s">
        <v>113</v>
      </c>
      <c r="I419">
        <v>-20</v>
      </c>
      <c r="J419" s="72">
        <v>21709825.77</v>
      </c>
    </row>
    <row r="420" spans="4:10" x14ac:dyDescent="0.2">
      <c r="D420" t="s">
        <v>263</v>
      </c>
      <c r="E420" t="s">
        <v>15</v>
      </c>
      <c r="F420">
        <v>1.53</v>
      </c>
      <c r="G420" s="71">
        <v>-1000</v>
      </c>
      <c r="H420" t="s">
        <v>114</v>
      </c>
      <c r="I420" s="72">
        <v>15304.49</v>
      </c>
      <c r="J420" s="72">
        <v>21709845.77</v>
      </c>
    </row>
    <row r="421" spans="4:10" x14ac:dyDescent="0.2">
      <c r="D421" t="s">
        <v>263</v>
      </c>
      <c r="E421" t="s">
        <v>15</v>
      </c>
      <c r="F421">
        <v>97</v>
      </c>
      <c r="G421" s="71">
        <v>-1000</v>
      </c>
      <c r="H421" t="s">
        <v>115</v>
      </c>
      <c r="I421" s="72">
        <v>970000</v>
      </c>
      <c r="J421" s="72">
        <v>21694541.280000001</v>
      </c>
    </row>
    <row r="422" spans="4:10" x14ac:dyDescent="0.2">
      <c r="D422" t="s">
        <v>128</v>
      </c>
      <c r="E422" t="s">
        <v>15</v>
      </c>
      <c r="F422">
        <v>97.07</v>
      </c>
      <c r="G422" s="71">
        <v>-1000</v>
      </c>
      <c r="H422" t="s">
        <v>113</v>
      </c>
      <c r="I422">
        <v>-20</v>
      </c>
      <c r="J422" s="72">
        <v>20724541.280000001</v>
      </c>
    </row>
    <row r="423" spans="4:10" x14ac:dyDescent="0.2">
      <c r="D423" t="s">
        <v>128</v>
      </c>
      <c r="E423" t="s">
        <v>15</v>
      </c>
      <c r="F423">
        <v>1.52</v>
      </c>
      <c r="G423" s="71">
        <v>-1000</v>
      </c>
      <c r="H423" t="s">
        <v>114</v>
      </c>
      <c r="I423" s="72">
        <v>15224.36</v>
      </c>
      <c r="J423" s="72">
        <v>20724561.280000001</v>
      </c>
    </row>
    <row r="424" spans="4:10" x14ac:dyDescent="0.2">
      <c r="D424" t="s">
        <v>128</v>
      </c>
      <c r="E424" t="s">
        <v>15</v>
      </c>
      <c r="F424">
        <v>97.07</v>
      </c>
      <c r="G424" s="71">
        <v>-1000</v>
      </c>
      <c r="H424" t="s">
        <v>115</v>
      </c>
      <c r="I424" s="72">
        <v>970700</v>
      </c>
      <c r="J424" s="72">
        <v>20709336.920000002</v>
      </c>
    </row>
    <row r="425" spans="4:10" x14ac:dyDescent="0.2">
      <c r="D425" t="s">
        <v>128</v>
      </c>
      <c r="E425" t="s">
        <v>15</v>
      </c>
      <c r="F425">
        <v>97.07</v>
      </c>
      <c r="G425" s="71">
        <v>-1000</v>
      </c>
      <c r="H425" t="s">
        <v>113</v>
      </c>
      <c r="I425">
        <v>-20</v>
      </c>
      <c r="J425" s="72">
        <v>19738636.920000002</v>
      </c>
    </row>
    <row r="426" spans="4:10" x14ac:dyDescent="0.2">
      <c r="D426" t="s">
        <v>128</v>
      </c>
      <c r="E426" t="s">
        <v>15</v>
      </c>
      <c r="F426">
        <v>1.52</v>
      </c>
      <c r="G426" s="71">
        <v>-1000</v>
      </c>
      <c r="H426" t="s">
        <v>114</v>
      </c>
      <c r="I426" s="72">
        <v>15224.36</v>
      </c>
      <c r="J426" s="72">
        <v>19738656.920000002</v>
      </c>
    </row>
    <row r="427" spans="4:10" x14ac:dyDescent="0.2">
      <c r="D427" t="s">
        <v>128</v>
      </c>
      <c r="E427" t="s">
        <v>15</v>
      </c>
      <c r="F427">
        <v>97.07</v>
      </c>
      <c r="G427" s="71">
        <v>-1000</v>
      </c>
      <c r="H427" t="s">
        <v>115</v>
      </c>
      <c r="I427" s="72">
        <v>970700</v>
      </c>
      <c r="J427" s="72">
        <v>19723432.559999999</v>
      </c>
    </row>
    <row r="428" spans="4:10" x14ac:dyDescent="0.2">
      <c r="D428" t="s">
        <v>128</v>
      </c>
      <c r="E428" t="s">
        <v>15</v>
      </c>
      <c r="F428">
        <v>97.07</v>
      </c>
      <c r="G428" s="71">
        <v>-1000</v>
      </c>
      <c r="H428" t="s">
        <v>113</v>
      </c>
      <c r="I428">
        <v>-20</v>
      </c>
      <c r="J428" s="72">
        <v>18752732.559999999</v>
      </c>
    </row>
    <row r="429" spans="4:10" x14ac:dyDescent="0.2">
      <c r="D429" t="s">
        <v>128</v>
      </c>
      <c r="E429" t="s">
        <v>15</v>
      </c>
      <c r="F429">
        <v>1.52</v>
      </c>
      <c r="G429" s="71">
        <v>-1000</v>
      </c>
      <c r="H429" t="s">
        <v>114</v>
      </c>
      <c r="I429" s="72">
        <v>15224.36</v>
      </c>
      <c r="J429" s="72">
        <v>18752752.559999999</v>
      </c>
    </row>
    <row r="430" spans="4:10" x14ac:dyDescent="0.2">
      <c r="D430" t="s">
        <v>128</v>
      </c>
      <c r="E430" t="s">
        <v>15</v>
      </c>
      <c r="F430">
        <v>97.07</v>
      </c>
      <c r="G430" s="71">
        <v>-1000</v>
      </c>
      <c r="H430" t="s">
        <v>115</v>
      </c>
      <c r="I430" s="72">
        <v>970700</v>
      </c>
      <c r="J430" s="72">
        <v>18737528.210000001</v>
      </c>
    </row>
    <row r="431" spans="4:10" x14ac:dyDescent="0.2">
      <c r="D431" t="s">
        <v>129</v>
      </c>
      <c r="E431" t="s">
        <v>15</v>
      </c>
      <c r="F431">
        <v>97.03</v>
      </c>
      <c r="G431" s="71">
        <v>-1000</v>
      </c>
      <c r="H431" t="s">
        <v>113</v>
      </c>
      <c r="I431">
        <v>-20</v>
      </c>
      <c r="J431" s="72">
        <v>17766828.210000001</v>
      </c>
    </row>
    <row r="432" spans="4:10" x14ac:dyDescent="0.2">
      <c r="D432" t="s">
        <v>129</v>
      </c>
      <c r="E432" t="s">
        <v>15</v>
      </c>
      <c r="F432">
        <v>1.51</v>
      </c>
      <c r="G432" s="71">
        <v>-1000</v>
      </c>
      <c r="H432" t="s">
        <v>114</v>
      </c>
      <c r="I432" s="72">
        <v>15144.23</v>
      </c>
      <c r="J432" s="72">
        <v>17766848.210000001</v>
      </c>
    </row>
    <row r="433" spans="4:10" x14ac:dyDescent="0.2">
      <c r="D433" t="s">
        <v>129</v>
      </c>
      <c r="E433" t="s">
        <v>15</v>
      </c>
      <c r="F433">
        <v>97.03</v>
      </c>
      <c r="G433" s="71">
        <v>-1000</v>
      </c>
      <c r="H433" t="s">
        <v>115</v>
      </c>
      <c r="I433" s="72">
        <v>970300</v>
      </c>
      <c r="J433" s="72">
        <v>17751703.969999999</v>
      </c>
    </row>
    <row r="434" spans="4:10" x14ac:dyDescent="0.2">
      <c r="D434" t="s">
        <v>129</v>
      </c>
      <c r="E434" t="s">
        <v>15</v>
      </c>
      <c r="F434">
        <v>97.03</v>
      </c>
      <c r="G434" s="71">
        <v>-1000</v>
      </c>
      <c r="H434" t="s">
        <v>113</v>
      </c>
      <c r="I434">
        <v>-20</v>
      </c>
      <c r="J434" s="72">
        <v>16781403.969999999</v>
      </c>
    </row>
    <row r="435" spans="4:10" x14ac:dyDescent="0.2">
      <c r="D435" t="s">
        <v>129</v>
      </c>
      <c r="E435" t="s">
        <v>15</v>
      </c>
      <c r="F435">
        <v>1.51</v>
      </c>
      <c r="G435" s="71">
        <v>-1000</v>
      </c>
      <c r="H435" t="s">
        <v>114</v>
      </c>
      <c r="I435" s="72">
        <v>15144.23</v>
      </c>
      <c r="J435" s="72">
        <v>16781423.969999999</v>
      </c>
    </row>
    <row r="436" spans="4:10" x14ac:dyDescent="0.2">
      <c r="D436" t="s">
        <v>129</v>
      </c>
      <c r="E436" t="s">
        <v>15</v>
      </c>
      <c r="F436">
        <v>97.03</v>
      </c>
      <c r="G436" s="71">
        <v>-1000</v>
      </c>
      <c r="H436" t="s">
        <v>115</v>
      </c>
      <c r="I436" s="72">
        <v>970300</v>
      </c>
      <c r="J436" s="72">
        <v>16766279.74</v>
      </c>
    </row>
    <row r="437" spans="4:10" x14ac:dyDescent="0.2">
      <c r="D437" t="s">
        <v>129</v>
      </c>
      <c r="E437" t="s">
        <v>15</v>
      </c>
      <c r="F437">
        <v>97.03</v>
      </c>
      <c r="G437" s="71">
        <v>-1000</v>
      </c>
      <c r="H437" t="s">
        <v>113</v>
      </c>
      <c r="I437">
        <v>-20</v>
      </c>
      <c r="J437" s="72">
        <v>15795979.74</v>
      </c>
    </row>
    <row r="438" spans="4:10" x14ac:dyDescent="0.2">
      <c r="D438" t="s">
        <v>129</v>
      </c>
      <c r="E438" t="s">
        <v>15</v>
      </c>
      <c r="F438">
        <v>1.51</v>
      </c>
      <c r="G438" s="71">
        <v>-1000</v>
      </c>
      <c r="H438" t="s">
        <v>114</v>
      </c>
      <c r="I438" s="72">
        <v>15144.23</v>
      </c>
      <c r="J438" s="72">
        <v>15795999.74</v>
      </c>
    </row>
    <row r="439" spans="4:10" x14ac:dyDescent="0.2">
      <c r="D439" t="s">
        <v>129</v>
      </c>
      <c r="E439" t="s">
        <v>15</v>
      </c>
      <c r="F439">
        <v>97.03</v>
      </c>
      <c r="G439" s="71">
        <v>-1000</v>
      </c>
      <c r="H439" t="s">
        <v>115</v>
      </c>
      <c r="I439" s="72">
        <v>970300</v>
      </c>
      <c r="J439" s="72">
        <v>15780855.51</v>
      </c>
    </row>
    <row r="440" spans="4:10" x14ac:dyDescent="0.2">
      <c r="D440" t="s">
        <v>129</v>
      </c>
      <c r="E440" t="s">
        <v>15</v>
      </c>
      <c r="F440">
        <v>97.03</v>
      </c>
      <c r="G440" s="71">
        <v>-1000</v>
      </c>
      <c r="H440" t="s">
        <v>113</v>
      </c>
      <c r="I440">
        <v>-20</v>
      </c>
      <c r="J440" s="72">
        <v>14810555.51</v>
      </c>
    </row>
    <row r="441" spans="4:10" x14ac:dyDescent="0.2">
      <c r="D441" t="s">
        <v>129</v>
      </c>
      <c r="E441" t="s">
        <v>15</v>
      </c>
      <c r="F441">
        <v>1.51</v>
      </c>
      <c r="G441" s="71">
        <v>-1000</v>
      </c>
      <c r="H441" t="s">
        <v>114</v>
      </c>
      <c r="I441" s="72">
        <v>15144.23</v>
      </c>
      <c r="J441" s="72">
        <v>14810575.51</v>
      </c>
    </row>
    <row r="442" spans="4:10" x14ac:dyDescent="0.2">
      <c r="D442" t="s">
        <v>129</v>
      </c>
      <c r="E442" t="s">
        <v>15</v>
      </c>
      <c r="F442">
        <v>97.03</v>
      </c>
      <c r="G442" s="71">
        <v>-1000</v>
      </c>
      <c r="H442" t="s">
        <v>115</v>
      </c>
      <c r="I442" s="72">
        <v>970300</v>
      </c>
      <c r="J442" s="72">
        <v>14795431.279999999</v>
      </c>
    </row>
    <row r="443" spans="4:10" x14ac:dyDescent="0.2">
      <c r="D443" t="s">
        <v>129</v>
      </c>
      <c r="E443" t="s">
        <v>15</v>
      </c>
      <c r="F443">
        <v>97.03</v>
      </c>
      <c r="G443" s="71">
        <v>-1000</v>
      </c>
      <c r="H443" t="s">
        <v>113</v>
      </c>
      <c r="I443">
        <v>-20</v>
      </c>
      <c r="J443" s="72">
        <v>13825131.279999999</v>
      </c>
    </row>
    <row r="444" spans="4:10" x14ac:dyDescent="0.2">
      <c r="D444" t="s">
        <v>129</v>
      </c>
      <c r="E444" t="s">
        <v>15</v>
      </c>
      <c r="F444">
        <v>1.51</v>
      </c>
      <c r="G444" s="71">
        <v>-1000</v>
      </c>
      <c r="H444" t="s">
        <v>114</v>
      </c>
      <c r="I444" s="72">
        <v>15144.23</v>
      </c>
      <c r="J444" s="72">
        <v>13825151.279999999</v>
      </c>
    </row>
    <row r="445" spans="4:10" x14ac:dyDescent="0.2">
      <c r="D445" t="s">
        <v>129</v>
      </c>
      <c r="E445" t="s">
        <v>15</v>
      </c>
      <c r="F445">
        <v>97.03</v>
      </c>
      <c r="G445" s="71">
        <v>-1000</v>
      </c>
      <c r="H445" t="s">
        <v>115</v>
      </c>
      <c r="I445" s="72">
        <v>970300</v>
      </c>
      <c r="J445" s="72">
        <v>13810007.050000001</v>
      </c>
    </row>
    <row r="446" spans="4:10" x14ac:dyDescent="0.2">
      <c r="D446" t="s">
        <v>264</v>
      </c>
      <c r="E446" t="s">
        <v>15</v>
      </c>
      <c r="F446">
        <v>96.97</v>
      </c>
      <c r="G446" s="71">
        <v>-1000</v>
      </c>
      <c r="H446" t="s">
        <v>113</v>
      </c>
      <c r="I446">
        <v>-20</v>
      </c>
      <c r="J446" s="72">
        <v>12839707.050000001</v>
      </c>
    </row>
    <row r="447" spans="4:10" x14ac:dyDescent="0.2">
      <c r="D447" t="s">
        <v>264</v>
      </c>
      <c r="E447" t="s">
        <v>15</v>
      </c>
      <c r="F447">
        <v>1.51</v>
      </c>
      <c r="G447" s="71">
        <v>-1000</v>
      </c>
      <c r="H447" t="s">
        <v>114</v>
      </c>
      <c r="I447" s="72">
        <v>15064.1</v>
      </c>
      <c r="J447" s="72">
        <v>12839727.050000001</v>
      </c>
    </row>
    <row r="448" spans="4:10" x14ac:dyDescent="0.2">
      <c r="D448" t="s">
        <v>264</v>
      </c>
      <c r="E448" t="s">
        <v>15</v>
      </c>
      <c r="F448">
        <v>96.97</v>
      </c>
      <c r="G448" s="71">
        <v>-1000</v>
      </c>
      <c r="H448" t="s">
        <v>115</v>
      </c>
      <c r="I448" s="72">
        <v>969700</v>
      </c>
      <c r="J448" s="72">
        <v>12824662.949999999</v>
      </c>
    </row>
    <row r="449" spans="4:10" x14ac:dyDescent="0.2">
      <c r="D449" t="s">
        <v>264</v>
      </c>
      <c r="E449" t="s">
        <v>15</v>
      </c>
      <c r="F449">
        <v>96.97</v>
      </c>
      <c r="G449" s="71">
        <v>-1000</v>
      </c>
      <c r="H449" t="s">
        <v>113</v>
      </c>
      <c r="I449">
        <v>-20</v>
      </c>
      <c r="J449" s="72">
        <v>11854962.949999999</v>
      </c>
    </row>
    <row r="450" spans="4:10" x14ac:dyDescent="0.2">
      <c r="D450" t="s">
        <v>264</v>
      </c>
      <c r="E450" t="s">
        <v>15</v>
      </c>
      <c r="F450">
        <v>1.51</v>
      </c>
      <c r="G450" s="71">
        <v>-1000</v>
      </c>
      <c r="H450" t="s">
        <v>114</v>
      </c>
      <c r="I450" s="72">
        <v>15064.1</v>
      </c>
      <c r="J450" s="72">
        <v>11854982.949999999</v>
      </c>
    </row>
    <row r="451" spans="4:10" x14ac:dyDescent="0.2">
      <c r="D451" t="s">
        <v>264</v>
      </c>
      <c r="E451" t="s">
        <v>15</v>
      </c>
      <c r="F451">
        <v>96.97</v>
      </c>
      <c r="G451" s="71">
        <v>-1000</v>
      </c>
      <c r="H451" t="s">
        <v>115</v>
      </c>
      <c r="I451" s="72">
        <v>969700</v>
      </c>
      <c r="J451" s="72">
        <v>11839918.85</v>
      </c>
    </row>
    <row r="452" spans="4:10" x14ac:dyDescent="0.2">
      <c r="D452" t="s">
        <v>264</v>
      </c>
      <c r="E452" t="s">
        <v>15</v>
      </c>
      <c r="F452">
        <v>96.97</v>
      </c>
      <c r="G452" s="71">
        <v>-1000</v>
      </c>
      <c r="H452" t="s">
        <v>113</v>
      </c>
      <c r="I452">
        <v>-20</v>
      </c>
      <c r="J452" s="72">
        <v>10870218.85</v>
      </c>
    </row>
    <row r="453" spans="4:10" x14ac:dyDescent="0.2">
      <c r="D453" t="s">
        <v>264</v>
      </c>
      <c r="E453" t="s">
        <v>15</v>
      </c>
      <c r="F453">
        <v>1.51</v>
      </c>
      <c r="G453" s="71">
        <v>-1000</v>
      </c>
      <c r="H453" t="s">
        <v>114</v>
      </c>
      <c r="I453" s="72">
        <v>15064.1</v>
      </c>
      <c r="J453" s="72">
        <v>10870238.85</v>
      </c>
    </row>
    <row r="454" spans="4:10" x14ac:dyDescent="0.2">
      <c r="D454" t="s">
        <v>264</v>
      </c>
      <c r="E454" t="s">
        <v>15</v>
      </c>
      <c r="F454">
        <v>96.97</v>
      </c>
      <c r="G454" s="71">
        <v>-1000</v>
      </c>
      <c r="H454" t="s">
        <v>115</v>
      </c>
      <c r="I454" s="72">
        <v>969700</v>
      </c>
      <c r="J454" s="72">
        <v>10855174.74</v>
      </c>
    </row>
    <row r="455" spans="4:10" x14ac:dyDescent="0.2">
      <c r="D455" t="s">
        <v>264</v>
      </c>
      <c r="E455" t="s">
        <v>15</v>
      </c>
      <c r="F455">
        <v>96.97</v>
      </c>
      <c r="G455" s="71">
        <v>-1000</v>
      </c>
      <c r="H455" t="s">
        <v>113</v>
      </c>
      <c r="I455">
        <v>-20</v>
      </c>
      <c r="J455" s="72">
        <v>9885474.7400000002</v>
      </c>
    </row>
    <row r="456" spans="4:10" x14ac:dyDescent="0.2">
      <c r="D456" t="s">
        <v>264</v>
      </c>
      <c r="E456" t="s">
        <v>15</v>
      </c>
      <c r="F456">
        <v>1.51</v>
      </c>
      <c r="G456" s="71">
        <v>-1000</v>
      </c>
      <c r="H456" t="s">
        <v>114</v>
      </c>
      <c r="I456" s="72">
        <v>15064.1</v>
      </c>
      <c r="J456" s="72">
        <v>9885494.7400000002</v>
      </c>
    </row>
    <row r="457" spans="4:10" x14ac:dyDescent="0.2">
      <c r="D457" t="s">
        <v>264</v>
      </c>
      <c r="E457" t="s">
        <v>15</v>
      </c>
      <c r="F457">
        <v>96.97</v>
      </c>
      <c r="G457" s="71">
        <v>-1000</v>
      </c>
      <c r="H457" t="s">
        <v>115</v>
      </c>
      <c r="I457" s="72">
        <v>969700</v>
      </c>
      <c r="J457" s="72">
        <v>9870430.6400000006</v>
      </c>
    </row>
    <row r="458" spans="4:10" x14ac:dyDescent="0.2">
      <c r="D458" t="s">
        <v>264</v>
      </c>
      <c r="E458" t="s">
        <v>15</v>
      </c>
      <c r="F458">
        <v>96.97</v>
      </c>
      <c r="G458" s="71">
        <v>-1000</v>
      </c>
      <c r="H458" t="s">
        <v>113</v>
      </c>
      <c r="I458">
        <v>-20</v>
      </c>
      <c r="J458" s="72">
        <v>8900730.6400000006</v>
      </c>
    </row>
    <row r="459" spans="4:10" x14ac:dyDescent="0.2">
      <c r="D459" t="s">
        <v>264</v>
      </c>
      <c r="E459" t="s">
        <v>15</v>
      </c>
      <c r="F459">
        <v>1.51</v>
      </c>
      <c r="G459" s="71">
        <v>-1000</v>
      </c>
      <c r="H459" t="s">
        <v>114</v>
      </c>
      <c r="I459" s="72">
        <v>15064.1</v>
      </c>
      <c r="J459" s="72">
        <v>8900750.6400000006</v>
      </c>
    </row>
    <row r="460" spans="4:10" x14ac:dyDescent="0.2">
      <c r="D460" t="s">
        <v>264</v>
      </c>
      <c r="E460" t="s">
        <v>15</v>
      </c>
      <c r="F460">
        <v>96.97</v>
      </c>
      <c r="G460" s="71">
        <v>-1000</v>
      </c>
      <c r="H460" t="s">
        <v>115</v>
      </c>
      <c r="I460" s="72">
        <v>969700</v>
      </c>
      <c r="J460" s="72">
        <v>8885686.5399999991</v>
      </c>
    </row>
    <row r="461" spans="4:10" x14ac:dyDescent="0.2">
      <c r="D461" t="s">
        <v>264</v>
      </c>
      <c r="E461" t="s">
        <v>15</v>
      </c>
      <c r="F461">
        <v>96.97</v>
      </c>
      <c r="G461" s="71">
        <v>-1000</v>
      </c>
      <c r="H461" t="s">
        <v>113</v>
      </c>
      <c r="I461">
        <v>-20</v>
      </c>
      <c r="J461" s="72">
        <v>7915986.54</v>
      </c>
    </row>
    <row r="462" spans="4:10" x14ac:dyDescent="0.2">
      <c r="D462" t="s">
        <v>264</v>
      </c>
      <c r="E462" t="s">
        <v>15</v>
      </c>
      <c r="F462">
        <v>1.51</v>
      </c>
      <c r="G462" s="71">
        <v>-1000</v>
      </c>
      <c r="H462" t="s">
        <v>114</v>
      </c>
      <c r="I462" s="72">
        <v>15064.1</v>
      </c>
      <c r="J462" s="72">
        <v>7916006.54</v>
      </c>
    </row>
    <row r="463" spans="4:10" x14ac:dyDescent="0.2">
      <c r="D463" t="s">
        <v>264</v>
      </c>
      <c r="E463" t="s">
        <v>15</v>
      </c>
      <c r="F463">
        <v>96.97</v>
      </c>
      <c r="G463" s="71">
        <v>-1000</v>
      </c>
      <c r="H463" t="s">
        <v>115</v>
      </c>
      <c r="I463" s="72">
        <v>969700</v>
      </c>
      <c r="J463" s="72">
        <v>7900942.4400000004</v>
      </c>
    </row>
    <row r="464" spans="4:10" x14ac:dyDescent="0.2">
      <c r="D464" t="s">
        <v>265</v>
      </c>
      <c r="E464" t="s">
        <v>15</v>
      </c>
      <c r="F464">
        <v>97.17</v>
      </c>
      <c r="G464" s="71">
        <v>1000</v>
      </c>
      <c r="H464" t="s">
        <v>113</v>
      </c>
      <c r="I464">
        <v>-20</v>
      </c>
      <c r="J464" s="72">
        <v>6931242.4400000004</v>
      </c>
    </row>
    <row r="465" spans="4:10" x14ac:dyDescent="0.2">
      <c r="D465" t="s">
        <v>265</v>
      </c>
      <c r="E465" t="s">
        <v>15</v>
      </c>
      <c r="F465">
        <v>1.43</v>
      </c>
      <c r="G465" s="71">
        <v>1000</v>
      </c>
      <c r="H465" t="s">
        <v>114</v>
      </c>
      <c r="I465" s="72">
        <v>-14342.95</v>
      </c>
      <c r="J465" s="72">
        <v>6931262.4400000004</v>
      </c>
    </row>
    <row r="466" spans="4:10" x14ac:dyDescent="0.2">
      <c r="D466" t="s">
        <v>265</v>
      </c>
      <c r="E466" t="s">
        <v>15</v>
      </c>
      <c r="F466">
        <v>97.17</v>
      </c>
      <c r="G466" s="71">
        <v>1000</v>
      </c>
      <c r="H466" t="s">
        <v>115</v>
      </c>
      <c r="I466" s="72">
        <v>-971700</v>
      </c>
      <c r="J466" s="72">
        <v>6945605.3799999999</v>
      </c>
    </row>
    <row r="467" spans="4:10" x14ac:dyDescent="0.2">
      <c r="D467" t="s">
        <v>266</v>
      </c>
      <c r="E467" t="s">
        <v>15</v>
      </c>
      <c r="F467">
        <v>97.16</v>
      </c>
      <c r="G467" s="71">
        <v>1000</v>
      </c>
      <c r="H467" t="s">
        <v>113</v>
      </c>
      <c r="I467">
        <v>-20</v>
      </c>
      <c r="J467" s="72">
        <v>7917305.3799999999</v>
      </c>
    </row>
    <row r="468" spans="4:10" x14ac:dyDescent="0.2">
      <c r="D468" t="s">
        <v>266</v>
      </c>
      <c r="E468" t="s">
        <v>15</v>
      </c>
      <c r="F468">
        <v>1.43</v>
      </c>
      <c r="G468" s="71">
        <v>1000</v>
      </c>
      <c r="H468" t="s">
        <v>114</v>
      </c>
      <c r="I468" s="72">
        <v>-14262.82</v>
      </c>
      <c r="J468" s="72">
        <v>7917325.3799999999</v>
      </c>
    </row>
    <row r="469" spans="4:10" x14ac:dyDescent="0.2">
      <c r="D469" t="s">
        <v>266</v>
      </c>
      <c r="E469" t="s">
        <v>15</v>
      </c>
      <c r="F469">
        <v>97.16</v>
      </c>
      <c r="G469" s="71">
        <v>1000</v>
      </c>
      <c r="H469" t="s">
        <v>115</v>
      </c>
      <c r="I469" s="72">
        <v>-971600</v>
      </c>
      <c r="J469" s="72">
        <v>7931588.21</v>
      </c>
    </row>
    <row r="470" spans="4:10" x14ac:dyDescent="0.2">
      <c r="D470" t="s">
        <v>135</v>
      </c>
      <c r="E470" t="s">
        <v>15</v>
      </c>
      <c r="F470">
        <v>97.19</v>
      </c>
      <c r="G470" s="71">
        <v>1000</v>
      </c>
      <c r="H470" t="s">
        <v>113</v>
      </c>
      <c r="I470">
        <v>-20</v>
      </c>
      <c r="J470" s="72">
        <v>8903188.2100000009</v>
      </c>
    </row>
    <row r="471" spans="4:10" x14ac:dyDescent="0.2">
      <c r="D471" t="s">
        <v>135</v>
      </c>
      <c r="E471" t="s">
        <v>15</v>
      </c>
      <c r="F471">
        <v>1.4</v>
      </c>
      <c r="G471" s="71">
        <v>1000</v>
      </c>
      <c r="H471" t="s">
        <v>114</v>
      </c>
      <c r="I471" s="72">
        <v>-14022.44</v>
      </c>
      <c r="J471" s="72">
        <v>8903208.2100000009</v>
      </c>
    </row>
    <row r="472" spans="4:10" x14ac:dyDescent="0.2">
      <c r="D472" t="s">
        <v>135</v>
      </c>
      <c r="E472" t="s">
        <v>15</v>
      </c>
      <c r="F472">
        <v>97.19</v>
      </c>
      <c r="G472" s="71">
        <v>1000</v>
      </c>
      <c r="H472" t="s">
        <v>115</v>
      </c>
      <c r="I472" s="72">
        <v>-971900</v>
      </c>
      <c r="J472" s="72">
        <v>8917230.6400000006</v>
      </c>
    </row>
    <row r="473" spans="4:10" x14ac:dyDescent="0.2">
      <c r="D473" t="s">
        <v>135</v>
      </c>
      <c r="E473" t="s">
        <v>15</v>
      </c>
      <c r="F473">
        <v>97.19</v>
      </c>
      <c r="G473" s="71">
        <v>1000</v>
      </c>
      <c r="H473" t="s">
        <v>113</v>
      </c>
      <c r="I473">
        <v>-20</v>
      </c>
      <c r="J473" s="72">
        <v>9889130.6400000006</v>
      </c>
    </row>
    <row r="474" spans="4:10" x14ac:dyDescent="0.2">
      <c r="D474" t="s">
        <v>135</v>
      </c>
      <c r="E474" t="s">
        <v>15</v>
      </c>
      <c r="F474">
        <v>1.4</v>
      </c>
      <c r="G474" s="71">
        <v>1000</v>
      </c>
      <c r="H474" t="s">
        <v>114</v>
      </c>
      <c r="I474" s="72">
        <v>-14022.44</v>
      </c>
      <c r="J474" s="72">
        <v>9889150.6400000006</v>
      </c>
    </row>
    <row r="475" spans="4:10" x14ac:dyDescent="0.2">
      <c r="D475" t="s">
        <v>135</v>
      </c>
      <c r="E475" t="s">
        <v>15</v>
      </c>
      <c r="F475">
        <v>97.19</v>
      </c>
      <c r="G475" s="71">
        <v>1000</v>
      </c>
      <c r="H475" t="s">
        <v>115</v>
      </c>
      <c r="I475" s="72">
        <v>-971900</v>
      </c>
      <c r="J475" s="72">
        <v>9903173.0800000001</v>
      </c>
    </row>
    <row r="476" spans="4:10" x14ac:dyDescent="0.2">
      <c r="D476" t="s">
        <v>135</v>
      </c>
      <c r="E476" t="s">
        <v>15</v>
      </c>
      <c r="F476">
        <v>97.19</v>
      </c>
      <c r="G476" s="71">
        <v>1000</v>
      </c>
      <c r="H476" t="s">
        <v>113</v>
      </c>
      <c r="I476">
        <v>-20</v>
      </c>
      <c r="J476" s="72">
        <v>10875073.08</v>
      </c>
    </row>
    <row r="477" spans="4:10" x14ac:dyDescent="0.2">
      <c r="D477" t="s">
        <v>135</v>
      </c>
      <c r="E477" t="s">
        <v>15</v>
      </c>
      <c r="F477">
        <v>1.4</v>
      </c>
      <c r="G477" s="71">
        <v>1000</v>
      </c>
      <c r="H477" t="s">
        <v>114</v>
      </c>
      <c r="I477" s="72">
        <v>-14022.44</v>
      </c>
      <c r="J477" s="72">
        <v>10875093.08</v>
      </c>
    </row>
    <row r="478" spans="4:10" x14ac:dyDescent="0.2">
      <c r="D478" t="s">
        <v>135</v>
      </c>
      <c r="E478" t="s">
        <v>15</v>
      </c>
      <c r="F478">
        <v>97.19</v>
      </c>
      <c r="G478" s="71">
        <v>1000</v>
      </c>
      <c r="H478" t="s">
        <v>115</v>
      </c>
      <c r="I478" s="72">
        <v>-971900</v>
      </c>
      <c r="J478" s="72">
        <v>10889115.51</v>
      </c>
    </row>
    <row r="479" spans="4:10" x14ac:dyDescent="0.2">
      <c r="D479" t="s">
        <v>136</v>
      </c>
      <c r="E479" t="s">
        <v>15</v>
      </c>
      <c r="F479">
        <v>97.11</v>
      </c>
      <c r="G479" s="71">
        <v>1000</v>
      </c>
      <c r="H479" t="s">
        <v>113</v>
      </c>
      <c r="I479">
        <v>-20</v>
      </c>
      <c r="J479" s="72">
        <v>11861015.51</v>
      </c>
    </row>
    <row r="480" spans="4:10" x14ac:dyDescent="0.2">
      <c r="D480" t="s">
        <v>136</v>
      </c>
      <c r="E480" t="s">
        <v>15</v>
      </c>
      <c r="F480">
        <v>1.39</v>
      </c>
      <c r="G480" s="71">
        <v>1000</v>
      </c>
      <c r="H480" t="s">
        <v>114</v>
      </c>
      <c r="I480" s="72">
        <v>-13942.31</v>
      </c>
      <c r="J480" s="72">
        <v>11861035.51</v>
      </c>
    </row>
    <row r="481" spans="4:10" x14ac:dyDescent="0.2">
      <c r="D481" t="s">
        <v>136</v>
      </c>
      <c r="E481" t="s">
        <v>15</v>
      </c>
      <c r="F481">
        <v>97.11</v>
      </c>
      <c r="G481" s="71">
        <v>1000</v>
      </c>
      <c r="H481" t="s">
        <v>115</v>
      </c>
      <c r="I481" s="72">
        <v>-971100</v>
      </c>
      <c r="J481" s="72">
        <v>11874977.82</v>
      </c>
    </row>
    <row r="482" spans="4:10" x14ac:dyDescent="0.2">
      <c r="D482" t="s">
        <v>136</v>
      </c>
      <c r="E482" t="s">
        <v>15</v>
      </c>
      <c r="F482">
        <v>97.11</v>
      </c>
      <c r="G482" s="71">
        <v>1000</v>
      </c>
      <c r="H482" t="s">
        <v>113</v>
      </c>
      <c r="I482">
        <v>-20</v>
      </c>
      <c r="J482" s="72">
        <v>12846077.82</v>
      </c>
    </row>
    <row r="483" spans="4:10" x14ac:dyDescent="0.2">
      <c r="D483" t="s">
        <v>136</v>
      </c>
      <c r="E483" t="s">
        <v>15</v>
      </c>
      <c r="F483">
        <v>1.39</v>
      </c>
      <c r="G483" s="71">
        <v>1000</v>
      </c>
      <c r="H483" t="s">
        <v>114</v>
      </c>
      <c r="I483" s="72">
        <v>-13942.31</v>
      </c>
      <c r="J483" s="72">
        <v>12846097.82</v>
      </c>
    </row>
    <row r="484" spans="4:10" x14ac:dyDescent="0.2">
      <c r="D484" t="s">
        <v>136</v>
      </c>
      <c r="E484" t="s">
        <v>15</v>
      </c>
      <c r="F484">
        <v>97.11</v>
      </c>
      <c r="G484" s="71">
        <v>1000</v>
      </c>
      <c r="H484" t="s">
        <v>115</v>
      </c>
      <c r="I484" s="72">
        <v>-971100</v>
      </c>
      <c r="J484" s="72">
        <v>12860040.130000001</v>
      </c>
    </row>
    <row r="485" spans="4:10" x14ac:dyDescent="0.2">
      <c r="D485" t="s">
        <v>136</v>
      </c>
      <c r="E485" t="s">
        <v>15</v>
      </c>
      <c r="F485">
        <v>97.11</v>
      </c>
      <c r="G485" s="71">
        <v>1000</v>
      </c>
      <c r="H485" t="s">
        <v>113</v>
      </c>
      <c r="I485">
        <v>-20</v>
      </c>
      <c r="J485" s="72">
        <v>13831140.130000001</v>
      </c>
    </row>
    <row r="486" spans="4:10" x14ac:dyDescent="0.2">
      <c r="D486" t="s">
        <v>136</v>
      </c>
      <c r="E486" t="s">
        <v>15</v>
      </c>
      <c r="F486">
        <v>1.39</v>
      </c>
      <c r="G486" s="71">
        <v>1000</v>
      </c>
      <c r="H486" t="s">
        <v>114</v>
      </c>
      <c r="I486" s="72">
        <v>-13942.31</v>
      </c>
      <c r="J486" s="72">
        <v>13831160.130000001</v>
      </c>
    </row>
    <row r="487" spans="4:10" x14ac:dyDescent="0.2">
      <c r="D487" t="s">
        <v>136</v>
      </c>
      <c r="E487" t="s">
        <v>15</v>
      </c>
      <c r="F487">
        <v>97.11</v>
      </c>
      <c r="G487" s="71">
        <v>1000</v>
      </c>
      <c r="H487" t="s">
        <v>115</v>
      </c>
      <c r="I487" s="72">
        <v>-971100</v>
      </c>
      <c r="J487" s="72">
        <v>13845102.439999999</v>
      </c>
    </row>
    <row r="488" spans="4:10" x14ac:dyDescent="0.2">
      <c r="D488" t="s">
        <v>267</v>
      </c>
      <c r="E488" t="s">
        <v>15</v>
      </c>
      <c r="F488">
        <v>97.11</v>
      </c>
      <c r="G488" s="71">
        <v>1000</v>
      </c>
      <c r="H488" t="s">
        <v>113</v>
      </c>
      <c r="I488">
        <v>-20</v>
      </c>
      <c r="J488" s="72">
        <v>14816202.439999999</v>
      </c>
    </row>
    <row r="489" spans="4:10" x14ac:dyDescent="0.2">
      <c r="D489" t="s">
        <v>267</v>
      </c>
      <c r="E489" t="s">
        <v>15</v>
      </c>
      <c r="F489">
        <v>1.39</v>
      </c>
      <c r="G489" s="71">
        <v>1000</v>
      </c>
      <c r="H489" t="s">
        <v>114</v>
      </c>
      <c r="I489" s="72">
        <v>-13862.18</v>
      </c>
      <c r="J489" s="72">
        <v>14816222.439999999</v>
      </c>
    </row>
    <row r="490" spans="4:10" x14ac:dyDescent="0.2">
      <c r="D490" t="s">
        <v>267</v>
      </c>
      <c r="E490" t="s">
        <v>15</v>
      </c>
      <c r="F490">
        <v>97.11</v>
      </c>
      <c r="G490" s="71">
        <v>1000</v>
      </c>
      <c r="H490" t="s">
        <v>115</v>
      </c>
      <c r="I490" s="72">
        <v>-971100</v>
      </c>
      <c r="J490" s="72">
        <v>14830084.619999999</v>
      </c>
    </row>
    <row r="491" spans="4:10" x14ac:dyDescent="0.2">
      <c r="D491" t="s">
        <v>267</v>
      </c>
      <c r="E491" t="s">
        <v>15</v>
      </c>
      <c r="F491">
        <v>97.11</v>
      </c>
      <c r="G491" s="71">
        <v>1000</v>
      </c>
      <c r="H491" t="s">
        <v>113</v>
      </c>
      <c r="I491">
        <v>-20</v>
      </c>
      <c r="J491" s="72">
        <v>15801184.619999999</v>
      </c>
    </row>
    <row r="492" spans="4:10" x14ac:dyDescent="0.2">
      <c r="D492" t="s">
        <v>267</v>
      </c>
      <c r="E492" t="s">
        <v>15</v>
      </c>
      <c r="F492">
        <v>1.39</v>
      </c>
      <c r="G492" s="71">
        <v>1000</v>
      </c>
      <c r="H492" t="s">
        <v>114</v>
      </c>
      <c r="I492" s="72">
        <v>-13862.18</v>
      </c>
      <c r="J492" s="72">
        <v>15801204.619999999</v>
      </c>
    </row>
    <row r="493" spans="4:10" x14ac:dyDescent="0.2">
      <c r="D493" t="s">
        <v>267</v>
      </c>
      <c r="E493" t="s">
        <v>15</v>
      </c>
      <c r="F493">
        <v>97.11</v>
      </c>
      <c r="G493" s="71">
        <v>1000</v>
      </c>
      <c r="H493" t="s">
        <v>115</v>
      </c>
      <c r="I493" s="72">
        <v>-971100</v>
      </c>
      <c r="J493" s="72">
        <v>15815066.789999999</v>
      </c>
    </row>
    <row r="494" spans="4:10" x14ac:dyDescent="0.2">
      <c r="D494" t="s">
        <v>267</v>
      </c>
      <c r="E494" t="s">
        <v>15</v>
      </c>
      <c r="F494">
        <v>97.11</v>
      </c>
      <c r="G494" s="71">
        <v>1000</v>
      </c>
      <c r="H494" t="s">
        <v>113</v>
      </c>
      <c r="I494">
        <v>-20</v>
      </c>
      <c r="J494" s="72">
        <v>16786166.789999999</v>
      </c>
    </row>
    <row r="495" spans="4:10" x14ac:dyDescent="0.2">
      <c r="D495" t="s">
        <v>267</v>
      </c>
      <c r="E495" t="s">
        <v>15</v>
      </c>
      <c r="F495">
        <v>1.39</v>
      </c>
      <c r="G495" s="71">
        <v>1000</v>
      </c>
      <c r="H495" t="s">
        <v>114</v>
      </c>
      <c r="I495" s="72">
        <v>-13862.18</v>
      </c>
      <c r="J495" s="72">
        <v>16786186.789999999</v>
      </c>
    </row>
    <row r="496" spans="4:10" x14ac:dyDescent="0.2">
      <c r="D496" t="s">
        <v>267</v>
      </c>
      <c r="E496" t="s">
        <v>15</v>
      </c>
      <c r="F496">
        <v>97.11</v>
      </c>
      <c r="G496" s="71">
        <v>1000</v>
      </c>
      <c r="H496" t="s">
        <v>115</v>
      </c>
      <c r="I496" s="72">
        <v>-971100</v>
      </c>
      <c r="J496" s="72">
        <v>16800048.969999999</v>
      </c>
    </row>
    <row r="497" spans="4:10" x14ac:dyDescent="0.2">
      <c r="D497" t="s">
        <v>267</v>
      </c>
      <c r="E497" t="s">
        <v>15</v>
      </c>
      <c r="F497">
        <v>97.11</v>
      </c>
      <c r="G497" s="71">
        <v>1000</v>
      </c>
      <c r="H497" t="s">
        <v>113</v>
      </c>
      <c r="I497">
        <v>-20</v>
      </c>
      <c r="J497" s="72">
        <v>17771148.969999999</v>
      </c>
    </row>
    <row r="498" spans="4:10" x14ac:dyDescent="0.2">
      <c r="D498" t="s">
        <v>267</v>
      </c>
      <c r="E498" t="s">
        <v>15</v>
      </c>
      <c r="F498">
        <v>1.39</v>
      </c>
      <c r="G498" s="71">
        <v>1000</v>
      </c>
      <c r="H498" t="s">
        <v>114</v>
      </c>
      <c r="I498" s="72">
        <v>-13862.18</v>
      </c>
      <c r="J498" s="72">
        <v>17771168.969999999</v>
      </c>
    </row>
    <row r="499" spans="4:10" x14ac:dyDescent="0.2">
      <c r="D499" t="s">
        <v>267</v>
      </c>
      <c r="E499" t="s">
        <v>15</v>
      </c>
      <c r="F499">
        <v>97.11</v>
      </c>
      <c r="G499" s="71">
        <v>1000</v>
      </c>
      <c r="H499" t="s">
        <v>115</v>
      </c>
      <c r="I499" s="72">
        <v>-971100</v>
      </c>
      <c r="J499" s="72">
        <v>17785031.149999999</v>
      </c>
    </row>
    <row r="500" spans="4:10" x14ac:dyDescent="0.2">
      <c r="D500" t="s">
        <v>267</v>
      </c>
      <c r="E500" t="s">
        <v>15</v>
      </c>
      <c r="F500">
        <v>97.11</v>
      </c>
      <c r="G500" s="71">
        <v>1000</v>
      </c>
      <c r="H500" t="s">
        <v>113</v>
      </c>
      <c r="I500">
        <v>-20</v>
      </c>
      <c r="J500" s="72">
        <v>18756131.149999999</v>
      </c>
    </row>
    <row r="501" spans="4:10" x14ac:dyDescent="0.2">
      <c r="D501" t="s">
        <v>267</v>
      </c>
      <c r="E501" t="s">
        <v>15</v>
      </c>
      <c r="F501">
        <v>1.39</v>
      </c>
      <c r="G501" s="71">
        <v>1000</v>
      </c>
      <c r="H501" t="s">
        <v>114</v>
      </c>
      <c r="I501" s="72">
        <v>-13862.18</v>
      </c>
      <c r="J501" s="72">
        <v>18756151.149999999</v>
      </c>
    </row>
    <row r="502" spans="4:10" x14ac:dyDescent="0.2">
      <c r="D502" t="s">
        <v>267</v>
      </c>
      <c r="E502" t="s">
        <v>15</v>
      </c>
      <c r="F502">
        <v>97.11</v>
      </c>
      <c r="G502" s="71">
        <v>1000</v>
      </c>
      <c r="H502" t="s">
        <v>115</v>
      </c>
      <c r="I502" s="72">
        <v>-971100</v>
      </c>
      <c r="J502" s="72">
        <v>18770013.329999998</v>
      </c>
    </row>
    <row r="503" spans="4:10" x14ac:dyDescent="0.2">
      <c r="D503" t="s">
        <v>267</v>
      </c>
      <c r="E503" t="s">
        <v>15</v>
      </c>
      <c r="F503">
        <v>97.11</v>
      </c>
      <c r="G503" s="71">
        <v>1000</v>
      </c>
      <c r="H503" t="s">
        <v>113</v>
      </c>
      <c r="I503">
        <v>-20</v>
      </c>
      <c r="J503" s="72">
        <v>19741113.329999998</v>
      </c>
    </row>
    <row r="504" spans="4:10" x14ac:dyDescent="0.2">
      <c r="D504" t="s">
        <v>267</v>
      </c>
      <c r="E504" t="s">
        <v>15</v>
      </c>
      <c r="F504">
        <v>1.39</v>
      </c>
      <c r="G504" s="71">
        <v>1000</v>
      </c>
      <c r="H504" t="s">
        <v>114</v>
      </c>
      <c r="I504" s="72">
        <v>-13862.18</v>
      </c>
      <c r="J504" s="72">
        <v>19741133.329999998</v>
      </c>
    </row>
    <row r="505" spans="4:10" x14ac:dyDescent="0.2">
      <c r="D505" t="s">
        <v>267</v>
      </c>
      <c r="E505" t="s">
        <v>15</v>
      </c>
      <c r="F505">
        <v>97.11</v>
      </c>
      <c r="G505" s="71">
        <v>1000</v>
      </c>
      <c r="H505" t="s">
        <v>115</v>
      </c>
      <c r="I505" s="72">
        <v>-971100</v>
      </c>
      <c r="J505" s="72">
        <v>19754995.510000002</v>
      </c>
    </row>
    <row r="506" spans="4:10" x14ac:dyDescent="0.2">
      <c r="D506" t="s">
        <v>268</v>
      </c>
      <c r="E506" t="s">
        <v>15</v>
      </c>
      <c r="F506">
        <v>97.16</v>
      </c>
      <c r="G506" s="71">
        <v>1000</v>
      </c>
      <c r="H506" t="s">
        <v>113</v>
      </c>
      <c r="I506">
        <v>-20</v>
      </c>
      <c r="J506" s="72">
        <v>20726095.510000002</v>
      </c>
    </row>
    <row r="507" spans="4:10" x14ac:dyDescent="0.2">
      <c r="D507" t="s">
        <v>268</v>
      </c>
      <c r="E507" t="s">
        <v>15</v>
      </c>
      <c r="F507">
        <v>1.38</v>
      </c>
      <c r="G507" s="71">
        <v>1000</v>
      </c>
      <c r="H507" t="s">
        <v>114</v>
      </c>
      <c r="I507" s="72">
        <v>-13782.05</v>
      </c>
      <c r="J507" s="72">
        <v>20726115.510000002</v>
      </c>
    </row>
    <row r="508" spans="4:10" x14ac:dyDescent="0.2">
      <c r="D508" t="s">
        <v>268</v>
      </c>
      <c r="E508" t="s">
        <v>15</v>
      </c>
      <c r="F508">
        <v>97.16</v>
      </c>
      <c r="G508" s="71">
        <v>1000</v>
      </c>
      <c r="H508" t="s">
        <v>115</v>
      </c>
      <c r="I508" s="72">
        <v>-971600</v>
      </c>
      <c r="J508" s="72">
        <v>20739897.559999999</v>
      </c>
    </row>
    <row r="509" spans="4:10" x14ac:dyDescent="0.2">
      <c r="D509" t="s">
        <v>268</v>
      </c>
      <c r="E509" t="s">
        <v>15</v>
      </c>
      <c r="F509">
        <v>97.16</v>
      </c>
      <c r="G509" s="71">
        <v>1000</v>
      </c>
      <c r="H509" t="s">
        <v>113</v>
      </c>
      <c r="I509">
        <v>-20</v>
      </c>
      <c r="J509" s="72">
        <v>21711497.559999999</v>
      </c>
    </row>
    <row r="510" spans="4:10" x14ac:dyDescent="0.2">
      <c r="D510" t="s">
        <v>268</v>
      </c>
      <c r="E510" t="s">
        <v>15</v>
      </c>
      <c r="F510">
        <v>1.38</v>
      </c>
      <c r="G510" s="71">
        <v>1000</v>
      </c>
      <c r="H510" t="s">
        <v>114</v>
      </c>
      <c r="I510" s="72">
        <v>-13782.05</v>
      </c>
      <c r="J510" s="72">
        <v>21711517.559999999</v>
      </c>
    </row>
    <row r="511" spans="4:10" x14ac:dyDescent="0.2">
      <c r="D511" t="s">
        <v>268</v>
      </c>
      <c r="E511" t="s">
        <v>15</v>
      </c>
      <c r="F511">
        <v>97.16</v>
      </c>
      <c r="G511" s="71">
        <v>1000</v>
      </c>
      <c r="H511" t="s">
        <v>115</v>
      </c>
      <c r="I511" s="72">
        <v>-971600</v>
      </c>
      <c r="J511" s="72">
        <v>21725299.620000001</v>
      </c>
    </row>
    <row r="512" spans="4:10" x14ac:dyDescent="0.2">
      <c r="D512" t="s">
        <v>268</v>
      </c>
      <c r="E512" t="s">
        <v>15</v>
      </c>
      <c r="F512">
        <v>97.16</v>
      </c>
      <c r="G512" s="71">
        <v>1000</v>
      </c>
      <c r="H512" t="s">
        <v>113</v>
      </c>
      <c r="I512">
        <v>-20</v>
      </c>
      <c r="J512" s="72">
        <v>22696899.620000001</v>
      </c>
    </row>
    <row r="513" spans="4:10" x14ac:dyDescent="0.2">
      <c r="D513" t="s">
        <v>268</v>
      </c>
      <c r="E513" t="s">
        <v>15</v>
      </c>
      <c r="F513">
        <v>1.38</v>
      </c>
      <c r="G513" s="71">
        <v>1000</v>
      </c>
      <c r="H513" t="s">
        <v>114</v>
      </c>
      <c r="I513" s="72">
        <v>-13782.05</v>
      </c>
      <c r="J513" s="72">
        <v>22696919.620000001</v>
      </c>
    </row>
    <row r="514" spans="4:10" x14ac:dyDescent="0.2">
      <c r="D514" t="s">
        <v>268</v>
      </c>
      <c r="E514" t="s">
        <v>15</v>
      </c>
      <c r="F514">
        <v>97.16</v>
      </c>
      <c r="G514" s="71">
        <v>1000</v>
      </c>
      <c r="H514" t="s">
        <v>115</v>
      </c>
      <c r="I514" s="72">
        <v>-971600</v>
      </c>
      <c r="J514" s="72">
        <v>22710701.670000002</v>
      </c>
    </row>
    <row r="515" spans="4:10" x14ac:dyDescent="0.2">
      <c r="D515" t="s">
        <v>268</v>
      </c>
      <c r="E515" t="s">
        <v>15</v>
      </c>
      <c r="F515">
        <v>97.16</v>
      </c>
      <c r="G515" s="71">
        <v>1000</v>
      </c>
      <c r="H515" t="s">
        <v>113</v>
      </c>
      <c r="I515">
        <v>-20</v>
      </c>
      <c r="J515" s="72">
        <v>23682301.670000002</v>
      </c>
    </row>
    <row r="516" spans="4:10" x14ac:dyDescent="0.2">
      <c r="D516" t="s">
        <v>268</v>
      </c>
      <c r="E516" t="s">
        <v>15</v>
      </c>
      <c r="F516">
        <v>1.38</v>
      </c>
      <c r="G516" s="71">
        <v>1000</v>
      </c>
      <c r="H516" t="s">
        <v>114</v>
      </c>
      <c r="I516" s="72">
        <v>-13782.05</v>
      </c>
      <c r="J516" s="72">
        <v>23682321.670000002</v>
      </c>
    </row>
    <row r="517" spans="4:10" x14ac:dyDescent="0.2">
      <c r="D517" t="s">
        <v>268</v>
      </c>
      <c r="E517" t="s">
        <v>15</v>
      </c>
      <c r="F517">
        <v>97.16</v>
      </c>
      <c r="G517" s="71">
        <v>1000</v>
      </c>
      <c r="H517" t="s">
        <v>115</v>
      </c>
      <c r="I517" s="72">
        <v>-971600</v>
      </c>
      <c r="J517" s="72">
        <v>23696103.719999999</v>
      </c>
    </row>
    <row r="518" spans="4:10" x14ac:dyDescent="0.2">
      <c r="D518" t="s">
        <v>268</v>
      </c>
      <c r="E518" t="s">
        <v>15</v>
      </c>
      <c r="F518">
        <v>97.16</v>
      </c>
      <c r="G518" s="71">
        <v>1000</v>
      </c>
      <c r="H518" t="s">
        <v>113</v>
      </c>
      <c r="I518">
        <v>-20</v>
      </c>
      <c r="J518" s="72">
        <v>24667703.719999999</v>
      </c>
    </row>
    <row r="519" spans="4:10" x14ac:dyDescent="0.2">
      <c r="D519" t="s">
        <v>268</v>
      </c>
      <c r="E519" t="s">
        <v>15</v>
      </c>
      <c r="F519">
        <v>1.38</v>
      </c>
      <c r="G519" s="71">
        <v>1000</v>
      </c>
      <c r="H519" t="s">
        <v>114</v>
      </c>
      <c r="I519" s="72">
        <v>-13782.05</v>
      </c>
      <c r="J519" s="72">
        <v>24667723.719999999</v>
      </c>
    </row>
    <row r="520" spans="4:10" x14ac:dyDescent="0.2">
      <c r="D520" t="s">
        <v>268</v>
      </c>
      <c r="E520" t="s">
        <v>15</v>
      </c>
      <c r="F520">
        <v>97.16</v>
      </c>
      <c r="G520" s="71">
        <v>1000</v>
      </c>
      <c r="H520" t="s">
        <v>115</v>
      </c>
      <c r="I520" s="72">
        <v>-971600</v>
      </c>
      <c r="J520" s="72">
        <v>24681505.77</v>
      </c>
    </row>
    <row r="521" spans="4:10" x14ac:dyDescent="0.2">
      <c r="D521" t="s">
        <v>269</v>
      </c>
      <c r="E521" t="s">
        <v>15</v>
      </c>
      <c r="F521">
        <v>97.14</v>
      </c>
      <c r="G521" s="71">
        <v>1000</v>
      </c>
      <c r="H521" t="s">
        <v>113</v>
      </c>
      <c r="I521">
        <v>-20</v>
      </c>
      <c r="J521" s="72">
        <v>25653105.77</v>
      </c>
    </row>
    <row r="522" spans="4:10" x14ac:dyDescent="0.2">
      <c r="D522" t="s">
        <v>269</v>
      </c>
      <c r="E522" t="s">
        <v>15</v>
      </c>
      <c r="F522">
        <v>1.37</v>
      </c>
      <c r="G522" s="71">
        <v>1000</v>
      </c>
      <c r="H522" t="s">
        <v>114</v>
      </c>
      <c r="I522" s="72">
        <v>-13701.92</v>
      </c>
      <c r="J522" s="72">
        <v>25653125.77</v>
      </c>
    </row>
    <row r="523" spans="4:10" x14ac:dyDescent="0.2">
      <c r="D523" t="s">
        <v>269</v>
      </c>
      <c r="E523" t="s">
        <v>15</v>
      </c>
      <c r="F523">
        <v>97.14</v>
      </c>
      <c r="G523" s="71">
        <v>1000</v>
      </c>
      <c r="H523" t="s">
        <v>115</v>
      </c>
      <c r="I523" s="72">
        <v>-971400</v>
      </c>
      <c r="J523" s="72">
        <v>25666827.690000001</v>
      </c>
    </row>
    <row r="524" spans="4:10" x14ac:dyDescent="0.2">
      <c r="D524" t="s">
        <v>269</v>
      </c>
      <c r="E524" t="s">
        <v>15</v>
      </c>
      <c r="F524">
        <v>97.14</v>
      </c>
      <c r="G524" s="71">
        <v>1000</v>
      </c>
      <c r="H524" t="s">
        <v>113</v>
      </c>
      <c r="I524">
        <v>-20</v>
      </c>
      <c r="J524" s="72">
        <v>26638227.690000001</v>
      </c>
    </row>
    <row r="525" spans="4:10" x14ac:dyDescent="0.2">
      <c r="D525" t="s">
        <v>269</v>
      </c>
      <c r="E525" t="s">
        <v>15</v>
      </c>
      <c r="F525">
        <v>1.37</v>
      </c>
      <c r="G525" s="71">
        <v>1000</v>
      </c>
      <c r="H525" t="s">
        <v>114</v>
      </c>
      <c r="I525" s="72">
        <v>-13701.92</v>
      </c>
      <c r="J525" s="72">
        <v>26638247.690000001</v>
      </c>
    </row>
    <row r="526" spans="4:10" x14ac:dyDescent="0.2">
      <c r="D526" t="s">
        <v>269</v>
      </c>
      <c r="E526" t="s">
        <v>15</v>
      </c>
      <c r="F526">
        <v>97.14</v>
      </c>
      <c r="G526" s="71">
        <v>1000</v>
      </c>
      <c r="H526" t="s">
        <v>115</v>
      </c>
      <c r="I526" s="72">
        <v>-971400</v>
      </c>
      <c r="J526" s="72">
        <v>26651949.620000001</v>
      </c>
    </row>
    <row r="527" spans="4:10" x14ac:dyDescent="0.2">
      <c r="D527" t="s">
        <v>269</v>
      </c>
      <c r="E527" t="s">
        <v>15</v>
      </c>
      <c r="F527">
        <v>97.14</v>
      </c>
      <c r="G527" s="71">
        <v>1000</v>
      </c>
      <c r="H527" t="s">
        <v>113</v>
      </c>
      <c r="I527">
        <v>-20</v>
      </c>
      <c r="J527" s="72">
        <v>27623349.620000001</v>
      </c>
    </row>
    <row r="528" spans="4:10" x14ac:dyDescent="0.2">
      <c r="D528" t="s">
        <v>269</v>
      </c>
      <c r="E528" t="s">
        <v>15</v>
      </c>
      <c r="F528">
        <v>1.37</v>
      </c>
      <c r="G528" s="71">
        <v>1000</v>
      </c>
      <c r="H528" t="s">
        <v>114</v>
      </c>
      <c r="I528" s="72">
        <v>-13701.92</v>
      </c>
      <c r="J528" s="72">
        <v>27623369.620000001</v>
      </c>
    </row>
    <row r="529" spans="4:10" x14ac:dyDescent="0.2">
      <c r="D529" t="s">
        <v>269</v>
      </c>
      <c r="E529" t="s">
        <v>15</v>
      </c>
      <c r="F529">
        <v>97.14</v>
      </c>
      <c r="G529" s="71">
        <v>1000</v>
      </c>
      <c r="H529" t="s">
        <v>115</v>
      </c>
      <c r="I529" s="72">
        <v>-971400</v>
      </c>
      <c r="J529" s="72">
        <v>27637071.539999999</v>
      </c>
    </row>
    <row r="530" spans="4:10" x14ac:dyDescent="0.2">
      <c r="D530" t="s">
        <v>269</v>
      </c>
      <c r="E530" t="s">
        <v>15</v>
      </c>
      <c r="F530">
        <v>97.14</v>
      </c>
      <c r="G530" s="71">
        <v>1000</v>
      </c>
      <c r="H530" t="s">
        <v>113</v>
      </c>
      <c r="I530">
        <v>-20</v>
      </c>
      <c r="J530" s="72">
        <v>28608471.539999999</v>
      </c>
    </row>
    <row r="531" spans="4:10" x14ac:dyDescent="0.2">
      <c r="D531" t="s">
        <v>269</v>
      </c>
      <c r="E531" t="s">
        <v>15</v>
      </c>
      <c r="F531">
        <v>1.37</v>
      </c>
      <c r="G531" s="71">
        <v>1000</v>
      </c>
      <c r="H531" t="s">
        <v>114</v>
      </c>
      <c r="I531" s="72">
        <v>-13701.92</v>
      </c>
      <c r="J531" s="72">
        <v>28608491.539999999</v>
      </c>
    </row>
    <row r="532" spans="4:10" x14ac:dyDescent="0.2">
      <c r="D532" t="s">
        <v>269</v>
      </c>
      <c r="E532" t="s">
        <v>15</v>
      </c>
      <c r="F532">
        <v>97.14</v>
      </c>
      <c r="G532" s="71">
        <v>1000</v>
      </c>
      <c r="H532" t="s">
        <v>115</v>
      </c>
      <c r="I532" s="72">
        <v>-971400</v>
      </c>
      <c r="J532" s="72">
        <v>28622193.460000001</v>
      </c>
    </row>
    <row r="533" spans="4:10" x14ac:dyDescent="0.2">
      <c r="D533" t="s">
        <v>269</v>
      </c>
      <c r="E533" t="s">
        <v>15</v>
      </c>
      <c r="F533">
        <v>97.14</v>
      </c>
      <c r="G533" s="71">
        <v>1000</v>
      </c>
      <c r="H533" t="s">
        <v>113</v>
      </c>
      <c r="I533">
        <v>-20</v>
      </c>
      <c r="J533" s="72">
        <v>29593593.460000001</v>
      </c>
    </row>
    <row r="534" spans="4:10" x14ac:dyDescent="0.2">
      <c r="D534" t="s">
        <v>269</v>
      </c>
      <c r="E534" t="s">
        <v>15</v>
      </c>
      <c r="F534">
        <v>1.37</v>
      </c>
      <c r="G534" s="71">
        <v>1000</v>
      </c>
      <c r="H534" t="s">
        <v>114</v>
      </c>
      <c r="I534" s="72">
        <v>-13701.92</v>
      </c>
      <c r="J534" s="72">
        <v>29593613.460000001</v>
      </c>
    </row>
    <row r="535" spans="4:10" x14ac:dyDescent="0.2">
      <c r="D535" t="s">
        <v>269</v>
      </c>
      <c r="E535" t="s">
        <v>15</v>
      </c>
      <c r="F535">
        <v>97.14</v>
      </c>
      <c r="G535" s="71">
        <v>1000</v>
      </c>
      <c r="H535" t="s">
        <v>115</v>
      </c>
      <c r="I535" s="72">
        <v>-971400</v>
      </c>
      <c r="J535" s="72">
        <v>29607315.379999999</v>
      </c>
    </row>
    <row r="536" spans="4:10" x14ac:dyDescent="0.2">
      <c r="D536" t="s">
        <v>269</v>
      </c>
      <c r="E536" t="s">
        <v>15</v>
      </c>
      <c r="F536">
        <v>97.14</v>
      </c>
      <c r="G536" s="71">
        <v>1000</v>
      </c>
      <c r="H536" t="s">
        <v>113</v>
      </c>
      <c r="I536">
        <v>-20</v>
      </c>
      <c r="J536" s="72">
        <v>30578715.379999999</v>
      </c>
    </row>
    <row r="537" spans="4:10" x14ac:dyDescent="0.2">
      <c r="D537" t="s">
        <v>269</v>
      </c>
      <c r="E537" t="s">
        <v>15</v>
      </c>
      <c r="F537">
        <v>1.37</v>
      </c>
      <c r="G537" s="71">
        <v>1000</v>
      </c>
      <c r="H537" t="s">
        <v>114</v>
      </c>
      <c r="I537" s="72">
        <v>-13701.92</v>
      </c>
      <c r="J537" s="72">
        <v>30578735.379999999</v>
      </c>
    </row>
    <row r="538" spans="4:10" x14ac:dyDescent="0.2">
      <c r="D538" t="s">
        <v>269</v>
      </c>
      <c r="E538" t="s">
        <v>15</v>
      </c>
      <c r="F538">
        <v>97.14</v>
      </c>
      <c r="G538" s="71">
        <v>1000</v>
      </c>
      <c r="H538" t="s">
        <v>115</v>
      </c>
      <c r="I538" s="72">
        <v>-971400</v>
      </c>
      <c r="J538" s="72">
        <v>30592437.309999999</v>
      </c>
    </row>
    <row r="539" spans="4:10" x14ac:dyDescent="0.2">
      <c r="D539" t="s">
        <v>270</v>
      </c>
      <c r="E539" t="s">
        <v>233</v>
      </c>
      <c r="F539">
        <v>0</v>
      </c>
      <c r="G539" s="72">
        <v>979856.92</v>
      </c>
      <c r="H539" t="s">
        <v>234</v>
      </c>
      <c r="I539">
        <v>0</v>
      </c>
      <c r="J539" s="72">
        <v>-10000000</v>
      </c>
    </row>
    <row r="540" spans="4:10" x14ac:dyDescent="0.2">
      <c r="D540" t="s">
        <v>270</v>
      </c>
      <c r="E540" t="s">
        <v>233</v>
      </c>
      <c r="F540">
        <v>0</v>
      </c>
      <c r="G540" s="72">
        <v>979856.92</v>
      </c>
      <c r="H540" t="s">
        <v>235</v>
      </c>
      <c r="I540">
        <v>0</v>
      </c>
      <c r="J540" s="72">
        <v>-10000000</v>
      </c>
    </row>
    <row r="541" spans="4:10" x14ac:dyDescent="0.2">
      <c r="D541" t="s">
        <v>270</v>
      </c>
      <c r="E541" t="s">
        <v>15</v>
      </c>
      <c r="F541">
        <v>96.93</v>
      </c>
      <c r="G541" s="71">
        <v>-1000</v>
      </c>
      <c r="H541" t="s">
        <v>113</v>
      </c>
      <c r="I541">
        <v>-20</v>
      </c>
      <c r="J541" s="72">
        <v>31563837.309999999</v>
      </c>
    </row>
    <row r="542" spans="4:10" x14ac:dyDescent="0.2">
      <c r="D542" t="s">
        <v>270</v>
      </c>
      <c r="E542" t="s">
        <v>15</v>
      </c>
      <c r="F542">
        <v>1.06</v>
      </c>
      <c r="G542" s="71">
        <v>-1000</v>
      </c>
      <c r="H542" t="s">
        <v>114</v>
      </c>
      <c r="I542" s="72">
        <v>10576.92</v>
      </c>
      <c r="J542" s="72">
        <v>31563857.309999999</v>
      </c>
    </row>
    <row r="543" spans="4:10" x14ac:dyDescent="0.2">
      <c r="D543" t="s">
        <v>270</v>
      </c>
      <c r="E543" t="s">
        <v>15</v>
      </c>
      <c r="F543">
        <v>96.93</v>
      </c>
      <c r="G543" s="71">
        <v>-1000</v>
      </c>
      <c r="H543" t="s">
        <v>115</v>
      </c>
      <c r="I543" s="72">
        <v>969300</v>
      </c>
      <c r="J543" s="72">
        <v>31553280.379999999</v>
      </c>
    </row>
    <row r="544" spans="4:10" x14ac:dyDescent="0.2">
      <c r="D544" t="s">
        <v>271</v>
      </c>
      <c r="E544" t="s">
        <v>233</v>
      </c>
      <c r="F544">
        <v>0</v>
      </c>
      <c r="G544" s="72">
        <v>978476.79</v>
      </c>
      <c r="H544" t="s">
        <v>234</v>
      </c>
      <c r="I544">
        <v>0</v>
      </c>
      <c r="J544" s="72">
        <v>-10000000</v>
      </c>
    </row>
    <row r="545" spans="4:10" x14ac:dyDescent="0.2">
      <c r="D545" t="s">
        <v>271</v>
      </c>
      <c r="E545" t="s">
        <v>233</v>
      </c>
      <c r="F545">
        <v>0</v>
      </c>
      <c r="G545" s="72">
        <v>978476.79</v>
      </c>
      <c r="H545" t="s">
        <v>235</v>
      </c>
      <c r="I545">
        <v>0</v>
      </c>
      <c r="J545" s="72">
        <v>-10000000</v>
      </c>
    </row>
    <row r="546" spans="4:10" x14ac:dyDescent="0.2">
      <c r="D546" t="s">
        <v>271</v>
      </c>
      <c r="E546" t="s">
        <v>15</v>
      </c>
      <c r="F546">
        <v>96.8</v>
      </c>
      <c r="G546" s="71">
        <v>-1000</v>
      </c>
      <c r="H546" t="s">
        <v>113</v>
      </c>
      <c r="I546">
        <v>-20</v>
      </c>
      <c r="J546" s="72">
        <v>30583980.379999999</v>
      </c>
    </row>
    <row r="547" spans="4:10" x14ac:dyDescent="0.2">
      <c r="D547" t="s">
        <v>271</v>
      </c>
      <c r="E547" t="s">
        <v>15</v>
      </c>
      <c r="F547">
        <v>1.05</v>
      </c>
      <c r="G547" s="71">
        <v>-1000</v>
      </c>
      <c r="H547" t="s">
        <v>114</v>
      </c>
      <c r="I547" s="72">
        <v>10496.79</v>
      </c>
      <c r="J547" s="72">
        <v>30584000.379999999</v>
      </c>
    </row>
    <row r="548" spans="4:10" x14ac:dyDescent="0.2">
      <c r="D548" t="s">
        <v>271</v>
      </c>
      <c r="E548" t="s">
        <v>15</v>
      </c>
      <c r="F548">
        <v>96.8</v>
      </c>
      <c r="G548" s="71">
        <v>-1000</v>
      </c>
      <c r="H548" t="s">
        <v>115</v>
      </c>
      <c r="I548" s="72">
        <v>968000</v>
      </c>
      <c r="J548" s="72">
        <v>30573503.59</v>
      </c>
    </row>
    <row r="549" spans="4:10" x14ac:dyDescent="0.2">
      <c r="D549" t="s">
        <v>271</v>
      </c>
      <c r="E549" t="s">
        <v>233</v>
      </c>
      <c r="F549">
        <v>0</v>
      </c>
      <c r="G549" s="72">
        <v>978476.79</v>
      </c>
      <c r="H549" t="s">
        <v>234</v>
      </c>
      <c r="I549">
        <v>0</v>
      </c>
      <c r="J549" s="72">
        <v>-10000000</v>
      </c>
    </row>
    <row r="550" spans="4:10" x14ac:dyDescent="0.2">
      <c r="D550" t="s">
        <v>271</v>
      </c>
      <c r="E550" t="s">
        <v>233</v>
      </c>
      <c r="F550">
        <v>0</v>
      </c>
      <c r="G550" s="72">
        <v>978476.79</v>
      </c>
      <c r="H550" t="s">
        <v>235</v>
      </c>
      <c r="I550">
        <v>0</v>
      </c>
      <c r="J550" s="72">
        <v>-10000000</v>
      </c>
    </row>
    <row r="551" spans="4:10" x14ac:dyDescent="0.2">
      <c r="D551" t="s">
        <v>271</v>
      </c>
      <c r="E551" t="s">
        <v>15</v>
      </c>
      <c r="F551">
        <v>96.8</v>
      </c>
      <c r="G551" s="71">
        <v>-1000</v>
      </c>
      <c r="H551" t="s">
        <v>113</v>
      </c>
      <c r="I551">
        <v>-20</v>
      </c>
      <c r="J551" s="72">
        <v>29605503.59</v>
      </c>
    </row>
    <row r="552" spans="4:10" x14ac:dyDescent="0.2">
      <c r="D552" t="s">
        <v>271</v>
      </c>
      <c r="E552" t="s">
        <v>15</v>
      </c>
      <c r="F552">
        <v>1.05</v>
      </c>
      <c r="G552" s="71">
        <v>-1000</v>
      </c>
      <c r="H552" t="s">
        <v>114</v>
      </c>
      <c r="I552" s="72">
        <v>10496.79</v>
      </c>
      <c r="J552" s="72">
        <v>29605523.59</v>
      </c>
    </row>
    <row r="553" spans="4:10" x14ac:dyDescent="0.2">
      <c r="D553" t="s">
        <v>271</v>
      </c>
      <c r="E553" t="s">
        <v>15</v>
      </c>
      <c r="F553">
        <v>96.8</v>
      </c>
      <c r="G553" s="71">
        <v>-1000</v>
      </c>
      <c r="H553" t="s">
        <v>115</v>
      </c>
      <c r="I553" s="72">
        <v>968000</v>
      </c>
      <c r="J553" s="72">
        <v>29595026.789999999</v>
      </c>
    </row>
    <row r="554" spans="4:10" x14ac:dyDescent="0.2">
      <c r="D554" t="s">
        <v>272</v>
      </c>
      <c r="E554" t="s">
        <v>233</v>
      </c>
      <c r="F554">
        <v>0</v>
      </c>
      <c r="G554" s="72">
        <v>978396.67</v>
      </c>
      <c r="H554" t="s">
        <v>234</v>
      </c>
      <c r="I554">
        <v>0</v>
      </c>
      <c r="J554" s="72">
        <v>-10000000</v>
      </c>
    </row>
    <row r="555" spans="4:10" x14ac:dyDescent="0.2">
      <c r="D555" t="s">
        <v>272</v>
      </c>
      <c r="E555" t="s">
        <v>233</v>
      </c>
      <c r="F555">
        <v>0</v>
      </c>
      <c r="G555" s="72">
        <v>978396.67</v>
      </c>
      <c r="H555" t="s">
        <v>235</v>
      </c>
      <c r="I555">
        <v>0</v>
      </c>
      <c r="J555" s="72">
        <v>-10000000</v>
      </c>
    </row>
    <row r="556" spans="4:10" x14ac:dyDescent="0.2">
      <c r="D556" t="s">
        <v>272</v>
      </c>
      <c r="E556" t="s">
        <v>15</v>
      </c>
      <c r="F556">
        <v>96.8</v>
      </c>
      <c r="G556" s="71">
        <v>-1000</v>
      </c>
      <c r="H556" t="s">
        <v>113</v>
      </c>
      <c r="I556">
        <v>-20</v>
      </c>
      <c r="J556" s="72">
        <v>28627026.789999999</v>
      </c>
    </row>
    <row r="557" spans="4:10" x14ac:dyDescent="0.2">
      <c r="D557" t="s">
        <v>272</v>
      </c>
      <c r="E557" t="s">
        <v>15</v>
      </c>
      <c r="F557">
        <v>1.04</v>
      </c>
      <c r="G557" s="71">
        <v>-1000</v>
      </c>
      <c r="H557" t="s">
        <v>114</v>
      </c>
      <c r="I557" s="72">
        <v>10416.67</v>
      </c>
      <c r="J557" s="72">
        <v>28627046.789999999</v>
      </c>
    </row>
    <row r="558" spans="4:10" x14ac:dyDescent="0.2">
      <c r="D558" t="s">
        <v>272</v>
      </c>
      <c r="E558" t="s">
        <v>15</v>
      </c>
      <c r="F558">
        <v>96.8</v>
      </c>
      <c r="G558" s="71">
        <v>-1000</v>
      </c>
      <c r="H558" t="s">
        <v>115</v>
      </c>
      <c r="I558" s="72">
        <v>968000</v>
      </c>
      <c r="J558" s="72">
        <v>28616630.129999999</v>
      </c>
    </row>
    <row r="559" spans="4:10" x14ac:dyDescent="0.2">
      <c r="D559" t="s">
        <v>272</v>
      </c>
      <c r="E559" t="s">
        <v>233</v>
      </c>
      <c r="F559">
        <v>0</v>
      </c>
      <c r="G559" s="72">
        <v>978396.67</v>
      </c>
      <c r="H559" t="s">
        <v>234</v>
      </c>
      <c r="I559">
        <v>0</v>
      </c>
      <c r="J559" s="72">
        <v>-10000000</v>
      </c>
    </row>
    <row r="560" spans="4:10" x14ac:dyDescent="0.2">
      <c r="D560" t="s">
        <v>272</v>
      </c>
      <c r="E560" t="s">
        <v>233</v>
      </c>
      <c r="F560">
        <v>0</v>
      </c>
      <c r="G560" s="72">
        <v>978396.67</v>
      </c>
      <c r="H560" t="s">
        <v>235</v>
      </c>
      <c r="I560">
        <v>0</v>
      </c>
      <c r="J560" s="72">
        <v>-10000000</v>
      </c>
    </row>
    <row r="561" spans="4:10" x14ac:dyDescent="0.2">
      <c r="D561" t="s">
        <v>272</v>
      </c>
      <c r="E561" t="s">
        <v>15</v>
      </c>
      <c r="F561">
        <v>96.8</v>
      </c>
      <c r="G561" s="71">
        <v>-1000</v>
      </c>
      <c r="H561" t="s">
        <v>113</v>
      </c>
      <c r="I561">
        <v>-20</v>
      </c>
      <c r="J561" s="72">
        <v>27648630.129999999</v>
      </c>
    </row>
    <row r="562" spans="4:10" x14ac:dyDescent="0.2">
      <c r="D562" t="s">
        <v>272</v>
      </c>
      <c r="E562" t="s">
        <v>15</v>
      </c>
      <c r="F562">
        <v>1.04</v>
      </c>
      <c r="G562" s="71">
        <v>-1000</v>
      </c>
      <c r="H562" t="s">
        <v>114</v>
      </c>
      <c r="I562" s="72">
        <v>10416.67</v>
      </c>
      <c r="J562" s="72">
        <v>27648650.129999999</v>
      </c>
    </row>
    <row r="563" spans="4:10" x14ac:dyDescent="0.2">
      <c r="D563" t="s">
        <v>272</v>
      </c>
      <c r="E563" t="s">
        <v>15</v>
      </c>
      <c r="F563">
        <v>96.8</v>
      </c>
      <c r="G563" s="71">
        <v>-1000</v>
      </c>
      <c r="H563" t="s">
        <v>115</v>
      </c>
      <c r="I563" s="72">
        <v>968000</v>
      </c>
      <c r="J563" s="72">
        <v>27638233.460000001</v>
      </c>
    </row>
    <row r="564" spans="4:10" x14ac:dyDescent="0.2">
      <c r="D564" t="s">
        <v>273</v>
      </c>
      <c r="E564" t="s">
        <v>15</v>
      </c>
      <c r="F564">
        <v>97.11</v>
      </c>
      <c r="G564" s="71">
        <v>1000</v>
      </c>
      <c r="H564" t="s">
        <v>113</v>
      </c>
      <c r="I564">
        <v>-20</v>
      </c>
      <c r="J564" s="72">
        <v>26670233.460000001</v>
      </c>
    </row>
    <row r="565" spans="4:10" x14ac:dyDescent="0.2">
      <c r="D565" t="s">
        <v>273</v>
      </c>
      <c r="E565" t="s">
        <v>15</v>
      </c>
      <c r="F565">
        <v>0.8</v>
      </c>
      <c r="G565" s="71">
        <v>1000</v>
      </c>
      <c r="H565" t="s">
        <v>114</v>
      </c>
      <c r="I565" s="72">
        <v>-8012.82</v>
      </c>
      <c r="J565" s="72">
        <v>26670253.460000001</v>
      </c>
    </row>
    <row r="566" spans="4:10" x14ac:dyDescent="0.2">
      <c r="D566" t="s">
        <v>273</v>
      </c>
      <c r="E566" t="s">
        <v>15</v>
      </c>
      <c r="F566">
        <v>97.11</v>
      </c>
      <c r="G566" s="71">
        <v>1000</v>
      </c>
      <c r="H566" t="s">
        <v>115</v>
      </c>
      <c r="I566" s="72">
        <v>-971100</v>
      </c>
      <c r="J566" s="72">
        <v>26678266.280000001</v>
      </c>
    </row>
    <row r="567" spans="4:10" x14ac:dyDescent="0.2">
      <c r="D567" t="s">
        <v>273</v>
      </c>
      <c r="E567" t="s">
        <v>15</v>
      </c>
      <c r="F567">
        <v>97.11</v>
      </c>
      <c r="G567" s="71">
        <v>1000</v>
      </c>
      <c r="H567" t="s">
        <v>113</v>
      </c>
      <c r="I567">
        <v>-20</v>
      </c>
      <c r="J567" s="72">
        <v>27649366.280000001</v>
      </c>
    </row>
    <row r="568" spans="4:10" x14ac:dyDescent="0.2">
      <c r="D568" t="s">
        <v>273</v>
      </c>
      <c r="E568" t="s">
        <v>15</v>
      </c>
      <c r="F568">
        <v>0.8</v>
      </c>
      <c r="G568" s="71">
        <v>1000</v>
      </c>
      <c r="H568" t="s">
        <v>114</v>
      </c>
      <c r="I568" s="72">
        <v>-8012.82</v>
      </c>
      <c r="J568" s="72">
        <v>27649386.280000001</v>
      </c>
    </row>
    <row r="569" spans="4:10" x14ac:dyDescent="0.2">
      <c r="D569" t="s">
        <v>273</v>
      </c>
      <c r="E569" t="s">
        <v>15</v>
      </c>
      <c r="F569">
        <v>97.11</v>
      </c>
      <c r="G569" s="71">
        <v>1000</v>
      </c>
      <c r="H569" t="s">
        <v>115</v>
      </c>
      <c r="I569" s="72">
        <v>-971100</v>
      </c>
      <c r="J569" s="72">
        <v>27657399.100000001</v>
      </c>
    </row>
    <row r="570" spans="4:10" x14ac:dyDescent="0.2">
      <c r="D570" t="s">
        <v>273</v>
      </c>
      <c r="E570" t="s">
        <v>15</v>
      </c>
      <c r="F570">
        <v>97.11</v>
      </c>
      <c r="G570" s="71">
        <v>1000</v>
      </c>
      <c r="H570" t="s">
        <v>113</v>
      </c>
      <c r="I570">
        <v>-20</v>
      </c>
      <c r="J570" s="72">
        <v>28628499.100000001</v>
      </c>
    </row>
    <row r="571" spans="4:10" x14ac:dyDescent="0.2">
      <c r="D571" t="s">
        <v>273</v>
      </c>
      <c r="E571" t="s">
        <v>15</v>
      </c>
      <c r="F571">
        <v>0.8</v>
      </c>
      <c r="G571" s="71">
        <v>1000</v>
      </c>
      <c r="H571" t="s">
        <v>114</v>
      </c>
      <c r="I571" s="72">
        <v>-8012.82</v>
      </c>
      <c r="J571" s="72">
        <v>28628519.100000001</v>
      </c>
    </row>
    <row r="572" spans="4:10" x14ac:dyDescent="0.2">
      <c r="D572" t="s">
        <v>273</v>
      </c>
      <c r="E572" t="s">
        <v>15</v>
      </c>
      <c r="F572">
        <v>97.11</v>
      </c>
      <c r="G572" s="71">
        <v>1000</v>
      </c>
      <c r="H572" t="s">
        <v>115</v>
      </c>
      <c r="I572" s="72">
        <v>-971100</v>
      </c>
      <c r="J572" s="72">
        <v>28636531.920000002</v>
      </c>
    </row>
    <row r="573" spans="4:10" x14ac:dyDescent="0.2">
      <c r="D573" t="s">
        <v>274</v>
      </c>
      <c r="E573" t="s">
        <v>15</v>
      </c>
      <c r="F573">
        <v>97.16</v>
      </c>
      <c r="G573" s="71">
        <v>1000</v>
      </c>
      <c r="H573" t="s">
        <v>113</v>
      </c>
      <c r="I573">
        <v>-20</v>
      </c>
      <c r="J573" s="72">
        <v>29607631.920000002</v>
      </c>
    </row>
    <row r="574" spans="4:10" x14ac:dyDescent="0.2">
      <c r="D574" t="s">
        <v>274</v>
      </c>
      <c r="E574" t="s">
        <v>15</v>
      </c>
      <c r="F574">
        <v>0.79</v>
      </c>
      <c r="G574" s="71">
        <v>1000</v>
      </c>
      <c r="H574" t="s">
        <v>114</v>
      </c>
      <c r="I574" s="72">
        <v>-7932.69</v>
      </c>
      <c r="J574" s="72">
        <v>29607651.920000002</v>
      </c>
    </row>
    <row r="575" spans="4:10" x14ac:dyDescent="0.2">
      <c r="D575" t="s">
        <v>274</v>
      </c>
      <c r="E575" t="s">
        <v>15</v>
      </c>
      <c r="F575">
        <v>97.16</v>
      </c>
      <c r="G575" s="71">
        <v>1000</v>
      </c>
      <c r="H575" t="s">
        <v>115</v>
      </c>
      <c r="I575" s="72">
        <v>-971600</v>
      </c>
      <c r="J575" s="72">
        <v>29615584.620000001</v>
      </c>
    </row>
    <row r="576" spans="4:10" x14ac:dyDescent="0.2">
      <c r="D576" t="s">
        <v>274</v>
      </c>
      <c r="E576" t="s">
        <v>15</v>
      </c>
      <c r="F576">
        <v>97.16</v>
      </c>
      <c r="G576" s="71">
        <v>1000</v>
      </c>
      <c r="H576" t="s">
        <v>113</v>
      </c>
      <c r="I576">
        <v>-20</v>
      </c>
      <c r="J576" s="72">
        <v>30587184.620000001</v>
      </c>
    </row>
    <row r="577" spans="4:10" x14ac:dyDescent="0.2">
      <c r="D577" t="s">
        <v>274</v>
      </c>
      <c r="E577" t="s">
        <v>15</v>
      </c>
      <c r="F577">
        <v>0.79</v>
      </c>
      <c r="G577" s="71">
        <v>1000</v>
      </c>
      <c r="H577" t="s">
        <v>114</v>
      </c>
      <c r="I577" s="72">
        <v>-7932.69</v>
      </c>
      <c r="J577" s="72">
        <v>30587204.620000001</v>
      </c>
    </row>
    <row r="578" spans="4:10" x14ac:dyDescent="0.2">
      <c r="D578" t="s">
        <v>274</v>
      </c>
      <c r="E578" t="s">
        <v>15</v>
      </c>
      <c r="F578">
        <v>97.16</v>
      </c>
      <c r="G578" s="71">
        <v>1000</v>
      </c>
      <c r="H578" t="s">
        <v>115</v>
      </c>
      <c r="I578" s="72">
        <v>-971600</v>
      </c>
      <c r="J578" s="72">
        <v>30595137.309999999</v>
      </c>
    </row>
    <row r="579" spans="4:10" x14ac:dyDescent="0.2">
      <c r="D579" t="s">
        <v>275</v>
      </c>
      <c r="E579" t="s">
        <v>233</v>
      </c>
      <c r="F579">
        <v>0</v>
      </c>
      <c r="G579" s="72">
        <v>975670.38</v>
      </c>
      <c r="H579" t="s">
        <v>234</v>
      </c>
      <c r="I579">
        <v>0</v>
      </c>
      <c r="J579" s="72">
        <v>-10000000</v>
      </c>
    </row>
    <row r="580" spans="4:10" x14ac:dyDescent="0.2">
      <c r="D580" t="s">
        <v>275</v>
      </c>
      <c r="E580" t="s">
        <v>233</v>
      </c>
      <c r="F580">
        <v>0</v>
      </c>
      <c r="G580" s="72">
        <v>975670.38</v>
      </c>
      <c r="H580" t="s">
        <v>235</v>
      </c>
      <c r="I580">
        <v>0</v>
      </c>
      <c r="J580" s="72">
        <v>-10000000</v>
      </c>
    </row>
    <row r="581" spans="4:10" x14ac:dyDescent="0.2">
      <c r="D581" t="s">
        <v>275</v>
      </c>
      <c r="E581" t="s">
        <v>15</v>
      </c>
      <c r="F581">
        <v>96.92</v>
      </c>
      <c r="G581" s="71">
        <v>-1000</v>
      </c>
      <c r="H581" t="s">
        <v>113</v>
      </c>
      <c r="I581">
        <v>-20</v>
      </c>
      <c r="J581" s="72">
        <v>31566737.309999999</v>
      </c>
    </row>
    <row r="582" spans="4:10" x14ac:dyDescent="0.2">
      <c r="D582" t="s">
        <v>275</v>
      </c>
      <c r="E582" t="s">
        <v>15</v>
      </c>
      <c r="F582">
        <v>0.65</v>
      </c>
      <c r="G582" s="71">
        <v>-1000</v>
      </c>
      <c r="H582" t="s">
        <v>114</v>
      </c>
      <c r="I582" s="72">
        <v>6490.38</v>
      </c>
      <c r="J582" s="72">
        <v>31566757.309999999</v>
      </c>
    </row>
    <row r="583" spans="4:10" x14ac:dyDescent="0.2">
      <c r="D583" t="s">
        <v>275</v>
      </c>
      <c r="E583" t="s">
        <v>15</v>
      </c>
      <c r="F583">
        <v>96.92</v>
      </c>
      <c r="G583" s="71">
        <v>-1000</v>
      </c>
      <c r="H583" t="s">
        <v>115</v>
      </c>
      <c r="I583" s="72">
        <v>969200</v>
      </c>
      <c r="J583" s="72">
        <v>31560266.920000002</v>
      </c>
    </row>
    <row r="584" spans="4:10" x14ac:dyDescent="0.2">
      <c r="D584" t="s">
        <v>276</v>
      </c>
      <c r="E584" t="s">
        <v>233</v>
      </c>
      <c r="F584">
        <v>0</v>
      </c>
      <c r="G584" s="72">
        <v>976490.26</v>
      </c>
      <c r="H584" t="s">
        <v>234</v>
      </c>
      <c r="I584">
        <v>0</v>
      </c>
      <c r="J584" s="72">
        <v>-10000000</v>
      </c>
    </row>
    <row r="585" spans="4:10" x14ac:dyDescent="0.2">
      <c r="D585" t="s">
        <v>276</v>
      </c>
      <c r="E585" t="s">
        <v>233</v>
      </c>
      <c r="F585">
        <v>0</v>
      </c>
      <c r="G585" s="72">
        <v>976490.26</v>
      </c>
      <c r="H585" t="s">
        <v>235</v>
      </c>
      <c r="I585">
        <v>0</v>
      </c>
      <c r="J585" s="72">
        <v>-10000000</v>
      </c>
    </row>
    <row r="586" spans="4:10" x14ac:dyDescent="0.2">
      <c r="D586" t="s">
        <v>276</v>
      </c>
      <c r="E586" t="s">
        <v>15</v>
      </c>
      <c r="F586">
        <v>97.01</v>
      </c>
      <c r="G586" s="71">
        <v>-1000</v>
      </c>
      <c r="H586" t="s">
        <v>113</v>
      </c>
      <c r="I586">
        <v>-20</v>
      </c>
      <c r="J586" s="72">
        <v>30591066.920000002</v>
      </c>
    </row>
    <row r="587" spans="4:10" x14ac:dyDescent="0.2">
      <c r="D587" t="s">
        <v>276</v>
      </c>
      <c r="E587" t="s">
        <v>15</v>
      </c>
      <c r="F587">
        <v>0.64</v>
      </c>
      <c r="G587" s="71">
        <v>-1000</v>
      </c>
      <c r="H587" t="s">
        <v>114</v>
      </c>
      <c r="I587" s="72">
        <v>6410.26</v>
      </c>
      <c r="J587" s="72">
        <v>30591086.920000002</v>
      </c>
    </row>
    <row r="588" spans="4:10" x14ac:dyDescent="0.2">
      <c r="D588" t="s">
        <v>276</v>
      </c>
      <c r="E588" t="s">
        <v>15</v>
      </c>
      <c r="F588">
        <v>97.01</v>
      </c>
      <c r="G588" s="71">
        <v>-1000</v>
      </c>
      <c r="H588" t="s">
        <v>115</v>
      </c>
      <c r="I588" s="72">
        <v>970100</v>
      </c>
      <c r="J588" s="72">
        <v>30584676.670000002</v>
      </c>
    </row>
    <row r="589" spans="4:10" x14ac:dyDescent="0.2">
      <c r="D589" t="s">
        <v>277</v>
      </c>
      <c r="E589" t="s">
        <v>233</v>
      </c>
      <c r="F589">
        <v>0</v>
      </c>
      <c r="G589" s="72">
        <v>976010.13</v>
      </c>
      <c r="H589" t="s">
        <v>234</v>
      </c>
      <c r="I589">
        <v>0</v>
      </c>
      <c r="J589" s="72">
        <v>-10000000</v>
      </c>
    </row>
    <row r="590" spans="4:10" x14ac:dyDescent="0.2">
      <c r="D590" t="s">
        <v>277</v>
      </c>
      <c r="E590" t="s">
        <v>233</v>
      </c>
      <c r="F590">
        <v>0</v>
      </c>
      <c r="G590" s="72">
        <v>976010.13</v>
      </c>
      <c r="H590" t="s">
        <v>235</v>
      </c>
      <c r="I590">
        <v>0</v>
      </c>
      <c r="J590" s="72">
        <v>-10000000</v>
      </c>
    </row>
    <row r="591" spans="4:10" x14ac:dyDescent="0.2">
      <c r="D591" t="s">
        <v>277</v>
      </c>
      <c r="E591" t="s">
        <v>15</v>
      </c>
      <c r="F591">
        <v>96.97</v>
      </c>
      <c r="G591" s="71">
        <v>-1000</v>
      </c>
      <c r="H591" t="s">
        <v>113</v>
      </c>
      <c r="I591">
        <v>-20</v>
      </c>
      <c r="J591" s="72">
        <v>29614576.670000002</v>
      </c>
    </row>
    <row r="592" spans="4:10" x14ac:dyDescent="0.2">
      <c r="D592" t="s">
        <v>277</v>
      </c>
      <c r="E592" t="s">
        <v>15</v>
      </c>
      <c r="F592">
        <v>0.63</v>
      </c>
      <c r="G592" s="71">
        <v>-1000</v>
      </c>
      <c r="H592" t="s">
        <v>114</v>
      </c>
      <c r="I592" s="72">
        <v>6330.13</v>
      </c>
      <c r="J592" s="72">
        <v>29614596.670000002</v>
      </c>
    </row>
    <row r="593" spans="4:10" x14ac:dyDescent="0.2">
      <c r="D593" t="s">
        <v>277</v>
      </c>
      <c r="E593" t="s">
        <v>15</v>
      </c>
      <c r="F593">
        <v>96.97</v>
      </c>
      <c r="G593" s="71">
        <v>-1000</v>
      </c>
      <c r="H593" t="s">
        <v>115</v>
      </c>
      <c r="I593" s="72">
        <v>969700</v>
      </c>
      <c r="J593" s="72">
        <v>29608266.539999999</v>
      </c>
    </row>
    <row r="594" spans="4:10" x14ac:dyDescent="0.2">
      <c r="D594" t="s">
        <v>277</v>
      </c>
      <c r="E594" t="s">
        <v>233</v>
      </c>
      <c r="F594">
        <v>0</v>
      </c>
      <c r="G594" s="72">
        <v>976010.13</v>
      </c>
      <c r="H594" t="s">
        <v>234</v>
      </c>
      <c r="I594">
        <v>0</v>
      </c>
      <c r="J594" s="72">
        <v>-10000000</v>
      </c>
    </row>
    <row r="595" spans="4:10" x14ac:dyDescent="0.2">
      <c r="D595" t="s">
        <v>277</v>
      </c>
      <c r="E595" t="s">
        <v>233</v>
      </c>
      <c r="F595">
        <v>0</v>
      </c>
      <c r="G595" s="72">
        <v>976010.13</v>
      </c>
      <c r="H595" t="s">
        <v>235</v>
      </c>
      <c r="I595">
        <v>0</v>
      </c>
      <c r="J595" s="72">
        <v>-10000000</v>
      </c>
    </row>
    <row r="596" spans="4:10" x14ac:dyDescent="0.2">
      <c r="D596" t="s">
        <v>277</v>
      </c>
      <c r="E596" t="s">
        <v>15</v>
      </c>
      <c r="F596">
        <v>96.97</v>
      </c>
      <c r="G596" s="71">
        <v>-1000</v>
      </c>
      <c r="H596" t="s">
        <v>113</v>
      </c>
      <c r="I596">
        <v>-20</v>
      </c>
      <c r="J596" s="72">
        <v>28638566.539999999</v>
      </c>
    </row>
    <row r="597" spans="4:10" x14ac:dyDescent="0.2">
      <c r="D597" t="s">
        <v>277</v>
      </c>
      <c r="E597" t="s">
        <v>15</v>
      </c>
      <c r="F597">
        <v>0.63</v>
      </c>
      <c r="G597" s="71">
        <v>-1000</v>
      </c>
      <c r="H597" t="s">
        <v>114</v>
      </c>
      <c r="I597" s="72">
        <v>6330.13</v>
      </c>
      <c r="J597" s="72">
        <v>28638586.539999999</v>
      </c>
    </row>
    <row r="598" spans="4:10" x14ac:dyDescent="0.2">
      <c r="D598" t="s">
        <v>277</v>
      </c>
      <c r="E598" t="s">
        <v>15</v>
      </c>
      <c r="F598">
        <v>96.97</v>
      </c>
      <c r="G598" s="71">
        <v>-1000</v>
      </c>
      <c r="H598" t="s">
        <v>115</v>
      </c>
      <c r="I598" s="72">
        <v>969700</v>
      </c>
      <c r="J598" s="72">
        <v>28632256.41</v>
      </c>
    </row>
    <row r="599" spans="4:10" x14ac:dyDescent="0.2">
      <c r="D599" t="s">
        <v>277</v>
      </c>
      <c r="E599" t="s">
        <v>233</v>
      </c>
      <c r="F599">
        <v>0</v>
      </c>
      <c r="G599" s="72">
        <v>976010.13</v>
      </c>
      <c r="H599" t="s">
        <v>234</v>
      </c>
      <c r="I599">
        <v>0</v>
      </c>
      <c r="J599" s="72">
        <v>-10000000</v>
      </c>
    </row>
    <row r="600" spans="4:10" x14ac:dyDescent="0.2">
      <c r="D600" t="s">
        <v>277</v>
      </c>
      <c r="E600" t="s">
        <v>233</v>
      </c>
      <c r="F600">
        <v>0</v>
      </c>
      <c r="G600" s="72">
        <v>976010.13</v>
      </c>
      <c r="H600" t="s">
        <v>235</v>
      </c>
      <c r="I600">
        <v>0</v>
      </c>
      <c r="J600" s="72">
        <v>-10000000</v>
      </c>
    </row>
    <row r="601" spans="4:10" x14ac:dyDescent="0.2">
      <c r="D601" t="s">
        <v>277</v>
      </c>
      <c r="E601" t="s">
        <v>15</v>
      </c>
      <c r="F601">
        <v>96.97</v>
      </c>
      <c r="G601" s="71">
        <v>-1000</v>
      </c>
      <c r="H601" t="s">
        <v>113</v>
      </c>
      <c r="I601">
        <v>-20</v>
      </c>
      <c r="J601" s="72">
        <v>27662556.41</v>
      </c>
    </row>
    <row r="602" spans="4:10" x14ac:dyDescent="0.2">
      <c r="D602" t="s">
        <v>277</v>
      </c>
      <c r="E602" t="s">
        <v>15</v>
      </c>
      <c r="F602">
        <v>0.63</v>
      </c>
      <c r="G602" s="71">
        <v>-1000</v>
      </c>
      <c r="H602" t="s">
        <v>114</v>
      </c>
      <c r="I602" s="72">
        <v>6330.13</v>
      </c>
      <c r="J602" s="72">
        <v>27662576.41</v>
      </c>
    </row>
    <row r="603" spans="4:10" x14ac:dyDescent="0.2">
      <c r="D603" t="s">
        <v>277</v>
      </c>
      <c r="E603" t="s">
        <v>15</v>
      </c>
      <c r="F603">
        <v>96.97</v>
      </c>
      <c r="G603" s="71">
        <v>-1000</v>
      </c>
      <c r="H603" t="s">
        <v>115</v>
      </c>
      <c r="I603" s="72">
        <v>969700</v>
      </c>
      <c r="J603" s="72">
        <v>27656246.280000001</v>
      </c>
    </row>
    <row r="604" spans="4:10" x14ac:dyDescent="0.2">
      <c r="D604" t="s">
        <v>278</v>
      </c>
      <c r="E604" t="s">
        <v>233</v>
      </c>
      <c r="F604">
        <v>0</v>
      </c>
      <c r="G604" s="72">
        <v>979809.49</v>
      </c>
      <c r="H604" t="s">
        <v>234</v>
      </c>
      <c r="I604">
        <v>0</v>
      </c>
      <c r="J604" s="72">
        <v>-10000000</v>
      </c>
    </row>
    <row r="605" spans="4:10" x14ac:dyDescent="0.2">
      <c r="D605" t="s">
        <v>278</v>
      </c>
      <c r="E605" t="s">
        <v>233</v>
      </c>
      <c r="F605">
        <v>0</v>
      </c>
      <c r="G605" s="72">
        <v>979809.49</v>
      </c>
      <c r="H605" t="s">
        <v>235</v>
      </c>
      <c r="I605">
        <v>0</v>
      </c>
      <c r="J605" s="72">
        <v>-10000000</v>
      </c>
    </row>
    <row r="606" spans="4:10" x14ac:dyDescent="0.2">
      <c r="D606" t="s">
        <v>278</v>
      </c>
      <c r="E606" t="s">
        <v>15</v>
      </c>
      <c r="F606">
        <v>97.39</v>
      </c>
      <c r="G606" s="71">
        <v>-1000</v>
      </c>
      <c r="H606" t="s">
        <v>113</v>
      </c>
      <c r="I606">
        <v>-20</v>
      </c>
      <c r="J606" s="72">
        <v>26686546.280000001</v>
      </c>
    </row>
    <row r="607" spans="4:10" x14ac:dyDescent="0.2">
      <c r="D607" t="s">
        <v>278</v>
      </c>
      <c r="E607" t="s">
        <v>15</v>
      </c>
      <c r="F607">
        <v>0.59</v>
      </c>
      <c r="G607" s="71">
        <v>-1000</v>
      </c>
      <c r="H607" t="s">
        <v>114</v>
      </c>
      <c r="I607" s="72">
        <v>5929.49</v>
      </c>
      <c r="J607" s="72">
        <v>26686566.280000001</v>
      </c>
    </row>
    <row r="608" spans="4:10" x14ac:dyDescent="0.2">
      <c r="D608" t="s">
        <v>278</v>
      </c>
      <c r="E608" t="s">
        <v>15</v>
      </c>
      <c r="F608">
        <v>97.39</v>
      </c>
      <c r="G608" s="71">
        <v>-1000</v>
      </c>
      <c r="H608" t="s">
        <v>115</v>
      </c>
      <c r="I608" s="72">
        <v>973900</v>
      </c>
      <c r="J608" s="72">
        <v>26680636.789999999</v>
      </c>
    </row>
    <row r="609" spans="4:10" x14ac:dyDescent="0.2">
      <c r="D609" t="s">
        <v>278</v>
      </c>
      <c r="E609" t="s">
        <v>233</v>
      </c>
      <c r="F609">
        <v>0</v>
      </c>
      <c r="G609" s="72">
        <v>706736.75</v>
      </c>
      <c r="H609" t="s">
        <v>234</v>
      </c>
      <c r="I609">
        <v>0</v>
      </c>
      <c r="J609" s="72">
        <v>-10000000</v>
      </c>
    </row>
    <row r="610" spans="4:10" x14ac:dyDescent="0.2">
      <c r="D610" t="s">
        <v>278</v>
      </c>
      <c r="E610" t="s">
        <v>233</v>
      </c>
      <c r="F610">
        <v>0</v>
      </c>
      <c r="G610" s="72">
        <v>706736.7341</v>
      </c>
      <c r="H610" t="s">
        <v>235</v>
      </c>
      <c r="I610">
        <v>0</v>
      </c>
      <c r="J610" s="72">
        <v>-10000000</v>
      </c>
    </row>
    <row r="611" spans="4:10" x14ac:dyDescent="0.2">
      <c r="D611" t="s">
        <v>278</v>
      </c>
      <c r="E611" t="s">
        <v>15</v>
      </c>
      <c r="F611">
        <v>97.39</v>
      </c>
      <c r="G611" s="71">
        <v>-1000</v>
      </c>
      <c r="H611" t="s">
        <v>113</v>
      </c>
      <c r="I611">
        <v>-20</v>
      </c>
      <c r="J611" s="72">
        <v>25706736.789999999</v>
      </c>
    </row>
    <row r="612" spans="4:10" x14ac:dyDescent="0.2">
      <c r="D612" t="s">
        <v>278</v>
      </c>
      <c r="E612" t="s">
        <v>15</v>
      </c>
      <c r="F612">
        <v>0.59</v>
      </c>
      <c r="G612" s="71">
        <v>-1000</v>
      </c>
      <c r="H612" t="s">
        <v>114</v>
      </c>
      <c r="I612" s="72">
        <v>5929.49</v>
      </c>
      <c r="J612" s="72">
        <v>25706756.789999999</v>
      </c>
    </row>
    <row r="613" spans="4:10" x14ac:dyDescent="0.2">
      <c r="D613" t="s">
        <v>278</v>
      </c>
      <c r="E613" t="s">
        <v>15</v>
      </c>
      <c r="F613">
        <v>97.39</v>
      </c>
      <c r="G613" s="71">
        <v>-1000</v>
      </c>
      <c r="H613" t="s">
        <v>115</v>
      </c>
      <c r="I613" s="72">
        <v>973900</v>
      </c>
      <c r="J613" s="72">
        <v>25700827.309999999</v>
      </c>
    </row>
    <row r="614" spans="4:10" x14ac:dyDescent="0.2">
      <c r="D614" t="s">
        <v>279</v>
      </c>
      <c r="E614" t="s">
        <v>15</v>
      </c>
      <c r="F614">
        <v>97.34</v>
      </c>
      <c r="G614" s="71">
        <v>-1000</v>
      </c>
      <c r="H614" t="s">
        <v>113</v>
      </c>
      <c r="I614">
        <v>-20</v>
      </c>
      <c r="J614" s="72">
        <v>24726927.309999999</v>
      </c>
    </row>
    <row r="615" spans="4:10" x14ac:dyDescent="0.2">
      <c r="D615" t="s">
        <v>279</v>
      </c>
      <c r="E615" t="s">
        <v>15</v>
      </c>
      <c r="F615">
        <v>0.57999999999999996</v>
      </c>
      <c r="G615" s="71">
        <v>-1000</v>
      </c>
      <c r="H615" t="s">
        <v>114</v>
      </c>
      <c r="I615" s="72">
        <v>5849.36</v>
      </c>
      <c r="J615" s="72">
        <v>24726947.309999999</v>
      </c>
    </row>
    <row r="616" spans="4:10" x14ac:dyDescent="0.2">
      <c r="D616" t="s">
        <v>279</v>
      </c>
      <c r="E616" t="s">
        <v>15</v>
      </c>
      <c r="F616">
        <v>97.34</v>
      </c>
      <c r="G616" s="71">
        <v>-1000</v>
      </c>
      <c r="H616" t="s">
        <v>115</v>
      </c>
      <c r="I616" s="72">
        <v>973400</v>
      </c>
      <c r="J616" s="72">
        <v>24721097.949999999</v>
      </c>
    </row>
    <row r="617" spans="4:10" x14ac:dyDescent="0.2">
      <c r="D617" t="s">
        <v>279</v>
      </c>
      <c r="E617" t="s">
        <v>15</v>
      </c>
      <c r="F617">
        <v>97.34</v>
      </c>
      <c r="G617" s="71">
        <v>-1000</v>
      </c>
      <c r="H617" t="s">
        <v>113</v>
      </c>
      <c r="I617">
        <v>-20</v>
      </c>
      <c r="J617" s="72">
        <v>23747697.949999999</v>
      </c>
    </row>
    <row r="618" spans="4:10" x14ac:dyDescent="0.2">
      <c r="D618" t="s">
        <v>279</v>
      </c>
      <c r="E618" t="s">
        <v>15</v>
      </c>
      <c r="F618">
        <v>0.57999999999999996</v>
      </c>
      <c r="G618" s="71">
        <v>-1000</v>
      </c>
      <c r="H618" t="s">
        <v>114</v>
      </c>
      <c r="I618" s="72">
        <v>5849.36</v>
      </c>
      <c r="J618" s="72">
        <v>23747717.949999999</v>
      </c>
    </row>
    <row r="619" spans="4:10" x14ac:dyDescent="0.2">
      <c r="D619" t="s">
        <v>279</v>
      </c>
      <c r="E619" t="s">
        <v>15</v>
      </c>
      <c r="F619">
        <v>97.34</v>
      </c>
      <c r="G619" s="71">
        <v>-1000</v>
      </c>
      <c r="H619" t="s">
        <v>115</v>
      </c>
      <c r="I619" s="72">
        <v>973400</v>
      </c>
      <c r="J619" s="72">
        <v>23741868.59</v>
      </c>
    </row>
    <row r="620" spans="4:10" x14ac:dyDescent="0.2">
      <c r="D620" t="s">
        <v>279</v>
      </c>
      <c r="E620" t="s">
        <v>15</v>
      </c>
      <c r="F620">
        <v>97.34</v>
      </c>
      <c r="G620" s="71">
        <v>-1000</v>
      </c>
      <c r="H620" t="s">
        <v>113</v>
      </c>
      <c r="I620">
        <v>-20</v>
      </c>
      <c r="J620" s="72">
        <v>22768468.59</v>
      </c>
    </row>
    <row r="621" spans="4:10" x14ac:dyDescent="0.2">
      <c r="D621" t="s">
        <v>279</v>
      </c>
      <c r="E621" t="s">
        <v>15</v>
      </c>
      <c r="F621">
        <v>0.57999999999999996</v>
      </c>
      <c r="G621" s="71">
        <v>-1000</v>
      </c>
      <c r="H621" t="s">
        <v>114</v>
      </c>
      <c r="I621" s="72">
        <v>5849.36</v>
      </c>
      <c r="J621" s="72">
        <v>22768488.59</v>
      </c>
    </row>
    <row r="622" spans="4:10" x14ac:dyDescent="0.2">
      <c r="D622" t="s">
        <v>279</v>
      </c>
      <c r="E622" t="s">
        <v>15</v>
      </c>
      <c r="F622">
        <v>97.34</v>
      </c>
      <c r="G622" s="71">
        <v>-1000</v>
      </c>
      <c r="H622" t="s">
        <v>115</v>
      </c>
      <c r="I622" s="72">
        <v>973400</v>
      </c>
      <c r="J622" s="72">
        <v>22762639.23</v>
      </c>
    </row>
    <row r="623" spans="4:10" x14ac:dyDescent="0.2">
      <c r="D623" t="s">
        <v>279</v>
      </c>
      <c r="E623" t="s">
        <v>15</v>
      </c>
      <c r="F623">
        <v>97.34</v>
      </c>
      <c r="G623" s="71">
        <v>-1000</v>
      </c>
      <c r="H623" t="s">
        <v>113</v>
      </c>
      <c r="I623">
        <v>-20</v>
      </c>
      <c r="J623" s="72">
        <v>21789239.23</v>
      </c>
    </row>
    <row r="624" spans="4:10" x14ac:dyDescent="0.2">
      <c r="D624" t="s">
        <v>279</v>
      </c>
      <c r="E624" t="s">
        <v>15</v>
      </c>
      <c r="F624">
        <v>0.57999999999999996</v>
      </c>
      <c r="G624" s="71">
        <v>-1000</v>
      </c>
      <c r="H624" t="s">
        <v>114</v>
      </c>
      <c r="I624" s="72">
        <v>5849.36</v>
      </c>
      <c r="J624" s="72">
        <v>21789259.23</v>
      </c>
    </row>
    <row r="625" spans="4:10" x14ac:dyDescent="0.2">
      <c r="D625" t="s">
        <v>279</v>
      </c>
      <c r="E625" t="s">
        <v>15</v>
      </c>
      <c r="F625">
        <v>97.34</v>
      </c>
      <c r="G625" s="71">
        <v>-1000</v>
      </c>
      <c r="H625" t="s">
        <v>115</v>
      </c>
      <c r="I625" s="72">
        <v>973400</v>
      </c>
      <c r="J625" s="72">
        <v>21783409.870000001</v>
      </c>
    </row>
    <row r="626" spans="4:10" x14ac:dyDescent="0.2">
      <c r="D626" t="s">
        <v>279</v>
      </c>
      <c r="E626" t="s">
        <v>15</v>
      </c>
      <c r="F626">
        <v>97.34</v>
      </c>
      <c r="G626" s="71">
        <v>-1000</v>
      </c>
      <c r="H626" t="s">
        <v>113</v>
      </c>
      <c r="I626">
        <v>-20</v>
      </c>
      <c r="J626" s="72">
        <v>20810009.870000001</v>
      </c>
    </row>
    <row r="627" spans="4:10" x14ac:dyDescent="0.2">
      <c r="D627" t="s">
        <v>279</v>
      </c>
      <c r="E627" t="s">
        <v>15</v>
      </c>
      <c r="F627">
        <v>0.57999999999999996</v>
      </c>
      <c r="G627" s="71">
        <v>-1000</v>
      </c>
      <c r="H627" t="s">
        <v>114</v>
      </c>
      <c r="I627" s="72">
        <v>5849.36</v>
      </c>
      <c r="J627" s="72">
        <v>20810029.870000001</v>
      </c>
    </row>
    <row r="628" spans="4:10" x14ac:dyDescent="0.2">
      <c r="D628" t="s">
        <v>279</v>
      </c>
      <c r="E628" t="s">
        <v>15</v>
      </c>
      <c r="F628">
        <v>97.34</v>
      </c>
      <c r="G628" s="71">
        <v>-1000</v>
      </c>
      <c r="H628" t="s">
        <v>115</v>
      </c>
      <c r="I628" s="72">
        <v>973400</v>
      </c>
      <c r="J628" s="72">
        <v>20804180.510000002</v>
      </c>
    </row>
    <row r="629" spans="4:10" x14ac:dyDescent="0.2">
      <c r="D629" t="s">
        <v>280</v>
      </c>
      <c r="E629" t="s">
        <v>15</v>
      </c>
      <c r="F629">
        <v>97.36</v>
      </c>
      <c r="G629" s="71">
        <v>-1000</v>
      </c>
      <c r="H629" t="s">
        <v>113</v>
      </c>
      <c r="I629">
        <v>-20</v>
      </c>
      <c r="J629" s="72">
        <v>19830780.510000002</v>
      </c>
    </row>
    <row r="630" spans="4:10" x14ac:dyDescent="0.2">
      <c r="D630" t="s">
        <v>280</v>
      </c>
      <c r="E630" t="s">
        <v>15</v>
      </c>
      <c r="F630">
        <v>0.57999999999999996</v>
      </c>
      <c r="G630" s="71">
        <v>-1000</v>
      </c>
      <c r="H630" t="s">
        <v>114</v>
      </c>
      <c r="I630" s="72">
        <v>5769.23</v>
      </c>
      <c r="J630" s="72">
        <v>19830800.510000002</v>
      </c>
    </row>
    <row r="631" spans="4:10" x14ac:dyDescent="0.2">
      <c r="D631" t="s">
        <v>280</v>
      </c>
      <c r="E631" t="s">
        <v>15</v>
      </c>
      <c r="F631">
        <v>97.36</v>
      </c>
      <c r="G631" s="71">
        <v>-1000</v>
      </c>
      <c r="H631" t="s">
        <v>115</v>
      </c>
      <c r="I631" s="72">
        <v>973600</v>
      </c>
      <c r="J631" s="72">
        <v>19825031.280000001</v>
      </c>
    </row>
    <row r="632" spans="4:10" x14ac:dyDescent="0.2">
      <c r="D632" t="s">
        <v>280</v>
      </c>
      <c r="E632" t="s">
        <v>15</v>
      </c>
      <c r="F632">
        <v>97.36</v>
      </c>
      <c r="G632" s="71">
        <v>-1000</v>
      </c>
      <c r="H632" t="s">
        <v>113</v>
      </c>
      <c r="I632">
        <v>-20</v>
      </c>
      <c r="J632" s="72">
        <v>18851431.280000001</v>
      </c>
    </row>
    <row r="633" spans="4:10" x14ac:dyDescent="0.2">
      <c r="D633" t="s">
        <v>280</v>
      </c>
      <c r="E633" t="s">
        <v>15</v>
      </c>
      <c r="F633">
        <v>0.57999999999999996</v>
      </c>
      <c r="G633" s="71">
        <v>-1000</v>
      </c>
      <c r="H633" t="s">
        <v>114</v>
      </c>
      <c r="I633" s="72">
        <v>5769.23</v>
      </c>
      <c r="J633" s="72">
        <v>18851451.280000001</v>
      </c>
    </row>
    <row r="634" spans="4:10" x14ac:dyDescent="0.2">
      <c r="D634" t="s">
        <v>280</v>
      </c>
      <c r="E634" t="s">
        <v>15</v>
      </c>
      <c r="F634">
        <v>97.36</v>
      </c>
      <c r="G634" s="71">
        <v>-1000</v>
      </c>
      <c r="H634" t="s">
        <v>115</v>
      </c>
      <c r="I634" s="72">
        <v>973600</v>
      </c>
      <c r="J634" s="72">
        <v>18845682.050000001</v>
      </c>
    </row>
    <row r="635" spans="4:10" x14ac:dyDescent="0.2">
      <c r="D635" t="s">
        <v>280</v>
      </c>
      <c r="E635" t="s">
        <v>15</v>
      </c>
      <c r="F635">
        <v>97.36</v>
      </c>
      <c r="G635" s="71">
        <v>-1000</v>
      </c>
      <c r="H635" t="s">
        <v>113</v>
      </c>
      <c r="I635">
        <v>-20</v>
      </c>
      <c r="J635" s="72">
        <v>17872082.050000001</v>
      </c>
    </row>
    <row r="636" spans="4:10" x14ac:dyDescent="0.2">
      <c r="D636" t="s">
        <v>280</v>
      </c>
      <c r="E636" t="s">
        <v>15</v>
      </c>
      <c r="F636">
        <v>0.57999999999999996</v>
      </c>
      <c r="G636" s="71">
        <v>-1000</v>
      </c>
      <c r="H636" t="s">
        <v>114</v>
      </c>
      <c r="I636" s="72">
        <v>5769.23</v>
      </c>
      <c r="J636" s="72">
        <v>17872102.050000001</v>
      </c>
    </row>
    <row r="637" spans="4:10" x14ac:dyDescent="0.2">
      <c r="D637" t="s">
        <v>280</v>
      </c>
      <c r="E637" t="s">
        <v>15</v>
      </c>
      <c r="F637">
        <v>97.36</v>
      </c>
      <c r="G637" s="71">
        <v>-1000</v>
      </c>
      <c r="H637" t="s">
        <v>115</v>
      </c>
      <c r="I637" s="72">
        <v>973600</v>
      </c>
      <c r="J637" s="72">
        <v>17866332.82</v>
      </c>
    </row>
    <row r="638" spans="4:10" x14ac:dyDescent="0.2">
      <c r="D638" t="s">
        <v>280</v>
      </c>
      <c r="E638" t="s">
        <v>15</v>
      </c>
      <c r="F638">
        <v>97.36</v>
      </c>
      <c r="G638" s="71">
        <v>-1000</v>
      </c>
      <c r="H638" t="s">
        <v>113</v>
      </c>
      <c r="I638">
        <v>-20</v>
      </c>
      <c r="J638" s="72">
        <v>16892732.82</v>
      </c>
    </row>
    <row r="639" spans="4:10" x14ac:dyDescent="0.2">
      <c r="D639" t="s">
        <v>280</v>
      </c>
      <c r="E639" t="s">
        <v>15</v>
      </c>
      <c r="F639">
        <v>0.57999999999999996</v>
      </c>
      <c r="G639" s="71">
        <v>-1000</v>
      </c>
      <c r="H639" t="s">
        <v>114</v>
      </c>
      <c r="I639" s="72">
        <v>5769.23</v>
      </c>
      <c r="J639" s="72">
        <v>16892752.82</v>
      </c>
    </row>
    <row r="640" spans="4:10" x14ac:dyDescent="0.2">
      <c r="D640" t="s">
        <v>280</v>
      </c>
      <c r="E640" t="s">
        <v>15</v>
      </c>
      <c r="F640">
        <v>97.36</v>
      </c>
      <c r="G640" s="71">
        <v>-1000</v>
      </c>
      <c r="H640" t="s">
        <v>115</v>
      </c>
      <c r="I640" s="72">
        <v>973600</v>
      </c>
      <c r="J640" s="72">
        <v>16886983.59</v>
      </c>
    </row>
    <row r="641" spans="4:10" x14ac:dyDescent="0.2">
      <c r="D641" t="s">
        <v>280</v>
      </c>
      <c r="E641" t="s">
        <v>15</v>
      </c>
      <c r="F641">
        <v>97.36</v>
      </c>
      <c r="G641" s="71">
        <v>-1000</v>
      </c>
      <c r="H641" t="s">
        <v>113</v>
      </c>
      <c r="I641">
        <v>-20</v>
      </c>
      <c r="J641" s="72">
        <v>15913383.59</v>
      </c>
    </row>
    <row r="642" spans="4:10" x14ac:dyDescent="0.2">
      <c r="D642" t="s">
        <v>280</v>
      </c>
      <c r="E642" t="s">
        <v>15</v>
      </c>
      <c r="F642">
        <v>0.57999999999999996</v>
      </c>
      <c r="G642" s="71">
        <v>-1000</v>
      </c>
      <c r="H642" t="s">
        <v>114</v>
      </c>
      <c r="I642" s="72">
        <v>5769.23</v>
      </c>
      <c r="J642" s="72">
        <v>15913403.59</v>
      </c>
    </row>
    <row r="643" spans="4:10" x14ac:dyDescent="0.2">
      <c r="D643" t="s">
        <v>280</v>
      </c>
      <c r="E643" t="s">
        <v>15</v>
      </c>
      <c r="F643">
        <v>97.36</v>
      </c>
      <c r="G643" s="71">
        <v>-1000</v>
      </c>
      <c r="H643" t="s">
        <v>115</v>
      </c>
      <c r="I643" s="72">
        <v>973600</v>
      </c>
      <c r="J643" s="72">
        <v>15907634.359999999</v>
      </c>
    </row>
    <row r="644" spans="4:10" x14ac:dyDescent="0.2">
      <c r="D644" t="s">
        <v>280</v>
      </c>
      <c r="E644" t="s">
        <v>15</v>
      </c>
      <c r="F644">
        <v>97.36</v>
      </c>
      <c r="G644" s="71">
        <v>-1000</v>
      </c>
      <c r="H644" t="s">
        <v>113</v>
      </c>
      <c r="I644">
        <v>-20</v>
      </c>
      <c r="J644" s="72">
        <v>14934034.359999999</v>
      </c>
    </row>
    <row r="645" spans="4:10" x14ac:dyDescent="0.2">
      <c r="D645" t="s">
        <v>280</v>
      </c>
      <c r="E645" t="s">
        <v>15</v>
      </c>
      <c r="F645">
        <v>0.57999999999999996</v>
      </c>
      <c r="G645" s="71">
        <v>-1000</v>
      </c>
      <c r="H645" t="s">
        <v>114</v>
      </c>
      <c r="I645" s="72">
        <v>5769.23</v>
      </c>
      <c r="J645" s="72">
        <v>14934054.359999999</v>
      </c>
    </row>
    <row r="646" spans="4:10" x14ac:dyDescent="0.2">
      <c r="D646" t="s">
        <v>280</v>
      </c>
      <c r="E646" t="s">
        <v>15</v>
      </c>
      <c r="F646">
        <v>97.36</v>
      </c>
      <c r="G646" s="71">
        <v>-1000</v>
      </c>
      <c r="H646" t="s">
        <v>115</v>
      </c>
      <c r="I646" s="72">
        <v>973600</v>
      </c>
      <c r="J646" s="72">
        <v>14928285.130000001</v>
      </c>
    </row>
    <row r="647" spans="4:10" x14ac:dyDescent="0.2">
      <c r="D647" t="s">
        <v>281</v>
      </c>
      <c r="E647" t="s">
        <v>15</v>
      </c>
      <c r="F647">
        <v>97.22</v>
      </c>
      <c r="G647" s="71">
        <v>1000</v>
      </c>
      <c r="H647" t="s">
        <v>113</v>
      </c>
      <c r="I647">
        <v>-20</v>
      </c>
      <c r="J647" s="72">
        <v>13954685.130000001</v>
      </c>
    </row>
    <row r="648" spans="4:10" x14ac:dyDescent="0.2">
      <c r="D648" t="s">
        <v>281</v>
      </c>
      <c r="E648" t="s">
        <v>15</v>
      </c>
      <c r="F648">
        <v>0.56999999999999995</v>
      </c>
      <c r="G648" s="71">
        <v>1000</v>
      </c>
      <c r="H648" t="s">
        <v>114</v>
      </c>
      <c r="I648" s="72">
        <v>-5689.1</v>
      </c>
      <c r="J648" s="72">
        <v>13954705.130000001</v>
      </c>
    </row>
    <row r="649" spans="4:10" x14ac:dyDescent="0.2">
      <c r="D649" t="s">
        <v>281</v>
      </c>
      <c r="E649" t="s">
        <v>15</v>
      </c>
      <c r="F649">
        <v>97.22</v>
      </c>
      <c r="G649" s="71">
        <v>1000</v>
      </c>
      <c r="H649" t="s">
        <v>115</v>
      </c>
      <c r="I649" s="72">
        <v>-972200</v>
      </c>
      <c r="J649" s="72">
        <v>13960394.23</v>
      </c>
    </row>
    <row r="650" spans="4:10" x14ac:dyDescent="0.2">
      <c r="D650" t="s">
        <v>282</v>
      </c>
      <c r="E650" t="s">
        <v>15</v>
      </c>
      <c r="F650">
        <v>97.39</v>
      </c>
      <c r="G650" s="71">
        <v>1000</v>
      </c>
      <c r="H650" t="s">
        <v>113</v>
      </c>
      <c r="I650">
        <v>-20</v>
      </c>
      <c r="J650" s="72">
        <v>14932594.23</v>
      </c>
    </row>
    <row r="651" spans="4:10" x14ac:dyDescent="0.2">
      <c r="D651" t="s">
        <v>282</v>
      </c>
      <c r="E651" t="s">
        <v>15</v>
      </c>
      <c r="F651">
        <v>0.56000000000000005</v>
      </c>
      <c r="G651" s="71">
        <v>1000</v>
      </c>
      <c r="H651" t="s">
        <v>114</v>
      </c>
      <c r="I651" s="72">
        <v>-5608.97</v>
      </c>
      <c r="J651" s="72">
        <v>14932614.23</v>
      </c>
    </row>
    <row r="652" spans="4:10" x14ac:dyDescent="0.2">
      <c r="D652" t="s">
        <v>282</v>
      </c>
      <c r="E652" t="s">
        <v>15</v>
      </c>
      <c r="F652">
        <v>97.39</v>
      </c>
      <c r="G652" s="71">
        <v>1000</v>
      </c>
      <c r="H652" t="s">
        <v>115</v>
      </c>
      <c r="I652" s="72">
        <v>-973900</v>
      </c>
      <c r="J652" s="72">
        <v>14938223.210000001</v>
      </c>
    </row>
    <row r="653" spans="4:10" x14ac:dyDescent="0.2">
      <c r="D653" t="s">
        <v>282</v>
      </c>
      <c r="E653" t="s">
        <v>15</v>
      </c>
      <c r="F653">
        <v>97.39</v>
      </c>
      <c r="G653" s="71">
        <v>1000</v>
      </c>
      <c r="H653" t="s">
        <v>113</v>
      </c>
      <c r="I653">
        <v>-20</v>
      </c>
      <c r="J653" s="72">
        <v>15912123.210000001</v>
      </c>
    </row>
    <row r="654" spans="4:10" x14ac:dyDescent="0.2">
      <c r="D654" t="s">
        <v>282</v>
      </c>
      <c r="E654" t="s">
        <v>15</v>
      </c>
      <c r="F654">
        <v>0.56000000000000005</v>
      </c>
      <c r="G654" s="71">
        <v>1000</v>
      </c>
      <c r="H654" t="s">
        <v>114</v>
      </c>
      <c r="I654" s="72">
        <v>-5608.97</v>
      </c>
      <c r="J654" s="72">
        <v>15912143.210000001</v>
      </c>
    </row>
    <row r="655" spans="4:10" x14ac:dyDescent="0.2">
      <c r="D655" t="s">
        <v>282</v>
      </c>
      <c r="E655" t="s">
        <v>15</v>
      </c>
      <c r="F655">
        <v>97.39</v>
      </c>
      <c r="G655" s="71">
        <v>1000</v>
      </c>
      <c r="H655" t="s">
        <v>115</v>
      </c>
      <c r="I655" s="72">
        <v>-973900</v>
      </c>
      <c r="J655" s="72">
        <v>15917752.18</v>
      </c>
    </row>
    <row r="656" spans="4:10" x14ac:dyDescent="0.2">
      <c r="D656" t="s">
        <v>282</v>
      </c>
      <c r="E656" t="s">
        <v>15</v>
      </c>
      <c r="F656">
        <v>97.39</v>
      </c>
      <c r="G656" s="71">
        <v>1000</v>
      </c>
      <c r="H656" t="s">
        <v>113</v>
      </c>
      <c r="I656">
        <v>-20</v>
      </c>
      <c r="J656" s="72">
        <v>16891652.18</v>
      </c>
    </row>
    <row r="657" spans="4:10" x14ac:dyDescent="0.2">
      <c r="D657" t="s">
        <v>282</v>
      </c>
      <c r="E657" t="s">
        <v>15</v>
      </c>
      <c r="F657">
        <v>0.56000000000000005</v>
      </c>
      <c r="G657" s="71">
        <v>1000</v>
      </c>
      <c r="H657" t="s">
        <v>114</v>
      </c>
      <c r="I657" s="72">
        <v>-5608.97</v>
      </c>
      <c r="J657" s="72">
        <v>16891672.18</v>
      </c>
    </row>
    <row r="658" spans="4:10" x14ac:dyDescent="0.2">
      <c r="D658" t="s">
        <v>282</v>
      </c>
      <c r="E658" t="s">
        <v>15</v>
      </c>
      <c r="F658">
        <v>97.39</v>
      </c>
      <c r="G658" s="71">
        <v>1000</v>
      </c>
      <c r="H658" t="s">
        <v>115</v>
      </c>
      <c r="I658" s="72">
        <v>-973900</v>
      </c>
      <c r="J658" s="72">
        <v>16897281.149999999</v>
      </c>
    </row>
    <row r="659" spans="4:10" x14ac:dyDescent="0.2">
      <c r="D659" t="s">
        <v>282</v>
      </c>
      <c r="E659" t="s">
        <v>15</v>
      </c>
      <c r="F659">
        <v>97.39</v>
      </c>
      <c r="G659" s="71">
        <v>1000</v>
      </c>
      <c r="H659" t="s">
        <v>113</v>
      </c>
      <c r="I659">
        <v>-20</v>
      </c>
      <c r="J659" s="72">
        <v>17871181.149999999</v>
      </c>
    </row>
    <row r="660" spans="4:10" x14ac:dyDescent="0.2">
      <c r="D660" t="s">
        <v>282</v>
      </c>
      <c r="E660" t="s">
        <v>15</v>
      </c>
      <c r="F660">
        <v>0.56000000000000005</v>
      </c>
      <c r="G660" s="71">
        <v>1000</v>
      </c>
      <c r="H660" t="s">
        <v>114</v>
      </c>
      <c r="I660" s="72">
        <v>-5608.97</v>
      </c>
      <c r="J660" s="72">
        <v>17871201.149999999</v>
      </c>
    </row>
    <row r="661" spans="4:10" x14ac:dyDescent="0.2">
      <c r="D661" t="s">
        <v>282</v>
      </c>
      <c r="E661" t="s">
        <v>15</v>
      </c>
      <c r="F661">
        <v>97.39</v>
      </c>
      <c r="G661" s="71">
        <v>1000</v>
      </c>
      <c r="H661" t="s">
        <v>115</v>
      </c>
      <c r="I661" s="72">
        <v>-973900</v>
      </c>
      <c r="J661" s="72">
        <v>17876810.129999999</v>
      </c>
    </row>
    <row r="662" spans="4:10" x14ac:dyDescent="0.2">
      <c r="D662" t="s">
        <v>283</v>
      </c>
      <c r="E662" t="s">
        <v>15</v>
      </c>
      <c r="F662">
        <v>97.37</v>
      </c>
      <c r="G662" s="71">
        <v>1000</v>
      </c>
      <c r="H662" t="s">
        <v>113</v>
      </c>
      <c r="I662">
        <v>-20</v>
      </c>
      <c r="J662" s="72">
        <v>18850710.129999999</v>
      </c>
    </row>
    <row r="663" spans="4:10" x14ac:dyDescent="0.2">
      <c r="D663" t="s">
        <v>283</v>
      </c>
      <c r="E663" t="s">
        <v>15</v>
      </c>
      <c r="F663">
        <v>0.55000000000000004</v>
      </c>
      <c r="G663" s="71">
        <v>1000</v>
      </c>
      <c r="H663" t="s">
        <v>114</v>
      </c>
      <c r="I663" s="72">
        <v>-5528.85</v>
      </c>
      <c r="J663" s="72">
        <v>18850730.129999999</v>
      </c>
    </row>
    <row r="664" spans="4:10" x14ac:dyDescent="0.2">
      <c r="D664" t="s">
        <v>283</v>
      </c>
      <c r="E664" t="s">
        <v>15</v>
      </c>
      <c r="F664">
        <v>97.37</v>
      </c>
      <c r="G664" s="71">
        <v>1000</v>
      </c>
      <c r="H664" t="s">
        <v>115</v>
      </c>
      <c r="I664" s="72">
        <v>-973700</v>
      </c>
      <c r="J664" s="72">
        <v>18856258.969999999</v>
      </c>
    </row>
    <row r="665" spans="4:10" x14ac:dyDescent="0.2">
      <c r="D665" t="s">
        <v>283</v>
      </c>
      <c r="E665" t="s">
        <v>15</v>
      </c>
      <c r="F665">
        <v>97.37</v>
      </c>
      <c r="G665" s="71">
        <v>1000</v>
      </c>
      <c r="H665" t="s">
        <v>113</v>
      </c>
      <c r="I665">
        <v>-20</v>
      </c>
      <c r="J665" s="72">
        <v>19829958.969999999</v>
      </c>
    </row>
    <row r="666" spans="4:10" x14ac:dyDescent="0.2">
      <c r="D666" t="s">
        <v>283</v>
      </c>
      <c r="E666" t="s">
        <v>15</v>
      </c>
      <c r="F666">
        <v>0.55000000000000004</v>
      </c>
      <c r="G666" s="71">
        <v>1000</v>
      </c>
      <c r="H666" t="s">
        <v>114</v>
      </c>
      <c r="I666" s="72">
        <v>-5528.85</v>
      </c>
      <c r="J666" s="72">
        <v>19829978.969999999</v>
      </c>
    </row>
    <row r="667" spans="4:10" x14ac:dyDescent="0.2">
      <c r="D667" t="s">
        <v>283</v>
      </c>
      <c r="E667" t="s">
        <v>15</v>
      </c>
      <c r="F667">
        <v>97.37</v>
      </c>
      <c r="G667" s="71">
        <v>1000</v>
      </c>
      <c r="H667" t="s">
        <v>115</v>
      </c>
      <c r="I667" s="72">
        <v>-973700</v>
      </c>
      <c r="J667" s="72">
        <v>19835507.82</v>
      </c>
    </row>
    <row r="668" spans="4:10" x14ac:dyDescent="0.2">
      <c r="D668" t="s">
        <v>283</v>
      </c>
      <c r="E668" t="s">
        <v>15</v>
      </c>
      <c r="F668">
        <v>97.37</v>
      </c>
      <c r="G668" s="71">
        <v>1000</v>
      </c>
      <c r="H668" t="s">
        <v>113</v>
      </c>
      <c r="I668">
        <v>-20</v>
      </c>
      <c r="J668" s="72">
        <v>20809207.82</v>
      </c>
    </row>
    <row r="669" spans="4:10" x14ac:dyDescent="0.2">
      <c r="D669" t="s">
        <v>283</v>
      </c>
      <c r="E669" t="s">
        <v>15</v>
      </c>
      <c r="F669">
        <v>0.55000000000000004</v>
      </c>
      <c r="G669" s="71">
        <v>1000</v>
      </c>
      <c r="H669" t="s">
        <v>114</v>
      </c>
      <c r="I669" s="72">
        <v>-5528.85</v>
      </c>
      <c r="J669" s="72">
        <v>20809227.82</v>
      </c>
    </row>
    <row r="670" spans="4:10" x14ac:dyDescent="0.2">
      <c r="D670" t="s">
        <v>283</v>
      </c>
      <c r="E670" t="s">
        <v>15</v>
      </c>
      <c r="F670">
        <v>97.37</v>
      </c>
      <c r="G670" s="71">
        <v>1000</v>
      </c>
      <c r="H670" t="s">
        <v>115</v>
      </c>
      <c r="I670" s="72">
        <v>-973700</v>
      </c>
      <c r="J670" s="72">
        <v>20814756.670000002</v>
      </c>
    </row>
    <row r="671" spans="4:10" x14ac:dyDescent="0.2">
      <c r="D671" t="s">
        <v>283</v>
      </c>
      <c r="E671" t="s">
        <v>15</v>
      </c>
      <c r="F671">
        <v>97.37</v>
      </c>
      <c r="G671" s="71">
        <v>1000</v>
      </c>
      <c r="H671" t="s">
        <v>113</v>
      </c>
      <c r="I671">
        <v>-20</v>
      </c>
      <c r="J671" s="72">
        <v>21788456.670000002</v>
      </c>
    </row>
    <row r="672" spans="4:10" x14ac:dyDescent="0.2">
      <c r="D672" t="s">
        <v>283</v>
      </c>
      <c r="E672" t="s">
        <v>15</v>
      </c>
      <c r="F672">
        <v>0.55000000000000004</v>
      </c>
      <c r="G672" s="71">
        <v>1000</v>
      </c>
      <c r="H672" t="s">
        <v>114</v>
      </c>
      <c r="I672" s="72">
        <v>-5528.85</v>
      </c>
      <c r="J672" s="72">
        <v>21788476.670000002</v>
      </c>
    </row>
    <row r="673" spans="4:10" x14ac:dyDescent="0.2">
      <c r="D673" t="s">
        <v>283</v>
      </c>
      <c r="E673" t="s">
        <v>15</v>
      </c>
      <c r="F673">
        <v>97.37</v>
      </c>
      <c r="G673" s="71">
        <v>1000</v>
      </c>
      <c r="H673" t="s">
        <v>115</v>
      </c>
      <c r="I673" s="72">
        <v>-973700</v>
      </c>
      <c r="J673" s="72">
        <v>21794005.510000002</v>
      </c>
    </row>
    <row r="674" spans="4:10" x14ac:dyDescent="0.2">
      <c r="D674" t="s">
        <v>283</v>
      </c>
      <c r="E674" t="s">
        <v>15</v>
      </c>
      <c r="F674">
        <v>97.37</v>
      </c>
      <c r="G674" s="71">
        <v>1000</v>
      </c>
      <c r="H674" t="s">
        <v>113</v>
      </c>
      <c r="I674">
        <v>-20</v>
      </c>
      <c r="J674" s="72">
        <v>22767705.510000002</v>
      </c>
    </row>
    <row r="675" spans="4:10" x14ac:dyDescent="0.2">
      <c r="D675" t="s">
        <v>283</v>
      </c>
      <c r="E675" t="s">
        <v>15</v>
      </c>
      <c r="F675">
        <v>0.55000000000000004</v>
      </c>
      <c r="G675" s="71">
        <v>1000</v>
      </c>
      <c r="H675" t="s">
        <v>114</v>
      </c>
      <c r="I675" s="72">
        <v>-5528.85</v>
      </c>
      <c r="J675" s="72">
        <v>22767725.510000002</v>
      </c>
    </row>
    <row r="676" spans="4:10" x14ac:dyDescent="0.2">
      <c r="D676" t="s">
        <v>283</v>
      </c>
      <c r="E676" t="s">
        <v>15</v>
      </c>
      <c r="F676">
        <v>97.37</v>
      </c>
      <c r="G676" s="71">
        <v>1000</v>
      </c>
      <c r="H676" t="s">
        <v>115</v>
      </c>
      <c r="I676" s="72">
        <v>-973700</v>
      </c>
      <c r="J676" s="72">
        <v>22773254.359999999</v>
      </c>
    </row>
    <row r="677" spans="4:10" x14ac:dyDescent="0.2">
      <c r="D677" t="s">
        <v>283</v>
      </c>
      <c r="E677" t="s">
        <v>15</v>
      </c>
      <c r="F677">
        <v>97.37</v>
      </c>
      <c r="G677" s="71">
        <v>1000</v>
      </c>
      <c r="H677" t="s">
        <v>113</v>
      </c>
      <c r="I677">
        <v>-20</v>
      </c>
      <c r="J677" s="72">
        <v>23746954.359999999</v>
      </c>
    </row>
    <row r="678" spans="4:10" x14ac:dyDescent="0.2">
      <c r="D678" t="s">
        <v>283</v>
      </c>
      <c r="E678" t="s">
        <v>15</v>
      </c>
      <c r="F678">
        <v>0.55000000000000004</v>
      </c>
      <c r="G678" s="71">
        <v>1000</v>
      </c>
      <c r="H678" t="s">
        <v>114</v>
      </c>
      <c r="I678" s="72">
        <v>-5528.85</v>
      </c>
      <c r="J678" s="72">
        <v>23746974.359999999</v>
      </c>
    </row>
    <row r="679" spans="4:10" x14ac:dyDescent="0.2">
      <c r="D679" t="s">
        <v>283</v>
      </c>
      <c r="E679" t="s">
        <v>15</v>
      </c>
      <c r="F679">
        <v>97.37</v>
      </c>
      <c r="G679" s="71">
        <v>1000</v>
      </c>
      <c r="H679" t="s">
        <v>115</v>
      </c>
      <c r="I679" s="72">
        <v>-973700</v>
      </c>
      <c r="J679" s="72">
        <v>23752503.210000001</v>
      </c>
    </row>
    <row r="680" spans="4:10" x14ac:dyDescent="0.2">
      <c r="D680" t="s">
        <v>284</v>
      </c>
      <c r="E680" t="s">
        <v>15</v>
      </c>
      <c r="F680">
        <v>97.49</v>
      </c>
      <c r="G680" s="71">
        <v>1000</v>
      </c>
      <c r="H680" t="s">
        <v>113</v>
      </c>
      <c r="I680">
        <v>-20</v>
      </c>
      <c r="J680" s="72">
        <v>24726203.210000001</v>
      </c>
    </row>
    <row r="681" spans="4:10" x14ac:dyDescent="0.2">
      <c r="D681" t="s">
        <v>284</v>
      </c>
      <c r="E681" t="s">
        <v>15</v>
      </c>
      <c r="F681">
        <v>0.54</v>
      </c>
      <c r="G681" s="71">
        <v>1000</v>
      </c>
      <c r="H681" t="s">
        <v>114</v>
      </c>
      <c r="I681" s="72">
        <v>-5448.72</v>
      </c>
      <c r="J681" s="72">
        <v>24726223.210000001</v>
      </c>
    </row>
    <row r="682" spans="4:10" x14ac:dyDescent="0.2">
      <c r="D682" t="s">
        <v>284</v>
      </c>
      <c r="E682" t="s">
        <v>15</v>
      </c>
      <c r="F682">
        <v>97.49</v>
      </c>
      <c r="G682" s="71">
        <v>1000</v>
      </c>
      <c r="H682" t="s">
        <v>115</v>
      </c>
      <c r="I682" s="72">
        <v>-974900</v>
      </c>
      <c r="J682" s="72">
        <v>24731671.920000002</v>
      </c>
    </row>
    <row r="683" spans="4:10" x14ac:dyDescent="0.2">
      <c r="D683" t="s">
        <v>284</v>
      </c>
      <c r="E683" t="s">
        <v>15</v>
      </c>
      <c r="F683">
        <v>97.49</v>
      </c>
      <c r="G683" s="71">
        <v>1000</v>
      </c>
      <c r="H683" t="s">
        <v>113</v>
      </c>
      <c r="I683">
        <v>-20</v>
      </c>
      <c r="J683" s="72">
        <v>25706571.920000002</v>
      </c>
    </row>
    <row r="684" spans="4:10" x14ac:dyDescent="0.2">
      <c r="D684" t="s">
        <v>284</v>
      </c>
      <c r="E684" t="s">
        <v>15</v>
      </c>
      <c r="F684">
        <v>0.54</v>
      </c>
      <c r="G684" s="71">
        <v>1000</v>
      </c>
      <c r="H684" t="s">
        <v>114</v>
      </c>
      <c r="I684" s="72">
        <v>-5448.72</v>
      </c>
      <c r="J684" s="72">
        <v>25706591.920000002</v>
      </c>
    </row>
    <row r="685" spans="4:10" x14ac:dyDescent="0.2">
      <c r="D685" t="s">
        <v>284</v>
      </c>
      <c r="E685" t="s">
        <v>15</v>
      </c>
      <c r="F685">
        <v>97.49</v>
      </c>
      <c r="G685" s="71">
        <v>1000</v>
      </c>
      <c r="H685" t="s">
        <v>115</v>
      </c>
      <c r="I685" s="72">
        <v>-974900</v>
      </c>
      <c r="J685" s="72">
        <v>25712040.640000001</v>
      </c>
    </row>
    <row r="686" spans="4:10" x14ac:dyDescent="0.2">
      <c r="D686" t="s">
        <v>284</v>
      </c>
      <c r="E686" t="s">
        <v>15</v>
      </c>
      <c r="F686">
        <v>97.49</v>
      </c>
      <c r="G686" s="71">
        <v>1000</v>
      </c>
      <c r="H686" t="s">
        <v>113</v>
      </c>
      <c r="I686">
        <v>-20</v>
      </c>
      <c r="J686" s="72">
        <v>26686940.640000001</v>
      </c>
    </row>
    <row r="687" spans="4:10" x14ac:dyDescent="0.2">
      <c r="D687" t="s">
        <v>284</v>
      </c>
      <c r="E687" t="s">
        <v>15</v>
      </c>
      <c r="F687">
        <v>0.54</v>
      </c>
      <c r="G687" s="71">
        <v>1000</v>
      </c>
      <c r="H687" t="s">
        <v>114</v>
      </c>
      <c r="I687" s="72">
        <v>-5448.72</v>
      </c>
      <c r="J687" s="72">
        <v>26686960.640000001</v>
      </c>
    </row>
    <row r="688" spans="4:10" x14ac:dyDescent="0.2">
      <c r="D688" t="s">
        <v>284</v>
      </c>
      <c r="E688" t="s">
        <v>15</v>
      </c>
      <c r="F688">
        <v>97.49</v>
      </c>
      <c r="G688" s="71">
        <v>1000</v>
      </c>
      <c r="H688" t="s">
        <v>115</v>
      </c>
      <c r="I688" s="72">
        <v>-974900</v>
      </c>
      <c r="J688" s="72">
        <v>26692409.359999999</v>
      </c>
    </row>
    <row r="689" spans="4:10" x14ac:dyDescent="0.2">
      <c r="D689" t="s">
        <v>284</v>
      </c>
      <c r="E689" t="s">
        <v>15</v>
      </c>
      <c r="F689">
        <v>97.49</v>
      </c>
      <c r="G689" s="71">
        <v>1000</v>
      </c>
      <c r="H689" t="s">
        <v>113</v>
      </c>
      <c r="I689">
        <v>-20</v>
      </c>
      <c r="J689" s="72">
        <v>27667309.359999999</v>
      </c>
    </row>
    <row r="690" spans="4:10" x14ac:dyDescent="0.2">
      <c r="D690" t="s">
        <v>284</v>
      </c>
      <c r="E690" t="s">
        <v>15</v>
      </c>
      <c r="F690">
        <v>0.54</v>
      </c>
      <c r="G690" s="71">
        <v>1000</v>
      </c>
      <c r="H690" t="s">
        <v>114</v>
      </c>
      <c r="I690" s="72">
        <v>-5448.72</v>
      </c>
      <c r="J690" s="72">
        <v>27667329.359999999</v>
      </c>
    </row>
    <row r="691" spans="4:10" x14ac:dyDescent="0.2">
      <c r="D691" t="s">
        <v>284</v>
      </c>
      <c r="E691" t="s">
        <v>15</v>
      </c>
      <c r="F691">
        <v>97.49</v>
      </c>
      <c r="G691" s="71">
        <v>1000</v>
      </c>
      <c r="H691" t="s">
        <v>115</v>
      </c>
      <c r="I691" s="72">
        <v>-974900</v>
      </c>
      <c r="J691" s="72">
        <v>27672778.079999998</v>
      </c>
    </row>
    <row r="692" spans="4:10" x14ac:dyDescent="0.2">
      <c r="D692" t="s">
        <v>284</v>
      </c>
      <c r="E692" t="s">
        <v>15</v>
      </c>
      <c r="F692">
        <v>97.49</v>
      </c>
      <c r="G692" s="71">
        <v>1000</v>
      </c>
      <c r="H692" t="s">
        <v>113</v>
      </c>
      <c r="I692">
        <v>-20</v>
      </c>
      <c r="J692" s="72">
        <v>28647678.079999998</v>
      </c>
    </row>
    <row r="693" spans="4:10" x14ac:dyDescent="0.2">
      <c r="D693" t="s">
        <v>284</v>
      </c>
      <c r="E693" t="s">
        <v>15</v>
      </c>
      <c r="F693">
        <v>0.54</v>
      </c>
      <c r="G693" s="71">
        <v>1000</v>
      </c>
      <c r="H693" t="s">
        <v>114</v>
      </c>
      <c r="I693" s="72">
        <v>-5448.72</v>
      </c>
      <c r="J693" s="72">
        <v>28647698.079999998</v>
      </c>
    </row>
    <row r="694" spans="4:10" x14ac:dyDescent="0.2">
      <c r="D694" t="s">
        <v>284</v>
      </c>
      <c r="E694" t="s">
        <v>15</v>
      </c>
      <c r="F694">
        <v>97.49</v>
      </c>
      <c r="G694" s="71">
        <v>1000</v>
      </c>
      <c r="H694" t="s">
        <v>115</v>
      </c>
      <c r="I694" s="72">
        <v>-974900</v>
      </c>
      <c r="J694" s="72">
        <v>28653146.789999999</v>
      </c>
    </row>
    <row r="695" spans="4:10" x14ac:dyDescent="0.2">
      <c r="D695" t="s">
        <v>284</v>
      </c>
      <c r="E695" t="s">
        <v>15</v>
      </c>
      <c r="F695">
        <v>97.49</v>
      </c>
      <c r="G695" s="71">
        <v>1000</v>
      </c>
      <c r="H695" t="s">
        <v>113</v>
      </c>
      <c r="I695">
        <v>-20</v>
      </c>
      <c r="J695" s="72">
        <v>29628046.789999999</v>
      </c>
    </row>
    <row r="696" spans="4:10" x14ac:dyDescent="0.2">
      <c r="D696" t="s">
        <v>284</v>
      </c>
      <c r="E696" t="s">
        <v>15</v>
      </c>
      <c r="F696">
        <v>0.54</v>
      </c>
      <c r="G696" s="71">
        <v>1000</v>
      </c>
      <c r="H696" t="s">
        <v>114</v>
      </c>
      <c r="I696" s="72">
        <v>-5448.72</v>
      </c>
      <c r="J696" s="72">
        <v>29628066.789999999</v>
      </c>
    </row>
    <row r="697" spans="4:10" x14ac:dyDescent="0.2">
      <c r="D697" t="s">
        <v>284</v>
      </c>
      <c r="E697" t="s">
        <v>15</v>
      </c>
      <c r="F697">
        <v>97.49</v>
      </c>
      <c r="G697" s="71">
        <v>1000</v>
      </c>
      <c r="H697" t="s">
        <v>115</v>
      </c>
      <c r="I697" s="72">
        <v>-974900</v>
      </c>
      <c r="J697" s="72">
        <v>29633515.510000002</v>
      </c>
    </row>
    <row r="698" spans="4:10" x14ac:dyDescent="0.2">
      <c r="D698" t="s">
        <v>284</v>
      </c>
      <c r="E698" t="s">
        <v>15</v>
      </c>
      <c r="F698">
        <v>97.49</v>
      </c>
      <c r="G698" s="71">
        <v>1000</v>
      </c>
      <c r="H698" t="s">
        <v>113</v>
      </c>
      <c r="I698">
        <v>-20</v>
      </c>
      <c r="J698" s="72">
        <v>30608415.510000002</v>
      </c>
    </row>
    <row r="699" spans="4:10" x14ac:dyDescent="0.2">
      <c r="D699" t="s">
        <v>284</v>
      </c>
      <c r="E699" t="s">
        <v>15</v>
      </c>
      <c r="F699">
        <v>0.54</v>
      </c>
      <c r="G699" s="71">
        <v>1000</v>
      </c>
      <c r="H699" t="s">
        <v>114</v>
      </c>
      <c r="I699" s="72">
        <v>-5448.72</v>
      </c>
      <c r="J699" s="72">
        <v>30608435.510000002</v>
      </c>
    </row>
    <row r="700" spans="4:10" x14ac:dyDescent="0.2">
      <c r="D700" t="s">
        <v>284</v>
      </c>
      <c r="E700" t="s">
        <v>15</v>
      </c>
      <c r="F700">
        <v>97.49</v>
      </c>
      <c r="G700" s="71">
        <v>1000</v>
      </c>
      <c r="H700" t="s">
        <v>115</v>
      </c>
      <c r="I700" s="72">
        <v>-974900</v>
      </c>
      <c r="J700" s="72">
        <v>30613884.23</v>
      </c>
    </row>
    <row r="701" spans="4:10" x14ac:dyDescent="0.2">
      <c r="D701" t="s">
        <v>285</v>
      </c>
      <c r="E701" t="s">
        <v>15</v>
      </c>
      <c r="F701">
        <v>97.44</v>
      </c>
      <c r="G701" s="71">
        <v>1000</v>
      </c>
      <c r="H701" t="s">
        <v>113</v>
      </c>
      <c r="I701">
        <v>-20</v>
      </c>
      <c r="J701" s="72">
        <v>31588784.23</v>
      </c>
    </row>
    <row r="702" spans="4:10" x14ac:dyDescent="0.2">
      <c r="D702" t="s">
        <v>285</v>
      </c>
      <c r="E702" t="s">
        <v>15</v>
      </c>
      <c r="F702">
        <v>0.54</v>
      </c>
      <c r="G702" s="71">
        <v>1000</v>
      </c>
      <c r="H702" t="s">
        <v>114</v>
      </c>
      <c r="I702" s="72">
        <v>-5368.59</v>
      </c>
      <c r="J702" s="72">
        <v>31588804.23</v>
      </c>
    </row>
    <row r="703" spans="4:10" x14ac:dyDescent="0.2">
      <c r="D703" t="s">
        <v>285</v>
      </c>
      <c r="E703" t="s">
        <v>15</v>
      </c>
      <c r="F703">
        <v>97.44</v>
      </c>
      <c r="G703" s="71">
        <v>1000</v>
      </c>
      <c r="H703" t="s">
        <v>115</v>
      </c>
      <c r="I703" s="72">
        <v>-974400</v>
      </c>
      <c r="J703" s="72">
        <v>31594172.82</v>
      </c>
    </row>
    <row r="704" spans="4:10" x14ac:dyDescent="0.2">
      <c r="D704" t="s">
        <v>286</v>
      </c>
      <c r="E704" t="s">
        <v>233</v>
      </c>
      <c r="F704">
        <v>0</v>
      </c>
      <c r="G704" s="72">
        <v>975285.77</v>
      </c>
      <c r="H704" t="s">
        <v>234</v>
      </c>
      <c r="I704">
        <v>0</v>
      </c>
      <c r="J704" s="72">
        <v>-10000000</v>
      </c>
    </row>
    <row r="705" spans="4:10" x14ac:dyDescent="0.2">
      <c r="D705" t="s">
        <v>286</v>
      </c>
      <c r="E705" t="s">
        <v>233</v>
      </c>
      <c r="F705">
        <v>0</v>
      </c>
      <c r="G705" s="72">
        <v>975285.77</v>
      </c>
      <c r="H705" t="s">
        <v>235</v>
      </c>
      <c r="I705">
        <v>0</v>
      </c>
      <c r="J705" s="72">
        <v>-10000000</v>
      </c>
    </row>
    <row r="706" spans="4:10" x14ac:dyDescent="0.2">
      <c r="D706" t="s">
        <v>286</v>
      </c>
      <c r="E706" t="s">
        <v>15</v>
      </c>
      <c r="F706">
        <v>97.17</v>
      </c>
      <c r="G706" s="71">
        <v>-1000</v>
      </c>
      <c r="H706" t="s">
        <v>113</v>
      </c>
      <c r="I706">
        <v>-20</v>
      </c>
      <c r="J706" s="72">
        <v>32568572.82</v>
      </c>
    </row>
    <row r="707" spans="4:10" x14ac:dyDescent="0.2">
      <c r="D707" t="s">
        <v>286</v>
      </c>
      <c r="E707" t="s">
        <v>15</v>
      </c>
      <c r="F707">
        <v>0.36</v>
      </c>
      <c r="G707" s="71">
        <v>-1000</v>
      </c>
      <c r="H707" t="s">
        <v>114</v>
      </c>
      <c r="I707" s="72">
        <v>3605.77</v>
      </c>
      <c r="J707" s="72">
        <v>32568592.82</v>
      </c>
    </row>
    <row r="708" spans="4:10" x14ac:dyDescent="0.2">
      <c r="D708" t="s">
        <v>286</v>
      </c>
      <c r="E708" t="s">
        <v>15</v>
      </c>
      <c r="F708">
        <v>97.17</v>
      </c>
      <c r="G708" s="71">
        <v>-1000</v>
      </c>
      <c r="H708" t="s">
        <v>115</v>
      </c>
      <c r="I708" s="72">
        <v>971700</v>
      </c>
      <c r="J708" s="72">
        <v>32564987.050000001</v>
      </c>
    </row>
    <row r="709" spans="4:10" x14ac:dyDescent="0.2">
      <c r="D709" t="s">
        <v>287</v>
      </c>
      <c r="E709" t="s">
        <v>233</v>
      </c>
      <c r="F709">
        <v>0</v>
      </c>
      <c r="G709" s="72">
        <v>976205.64</v>
      </c>
      <c r="H709" t="s">
        <v>234</v>
      </c>
      <c r="I709">
        <v>0</v>
      </c>
      <c r="J709" s="72">
        <v>-10000000</v>
      </c>
    </row>
    <row r="710" spans="4:10" x14ac:dyDescent="0.2">
      <c r="D710" t="s">
        <v>287</v>
      </c>
      <c r="E710" t="s">
        <v>233</v>
      </c>
      <c r="F710">
        <v>0</v>
      </c>
      <c r="G710" s="72">
        <v>976205.64</v>
      </c>
      <c r="H710" t="s">
        <v>235</v>
      </c>
      <c r="I710">
        <v>0</v>
      </c>
      <c r="J710" s="72">
        <v>-10000000</v>
      </c>
    </row>
    <row r="711" spans="4:10" x14ac:dyDescent="0.2">
      <c r="D711" t="s">
        <v>287</v>
      </c>
      <c r="E711" t="s">
        <v>15</v>
      </c>
      <c r="F711">
        <v>97.27</v>
      </c>
      <c r="G711" s="71">
        <v>-1000</v>
      </c>
      <c r="H711" t="s">
        <v>113</v>
      </c>
      <c r="I711">
        <v>-20</v>
      </c>
      <c r="J711" s="72">
        <v>31593287.050000001</v>
      </c>
    </row>
    <row r="712" spans="4:10" x14ac:dyDescent="0.2">
      <c r="D712" t="s">
        <v>287</v>
      </c>
      <c r="E712" t="s">
        <v>15</v>
      </c>
      <c r="F712">
        <v>0.35</v>
      </c>
      <c r="G712" s="71">
        <v>-1000</v>
      </c>
      <c r="H712" t="s">
        <v>114</v>
      </c>
      <c r="I712" s="72">
        <v>3525.64</v>
      </c>
      <c r="J712" s="72">
        <v>31593307.050000001</v>
      </c>
    </row>
    <row r="713" spans="4:10" x14ac:dyDescent="0.2">
      <c r="D713" t="s">
        <v>287</v>
      </c>
      <c r="E713" t="s">
        <v>15</v>
      </c>
      <c r="F713">
        <v>97.27</v>
      </c>
      <c r="G713" s="71">
        <v>-1000</v>
      </c>
      <c r="H713" t="s">
        <v>115</v>
      </c>
      <c r="I713" s="72">
        <v>972700</v>
      </c>
      <c r="J713" s="72">
        <v>31589781.41</v>
      </c>
    </row>
    <row r="714" spans="4:10" x14ac:dyDescent="0.2">
      <c r="D714" t="s">
        <v>287</v>
      </c>
      <c r="E714" t="s">
        <v>233</v>
      </c>
      <c r="F714">
        <v>0</v>
      </c>
      <c r="G714" s="72">
        <v>976205.64</v>
      </c>
      <c r="H714" t="s">
        <v>234</v>
      </c>
      <c r="I714">
        <v>0</v>
      </c>
      <c r="J714" s="72">
        <v>-10000000</v>
      </c>
    </row>
    <row r="715" spans="4:10" x14ac:dyDescent="0.2">
      <c r="D715" t="s">
        <v>287</v>
      </c>
      <c r="E715" t="s">
        <v>233</v>
      </c>
      <c r="F715">
        <v>0</v>
      </c>
      <c r="G715" s="72">
        <v>976205.64</v>
      </c>
      <c r="H715" t="s">
        <v>235</v>
      </c>
      <c r="I715">
        <v>0</v>
      </c>
      <c r="J715" s="72">
        <v>-10000000</v>
      </c>
    </row>
    <row r="716" spans="4:10" x14ac:dyDescent="0.2">
      <c r="D716" t="s">
        <v>287</v>
      </c>
      <c r="E716" t="s">
        <v>15</v>
      </c>
      <c r="F716">
        <v>97.27</v>
      </c>
      <c r="G716" s="71">
        <v>-1000</v>
      </c>
      <c r="H716" t="s">
        <v>113</v>
      </c>
      <c r="I716">
        <v>-20</v>
      </c>
      <c r="J716" s="72">
        <v>30617081.41</v>
      </c>
    </row>
    <row r="717" spans="4:10" x14ac:dyDescent="0.2">
      <c r="D717" t="s">
        <v>287</v>
      </c>
      <c r="E717" t="s">
        <v>15</v>
      </c>
      <c r="F717">
        <v>0.35</v>
      </c>
      <c r="G717" s="71">
        <v>-1000</v>
      </c>
      <c r="H717" t="s">
        <v>114</v>
      </c>
      <c r="I717" s="72">
        <v>3525.64</v>
      </c>
      <c r="J717" s="72">
        <v>30617101.41</v>
      </c>
    </row>
    <row r="718" spans="4:10" x14ac:dyDescent="0.2">
      <c r="D718" t="s">
        <v>287</v>
      </c>
      <c r="E718" t="s">
        <v>15</v>
      </c>
      <c r="F718">
        <v>97.27</v>
      </c>
      <c r="G718" s="71">
        <v>-1000</v>
      </c>
      <c r="H718" t="s">
        <v>115</v>
      </c>
      <c r="I718" s="72">
        <v>972700</v>
      </c>
      <c r="J718" s="72">
        <v>30613575.77</v>
      </c>
    </row>
    <row r="719" spans="4:10" x14ac:dyDescent="0.2">
      <c r="D719" t="s">
        <v>287</v>
      </c>
      <c r="E719" t="s">
        <v>233</v>
      </c>
      <c r="F719">
        <v>0</v>
      </c>
      <c r="G719" s="72">
        <v>976205.64</v>
      </c>
      <c r="H719" t="s">
        <v>234</v>
      </c>
      <c r="I719">
        <v>0</v>
      </c>
      <c r="J719" s="72">
        <v>-10000000</v>
      </c>
    </row>
    <row r="720" spans="4:10" x14ac:dyDescent="0.2">
      <c r="D720" t="s">
        <v>287</v>
      </c>
      <c r="E720" t="s">
        <v>233</v>
      </c>
      <c r="F720">
        <v>0</v>
      </c>
      <c r="G720" s="72">
        <v>976205.64</v>
      </c>
      <c r="H720" t="s">
        <v>235</v>
      </c>
      <c r="I720">
        <v>0</v>
      </c>
      <c r="J720" s="72">
        <v>-10000000</v>
      </c>
    </row>
    <row r="721" spans="4:10" x14ac:dyDescent="0.2">
      <c r="D721" t="s">
        <v>287</v>
      </c>
      <c r="E721" t="s">
        <v>15</v>
      </c>
      <c r="F721">
        <v>97.27</v>
      </c>
      <c r="G721" s="71">
        <v>-1000</v>
      </c>
      <c r="H721" t="s">
        <v>113</v>
      </c>
      <c r="I721">
        <v>-20</v>
      </c>
      <c r="J721" s="72">
        <v>29640875.77</v>
      </c>
    </row>
    <row r="722" spans="4:10" x14ac:dyDescent="0.2">
      <c r="D722" t="s">
        <v>287</v>
      </c>
      <c r="E722" t="s">
        <v>15</v>
      </c>
      <c r="F722">
        <v>0.35</v>
      </c>
      <c r="G722" s="71">
        <v>-1000</v>
      </c>
      <c r="H722" t="s">
        <v>114</v>
      </c>
      <c r="I722" s="72">
        <v>3525.64</v>
      </c>
      <c r="J722" s="72">
        <v>29640895.77</v>
      </c>
    </row>
    <row r="723" spans="4:10" x14ac:dyDescent="0.2">
      <c r="D723" t="s">
        <v>287</v>
      </c>
      <c r="E723" t="s">
        <v>15</v>
      </c>
      <c r="F723">
        <v>97.27</v>
      </c>
      <c r="G723" s="71">
        <v>-1000</v>
      </c>
      <c r="H723" t="s">
        <v>115</v>
      </c>
      <c r="I723" s="72">
        <v>972700</v>
      </c>
      <c r="J723" s="72">
        <v>29637370.129999999</v>
      </c>
    </row>
    <row r="724" spans="4:10" x14ac:dyDescent="0.2">
      <c r="D724" t="s">
        <v>50</v>
      </c>
      <c r="E724" t="s">
        <v>233</v>
      </c>
      <c r="F724">
        <v>0</v>
      </c>
      <c r="G724" s="72">
        <v>976725.51</v>
      </c>
      <c r="H724" t="s">
        <v>234</v>
      </c>
      <c r="I724">
        <v>0</v>
      </c>
      <c r="J724" s="72">
        <v>-10000000</v>
      </c>
    </row>
    <row r="725" spans="4:10" x14ac:dyDescent="0.2">
      <c r="D725" t="s">
        <v>50</v>
      </c>
      <c r="E725" t="s">
        <v>233</v>
      </c>
      <c r="F725">
        <v>0</v>
      </c>
      <c r="G725" s="72">
        <v>976725.51</v>
      </c>
      <c r="H725" t="s">
        <v>235</v>
      </c>
      <c r="I725">
        <v>0</v>
      </c>
      <c r="J725" s="72">
        <v>-10000000</v>
      </c>
    </row>
    <row r="726" spans="4:10" x14ac:dyDescent="0.2">
      <c r="D726" t="s">
        <v>50</v>
      </c>
      <c r="E726" t="s">
        <v>15</v>
      </c>
      <c r="F726">
        <v>97.33</v>
      </c>
      <c r="G726" s="71">
        <v>-1000</v>
      </c>
      <c r="H726" t="s">
        <v>113</v>
      </c>
      <c r="I726">
        <v>-20</v>
      </c>
      <c r="J726" s="72">
        <v>28664670.129999999</v>
      </c>
    </row>
    <row r="727" spans="4:10" x14ac:dyDescent="0.2">
      <c r="D727" t="s">
        <v>50</v>
      </c>
      <c r="E727" t="s">
        <v>15</v>
      </c>
      <c r="F727">
        <v>0.34</v>
      </c>
      <c r="G727" s="71">
        <v>-1000</v>
      </c>
      <c r="H727" t="s">
        <v>114</v>
      </c>
      <c r="I727" s="72">
        <v>3445.51</v>
      </c>
      <c r="J727" s="72">
        <v>28664690.129999999</v>
      </c>
    </row>
    <row r="728" spans="4:10" x14ac:dyDescent="0.2">
      <c r="D728" t="s">
        <v>50</v>
      </c>
      <c r="E728" t="s">
        <v>15</v>
      </c>
      <c r="F728">
        <v>97.33</v>
      </c>
      <c r="G728" s="71">
        <v>-1000</v>
      </c>
      <c r="H728" t="s">
        <v>115</v>
      </c>
      <c r="I728" s="72">
        <v>973300</v>
      </c>
      <c r="J728" s="72">
        <v>28661244.620000001</v>
      </c>
    </row>
    <row r="729" spans="4:10" x14ac:dyDescent="0.2">
      <c r="D729" t="s">
        <v>50</v>
      </c>
      <c r="E729" t="s">
        <v>233</v>
      </c>
      <c r="F729">
        <v>0</v>
      </c>
      <c r="G729" s="72">
        <v>976725.51</v>
      </c>
      <c r="H729" t="s">
        <v>234</v>
      </c>
      <c r="I729">
        <v>0</v>
      </c>
      <c r="J729" s="72">
        <v>-10000000</v>
      </c>
    </row>
    <row r="730" spans="4:10" x14ac:dyDescent="0.2">
      <c r="D730" t="s">
        <v>50</v>
      </c>
      <c r="E730" t="s">
        <v>233</v>
      </c>
      <c r="F730">
        <v>0</v>
      </c>
      <c r="G730" s="72">
        <v>976725.51</v>
      </c>
      <c r="H730" t="s">
        <v>235</v>
      </c>
      <c r="I730">
        <v>0</v>
      </c>
      <c r="J730" s="72">
        <v>-10000000</v>
      </c>
    </row>
    <row r="731" spans="4:10" x14ac:dyDescent="0.2">
      <c r="D731" t="s">
        <v>50</v>
      </c>
      <c r="E731" t="s">
        <v>15</v>
      </c>
      <c r="F731">
        <v>97.33</v>
      </c>
      <c r="G731" s="71">
        <v>-1000</v>
      </c>
      <c r="H731" t="s">
        <v>113</v>
      </c>
      <c r="I731">
        <v>-20</v>
      </c>
      <c r="J731" s="72">
        <v>27687944.620000001</v>
      </c>
    </row>
    <row r="732" spans="4:10" x14ac:dyDescent="0.2">
      <c r="D732" t="s">
        <v>50</v>
      </c>
      <c r="E732" t="s">
        <v>15</v>
      </c>
      <c r="F732">
        <v>0.34</v>
      </c>
      <c r="G732" s="71">
        <v>-1000</v>
      </c>
      <c r="H732" t="s">
        <v>114</v>
      </c>
      <c r="I732" s="72">
        <v>3445.51</v>
      </c>
      <c r="J732" s="72">
        <v>27687964.620000001</v>
      </c>
    </row>
    <row r="733" spans="4:10" x14ac:dyDescent="0.2">
      <c r="D733" t="s">
        <v>50</v>
      </c>
      <c r="E733" t="s">
        <v>15</v>
      </c>
      <c r="F733">
        <v>97.33</v>
      </c>
      <c r="G733" s="71">
        <v>-1000</v>
      </c>
      <c r="H733" t="s">
        <v>115</v>
      </c>
      <c r="I733" s="72">
        <v>973300</v>
      </c>
      <c r="J733" s="72">
        <v>27684519.100000001</v>
      </c>
    </row>
    <row r="734" spans="4:10" x14ac:dyDescent="0.2">
      <c r="D734" t="s">
        <v>50</v>
      </c>
      <c r="E734" t="s">
        <v>233</v>
      </c>
      <c r="F734">
        <v>0</v>
      </c>
      <c r="G734" s="72">
        <v>976725.51</v>
      </c>
      <c r="H734" t="s">
        <v>234</v>
      </c>
      <c r="I734">
        <v>0</v>
      </c>
      <c r="J734" s="72">
        <v>-10000000</v>
      </c>
    </row>
    <row r="735" spans="4:10" x14ac:dyDescent="0.2">
      <c r="D735" t="s">
        <v>50</v>
      </c>
      <c r="E735" t="s">
        <v>233</v>
      </c>
      <c r="F735">
        <v>0</v>
      </c>
      <c r="G735" s="72">
        <v>976725.51</v>
      </c>
      <c r="H735" t="s">
        <v>235</v>
      </c>
      <c r="I735">
        <v>0</v>
      </c>
      <c r="J735" s="72">
        <v>-10000000</v>
      </c>
    </row>
    <row r="736" spans="4:10" x14ac:dyDescent="0.2">
      <c r="D736" t="s">
        <v>50</v>
      </c>
      <c r="E736" t="s">
        <v>15</v>
      </c>
      <c r="F736">
        <v>97.33</v>
      </c>
      <c r="G736" s="71">
        <v>-1000</v>
      </c>
      <c r="H736" t="s">
        <v>113</v>
      </c>
      <c r="I736">
        <v>-20</v>
      </c>
      <c r="J736" s="72">
        <v>26711219.100000001</v>
      </c>
    </row>
    <row r="737" spans="4:10" x14ac:dyDescent="0.2">
      <c r="D737" t="s">
        <v>50</v>
      </c>
      <c r="E737" t="s">
        <v>15</v>
      </c>
      <c r="F737">
        <v>0.34</v>
      </c>
      <c r="G737" s="71">
        <v>-1000</v>
      </c>
      <c r="H737" t="s">
        <v>114</v>
      </c>
      <c r="I737" s="72">
        <v>3445.51</v>
      </c>
      <c r="J737" s="72">
        <v>26711239.100000001</v>
      </c>
    </row>
    <row r="738" spans="4:10" x14ac:dyDescent="0.2">
      <c r="D738" t="s">
        <v>50</v>
      </c>
      <c r="E738" t="s">
        <v>15</v>
      </c>
      <c r="F738">
        <v>97.33</v>
      </c>
      <c r="G738" s="71">
        <v>-1000</v>
      </c>
      <c r="H738" t="s">
        <v>115</v>
      </c>
      <c r="I738" s="72">
        <v>973300</v>
      </c>
      <c r="J738" s="72">
        <v>26707793.59</v>
      </c>
    </row>
    <row r="739" spans="4:10" x14ac:dyDescent="0.2">
      <c r="D739" t="s">
        <v>50</v>
      </c>
      <c r="E739" t="s">
        <v>233</v>
      </c>
      <c r="F739">
        <v>0</v>
      </c>
      <c r="G739" s="72">
        <v>734493.57</v>
      </c>
      <c r="H739" t="s">
        <v>234</v>
      </c>
      <c r="I739">
        <v>0</v>
      </c>
      <c r="J739" s="72">
        <v>-10000000</v>
      </c>
    </row>
    <row r="740" spans="4:10" x14ac:dyDescent="0.2">
      <c r="D740" t="s">
        <v>50</v>
      </c>
      <c r="E740" t="s">
        <v>233</v>
      </c>
      <c r="F740">
        <v>0</v>
      </c>
      <c r="G740" s="72">
        <v>734493.55409999995</v>
      </c>
      <c r="H740" t="s">
        <v>235</v>
      </c>
      <c r="I740">
        <v>0</v>
      </c>
      <c r="J740" s="72">
        <v>-10000000</v>
      </c>
    </row>
    <row r="741" spans="4:10" x14ac:dyDescent="0.2">
      <c r="D741" t="s">
        <v>50</v>
      </c>
      <c r="E741" t="s">
        <v>15</v>
      </c>
      <c r="F741">
        <v>97.33</v>
      </c>
      <c r="G741" s="71">
        <v>-1000</v>
      </c>
      <c r="H741" t="s">
        <v>113</v>
      </c>
      <c r="I741">
        <v>-20</v>
      </c>
      <c r="J741" s="72">
        <v>25734493.59</v>
      </c>
    </row>
    <row r="742" spans="4:10" x14ac:dyDescent="0.2">
      <c r="D742" t="s">
        <v>50</v>
      </c>
      <c r="E742" t="s">
        <v>15</v>
      </c>
      <c r="F742">
        <v>0.34</v>
      </c>
      <c r="G742" s="71">
        <v>-1000</v>
      </c>
      <c r="H742" t="s">
        <v>114</v>
      </c>
      <c r="I742" s="72">
        <v>3445.51</v>
      </c>
      <c r="J742" s="72">
        <v>25734513.59</v>
      </c>
    </row>
    <row r="743" spans="4:10" x14ac:dyDescent="0.2">
      <c r="D743" t="s">
        <v>50</v>
      </c>
      <c r="E743" t="s">
        <v>15</v>
      </c>
      <c r="F743">
        <v>97.33</v>
      </c>
      <c r="G743" s="71">
        <v>-1000</v>
      </c>
      <c r="H743" t="s">
        <v>115</v>
      </c>
      <c r="I743" s="72">
        <v>973300</v>
      </c>
      <c r="J743" s="72">
        <v>25731068.079999998</v>
      </c>
    </row>
    <row r="744" spans="4:10" x14ac:dyDescent="0.2">
      <c r="D744" t="s">
        <v>50</v>
      </c>
      <c r="E744" t="s">
        <v>15</v>
      </c>
      <c r="F744">
        <v>97.33</v>
      </c>
      <c r="G744" s="71">
        <v>-1000</v>
      </c>
      <c r="H744" t="s">
        <v>113</v>
      </c>
      <c r="I744">
        <v>-20</v>
      </c>
      <c r="J744" s="72">
        <v>24757768.079999998</v>
      </c>
    </row>
    <row r="745" spans="4:10" x14ac:dyDescent="0.2">
      <c r="D745" t="s">
        <v>50</v>
      </c>
      <c r="E745" t="s">
        <v>15</v>
      </c>
      <c r="F745">
        <v>0.34</v>
      </c>
      <c r="G745" s="71">
        <v>-1000</v>
      </c>
      <c r="H745" t="s">
        <v>114</v>
      </c>
      <c r="I745" s="72">
        <v>3445.51</v>
      </c>
      <c r="J745" s="72">
        <v>24757788.079999998</v>
      </c>
    </row>
    <row r="746" spans="4:10" x14ac:dyDescent="0.2">
      <c r="D746" t="s">
        <v>50</v>
      </c>
      <c r="E746" t="s">
        <v>15</v>
      </c>
      <c r="F746">
        <v>97.33</v>
      </c>
      <c r="G746" s="71">
        <v>-1000</v>
      </c>
      <c r="H746" t="s">
        <v>115</v>
      </c>
      <c r="I746" s="72">
        <v>973300</v>
      </c>
      <c r="J746" s="72">
        <v>24754342.559999999</v>
      </c>
    </row>
    <row r="747" spans="4:10" x14ac:dyDescent="0.2">
      <c r="D747" t="s">
        <v>288</v>
      </c>
      <c r="E747" t="s">
        <v>15</v>
      </c>
      <c r="F747">
        <v>97.4</v>
      </c>
      <c r="G747" s="71">
        <v>-1000</v>
      </c>
      <c r="H747" t="s">
        <v>113</v>
      </c>
      <c r="I747">
        <v>-20</v>
      </c>
      <c r="J747" s="72">
        <v>23781042.559999999</v>
      </c>
    </row>
    <row r="748" spans="4:10" x14ac:dyDescent="0.2">
      <c r="D748" t="s">
        <v>288</v>
      </c>
      <c r="E748" t="s">
        <v>15</v>
      </c>
      <c r="F748">
        <v>0.34</v>
      </c>
      <c r="G748" s="71">
        <v>-1000</v>
      </c>
      <c r="H748" t="s">
        <v>114</v>
      </c>
      <c r="I748" s="72">
        <v>3365.38</v>
      </c>
      <c r="J748" s="72">
        <v>23781062.559999999</v>
      </c>
    </row>
    <row r="749" spans="4:10" x14ac:dyDescent="0.2">
      <c r="D749" t="s">
        <v>288</v>
      </c>
      <c r="E749" t="s">
        <v>15</v>
      </c>
      <c r="F749">
        <v>97.4</v>
      </c>
      <c r="G749" s="71">
        <v>-1000</v>
      </c>
      <c r="H749" t="s">
        <v>115</v>
      </c>
      <c r="I749" s="72">
        <v>974000</v>
      </c>
      <c r="J749" s="72">
        <v>23777697.18</v>
      </c>
    </row>
    <row r="750" spans="4:10" x14ac:dyDescent="0.2">
      <c r="D750" t="s">
        <v>288</v>
      </c>
      <c r="E750" t="s">
        <v>15</v>
      </c>
      <c r="F750">
        <v>97.4</v>
      </c>
      <c r="G750" s="71">
        <v>-1000</v>
      </c>
      <c r="H750" t="s">
        <v>113</v>
      </c>
      <c r="I750">
        <v>-20</v>
      </c>
      <c r="J750" s="72">
        <v>22803697.18</v>
      </c>
    </row>
    <row r="751" spans="4:10" x14ac:dyDescent="0.2">
      <c r="D751" t="s">
        <v>288</v>
      </c>
      <c r="E751" t="s">
        <v>15</v>
      </c>
      <c r="F751">
        <v>0.34</v>
      </c>
      <c r="G751" s="71">
        <v>-1000</v>
      </c>
      <c r="H751" t="s">
        <v>114</v>
      </c>
      <c r="I751" s="72">
        <v>3365.38</v>
      </c>
      <c r="J751" s="72">
        <v>22803717.18</v>
      </c>
    </row>
    <row r="752" spans="4:10" x14ac:dyDescent="0.2">
      <c r="D752" t="s">
        <v>288</v>
      </c>
      <c r="E752" t="s">
        <v>15</v>
      </c>
      <c r="F752">
        <v>97.4</v>
      </c>
      <c r="G752" s="71">
        <v>-1000</v>
      </c>
      <c r="H752" t="s">
        <v>115</v>
      </c>
      <c r="I752" s="72">
        <v>974000</v>
      </c>
      <c r="J752" s="72">
        <v>22800351.789999999</v>
      </c>
    </row>
    <row r="753" spans="4:10" x14ac:dyDescent="0.2">
      <c r="D753" t="s">
        <v>288</v>
      </c>
      <c r="E753" t="s">
        <v>15</v>
      </c>
      <c r="F753">
        <v>97.4</v>
      </c>
      <c r="G753" s="71">
        <v>-1000</v>
      </c>
      <c r="H753" t="s">
        <v>113</v>
      </c>
      <c r="I753">
        <v>-20</v>
      </c>
      <c r="J753" s="72">
        <v>21826351.789999999</v>
      </c>
    </row>
    <row r="754" spans="4:10" x14ac:dyDescent="0.2">
      <c r="D754" t="s">
        <v>288</v>
      </c>
      <c r="E754" t="s">
        <v>15</v>
      </c>
      <c r="F754">
        <v>0.34</v>
      </c>
      <c r="G754" s="71">
        <v>-1000</v>
      </c>
      <c r="H754" t="s">
        <v>114</v>
      </c>
      <c r="I754" s="72">
        <v>3365.38</v>
      </c>
      <c r="J754" s="72">
        <v>21826371.789999999</v>
      </c>
    </row>
    <row r="755" spans="4:10" x14ac:dyDescent="0.2">
      <c r="D755" t="s">
        <v>288</v>
      </c>
      <c r="E755" t="s">
        <v>15</v>
      </c>
      <c r="F755">
        <v>97.4</v>
      </c>
      <c r="G755" s="71">
        <v>-1000</v>
      </c>
      <c r="H755" t="s">
        <v>115</v>
      </c>
      <c r="I755" s="72">
        <v>974000</v>
      </c>
      <c r="J755" s="72">
        <v>21823006.41</v>
      </c>
    </row>
    <row r="756" spans="4:10" x14ac:dyDescent="0.2">
      <c r="D756" t="s">
        <v>288</v>
      </c>
      <c r="E756" t="s">
        <v>15</v>
      </c>
      <c r="F756">
        <v>97.4</v>
      </c>
      <c r="G756" s="71">
        <v>-1000</v>
      </c>
      <c r="H756" t="s">
        <v>113</v>
      </c>
      <c r="I756">
        <v>-20</v>
      </c>
      <c r="J756" s="72">
        <v>20849006.41</v>
      </c>
    </row>
    <row r="757" spans="4:10" x14ac:dyDescent="0.2">
      <c r="D757" t="s">
        <v>288</v>
      </c>
      <c r="E757" t="s">
        <v>15</v>
      </c>
      <c r="F757">
        <v>0.34</v>
      </c>
      <c r="G757" s="71">
        <v>-1000</v>
      </c>
      <c r="H757" t="s">
        <v>114</v>
      </c>
      <c r="I757" s="72">
        <v>3365.38</v>
      </c>
      <c r="J757" s="72">
        <v>20849026.41</v>
      </c>
    </row>
    <row r="758" spans="4:10" x14ac:dyDescent="0.2">
      <c r="D758" t="s">
        <v>288</v>
      </c>
      <c r="E758" t="s">
        <v>15</v>
      </c>
      <c r="F758">
        <v>97.4</v>
      </c>
      <c r="G758" s="71">
        <v>-1000</v>
      </c>
      <c r="H758" t="s">
        <v>115</v>
      </c>
      <c r="I758" s="72">
        <v>974000</v>
      </c>
      <c r="J758" s="72">
        <v>20845661.030000001</v>
      </c>
    </row>
    <row r="759" spans="4:10" x14ac:dyDescent="0.2">
      <c r="D759" t="s">
        <v>288</v>
      </c>
      <c r="E759" t="s">
        <v>15</v>
      </c>
      <c r="F759">
        <v>97.4</v>
      </c>
      <c r="G759" s="71">
        <v>-1000</v>
      </c>
      <c r="H759" t="s">
        <v>113</v>
      </c>
      <c r="I759">
        <v>-20</v>
      </c>
      <c r="J759" s="72">
        <v>19871661.030000001</v>
      </c>
    </row>
    <row r="760" spans="4:10" x14ac:dyDescent="0.2">
      <c r="D760" t="s">
        <v>288</v>
      </c>
      <c r="E760" t="s">
        <v>15</v>
      </c>
      <c r="F760">
        <v>0.34</v>
      </c>
      <c r="G760" s="71">
        <v>-1000</v>
      </c>
      <c r="H760" t="s">
        <v>114</v>
      </c>
      <c r="I760" s="72">
        <v>3365.38</v>
      </c>
      <c r="J760" s="72">
        <v>19871681.030000001</v>
      </c>
    </row>
    <row r="761" spans="4:10" x14ac:dyDescent="0.2">
      <c r="D761" t="s">
        <v>288</v>
      </c>
      <c r="E761" t="s">
        <v>15</v>
      </c>
      <c r="F761">
        <v>97.4</v>
      </c>
      <c r="G761" s="71">
        <v>-1000</v>
      </c>
      <c r="H761" t="s">
        <v>115</v>
      </c>
      <c r="I761" s="72">
        <v>974000</v>
      </c>
      <c r="J761" s="72">
        <v>19868315.640000001</v>
      </c>
    </row>
    <row r="762" spans="4:10" x14ac:dyDescent="0.2">
      <c r="D762" t="s">
        <v>288</v>
      </c>
      <c r="E762" t="s">
        <v>15</v>
      </c>
      <c r="F762">
        <v>97.4</v>
      </c>
      <c r="G762" s="71">
        <v>-1000</v>
      </c>
      <c r="H762" t="s">
        <v>113</v>
      </c>
      <c r="I762">
        <v>-20</v>
      </c>
      <c r="J762" s="72">
        <v>18894315.640000001</v>
      </c>
    </row>
    <row r="763" spans="4:10" x14ac:dyDescent="0.2">
      <c r="D763" t="s">
        <v>288</v>
      </c>
      <c r="E763" t="s">
        <v>15</v>
      </c>
      <c r="F763">
        <v>0.34</v>
      </c>
      <c r="G763" s="71">
        <v>-1000</v>
      </c>
      <c r="H763" t="s">
        <v>114</v>
      </c>
      <c r="I763" s="72">
        <v>3365.38</v>
      </c>
      <c r="J763" s="72">
        <v>18894335.640000001</v>
      </c>
    </row>
    <row r="764" spans="4:10" x14ac:dyDescent="0.2">
      <c r="D764" t="s">
        <v>288</v>
      </c>
      <c r="E764" t="s">
        <v>15</v>
      </c>
      <c r="F764">
        <v>97.4</v>
      </c>
      <c r="G764" s="71">
        <v>-1000</v>
      </c>
      <c r="H764" t="s">
        <v>115</v>
      </c>
      <c r="I764" s="72">
        <v>974000</v>
      </c>
      <c r="J764" s="72">
        <v>18890970.260000002</v>
      </c>
    </row>
    <row r="765" spans="4:10" x14ac:dyDescent="0.2">
      <c r="D765" t="s">
        <v>288</v>
      </c>
      <c r="E765" t="s">
        <v>15</v>
      </c>
      <c r="F765">
        <v>97.4</v>
      </c>
      <c r="G765" s="71">
        <v>-1000</v>
      </c>
      <c r="H765" t="s">
        <v>113</v>
      </c>
      <c r="I765">
        <v>-20</v>
      </c>
      <c r="J765" s="72">
        <v>17916970.260000002</v>
      </c>
    </row>
    <row r="766" spans="4:10" x14ac:dyDescent="0.2">
      <c r="D766" t="s">
        <v>288</v>
      </c>
      <c r="E766" t="s">
        <v>15</v>
      </c>
      <c r="F766">
        <v>0.34</v>
      </c>
      <c r="G766" s="71">
        <v>-1000</v>
      </c>
      <c r="H766" t="s">
        <v>114</v>
      </c>
      <c r="I766" s="72">
        <v>3365.38</v>
      </c>
      <c r="J766" s="72">
        <v>17916990.260000002</v>
      </c>
    </row>
    <row r="767" spans="4:10" x14ac:dyDescent="0.2">
      <c r="D767" t="s">
        <v>288</v>
      </c>
      <c r="E767" t="s">
        <v>15</v>
      </c>
      <c r="F767">
        <v>97.4</v>
      </c>
      <c r="G767" s="71">
        <v>-1000</v>
      </c>
      <c r="H767" t="s">
        <v>115</v>
      </c>
      <c r="I767" s="72">
        <v>974000</v>
      </c>
      <c r="J767" s="72">
        <v>17913624.870000001</v>
      </c>
    </row>
    <row r="768" spans="4:10" x14ac:dyDescent="0.2">
      <c r="D768" t="s">
        <v>289</v>
      </c>
      <c r="E768" t="s">
        <v>15</v>
      </c>
      <c r="F768">
        <v>97.43</v>
      </c>
      <c r="G768" s="71">
        <v>-1000</v>
      </c>
      <c r="H768" t="s">
        <v>113</v>
      </c>
      <c r="I768">
        <v>-20</v>
      </c>
      <c r="J768" s="72">
        <v>16939624.870000001</v>
      </c>
    </row>
    <row r="769" spans="4:10" x14ac:dyDescent="0.2">
      <c r="D769" t="s">
        <v>289</v>
      </c>
      <c r="E769" t="s">
        <v>15</v>
      </c>
      <c r="F769">
        <v>0.33</v>
      </c>
      <c r="G769" s="71">
        <v>-1000</v>
      </c>
      <c r="H769" t="s">
        <v>114</v>
      </c>
      <c r="I769" s="72">
        <v>3285.26</v>
      </c>
      <c r="J769" s="72">
        <v>16939644.870000001</v>
      </c>
    </row>
    <row r="770" spans="4:10" x14ac:dyDescent="0.2">
      <c r="D770" t="s">
        <v>289</v>
      </c>
      <c r="E770" t="s">
        <v>15</v>
      </c>
      <c r="F770">
        <v>97.43</v>
      </c>
      <c r="G770" s="71">
        <v>-1000</v>
      </c>
      <c r="H770" t="s">
        <v>115</v>
      </c>
      <c r="I770" s="72">
        <v>974300</v>
      </c>
      <c r="J770" s="72">
        <v>16936359.620000001</v>
      </c>
    </row>
    <row r="771" spans="4:10" x14ac:dyDescent="0.2">
      <c r="D771" t="s">
        <v>289</v>
      </c>
      <c r="E771" t="s">
        <v>15</v>
      </c>
      <c r="F771">
        <v>97.43</v>
      </c>
      <c r="G771" s="71">
        <v>-1000</v>
      </c>
      <c r="H771" t="s">
        <v>113</v>
      </c>
      <c r="I771">
        <v>-20</v>
      </c>
      <c r="J771" s="72">
        <v>15962059.619999999</v>
      </c>
    </row>
    <row r="772" spans="4:10" x14ac:dyDescent="0.2">
      <c r="D772" t="s">
        <v>289</v>
      </c>
      <c r="E772" t="s">
        <v>15</v>
      </c>
      <c r="F772">
        <v>0.33</v>
      </c>
      <c r="G772" s="71">
        <v>-1000</v>
      </c>
      <c r="H772" t="s">
        <v>114</v>
      </c>
      <c r="I772" s="72">
        <v>3285.26</v>
      </c>
      <c r="J772" s="72">
        <v>15962079.619999999</v>
      </c>
    </row>
    <row r="773" spans="4:10" x14ac:dyDescent="0.2">
      <c r="D773" t="s">
        <v>289</v>
      </c>
      <c r="E773" t="s">
        <v>15</v>
      </c>
      <c r="F773">
        <v>97.43</v>
      </c>
      <c r="G773" s="71">
        <v>-1000</v>
      </c>
      <c r="H773" t="s">
        <v>115</v>
      </c>
      <c r="I773" s="72">
        <v>974300</v>
      </c>
      <c r="J773" s="72">
        <v>15958794.359999999</v>
      </c>
    </row>
    <row r="774" spans="4:10" x14ac:dyDescent="0.2">
      <c r="D774" t="s">
        <v>289</v>
      </c>
      <c r="E774" t="s">
        <v>15</v>
      </c>
      <c r="F774">
        <v>97.43</v>
      </c>
      <c r="G774" s="71">
        <v>-1000</v>
      </c>
      <c r="H774" t="s">
        <v>113</v>
      </c>
      <c r="I774">
        <v>-20</v>
      </c>
      <c r="J774" s="72">
        <v>14984494.359999999</v>
      </c>
    </row>
    <row r="775" spans="4:10" x14ac:dyDescent="0.2">
      <c r="D775" t="s">
        <v>289</v>
      </c>
      <c r="E775" t="s">
        <v>15</v>
      </c>
      <c r="F775">
        <v>0.33</v>
      </c>
      <c r="G775" s="71">
        <v>-1000</v>
      </c>
      <c r="H775" t="s">
        <v>114</v>
      </c>
      <c r="I775" s="72">
        <v>3285.26</v>
      </c>
      <c r="J775" s="72">
        <v>14984514.359999999</v>
      </c>
    </row>
    <row r="776" spans="4:10" x14ac:dyDescent="0.2">
      <c r="D776" t="s">
        <v>289</v>
      </c>
      <c r="E776" t="s">
        <v>15</v>
      </c>
      <c r="F776">
        <v>97.43</v>
      </c>
      <c r="G776" s="71">
        <v>-1000</v>
      </c>
      <c r="H776" t="s">
        <v>115</v>
      </c>
      <c r="I776" s="72">
        <v>974300</v>
      </c>
      <c r="J776" s="72">
        <v>14981229.1</v>
      </c>
    </row>
    <row r="777" spans="4:10" x14ac:dyDescent="0.2">
      <c r="D777" t="s">
        <v>289</v>
      </c>
      <c r="E777" t="s">
        <v>15</v>
      </c>
      <c r="F777">
        <v>97.43</v>
      </c>
      <c r="G777" s="71">
        <v>-1000</v>
      </c>
      <c r="H777" t="s">
        <v>113</v>
      </c>
      <c r="I777">
        <v>-20</v>
      </c>
      <c r="J777" s="72">
        <v>14006929.1</v>
      </c>
    </row>
    <row r="778" spans="4:10" x14ac:dyDescent="0.2">
      <c r="D778" t="s">
        <v>289</v>
      </c>
      <c r="E778" t="s">
        <v>15</v>
      </c>
      <c r="F778">
        <v>0.33</v>
      </c>
      <c r="G778" s="71">
        <v>-1000</v>
      </c>
      <c r="H778" t="s">
        <v>114</v>
      </c>
      <c r="I778" s="72">
        <v>3285.26</v>
      </c>
      <c r="J778" s="72">
        <v>14006949.1</v>
      </c>
    </row>
    <row r="779" spans="4:10" x14ac:dyDescent="0.2">
      <c r="D779" t="s">
        <v>289</v>
      </c>
      <c r="E779" t="s">
        <v>15</v>
      </c>
      <c r="F779">
        <v>97.43</v>
      </c>
      <c r="G779" s="71">
        <v>-1000</v>
      </c>
      <c r="H779" t="s">
        <v>115</v>
      </c>
      <c r="I779" s="72">
        <v>974300</v>
      </c>
      <c r="J779" s="72">
        <v>14003663.85</v>
      </c>
    </row>
    <row r="780" spans="4:10" x14ac:dyDescent="0.2">
      <c r="D780" t="s">
        <v>289</v>
      </c>
      <c r="E780" t="s">
        <v>15</v>
      </c>
      <c r="F780">
        <v>97.43</v>
      </c>
      <c r="G780" s="71">
        <v>-1000</v>
      </c>
      <c r="H780" t="s">
        <v>113</v>
      </c>
      <c r="I780">
        <v>-20</v>
      </c>
      <c r="J780" s="72">
        <v>13029363.85</v>
      </c>
    </row>
    <row r="781" spans="4:10" x14ac:dyDescent="0.2">
      <c r="D781" t="s">
        <v>289</v>
      </c>
      <c r="E781" t="s">
        <v>15</v>
      </c>
      <c r="F781">
        <v>0.33</v>
      </c>
      <c r="G781" s="71">
        <v>-1000</v>
      </c>
      <c r="H781" t="s">
        <v>114</v>
      </c>
      <c r="I781" s="72">
        <v>3285.26</v>
      </c>
      <c r="J781" s="72">
        <v>13029383.85</v>
      </c>
    </row>
    <row r="782" spans="4:10" x14ac:dyDescent="0.2">
      <c r="D782" t="s">
        <v>289</v>
      </c>
      <c r="E782" t="s">
        <v>15</v>
      </c>
      <c r="F782">
        <v>97.43</v>
      </c>
      <c r="G782" s="71">
        <v>-1000</v>
      </c>
      <c r="H782" t="s">
        <v>115</v>
      </c>
      <c r="I782" s="72">
        <v>974300</v>
      </c>
      <c r="J782" s="72">
        <v>13026098.59</v>
      </c>
    </row>
    <row r="783" spans="4:10" x14ac:dyDescent="0.2">
      <c r="D783" t="s">
        <v>289</v>
      </c>
      <c r="E783" t="s">
        <v>15</v>
      </c>
      <c r="F783">
        <v>97.43</v>
      </c>
      <c r="G783" s="71">
        <v>-1000</v>
      </c>
      <c r="H783" t="s">
        <v>113</v>
      </c>
      <c r="I783">
        <v>-20</v>
      </c>
      <c r="J783" s="72">
        <v>12051798.59</v>
      </c>
    </row>
    <row r="784" spans="4:10" x14ac:dyDescent="0.2">
      <c r="D784" t="s">
        <v>289</v>
      </c>
      <c r="E784" t="s">
        <v>15</v>
      </c>
      <c r="F784">
        <v>0.33</v>
      </c>
      <c r="G784" s="71">
        <v>-1000</v>
      </c>
      <c r="H784" t="s">
        <v>114</v>
      </c>
      <c r="I784" s="72">
        <v>3285.26</v>
      </c>
      <c r="J784" s="72">
        <v>12051818.59</v>
      </c>
    </row>
    <row r="785" spans="4:10" x14ac:dyDescent="0.2">
      <c r="D785" t="s">
        <v>289</v>
      </c>
      <c r="E785" t="s">
        <v>15</v>
      </c>
      <c r="F785">
        <v>97.43</v>
      </c>
      <c r="G785" s="71">
        <v>-1000</v>
      </c>
      <c r="H785" t="s">
        <v>115</v>
      </c>
      <c r="I785" s="72">
        <v>974300</v>
      </c>
      <c r="J785" s="72">
        <v>12048533.33</v>
      </c>
    </row>
    <row r="786" spans="4:10" x14ac:dyDescent="0.2">
      <c r="D786" t="s">
        <v>289</v>
      </c>
      <c r="E786" t="s">
        <v>15</v>
      </c>
      <c r="F786">
        <v>97.43</v>
      </c>
      <c r="G786" s="71">
        <v>-1000</v>
      </c>
      <c r="H786" t="s">
        <v>113</v>
      </c>
      <c r="I786">
        <v>-20</v>
      </c>
      <c r="J786" s="72">
        <v>11074233.33</v>
      </c>
    </row>
    <row r="787" spans="4:10" x14ac:dyDescent="0.2">
      <c r="D787" t="s">
        <v>289</v>
      </c>
      <c r="E787" t="s">
        <v>15</v>
      </c>
      <c r="F787">
        <v>0.33</v>
      </c>
      <c r="G787" s="71">
        <v>-1000</v>
      </c>
      <c r="H787" t="s">
        <v>114</v>
      </c>
      <c r="I787" s="72">
        <v>3285.26</v>
      </c>
      <c r="J787" s="72">
        <v>11074253.33</v>
      </c>
    </row>
    <row r="788" spans="4:10" x14ac:dyDescent="0.2">
      <c r="D788" t="s">
        <v>289</v>
      </c>
      <c r="E788" t="s">
        <v>15</v>
      </c>
      <c r="F788">
        <v>97.43</v>
      </c>
      <c r="G788" s="71">
        <v>-1000</v>
      </c>
      <c r="H788" t="s">
        <v>115</v>
      </c>
      <c r="I788" s="72">
        <v>974300</v>
      </c>
      <c r="J788" s="72">
        <v>11070968.08</v>
      </c>
    </row>
    <row r="789" spans="4:10" x14ac:dyDescent="0.2">
      <c r="D789" t="s">
        <v>143</v>
      </c>
      <c r="E789" t="s">
        <v>15</v>
      </c>
      <c r="F789">
        <v>97.52</v>
      </c>
      <c r="G789" s="71">
        <v>-1000</v>
      </c>
      <c r="H789" t="s">
        <v>113</v>
      </c>
      <c r="I789">
        <v>-20</v>
      </c>
      <c r="J789" s="72">
        <v>10096668.08</v>
      </c>
    </row>
    <row r="790" spans="4:10" x14ac:dyDescent="0.2">
      <c r="D790" t="s">
        <v>143</v>
      </c>
      <c r="E790" t="s">
        <v>15</v>
      </c>
      <c r="F790">
        <v>0.32</v>
      </c>
      <c r="G790" s="71">
        <v>-1000</v>
      </c>
      <c r="H790" t="s">
        <v>114</v>
      </c>
      <c r="I790" s="72">
        <v>3205.13</v>
      </c>
      <c r="J790" s="72">
        <v>10096688.08</v>
      </c>
    </row>
    <row r="791" spans="4:10" x14ac:dyDescent="0.2">
      <c r="D791" t="s">
        <v>143</v>
      </c>
      <c r="E791" t="s">
        <v>15</v>
      </c>
      <c r="F791">
        <v>97.52</v>
      </c>
      <c r="G791" s="71">
        <v>-1000</v>
      </c>
      <c r="H791" t="s">
        <v>115</v>
      </c>
      <c r="I791" s="72">
        <v>975200</v>
      </c>
      <c r="J791" s="72">
        <v>10093482.949999999</v>
      </c>
    </row>
    <row r="792" spans="4:10" x14ac:dyDescent="0.2">
      <c r="D792" t="s">
        <v>143</v>
      </c>
      <c r="E792" t="s">
        <v>15</v>
      </c>
      <c r="F792">
        <v>97.52</v>
      </c>
      <c r="G792" s="71">
        <v>-1000</v>
      </c>
      <c r="H792" t="s">
        <v>113</v>
      </c>
      <c r="I792">
        <v>-20</v>
      </c>
      <c r="J792" s="72">
        <v>9118282.9499999993</v>
      </c>
    </row>
    <row r="793" spans="4:10" x14ac:dyDescent="0.2">
      <c r="D793" t="s">
        <v>143</v>
      </c>
      <c r="E793" t="s">
        <v>15</v>
      </c>
      <c r="F793">
        <v>0.32</v>
      </c>
      <c r="G793" s="71">
        <v>-1000</v>
      </c>
      <c r="H793" t="s">
        <v>114</v>
      </c>
      <c r="I793" s="72">
        <v>3205.13</v>
      </c>
      <c r="J793" s="72">
        <v>9118302.9499999993</v>
      </c>
    </row>
    <row r="794" spans="4:10" x14ac:dyDescent="0.2">
      <c r="D794" t="s">
        <v>143</v>
      </c>
      <c r="E794" t="s">
        <v>15</v>
      </c>
      <c r="F794">
        <v>97.52</v>
      </c>
      <c r="G794" s="71">
        <v>-1000</v>
      </c>
      <c r="H794" t="s">
        <v>115</v>
      </c>
      <c r="I794" s="72">
        <v>975200</v>
      </c>
      <c r="J794" s="72">
        <v>9115097.8200000003</v>
      </c>
    </row>
    <row r="795" spans="4:10" x14ac:dyDescent="0.2">
      <c r="D795" t="s">
        <v>290</v>
      </c>
      <c r="E795" t="s">
        <v>15</v>
      </c>
      <c r="F795">
        <v>97.94</v>
      </c>
      <c r="G795" s="71">
        <v>1000</v>
      </c>
      <c r="H795" t="s">
        <v>113</v>
      </c>
      <c r="I795">
        <v>-20</v>
      </c>
      <c r="J795" s="72">
        <v>8139897.8200000003</v>
      </c>
    </row>
    <row r="796" spans="4:10" x14ac:dyDescent="0.2">
      <c r="D796" t="s">
        <v>290</v>
      </c>
      <c r="E796" t="s">
        <v>15</v>
      </c>
      <c r="F796">
        <v>0.22</v>
      </c>
      <c r="G796" s="71">
        <v>1000</v>
      </c>
      <c r="H796" t="s">
        <v>114</v>
      </c>
      <c r="I796" s="72">
        <v>-2163.46</v>
      </c>
      <c r="J796" s="72">
        <v>8139917.8200000003</v>
      </c>
    </row>
    <row r="797" spans="4:10" x14ac:dyDescent="0.2">
      <c r="D797" t="s">
        <v>290</v>
      </c>
      <c r="E797" t="s">
        <v>15</v>
      </c>
      <c r="F797">
        <v>97.94</v>
      </c>
      <c r="G797" s="71">
        <v>1000</v>
      </c>
      <c r="H797" t="s">
        <v>115</v>
      </c>
      <c r="I797" s="72">
        <v>-979400</v>
      </c>
      <c r="J797" s="72">
        <v>8142081.2800000003</v>
      </c>
    </row>
    <row r="798" spans="4:10" x14ac:dyDescent="0.2">
      <c r="D798" t="s">
        <v>291</v>
      </c>
      <c r="E798" t="s">
        <v>15</v>
      </c>
      <c r="F798">
        <v>98.02</v>
      </c>
      <c r="G798" s="71">
        <v>1000</v>
      </c>
      <c r="H798" t="s">
        <v>113</v>
      </c>
      <c r="I798">
        <v>-20</v>
      </c>
      <c r="J798" s="72">
        <v>9121481.2799999993</v>
      </c>
    </row>
    <row r="799" spans="4:10" x14ac:dyDescent="0.2">
      <c r="D799" t="s">
        <v>291</v>
      </c>
      <c r="E799" t="s">
        <v>15</v>
      </c>
      <c r="F799">
        <v>0.21</v>
      </c>
      <c r="G799" s="71">
        <v>1000</v>
      </c>
      <c r="H799" t="s">
        <v>114</v>
      </c>
      <c r="I799" s="72">
        <v>-2083.33</v>
      </c>
      <c r="J799" s="72">
        <v>9121501.2799999993</v>
      </c>
    </row>
    <row r="800" spans="4:10" x14ac:dyDescent="0.2">
      <c r="D800" t="s">
        <v>291</v>
      </c>
      <c r="E800" t="s">
        <v>15</v>
      </c>
      <c r="F800">
        <v>98.02</v>
      </c>
      <c r="G800" s="71">
        <v>1000</v>
      </c>
      <c r="H800" t="s">
        <v>115</v>
      </c>
      <c r="I800" s="72">
        <v>-980200</v>
      </c>
      <c r="J800" s="72">
        <v>9123584.6199999992</v>
      </c>
    </row>
    <row r="801" spans="4:10" x14ac:dyDescent="0.2">
      <c r="D801" t="s">
        <v>291</v>
      </c>
      <c r="E801" t="s">
        <v>15</v>
      </c>
      <c r="F801">
        <v>98.02</v>
      </c>
      <c r="G801" s="71">
        <v>1000</v>
      </c>
      <c r="H801" t="s">
        <v>113</v>
      </c>
      <c r="I801">
        <v>-20</v>
      </c>
      <c r="J801" s="72">
        <v>10103784.619999999</v>
      </c>
    </row>
    <row r="802" spans="4:10" x14ac:dyDescent="0.2">
      <c r="D802" t="s">
        <v>291</v>
      </c>
      <c r="E802" t="s">
        <v>15</v>
      </c>
      <c r="F802">
        <v>0.21</v>
      </c>
      <c r="G802" s="71">
        <v>1000</v>
      </c>
      <c r="H802" t="s">
        <v>114</v>
      </c>
      <c r="I802" s="72">
        <v>-2083.33</v>
      </c>
      <c r="J802" s="72">
        <v>10103804.619999999</v>
      </c>
    </row>
    <row r="803" spans="4:10" x14ac:dyDescent="0.2">
      <c r="D803" t="s">
        <v>291</v>
      </c>
      <c r="E803" t="s">
        <v>15</v>
      </c>
      <c r="F803">
        <v>98.02</v>
      </c>
      <c r="G803" s="71">
        <v>1000</v>
      </c>
      <c r="H803" t="s">
        <v>115</v>
      </c>
      <c r="I803" s="72">
        <v>-980200</v>
      </c>
      <c r="J803" s="72">
        <v>10105887.949999999</v>
      </c>
    </row>
    <row r="804" spans="4:10" x14ac:dyDescent="0.2">
      <c r="D804" t="s">
        <v>291</v>
      </c>
      <c r="E804" t="s">
        <v>15</v>
      </c>
      <c r="F804">
        <v>98.02</v>
      </c>
      <c r="G804" s="71">
        <v>1000</v>
      </c>
      <c r="H804" t="s">
        <v>113</v>
      </c>
      <c r="I804">
        <v>-20</v>
      </c>
      <c r="J804" s="72">
        <v>11086087.949999999</v>
      </c>
    </row>
    <row r="805" spans="4:10" x14ac:dyDescent="0.2">
      <c r="D805" t="s">
        <v>291</v>
      </c>
      <c r="E805" t="s">
        <v>15</v>
      </c>
      <c r="F805">
        <v>0.21</v>
      </c>
      <c r="G805" s="71">
        <v>1000</v>
      </c>
      <c r="H805" t="s">
        <v>114</v>
      </c>
      <c r="I805" s="72">
        <v>-2083.33</v>
      </c>
      <c r="J805" s="72">
        <v>11086107.949999999</v>
      </c>
    </row>
    <row r="806" spans="4:10" x14ac:dyDescent="0.2">
      <c r="D806" t="s">
        <v>291</v>
      </c>
      <c r="E806" t="s">
        <v>15</v>
      </c>
      <c r="F806">
        <v>98.02</v>
      </c>
      <c r="G806" s="71">
        <v>1000</v>
      </c>
      <c r="H806" t="s">
        <v>115</v>
      </c>
      <c r="I806" s="72">
        <v>-980200</v>
      </c>
      <c r="J806" s="72">
        <v>11088191.279999999</v>
      </c>
    </row>
    <row r="807" spans="4:10" x14ac:dyDescent="0.2">
      <c r="D807" t="s">
        <v>291</v>
      </c>
      <c r="E807" t="s">
        <v>15</v>
      </c>
      <c r="F807">
        <v>98.02</v>
      </c>
      <c r="G807" s="71">
        <v>1000</v>
      </c>
      <c r="H807" t="s">
        <v>113</v>
      </c>
      <c r="I807">
        <v>-20</v>
      </c>
      <c r="J807" s="72">
        <v>12068391.279999999</v>
      </c>
    </row>
    <row r="808" spans="4:10" x14ac:dyDescent="0.2">
      <c r="D808" t="s">
        <v>291</v>
      </c>
      <c r="E808" t="s">
        <v>15</v>
      </c>
      <c r="F808">
        <v>0.21</v>
      </c>
      <c r="G808" s="71">
        <v>1000</v>
      </c>
      <c r="H808" t="s">
        <v>114</v>
      </c>
      <c r="I808" s="72">
        <v>-2083.33</v>
      </c>
      <c r="J808" s="72">
        <v>12068411.279999999</v>
      </c>
    </row>
    <row r="809" spans="4:10" x14ac:dyDescent="0.2">
      <c r="D809" t="s">
        <v>291</v>
      </c>
      <c r="E809" t="s">
        <v>15</v>
      </c>
      <c r="F809">
        <v>98.02</v>
      </c>
      <c r="G809" s="71">
        <v>1000</v>
      </c>
      <c r="H809" t="s">
        <v>115</v>
      </c>
      <c r="I809" s="72">
        <v>-980200</v>
      </c>
      <c r="J809" s="72">
        <v>12070494.619999999</v>
      </c>
    </row>
    <row r="810" spans="4:10" x14ac:dyDescent="0.2">
      <c r="D810" t="s">
        <v>291</v>
      </c>
      <c r="E810" t="s">
        <v>15</v>
      </c>
      <c r="F810">
        <v>98.02</v>
      </c>
      <c r="G810" s="71">
        <v>1000</v>
      </c>
      <c r="H810" t="s">
        <v>113</v>
      </c>
      <c r="I810">
        <v>-20</v>
      </c>
      <c r="J810" s="72">
        <v>13050694.619999999</v>
      </c>
    </row>
    <row r="811" spans="4:10" x14ac:dyDescent="0.2">
      <c r="D811" t="s">
        <v>291</v>
      </c>
      <c r="E811" t="s">
        <v>15</v>
      </c>
      <c r="F811">
        <v>0.21</v>
      </c>
      <c r="G811" s="71">
        <v>1000</v>
      </c>
      <c r="H811" t="s">
        <v>114</v>
      </c>
      <c r="I811" s="72">
        <v>-2083.33</v>
      </c>
      <c r="J811" s="72">
        <v>13050714.619999999</v>
      </c>
    </row>
    <row r="812" spans="4:10" x14ac:dyDescent="0.2">
      <c r="D812" t="s">
        <v>291</v>
      </c>
      <c r="E812" t="s">
        <v>15</v>
      </c>
      <c r="F812">
        <v>98.02</v>
      </c>
      <c r="G812" s="71">
        <v>1000</v>
      </c>
      <c r="H812" t="s">
        <v>115</v>
      </c>
      <c r="I812" s="72">
        <v>-980200</v>
      </c>
      <c r="J812" s="72">
        <v>13052797.949999999</v>
      </c>
    </row>
    <row r="813" spans="4:10" x14ac:dyDescent="0.2">
      <c r="D813" t="s">
        <v>291</v>
      </c>
      <c r="E813" t="s">
        <v>15</v>
      </c>
      <c r="F813">
        <v>98.02</v>
      </c>
      <c r="G813" s="71">
        <v>1000</v>
      </c>
      <c r="H813" t="s">
        <v>113</v>
      </c>
      <c r="I813">
        <v>-20</v>
      </c>
      <c r="J813" s="72">
        <v>14032997.949999999</v>
      </c>
    </row>
    <row r="814" spans="4:10" x14ac:dyDescent="0.2">
      <c r="D814" t="s">
        <v>291</v>
      </c>
      <c r="E814" t="s">
        <v>15</v>
      </c>
      <c r="F814">
        <v>0.21</v>
      </c>
      <c r="G814" s="71">
        <v>1000</v>
      </c>
      <c r="H814" t="s">
        <v>114</v>
      </c>
      <c r="I814" s="72">
        <v>-2083.33</v>
      </c>
      <c r="J814" s="72">
        <v>14033017.949999999</v>
      </c>
    </row>
    <row r="815" spans="4:10" x14ac:dyDescent="0.2">
      <c r="D815" t="s">
        <v>291</v>
      </c>
      <c r="E815" t="s">
        <v>15</v>
      </c>
      <c r="F815">
        <v>98.02</v>
      </c>
      <c r="G815" s="71">
        <v>1000</v>
      </c>
      <c r="H815" t="s">
        <v>115</v>
      </c>
      <c r="I815" s="72">
        <v>-980200</v>
      </c>
      <c r="J815" s="72">
        <v>14035101.279999999</v>
      </c>
    </row>
    <row r="816" spans="4:10" x14ac:dyDescent="0.2">
      <c r="D816" t="s">
        <v>292</v>
      </c>
      <c r="E816" t="s">
        <v>15</v>
      </c>
      <c r="F816">
        <v>97.99</v>
      </c>
      <c r="G816" s="71">
        <v>1000</v>
      </c>
      <c r="H816" t="s">
        <v>113</v>
      </c>
      <c r="I816">
        <v>-20</v>
      </c>
      <c r="J816" s="72">
        <v>15015301.279999999</v>
      </c>
    </row>
    <row r="817" spans="4:10" x14ac:dyDescent="0.2">
      <c r="D817" t="s">
        <v>292</v>
      </c>
      <c r="E817" t="s">
        <v>15</v>
      </c>
      <c r="F817">
        <v>0.2</v>
      </c>
      <c r="G817" s="71">
        <v>1000</v>
      </c>
      <c r="H817" t="s">
        <v>114</v>
      </c>
      <c r="I817" s="72">
        <v>-2003.21</v>
      </c>
      <c r="J817" s="72">
        <v>15015321.279999999</v>
      </c>
    </row>
    <row r="818" spans="4:10" x14ac:dyDescent="0.2">
      <c r="D818" t="s">
        <v>292</v>
      </c>
      <c r="E818" t="s">
        <v>15</v>
      </c>
      <c r="F818">
        <v>97.99</v>
      </c>
      <c r="G818" s="71">
        <v>1000</v>
      </c>
      <c r="H818" t="s">
        <v>115</v>
      </c>
      <c r="I818" s="72">
        <v>-979900</v>
      </c>
      <c r="J818" s="72">
        <v>15017324.49</v>
      </c>
    </row>
    <row r="819" spans="4:10" x14ac:dyDescent="0.2">
      <c r="D819" t="s">
        <v>292</v>
      </c>
      <c r="E819" t="s">
        <v>15</v>
      </c>
      <c r="F819">
        <v>97.99</v>
      </c>
      <c r="G819" s="71">
        <v>1000</v>
      </c>
      <c r="H819" t="s">
        <v>113</v>
      </c>
      <c r="I819">
        <v>-20</v>
      </c>
      <c r="J819" s="72">
        <v>15997224.49</v>
      </c>
    </row>
    <row r="820" spans="4:10" x14ac:dyDescent="0.2">
      <c r="D820" t="s">
        <v>292</v>
      </c>
      <c r="E820" t="s">
        <v>15</v>
      </c>
      <c r="F820">
        <v>0.2</v>
      </c>
      <c r="G820" s="71">
        <v>1000</v>
      </c>
      <c r="H820" t="s">
        <v>114</v>
      </c>
      <c r="I820" s="72">
        <v>-2003.21</v>
      </c>
      <c r="J820" s="72">
        <v>15997244.49</v>
      </c>
    </row>
    <row r="821" spans="4:10" x14ac:dyDescent="0.2">
      <c r="D821" t="s">
        <v>292</v>
      </c>
      <c r="E821" t="s">
        <v>15</v>
      </c>
      <c r="F821">
        <v>97.99</v>
      </c>
      <c r="G821" s="71">
        <v>1000</v>
      </c>
      <c r="H821" t="s">
        <v>115</v>
      </c>
      <c r="I821" s="72">
        <v>-979900</v>
      </c>
      <c r="J821" s="72">
        <v>15999247.689999999</v>
      </c>
    </row>
    <row r="822" spans="4:10" x14ac:dyDescent="0.2">
      <c r="D822" t="s">
        <v>292</v>
      </c>
      <c r="E822" t="s">
        <v>15</v>
      </c>
      <c r="F822">
        <v>97.99</v>
      </c>
      <c r="G822" s="71">
        <v>1000</v>
      </c>
      <c r="H822" t="s">
        <v>113</v>
      </c>
      <c r="I822">
        <v>-20</v>
      </c>
      <c r="J822" s="72">
        <v>16979147.690000001</v>
      </c>
    </row>
    <row r="823" spans="4:10" x14ac:dyDescent="0.2">
      <c r="D823" t="s">
        <v>292</v>
      </c>
      <c r="E823" t="s">
        <v>15</v>
      </c>
      <c r="F823">
        <v>0.2</v>
      </c>
      <c r="G823" s="71">
        <v>1000</v>
      </c>
      <c r="H823" t="s">
        <v>114</v>
      </c>
      <c r="I823" s="72">
        <v>-2003.21</v>
      </c>
      <c r="J823" s="72">
        <v>16979167.690000001</v>
      </c>
    </row>
    <row r="824" spans="4:10" x14ac:dyDescent="0.2">
      <c r="D824" t="s">
        <v>292</v>
      </c>
      <c r="E824" t="s">
        <v>15</v>
      </c>
      <c r="F824">
        <v>97.99</v>
      </c>
      <c r="G824" s="71">
        <v>1000</v>
      </c>
      <c r="H824" t="s">
        <v>115</v>
      </c>
      <c r="I824" s="72">
        <v>-979900</v>
      </c>
      <c r="J824" s="72">
        <v>16981170.899999999</v>
      </c>
    </row>
    <row r="825" spans="4:10" x14ac:dyDescent="0.2">
      <c r="D825" t="s">
        <v>292</v>
      </c>
      <c r="E825" t="s">
        <v>15</v>
      </c>
      <c r="F825">
        <v>97.99</v>
      </c>
      <c r="G825" s="71">
        <v>1000</v>
      </c>
      <c r="H825" t="s">
        <v>113</v>
      </c>
      <c r="I825">
        <v>-20</v>
      </c>
      <c r="J825" s="72">
        <v>17961070.899999999</v>
      </c>
    </row>
    <row r="826" spans="4:10" x14ac:dyDescent="0.2">
      <c r="D826" t="s">
        <v>292</v>
      </c>
      <c r="E826" t="s">
        <v>15</v>
      </c>
      <c r="F826">
        <v>0.2</v>
      </c>
      <c r="G826" s="71">
        <v>1000</v>
      </c>
      <c r="H826" t="s">
        <v>114</v>
      </c>
      <c r="I826" s="72">
        <v>-2003.21</v>
      </c>
      <c r="J826" s="72">
        <v>17961090.899999999</v>
      </c>
    </row>
    <row r="827" spans="4:10" x14ac:dyDescent="0.2">
      <c r="D827" t="s">
        <v>292</v>
      </c>
      <c r="E827" t="s">
        <v>15</v>
      </c>
      <c r="F827">
        <v>97.99</v>
      </c>
      <c r="G827" s="71">
        <v>1000</v>
      </c>
      <c r="H827" t="s">
        <v>115</v>
      </c>
      <c r="I827" s="72">
        <v>-979900</v>
      </c>
      <c r="J827" s="72">
        <v>17963094.100000001</v>
      </c>
    </row>
    <row r="828" spans="4:10" x14ac:dyDescent="0.2">
      <c r="D828" t="s">
        <v>293</v>
      </c>
      <c r="E828" t="s">
        <v>15</v>
      </c>
      <c r="F828">
        <v>98.03</v>
      </c>
      <c r="G828" s="71">
        <v>1000</v>
      </c>
      <c r="H828" t="s">
        <v>113</v>
      </c>
      <c r="I828">
        <v>-20</v>
      </c>
      <c r="J828" s="72">
        <v>18942994.100000001</v>
      </c>
    </row>
    <row r="829" spans="4:10" x14ac:dyDescent="0.2">
      <c r="D829" t="s">
        <v>293</v>
      </c>
      <c r="E829" t="s">
        <v>15</v>
      </c>
      <c r="F829">
        <v>0.19</v>
      </c>
      <c r="G829" s="71">
        <v>1000</v>
      </c>
      <c r="H829" t="s">
        <v>114</v>
      </c>
      <c r="I829" s="72">
        <v>-1923.08</v>
      </c>
      <c r="J829" s="72">
        <v>18943014.100000001</v>
      </c>
    </row>
    <row r="830" spans="4:10" x14ac:dyDescent="0.2">
      <c r="D830" t="s">
        <v>293</v>
      </c>
      <c r="E830" t="s">
        <v>15</v>
      </c>
      <c r="F830">
        <v>98.03</v>
      </c>
      <c r="G830" s="71">
        <v>1000</v>
      </c>
      <c r="H830" t="s">
        <v>115</v>
      </c>
      <c r="I830" s="72">
        <v>-980300</v>
      </c>
      <c r="J830" s="72">
        <v>18944937.18</v>
      </c>
    </row>
    <row r="831" spans="4:10" x14ac:dyDescent="0.2">
      <c r="D831" t="s">
        <v>293</v>
      </c>
      <c r="E831" t="s">
        <v>15</v>
      </c>
      <c r="F831">
        <v>98.03</v>
      </c>
      <c r="G831" s="71">
        <v>1000</v>
      </c>
      <c r="H831" t="s">
        <v>113</v>
      </c>
      <c r="I831">
        <v>-20</v>
      </c>
      <c r="J831" s="72">
        <v>19925237.18</v>
      </c>
    </row>
    <row r="832" spans="4:10" x14ac:dyDescent="0.2">
      <c r="D832" t="s">
        <v>293</v>
      </c>
      <c r="E832" t="s">
        <v>15</v>
      </c>
      <c r="F832">
        <v>0.19</v>
      </c>
      <c r="G832" s="71">
        <v>1000</v>
      </c>
      <c r="H832" t="s">
        <v>114</v>
      </c>
      <c r="I832" s="72">
        <v>-1923.08</v>
      </c>
      <c r="J832" s="72">
        <v>19925257.18</v>
      </c>
    </row>
    <row r="833" spans="4:10" x14ac:dyDescent="0.2">
      <c r="D833" t="s">
        <v>293</v>
      </c>
      <c r="E833" t="s">
        <v>15</v>
      </c>
      <c r="F833">
        <v>98.03</v>
      </c>
      <c r="G833" s="71">
        <v>1000</v>
      </c>
      <c r="H833" t="s">
        <v>115</v>
      </c>
      <c r="I833" s="72">
        <v>-980300</v>
      </c>
      <c r="J833" s="72">
        <v>19927180.260000002</v>
      </c>
    </row>
    <row r="834" spans="4:10" x14ac:dyDescent="0.2">
      <c r="D834" t="s">
        <v>293</v>
      </c>
      <c r="E834" t="s">
        <v>15</v>
      </c>
      <c r="F834">
        <v>98.03</v>
      </c>
      <c r="G834" s="71">
        <v>1000</v>
      </c>
      <c r="H834" t="s">
        <v>113</v>
      </c>
      <c r="I834">
        <v>-20</v>
      </c>
      <c r="J834" s="72">
        <v>20907480.260000002</v>
      </c>
    </row>
    <row r="835" spans="4:10" x14ac:dyDescent="0.2">
      <c r="D835" t="s">
        <v>293</v>
      </c>
      <c r="E835" t="s">
        <v>15</v>
      </c>
      <c r="F835">
        <v>0.19</v>
      </c>
      <c r="G835" s="71">
        <v>1000</v>
      </c>
      <c r="H835" t="s">
        <v>114</v>
      </c>
      <c r="I835" s="72">
        <v>-1923.08</v>
      </c>
      <c r="J835" s="72">
        <v>20907500.260000002</v>
      </c>
    </row>
    <row r="836" spans="4:10" x14ac:dyDescent="0.2">
      <c r="D836" t="s">
        <v>293</v>
      </c>
      <c r="E836" t="s">
        <v>15</v>
      </c>
      <c r="F836">
        <v>98.03</v>
      </c>
      <c r="G836" s="71">
        <v>1000</v>
      </c>
      <c r="H836" t="s">
        <v>115</v>
      </c>
      <c r="I836" s="72">
        <v>-980300</v>
      </c>
      <c r="J836" s="72">
        <v>20909423.329999998</v>
      </c>
    </row>
    <row r="837" spans="4:10" x14ac:dyDescent="0.2">
      <c r="D837" t="s">
        <v>293</v>
      </c>
      <c r="E837" t="s">
        <v>15</v>
      </c>
      <c r="F837">
        <v>98.03</v>
      </c>
      <c r="G837" s="71">
        <v>1000</v>
      </c>
      <c r="H837" t="s">
        <v>113</v>
      </c>
      <c r="I837">
        <v>-20</v>
      </c>
      <c r="J837" s="72">
        <v>21889723.329999998</v>
      </c>
    </row>
    <row r="838" spans="4:10" x14ac:dyDescent="0.2">
      <c r="D838" t="s">
        <v>293</v>
      </c>
      <c r="E838" t="s">
        <v>15</v>
      </c>
      <c r="F838">
        <v>0.19</v>
      </c>
      <c r="G838" s="71">
        <v>1000</v>
      </c>
      <c r="H838" t="s">
        <v>114</v>
      </c>
      <c r="I838" s="72">
        <v>-1923.08</v>
      </c>
      <c r="J838" s="72">
        <v>21889743.329999998</v>
      </c>
    </row>
    <row r="839" spans="4:10" x14ac:dyDescent="0.2">
      <c r="D839" t="s">
        <v>293</v>
      </c>
      <c r="E839" t="s">
        <v>15</v>
      </c>
      <c r="F839">
        <v>98.03</v>
      </c>
      <c r="G839" s="71">
        <v>1000</v>
      </c>
      <c r="H839" t="s">
        <v>115</v>
      </c>
      <c r="I839" s="72">
        <v>-980300</v>
      </c>
      <c r="J839" s="72">
        <v>21891666.41</v>
      </c>
    </row>
    <row r="840" spans="4:10" x14ac:dyDescent="0.2">
      <c r="D840" t="s">
        <v>293</v>
      </c>
      <c r="E840" t="s">
        <v>15</v>
      </c>
      <c r="F840">
        <v>98.03</v>
      </c>
      <c r="G840" s="71">
        <v>1000</v>
      </c>
      <c r="H840" t="s">
        <v>113</v>
      </c>
      <c r="I840">
        <v>-20</v>
      </c>
      <c r="J840" s="72">
        <v>22871966.41</v>
      </c>
    </row>
    <row r="841" spans="4:10" x14ac:dyDescent="0.2">
      <c r="D841" t="s">
        <v>293</v>
      </c>
      <c r="E841" t="s">
        <v>15</v>
      </c>
      <c r="F841">
        <v>0.19</v>
      </c>
      <c r="G841" s="71">
        <v>1000</v>
      </c>
      <c r="H841" t="s">
        <v>114</v>
      </c>
      <c r="I841" s="72">
        <v>-1923.08</v>
      </c>
      <c r="J841" s="72">
        <v>22871986.41</v>
      </c>
    </row>
    <row r="842" spans="4:10" x14ac:dyDescent="0.2">
      <c r="D842" t="s">
        <v>293</v>
      </c>
      <c r="E842" t="s">
        <v>15</v>
      </c>
      <c r="F842">
        <v>98.03</v>
      </c>
      <c r="G842" s="71">
        <v>1000</v>
      </c>
      <c r="H842" t="s">
        <v>115</v>
      </c>
      <c r="I842" s="72">
        <v>-980300</v>
      </c>
      <c r="J842" s="72">
        <v>22873909.489999998</v>
      </c>
    </row>
    <row r="843" spans="4:10" x14ac:dyDescent="0.2">
      <c r="D843" t="s">
        <v>293</v>
      </c>
      <c r="E843" t="s">
        <v>15</v>
      </c>
      <c r="F843">
        <v>98.03</v>
      </c>
      <c r="G843" s="71">
        <v>1000</v>
      </c>
      <c r="H843" t="s">
        <v>113</v>
      </c>
      <c r="I843">
        <v>-20</v>
      </c>
      <c r="J843" s="72">
        <v>23854209.489999998</v>
      </c>
    </row>
    <row r="844" spans="4:10" x14ac:dyDescent="0.2">
      <c r="D844" t="s">
        <v>293</v>
      </c>
      <c r="E844" t="s">
        <v>15</v>
      </c>
      <c r="F844">
        <v>0.19</v>
      </c>
      <c r="G844" s="71">
        <v>1000</v>
      </c>
      <c r="H844" t="s">
        <v>114</v>
      </c>
      <c r="I844" s="72">
        <v>-1923.08</v>
      </c>
      <c r="J844" s="72">
        <v>23854229.489999998</v>
      </c>
    </row>
    <row r="845" spans="4:10" x14ac:dyDescent="0.2">
      <c r="D845" t="s">
        <v>293</v>
      </c>
      <c r="E845" t="s">
        <v>15</v>
      </c>
      <c r="F845">
        <v>98.03</v>
      </c>
      <c r="G845" s="71">
        <v>1000</v>
      </c>
      <c r="H845" t="s">
        <v>115</v>
      </c>
      <c r="I845" s="72">
        <v>-980300</v>
      </c>
      <c r="J845" s="72">
        <v>23856152.559999999</v>
      </c>
    </row>
    <row r="846" spans="4:10" x14ac:dyDescent="0.2">
      <c r="D846" t="s">
        <v>293</v>
      </c>
      <c r="E846" t="s">
        <v>15</v>
      </c>
      <c r="F846">
        <v>98.03</v>
      </c>
      <c r="G846" s="71">
        <v>1000</v>
      </c>
      <c r="H846" t="s">
        <v>113</v>
      </c>
      <c r="I846">
        <v>-20</v>
      </c>
      <c r="J846" s="72">
        <v>24836452.559999999</v>
      </c>
    </row>
    <row r="847" spans="4:10" x14ac:dyDescent="0.2">
      <c r="D847" t="s">
        <v>293</v>
      </c>
      <c r="E847" t="s">
        <v>15</v>
      </c>
      <c r="F847">
        <v>0.19</v>
      </c>
      <c r="G847" s="71">
        <v>1000</v>
      </c>
      <c r="H847" t="s">
        <v>114</v>
      </c>
      <c r="I847" s="72">
        <v>-1923.08</v>
      </c>
      <c r="J847" s="72">
        <v>24836472.559999999</v>
      </c>
    </row>
    <row r="848" spans="4:10" x14ac:dyDescent="0.2">
      <c r="D848" t="s">
        <v>293</v>
      </c>
      <c r="E848" t="s">
        <v>15</v>
      </c>
      <c r="F848">
        <v>98.03</v>
      </c>
      <c r="G848" s="71">
        <v>1000</v>
      </c>
      <c r="H848" t="s">
        <v>115</v>
      </c>
      <c r="I848" s="72">
        <v>-980300</v>
      </c>
      <c r="J848" s="72">
        <v>24838395.640000001</v>
      </c>
    </row>
    <row r="849" spans="4:10" x14ac:dyDescent="0.2">
      <c r="D849" t="s">
        <v>152</v>
      </c>
      <c r="E849" t="s">
        <v>15</v>
      </c>
      <c r="F849">
        <v>97.8</v>
      </c>
      <c r="G849" s="71">
        <v>1000</v>
      </c>
      <c r="H849" t="s">
        <v>113</v>
      </c>
      <c r="I849">
        <v>-20</v>
      </c>
      <c r="J849" s="72">
        <v>25818695.640000001</v>
      </c>
    </row>
    <row r="850" spans="4:10" x14ac:dyDescent="0.2">
      <c r="D850" t="s">
        <v>152</v>
      </c>
      <c r="E850" t="s">
        <v>15</v>
      </c>
      <c r="F850">
        <v>0.18</v>
      </c>
      <c r="G850" s="71">
        <v>1000</v>
      </c>
      <c r="H850" t="s">
        <v>114</v>
      </c>
      <c r="I850" s="72">
        <v>-1842.95</v>
      </c>
      <c r="J850" s="72">
        <v>25818715.640000001</v>
      </c>
    </row>
    <row r="851" spans="4:10" x14ac:dyDescent="0.2">
      <c r="D851" t="s">
        <v>152</v>
      </c>
      <c r="E851" t="s">
        <v>15</v>
      </c>
      <c r="F851">
        <v>97.8</v>
      </c>
      <c r="G851" s="71">
        <v>1000</v>
      </c>
      <c r="H851" t="s">
        <v>115</v>
      </c>
      <c r="I851" s="72">
        <v>-978000</v>
      </c>
      <c r="J851" s="72">
        <v>25820558.59</v>
      </c>
    </row>
    <row r="852" spans="4:10" x14ac:dyDescent="0.2">
      <c r="D852" t="s">
        <v>152</v>
      </c>
      <c r="E852" t="s">
        <v>15</v>
      </c>
      <c r="F852">
        <v>97.8</v>
      </c>
      <c r="G852" s="71">
        <v>1000</v>
      </c>
      <c r="H852" t="s">
        <v>113</v>
      </c>
      <c r="I852">
        <v>-20</v>
      </c>
      <c r="J852" s="72">
        <v>26798558.59</v>
      </c>
    </row>
    <row r="853" spans="4:10" x14ac:dyDescent="0.2">
      <c r="D853" t="s">
        <v>152</v>
      </c>
      <c r="E853" t="s">
        <v>15</v>
      </c>
      <c r="F853">
        <v>0.18</v>
      </c>
      <c r="G853" s="71">
        <v>1000</v>
      </c>
      <c r="H853" t="s">
        <v>114</v>
      </c>
      <c r="I853" s="72">
        <v>-1842.95</v>
      </c>
      <c r="J853" s="72">
        <v>26798578.59</v>
      </c>
    </row>
    <row r="854" spans="4:10" x14ac:dyDescent="0.2">
      <c r="D854" t="s">
        <v>152</v>
      </c>
      <c r="E854" t="s">
        <v>15</v>
      </c>
      <c r="F854">
        <v>97.8</v>
      </c>
      <c r="G854" s="71">
        <v>1000</v>
      </c>
      <c r="H854" t="s">
        <v>115</v>
      </c>
      <c r="I854" s="72">
        <v>-978000</v>
      </c>
      <c r="J854" s="72">
        <v>26800421.539999999</v>
      </c>
    </row>
    <row r="855" spans="4:10" x14ac:dyDescent="0.2">
      <c r="D855" t="s">
        <v>152</v>
      </c>
      <c r="E855" t="s">
        <v>15</v>
      </c>
      <c r="F855">
        <v>97.8</v>
      </c>
      <c r="G855" s="71">
        <v>1000</v>
      </c>
      <c r="H855" t="s">
        <v>113</v>
      </c>
      <c r="I855">
        <v>-20</v>
      </c>
      <c r="J855" s="72">
        <v>27778421.539999999</v>
      </c>
    </row>
    <row r="856" spans="4:10" x14ac:dyDescent="0.2">
      <c r="D856" t="s">
        <v>152</v>
      </c>
      <c r="E856" t="s">
        <v>15</v>
      </c>
      <c r="F856">
        <v>0.18</v>
      </c>
      <c r="G856" s="71">
        <v>1000</v>
      </c>
      <c r="H856" t="s">
        <v>114</v>
      </c>
      <c r="I856" s="72">
        <v>-1842.95</v>
      </c>
      <c r="J856" s="72">
        <v>27778441.539999999</v>
      </c>
    </row>
    <row r="857" spans="4:10" x14ac:dyDescent="0.2">
      <c r="D857" t="s">
        <v>152</v>
      </c>
      <c r="E857" t="s">
        <v>15</v>
      </c>
      <c r="F857">
        <v>97.8</v>
      </c>
      <c r="G857" s="71">
        <v>1000</v>
      </c>
      <c r="H857" t="s">
        <v>115</v>
      </c>
      <c r="I857" s="72">
        <v>-978000</v>
      </c>
      <c r="J857" s="72">
        <v>27780284.489999998</v>
      </c>
    </row>
    <row r="858" spans="4:10" x14ac:dyDescent="0.2">
      <c r="D858" t="s">
        <v>152</v>
      </c>
      <c r="E858" t="s">
        <v>15</v>
      </c>
      <c r="F858">
        <v>97.8</v>
      </c>
      <c r="G858" s="71">
        <v>1000</v>
      </c>
      <c r="H858" t="s">
        <v>113</v>
      </c>
      <c r="I858">
        <v>-20</v>
      </c>
      <c r="J858" s="72">
        <v>28758284.489999998</v>
      </c>
    </row>
    <row r="859" spans="4:10" x14ac:dyDescent="0.2">
      <c r="D859" t="s">
        <v>152</v>
      </c>
      <c r="E859" t="s">
        <v>15</v>
      </c>
      <c r="F859">
        <v>0.18</v>
      </c>
      <c r="G859" s="71">
        <v>1000</v>
      </c>
      <c r="H859" t="s">
        <v>114</v>
      </c>
      <c r="I859" s="72">
        <v>-1842.95</v>
      </c>
      <c r="J859" s="72">
        <v>28758304.489999998</v>
      </c>
    </row>
    <row r="860" spans="4:10" x14ac:dyDescent="0.2">
      <c r="D860" t="s">
        <v>152</v>
      </c>
      <c r="E860" t="s">
        <v>15</v>
      </c>
      <c r="F860">
        <v>97.8</v>
      </c>
      <c r="G860" s="71">
        <v>1000</v>
      </c>
      <c r="H860" t="s">
        <v>115</v>
      </c>
      <c r="I860" s="72">
        <v>-978000</v>
      </c>
      <c r="J860" s="72">
        <v>28760147.440000001</v>
      </c>
    </row>
    <row r="861" spans="4:10" x14ac:dyDescent="0.2">
      <c r="D861" t="s">
        <v>153</v>
      </c>
      <c r="E861" t="s">
        <v>15</v>
      </c>
      <c r="F861">
        <v>97.73</v>
      </c>
      <c r="G861" s="71">
        <v>1000</v>
      </c>
      <c r="H861" t="s">
        <v>113</v>
      </c>
      <c r="I861">
        <v>-20</v>
      </c>
      <c r="J861" s="72">
        <v>29738147.440000001</v>
      </c>
    </row>
    <row r="862" spans="4:10" x14ac:dyDescent="0.2">
      <c r="D862" t="s">
        <v>153</v>
      </c>
      <c r="E862" t="s">
        <v>15</v>
      </c>
      <c r="F862">
        <v>0.18</v>
      </c>
      <c r="G862" s="71">
        <v>1000</v>
      </c>
      <c r="H862" t="s">
        <v>114</v>
      </c>
      <c r="I862" s="72">
        <v>-1762.82</v>
      </c>
      <c r="J862" s="72">
        <v>29738167.440000001</v>
      </c>
    </row>
    <row r="863" spans="4:10" x14ac:dyDescent="0.2">
      <c r="D863" t="s">
        <v>153</v>
      </c>
      <c r="E863" t="s">
        <v>15</v>
      </c>
      <c r="F863">
        <v>97.73</v>
      </c>
      <c r="G863" s="71">
        <v>1000</v>
      </c>
      <c r="H863" t="s">
        <v>115</v>
      </c>
      <c r="I863" s="72">
        <v>-977300</v>
      </c>
      <c r="J863" s="72">
        <v>29739930.260000002</v>
      </c>
    </row>
    <row r="864" spans="4:10" x14ac:dyDescent="0.2">
      <c r="D864" t="s">
        <v>153</v>
      </c>
      <c r="E864" t="s">
        <v>15</v>
      </c>
      <c r="F864">
        <v>97.73</v>
      </c>
      <c r="G864" s="71">
        <v>1000</v>
      </c>
      <c r="H864" t="s">
        <v>113</v>
      </c>
      <c r="I864">
        <v>-20</v>
      </c>
      <c r="J864" s="72">
        <v>30717230.260000002</v>
      </c>
    </row>
    <row r="865" spans="4:10" x14ac:dyDescent="0.2">
      <c r="D865" t="s">
        <v>153</v>
      </c>
      <c r="E865" t="s">
        <v>15</v>
      </c>
      <c r="F865">
        <v>0.18</v>
      </c>
      <c r="G865" s="71">
        <v>1000</v>
      </c>
      <c r="H865" t="s">
        <v>114</v>
      </c>
      <c r="I865" s="72">
        <v>-1762.82</v>
      </c>
      <c r="J865" s="72">
        <v>30717250.260000002</v>
      </c>
    </row>
    <row r="866" spans="4:10" x14ac:dyDescent="0.2">
      <c r="D866" t="s">
        <v>153</v>
      </c>
      <c r="E866" t="s">
        <v>15</v>
      </c>
      <c r="F866">
        <v>97.73</v>
      </c>
      <c r="G866" s="71">
        <v>1000</v>
      </c>
      <c r="H866" t="s">
        <v>115</v>
      </c>
      <c r="I866" s="72">
        <v>-977300</v>
      </c>
      <c r="J866" s="72">
        <v>30719013.079999998</v>
      </c>
    </row>
    <row r="867" spans="4:10" x14ac:dyDescent="0.2">
      <c r="D867" t="s">
        <v>153</v>
      </c>
      <c r="E867" t="s">
        <v>15</v>
      </c>
      <c r="F867">
        <v>97.73</v>
      </c>
      <c r="G867" s="71">
        <v>1000</v>
      </c>
      <c r="H867" t="s">
        <v>113</v>
      </c>
      <c r="I867">
        <v>-20</v>
      </c>
      <c r="J867" s="72">
        <v>31696313.079999998</v>
      </c>
    </row>
    <row r="868" spans="4:10" x14ac:dyDescent="0.2">
      <c r="D868" t="s">
        <v>153</v>
      </c>
      <c r="E868" t="s">
        <v>15</v>
      </c>
      <c r="F868">
        <v>0.18</v>
      </c>
      <c r="G868" s="71">
        <v>1000</v>
      </c>
      <c r="H868" t="s">
        <v>114</v>
      </c>
      <c r="I868" s="72">
        <v>-1762.82</v>
      </c>
      <c r="J868" s="72">
        <v>31696333.079999998</v>
      </c>
    </row>
    <row r="869" spans="4:10" x14ac:dyDescent="0.2">
      <c r="D869" t="s">
        <v>153</v>
      </c>
      <c r="E869" t="s">
        <v>15</v>
      </c>
      <c r="F869">
        <v>97.73</v>
      </c>
      <c r="G869" s="71">
        <v>1000</v>
      </c>
      <c r="H869" t="s">
        <v>115</v>
      </c>
      <c r="I869" s="72">
        <v>-977300</v>
      </c>
      <c r="J869" s="72">
        <v>31698095.899999999</v>
      </c>
    </row>
    <row r="870" spans="4:10" x14ac:dyDescent="0.2">
      <c r="D870" t="s">
        <v>161</v>
      </c>
      <c r="E870" t="s">
        <v>17</v>
      </c>
      <c r="F870">
        <v>2.5</v>
      </c>
      <c r="G870" s="71">
        <v>-12000</v>
      </c>
      <c r="H870" t="s">
        <v>162</v>
      </c>
      <c r="I870" s="72">
        <v>-300000</v>
      </c>
      <c r="J870" s="72">
        <v>32675395.899999999</v>
      </c>
    </row>
    <row r="871" spans="4:10" x14ac:dyDescent="0.2">
      <c r="D871" t="s">
        <v>161</v>
      </c>
      <c r="E871" t="s">
        <v>15</v>
      </c>
      <c r="F871">
        <v>2.5</v>
      </c>
      <c r="G871" s="71">
        <v>-13000</v>
      </c>
      <c r="H871" t="s">
        <v>162</v>
      </c>
      <c r="I871" s="72">
        <v>-325000</v>
      </c>
      <c r="J871" s="72">
        <v>32975395.899999999</v>
      </c>
    </row>
    <row r="872" spans="4:10" x14ac:dyDescent="0.2">
      <c r="D872" t="s">
        <v>294</v>
      </c>
      <c r="E872" t="s">
        <v>233</v>
      </c>
      <c r="F872">
        <v>0</v>
      </c>
      <c r="G872" s="72">
        <v>845928.08</v>
      </c>
      <c r="H872" t="s">
        <v>234</v>
      </c>
      <c r="I872">
        <v>0</v>
      </c>
      <c r="J872" s="72">
        <v>-10000000</v>
      </c>
    </row>
    <row r="873" spans="4:10" x14ac:dyDescent="0.2">
      <c r="D873" t="s">
        <v>294</v>
      </c>
      <c r="E873" t="s">
        <v>233</v>
      </c>
      <c r="F873">
        <v>0</v>
      </c>
      <c r="G873" s="72">
        <v>845928.08</v>
      </c>
      <c r="H873" t="s">
        <v>235</v>
      </c>
      <c r="I873">
        <v>0</v>
      </c>
      <c r="J873" s="72">
        <v>-10000000</v>
      </c>
    </row>
    <row r="874" spans="4:10" x14ac:dyDescent="0.2">
      <c r="D874" t="s">
        <v>294</v>
      </c>
      <c r="E874" t="s">
        <v>17</v>
      </c>
      <c r="F874">
        <v>82.84</v>
      </c>
      <c r="G874" s="71">
        <v>-1000</v>
      </c>
      <c r="H874" t="s">
        <v>113</v>
      </c>
      <c r="I874">
        <v>-20</v>
      </c>
      <c r="J874" s="72">
        <v>33300395.899999999</v>
      </c>
    </row>
    <row r="875" spans="4:10" x14ac:dyDescent="0.2">
      <c r="D875" t="s">
        <v>294</v>
      </c>
      <c r="E875" t="s">
        <v>17</v>
      </c>
      <c r="F875">
        <v>1.75</v>
      </c>
      <c r="G875" s="71">
        <v>-1000</v>
      </c>
      <c r="H875" t="s">
        <v>114</v>
      </c>
      <c r="I875" s="72">
        <v>17548.080000000002</v>
      </c>
      <c r="J875" s="72">
        <v>33300415.899999999</v>
      </c>
    </row>
    <row r="876" spans="4:10" x14ac:dyDescent="0.2">
      <c r="D876" t="s">
        <v>294</v>
      </c>
      <c r="E876" t="s">
        <v>17</v>
      </c>
      <c r="F876">
        <v>82.84</v>
      </c>
      <c r="G876" s="71">
        <v>-1000</v>
      </c>
      <c r="H876" t="s">
        <v>115</v>
      </c>
      <c r="I876" s="72">
        <v>828400</v>
      </c>
      <c r="J876" s="72">
        <v>33282867.82</v>
      </c>
    </row>
    <row r="877" spans="4:10" x14ac:dyDescent="0.2">
      <c r="D877" t="s">
        <v>294</v>
      </c>
      <c r="E877" t="s">
        <v>233</v>
      </c>
      <c r="F877">
        <v>0</v>
      </c>
      <c r="G877" s="72">
        <v>845928.08</v>
      </c>
      <c r="H877" t="s">
        <v>234</v>
      </c>
      <c r="I877">
        <v>0</v>
      </c>
      <c r="J877" s="72">
        <v>-10000000</v>
      </c>
    </row>
    <row r="878" spans="4:10" x14ac:dyDescent="0.2">
      <c r="D878" t="s">
        <v>294</v>
      </c>
      <c r="E878" t="s">
        <v>233</v>
      </c>
      <c r="F878">
        <v>0</v>
      </c>
      <c r="G878" s="72">
        <v>845928.08</v>
      </c>
      <c r="H878" t="s">
        <v>235</v>
      </c>
      <c r="I878">
        <v>0</v>
      </c>
      <c r="J878" s="72">
        <v>-10000000</v>
      </c>
    </row>
    <row r="879" spans="4:10" x14ac:dyDescent="0.2">
      <c r="D879" t="s">
        <v>294</v>
      </c>
      <c r="E879" t="s">
        <v>17</v>
      </c>
      <c r="F879">
        <v>82.84</v>
      </c>
      <c r="G879" s="71">
        <v>-1000</v>
      </c>
      <c r="H879" t="s">
        <v>113</v>
      </c>
      <c r="I879">
        <v>-20</v>
      </c>
      <c r="J879" s="72">
        <v>32454467.82</v>
      </c>
    </row>
    <row r="880" spans="4:10" x14ac:dyDescent="0.2">
      <c r="D880" t="s">
        <v>294</v>
      </c>
      <c r="E880" t="s">
        <v>17</v>
      </c>
      <c r="F880">
        <v>1.75</v>
      </c>
      <c r="G880" s="71">
        <v>-1000</v>
      </c>
      <c r="H880" t="s">
        <v>114</v>
      </c>
      <c r="I880" s="72">
        <v>17548.080000000002</v>
      </c>
      <c r="J880" s="72">
        <v>32454487.82</v>
      </c>
    </row>
    <row r="881" spans="4:10" x14ac:dyDescent="0.2">
      <c r="D881" t="s">
        <v>294</v>
      </c>
      <c r="E881" t="s">
        <v>17</v>
      </c>
      <c r="F881">
        <v>82.84</v>
      </c>
      <c r="G881" s="71">
        <v>-1000</v>
      </c>
      <c r="H881" t="s">
        <v>115</v>
      </c>
      <c r="I881" s="72">
        <v>828400</v>
      </c>
      <c r="J881" s="72">
        <v>32436939.739999998</v>
      </c>
    </row>
    <row r="882" spans="4:10" x14ac:dyDescent="0.2">
      <c r="D882" t="s">
        <v>170</v>
      </c>
      <c r="E882" t="s">
        <v>233</v>
      </c>
      <c r="F882">
        <v>0</v>
      </c>
      <c r="G882" s="72">
        <v>846147.95</v>
      </c>
      <c r="H882" t="s">
        <v>234</v>
      </c>
      <c r="I882">
        <v>0</v>
      </c>
      <c r="J882" s="72">
        <v>-10000000</v>
      </c>
    </row>
    <row r="883" spans="4:10" x14ac:dyDescent="0.2">
      <c r="D883" t="s">
        <v>170</v>
      </c>
      <c r="E883" t="s">
        <v>233</v>
      </c>
      <c r="F883">
        <v>0</v>
      </c>
      <c r="G883" s="72">
        <v>846147.95</v>
      </c>
      <c r="H883" t="s">
        <v>235</v>
      </c>
      <c r="I883">
        <v>0</v>
      </c>
      <c r="J883" s="72">
        <v>-10000000</v>
      </c>
    </row>
    <row r="884" spans="4:10" x14ac:dyDescent="0.2">
      <c r="D884" t="s">
        <v>170</v>
      </c>
      <c r="E884" t="s">
        <v>17</v>
      </c>
      <c r="F884">
        <v>82.87</v>
      </c>
      <c r="G884" s="71">
        <v>-1000</v>
      </c>
      <c r="H884" t="s">
        <v>113</v>
      </c>
      <c r="I884">
        <v>-20</v>
      </c>
      <c r="J884" s="72">
        <v>31608539.739999998</v>
      </c>
    </row>
    <row r="885" spans="4:10" x14ac:dyDescent="0.2">
      <c r="D885" t="s">
        <v>170</v>
      </c>
      <c r="E885" t="s">
        <v>17</v>
      </c>
      <c r="F885">
        <v>1.75</v>
      </c>
      <c r="G885" s="71">
        <v>-1000</v>
      </c>
      <c r="H885" t="s">
        <v>114</v>
      </c>
      <c r="I885" s="72">
        <v>17467.95</v>
      </c>
      <c r="J885" s="72">
        <v>31608559.739999998</v>
      </c>
    </row>
    <row r="886" spans="4:10" x14ac:dyDescent="0.2">
      <c r="D886" t="s">
        <v>170</v>
      </c>
      <c r="E886" t="s">
        <v>17</v>
      </c>
      <c r="F886">
        <v>82.87</v>
      </c>
      <c r="G886" s="71">
        <v>-1000</v>
      </c>
      <c r="H886" t="s">
        <v>115</v>
      </c>
      <c r="I886" s="72">
        <v>828700</v>
      </c>
      <c r="J886" s="72">
        <v>31591091.789999999</v>
      </c>
    </row>
    <row r="887" spans="4:10" x14ac:dyDescent="0.2">
      <c r="D887" t="s">
        <v>170</v>
      </c>
      <c r="E887" t="s">
        <v>233</v>
      </c>
      <c r="F887">
        <v>0</v>
      </c>
      <c r="G887" s="72">
        <v>846147.95</v>
      </c>
      <c r="H887" t="s">
        <v>234</v>
      </c>
      <c r="I887">
        <v>0</v>
      </c>
      <c r="J887" s="72">
        <v>-10000000</v>
      </c>
    </row>
    <row r="888" spans="4:10" x14ac:dyDescent="0.2">
      <c r="D888" t="s">
        <v>170</v>
      </c>
      <c r="E888" t="s">
        <v>233</v>
      </c>
      <c r="F888">
        <v>0</v>
      </c>
      <c r="G888" s="72">
        <v>846147.95</v>
      </c>
      <c r="H888" t="s">
        <v>235</v>
      </c>
      <c r="I888">
        <v>0</v>
      </c>
      <c r="J888" s="72">
        <v>-10000000</v>
      </c>
    </row>
    <row r="889" spans="4:10" x14ac:dyDescent="0.2">
      <c r="D889" t="s">
        <v>170</v>
      </c>
      <c r="E889" t="s">
        <v>17</v>
      </c>
      <c r="F889">
        <v>82.87</v>
      </c>
      <c r="G889" s="71">
        <v>-1000</v>
      </c>
      <c r="H889" t="s">
        <v>113</v>
      </c>
      <c r="I889">
        <v>-20</v>
      </c>
      <c r="J889" s="72">
        <v>30762391.789999999</v>
      </c>
    </row>
    <row r="890" spans="4:10" x14ac:dyDescent="0.2">
      <c r="D890" t="s">
        <v>170</v>
      </c>
      <c r="E890" t="s">
        <v>17</v>
      </c>
      <c r="F890">
        <v>1.75</v>
      </c>
      <c r="G890" s="71">
        <v>-1000</v>
      </c>
      <c r="H890" t="s">
        <v>114</v>
      </c>
      <c r="I890" s="72">
        <v>17467.95</v>
      </c>
      <c r="J890" s="72">
        <v>30762411.789999999</v>
      </c>
    </row>
    <row r="891" spans="4:10" x14ac:dyDescent="0.2">
      <c r="D891" t="s">
        <v>170</v>
      </c>
      <c r="E891" t="s">
        <v>17</v>
      </c>
      <c r="F891">
        <v>82.87</v>
      </c>
      <c r="G891" s="71">
        <v>-1000</v>
      </c>
      <c r="H891" t="s">
        <v>115</v>
      </c>
      <c r="I891" s="72">
        <v>828700</v>
      </c>
      <c r="J891" s="72">
        <v>30744943.850000001</v>
      </c>
    </row>
    <row r="892" spans="4:10" x14ac:dyDescent="0.2">
      <c r="D892" t="s">
        <v>170</v>
      </c>
      <c r="E892" t="s">
        <v>233</v>
      </c>
      <c r="F892">
        <v>0</v>
      </c>
      <c r="G892" s="72">
        <v>846147.95</v>
      </c>
      <c r="H892" t="s">
        <v>234</v>
      </c>
      <c r="I892">
        <v>0</v>
      </c>
      <c r="J892" s="72">
        <v>-10000000</v>
      </c>
    </row>
    <row r="893" spans="4:10" x14ac:dyDescent="0.2">
      <c r="D893" t="s">
        <v>170</v>
      </c>
      <c r="E893" t="s">
        <v>233</v>
      </c>
      <c r="F893">
        <v>0</v>
      </c>
      <c r="G893" s="72">
        <v>846147.95</v>
      </c>
      <c r="H893" t="s">
        <v>235</v>
      </c>
      <c r="I893">
        <v>0</v>
      </c>
      <c r="J893" s="72">
        <v>-10000000</v>
      </c>
    </row>
    <row r="894" spans="4:10" x14ac:dyDescent="0.2">
      <c r="D894" t="s">
        <v>170</v>
      </c>
      <c r="E894" t="s">
        <v>17</v>
      </c>
      <c r="F894">
        <v>82.87</v>
      </c>
      <c r="G894" s="71">
        <v>-1000</v>
      </c>
      <c r="H894" t="s">
        <v>113</v>
      </c>
      <c r="I894">
        <v>-20</v>
      </c>
      <c r="J894" s="72">
        <v>29916243.850000001</v>
      </c>
    </row>
    <row r="895" spans="4:10" x14ac:dyDescent="0.2">
      <c r="D895" t="s">
        <v>170</v>
      </c>
      <c r="E895" t="s">
        <v>17</v>
      </c>
      <c r="F895">
        <v>1.75</v>
      </c>
      <c r="G895" s="71">
        <v>-1000</v>
      </c>
      <c r="H895" t="s">
        <v>114</v>
      </c>
      <c r="I895" s="72">
        <v>17467.95</v>
      </c>
      <c r="J895" s="72">
        <v>29916263.850000001</v>
      </c>
    </row>
    <row r="896" spans="4:10" x14ac:dyDescent="0.2">
      <c r="D896" t="s">
        <v>170</v>
      </c>
      <c r="E896" t="s">
        <v>17</v>
      </c>
      <c r="F896">
        <v>82.87</v>
      </c>
      <c r="G896" s="71">
        <v>-1000</v>
      </c>
      <c r="H896" t="s">
        <v>115</v>
      </c>
      <c r="I896" s="72">
        <v>828700</v>
      </c>
      <c r="J896" s="72">
        <v>29898795.899999999</v>
      </c>
    </row>
    <row r="897" spans="4:10" x14ac:dyDescent="0.2">
      <c r="D897" t="s">
        <v>170</v>
      </c>
      <c r="E897" t="s">
        <v>233</v>
      </c>
      <c r="F897">
        <v>0</v>
      </c>
      <c r="G897" s="72">
        <v>846147.95</v>
      </c>
      <c r="H897" t="s">
        <v>234</v>
      </c>
      <c r="I897">
        <v>0</v>
      </c>
      <c r="J897" s="72">
        <v>-10000000</v>
      </c>
    </row>
    <row r="898" spans="4:10" x14ac:dyDescent="0.2">
      <c r="D898" t="s">
        <v>170</v>
      </c>
      <c r="E898" t="s">
        <v>233</v>
      </c>
      <c r="F898">
        <v>0</v>
      </c>
      <c r="G898" s="72">
        <v>846147.95</v>
      </c>
      <c r="H898" t="s">
        <v>235</v>
      </c>
      <c r="I898">
        <v>0</v>
      </c>
      <c r="J898" s="72">
        <v>-10000000</v>
      </c>
    </row>
    <row r="899" spans="4:10" x14ac:dyDescent="0.2">
      <c r="D899" t="s">
        <v>170</v>
      </c>
      <c r="E899" t="s">
        <v>17</v>
      </c>
      <c r="F899">
        <v>82.87</v>
      </c>
      <c r="G899" s="71">
        <v>-1000</v>
      </c>
      <c r="H899" t="s">
        <v>113</v>
      </c>
      <c r="I899">
        <v>-20</v>
      </c>
      <c r="J899" s="72">
        <v>29070095.899999999</v>
      </c>
    </row>
    <row r="900" spans="4:10" x14ac:dyDescent="0.2">
      <c r="D900" t="s">
        <v>170</v>
      </c>
      <c r="E900" t="s">
        <v>17</v>
      </c>
      <c r="F900">
        <v>1.75</v>
      </c>
      <c r="G900" s="71">
        <v>-1000</v>
      </c>
      <c r="H900" t="s">
        <v>114</v>
      </c>
      <c r="I900" s="72">
        <v>17467.95</v>
      </c>
      <c r="J900" s="72">
        <v>29070115.899999999</v>
      </c>
    </row>
    <row r="901" spans="4:10" x14ac:dyDescent="0.2">
      <c r="D901" t="s">
        <v>170</v>
      </c>
      <c r="E901" t="s">
        <v>17</v>
      </c>
      <c r="F901">
        <v>82.87</v>
      </c>
      <c r="G901" s="71">
        <v>-1000</v>
      </c>
      <c r="H901" t="s">
        <v>115</v>
      </c>
      <c r="I901" s="72">
        <v>828700</v>
      </c>
      <c r="J901" s="72">
        <v>29052647.949999999</v>
      </c>
    </row>
    <row r="902" spans="4:10" x14ac:dyDescent="0.2">
      <c r="D902" t="s">
        <v>170</v>
      </c>
      <c r="E902" t="s">
        <v>233</v>
      </c>
      <c r="F902">
        <v>0</v>
      </c>
      <c r="G902" s="72">
        <v>846147.95</v>
      </c>
      <c r="H902" t="s">
        <v>234</v>
      </c>
      <c r="I902">
        <v>0</v>
      </c>
      <c r="J902" s="72">
        <v>-10000000</v>
      </c>
    </row>
    <row r="903" spans="4:10" x14ac:dyDescent="0.2">
      <c r="D903" t="s">
        <v>170</v>
      </c>
      <c r="E903" t="s">
        <v>233</v>
      </c>
      <c r="F903">
        <v>0</v>
      </c>
      <c r="G903" s="72">
        <v>846147.95</v>
      </c>
      <c r="H903" t="s">
        <v>235</v>
      </c>
      <c r="I903">
        <v>0</v>
      </c>
      <c r="J903" s="72">
        <v>-10000000</v>
      </c>
    </row>
    <row r="904" spans="4:10" x14ac:dyDescent="0.2">
      <c r="D904" t="s">
        <v>170</v>
      </c>
      <c r="E904" t="s">
        <v>17</v>
      </c>
      <c r="F904">
        <v>82.87</v>
      </c>
      <c r="G904" s="71">
        <v>-1000</v>
      </c>
      <c r="H904" t="s">
        <v>113</v>
      </c>
      <c r="I904">
        <v>-20</v>
      </c>
      <c r="J904" s="72">
        <v>28223947.949999999</v>
      </c>
    </row>
    <row r="905" spans="4:10" x14ac:dyDescent="0.2">
      <c r="D905" t="s">
        <v>170</v>
      </c>
      <c r="E905" t="s">
        <v>17</v>
      </c>
      <c r="F905">
        <v>1.75</v>
      </c>
      <c r="G905" s="71">
        <v>-1000</v>
      </c>
      <c r="H905" t="s">
        <v>114</v>
      </c>
      <c r="I905" s="72">
        <v>17467.95</v>
      </c>
      <c r="J905" s="72">
        <v>28223967.949999999</v>
      </c>
    </row>
    <row r="906" spans="4:10" x14ac:dyDescent="0.2">
      <c r="D906" t="s">
        <v>170</v>
      </c>
      <c r="E906" t="s">
        <v>17</v>
      </c>
      <c r="F906">
        <v>82.87</v>
      </c>
      <c r="G906" s="71">
        <v>-1000</v>
      </c>
      <c r="H906" t="s">
        <v>115</v>
      </c>
      <c r="I906" s="72">
        <v>828700</v>
      </c>
      <c r="J906" s="72">
        <v>28206500</v>
      </c>
    </row>
    <row r="907" spans="4:10" x14ac:dyDescent="0.2">
      <c r="D907" t="s">
        <v>295</v>
      </c>
      <c r="E907" t="s">
        <v>233</v>
      </c>
      <c r="F907">
        <v>0</v>
      </c>
      <c r="G907" s="72">
        <v>845767.82</v>
      </c>
      <c r="H907" t="s">
        <v>234</v>
      </c>
      <c r="I907">
        <v>0</v>
      </c>
      <c r="J907" s="72">
        <v>-10000000</v>
      </c>
    </row>
    <row r="908" spans="4:10" x14ac:dyDescent="0.2">
      <c r="D908" t="s">
        <v>295</v>
      </c>
      <c r="E908" t="s">
        <v>233</v>
      </c>
      <c r="F908">
        <v>0</v>
      </c>
      <c r="G908" s="72">
        <v>845767.82</v>
      </c>
      <c r="H908" t="s">
        <v>235</v>
      </c>
      <c r="I908">
        <v>0</v>
      </c>
      <c r="J908" s="72">
        <v>-10000000</v>
      </c>
    </row>
    <row r="909" spans="4:10" x14ac:dyDescent="0.2">
      <c r="D909" t="s">
        <v>295</v>
      </c>
      <c r="E909" t="s">
        <v>17</v>
      </c>
      <c r="F909">
        <v>82.84</v>
      </c>
      <c r="G909" s="71">
        <v>-1000</v>
      </c>
      <c r="H909" t="s">
        <v>113</v>
      </c>
      <c r="I909">
        <v>-20</v>
      </c>
      <c r="J909" s="72">
        <v>27377800</v>
      </c>
    </row>
    <row r="910" spans="4:10" x14ac:dyDescent="0.2">
      <c r="D910" t="s">
        <v>295</v>
      </c>
      <c r="E910" t="s">
        <v>17</v>
      </c>
      <c r="F910">
        <v>1.74</v>
      </c>
      <c r="G910" s="71">
        <v>-1000</v>
      </c>
      <c r="H910" t="s">
        <v>114</v>
      </c>
      <c r="I910" s="72">
        <v>17387.82</v>
      </c>
      <c r="J910" s="72">
        <v>27377820</v>
      </c>
    </row>
    <row r="911" spans="4:10" x14ac:dyDescent="0.2">
      <c r="D911" t="s">
        <v>295</v>
      </c>
      <c r="E911" t="s">
        <v>17</v>
      </c>
      <c r="F911">
        <v>82.84</v>
      </c>
      <c r="G911" s="71">
        <v>-1000</v>
      </c>
      <c r="H911" t="s">
        <v>115</v>
      </c>
      <c r="I911" s="72">
        <v>828400</v>
      </c>
      <c r="J911" s="72">
        <v>27360432.18</v>
      </c>
    </row>
    <row r="912" spans="4:10" x14ac:dyDescent="0.2">
      <c r="D912" t="s">
        <v>295</v>
      </c>
      <c r="E912" t="s">
        <v>233</v>
      </c>
      <c r="F912">
        <v>0</v>
      </c>
      <c r="G912" s="72">
        <v>845767.82</v>
      </c>
      <c r="H912" t="s">
        <v>234</v>
      </c>
      <c r="I912">
        <v>0</v>
      </c>
      <c r="J912" s="72">
        <v>-10000000</v>
      </c>
    </row>
    <row r="913" spans="4:10" x14ac:dyDescent="0.2">
      <c r="D913" t="s">
        <v>295</v>
      </c>
      <c r="E913" t="s">
        <v>233</v>
      </c>
      <c r="F913">
        <v>0</v>
      </c>
      <c r="G913" s="72">
        <v>845767.82</v>
      </c>
      <c r="H913" t="s">
        <v>235</v>
      </c>
      <c r="I913">
        <v>0</v>
      </c>
      <c r="J913" s="72">
        <v>-10000000</v>
      </c>
    </row>
    <row r="914" spans="4:10" x14ac:dyDescent="0.2">
      <c r="D914" t="s">
        <v>295</v>
      </c>
      <c r="E914" t="s">
        <v>17</v>
      </c>
      <c r="F914">
        <v>82.84</v>
      </c>
      <c r="G914" s="71">
        <v>-1000</v>
      </c>
      <c r="H914" t="s">
        <v>113</v>
      </c>
      <c r="I914">
        <v>-20</v>
      </c>
      <c r="J914" s="72">
        <v>26532032.18</v>
      </c>
    </row>
    <row r="915" spans="4:10" x14ac:dyDescent="0.2">
      <c r="D915" t="s">
        <v>295</v>
      </c>
      <c r="E915" t="s">
        <v>17</v>
      </c>
      <c r="F915">
        <v>1.74</v>
      </c>
      <c r="G915" s="71">
        <v>-1000</v>
      </c>
      <c r="H915" t="s">
        <v>114</v>
      </c>
      <c r="I915" s="72">
        <v>17387.82</v>
      </c>
      <c r="J915" s="72">
        <v>26532052.18</v>
      </c>
    </row>
    <row r="916" spans="4:10" x14ac:dyDescent="0.2">
      <c r="D916" t="s">
        <v>295</v>
      </c>
      <c r="E916" t="s">
        <v>17</v>
      </c>
      <c r="F916">
        <v>82.84</v>
      </c>
      <c r="G916" s="71">
        <v>-1000</v>
      </c>
      <c r="H916" t="s">
        <v>115</v>
      </c>
      <c r="I916" s="72">
        <v>828400</v>
      </c>
      <c r="J916" s="72">
        <v>26514664.359999999</v>
      </c>
    </row>
    <row r="917" spans="4:10" x14ac:dyDescent="0.2">
      <c r="D917" t="s">
        <v>295</v>
      </c>
      <c r="E917" t="s">
        <v>233</v>
      </c>
      <c r="F917">
        <v>0</v>
      </c>
      <c r="G917" s="72">
        <v>686264.36</v>
      </c>
      <c r="H917" t="s">
        <v>234</v>
      </c>
      <c r="I917">
        <v>0</v>
      </c>
      <c r="J917" s="72">
        <v>-10000000</v>
      </c>
    </row>
    <row r="918" spans="4:10" x14ac:dyDescent="0.2">
      <c r="D918" t="s">
        <v>295</v>
      </c>
      <c r="E918" t="s">
        <v>233</v>
      </c>
      <c r="F918">
        <v>0</v>
      </c>
      <c r="G918" s="72">
        <v>686264.34409999999</v>
      </c>
      <c r="H918" t="s">
        <v>235</v>
      </c>
      <c r="I918">
        <v>0</v>
      </c>
      <c r="J918" s="72">
        <v>-10000000</v>
      </c>
    </row>
    <row r="919" spans="4:10" x14ac:dyDescent="0.2">
      <c r="D919" t="s">
        <v>295</v>
      </c>
      <c r="E919" t="s">
        <v>17</v>
      </c>
      <c r="F919">
        <v>82.84</v>
      </c>
      <c r="G919" s="71">
        <v>-1000</v>
      </c>
      <c r="H919" t="s">
        <v>113</v>
      </c>
      <c r="I919">
        <v>-20</v>
      </c>
      <c r="J919" s="72">
        <v>25686264.359999999</v>
      </c>
    </row>
    <row r="920" spans="4:10" x14ac:dyDescent="0.2">
      <c r="D920" t="s">
        <v>295</v>
      </c>
      <c r="E920" t="s">
        <v>17</v>
      </c>
      <c r="F920">
        <v>1.74</v>
      </c>
      <c r="G920" s="71">
        <v>-1000</v>
      </c>
      <c r="H920" t="s">
        <v>114</v>
      </c>
      <c r="I920" s="72">
        <v>17387.82</v>
      </c>
      <c r="J920" s="72">
        <v>25686284.359999999</v>
      </c>
    </row>
    <row r="921" spans="4:10" x14ac:dyDescent="0.2">
      <c r="D921" t="s">
        <v>295</v>
      </c>
      <c r="E921" t="s">
        <v>17</v>
      </c>
      <c r="F921">
        <v>82.84</v>
      </c>
      <c r="G921" s="71">
        <v>-1000</v>
      </c>
      <c r="H921" t="s">
        <v>115</v>
      </c>
      <c r="I921" s="72">
        <v>828400</v>
      </c>
      <c r="J921" s="72">
        <v>25668896.539999999</v>
      </c>
    </row>
    <row r="922" spans="4:10" x14ac:dyDescent="0.2">
      <c r="D922" t="s">
        <v>295</v>
      </c>
      <c r="E922" t="s">
        <v>17</v>
      </c>
      <c r="F922">
        <v>82.84</v>
      </c>
      <c r="G922" s="71">
        <v>-1000</v>
      </c>
      <c r="H922" t="s">
        <v>113</v>
      </c>
      <c r="I922">
        <v>-20</v>
      </c>
      <c r="J922" s="72">
        <v>24840496.539999999</v>
      </c>
    </row>
    <row r="923" spans="4:10" x14ac:dyDescent="0.2">
      <c r="D923" t="s">
        <v>295</v>
      </c>
      <c r="E923" t="s">
        <v>17</v>
      </c>
      <c r="F923">
        <v>1.74</v>
      </c>
      <c r="G923" s="71">
        <v>-1000</v>
      </c>
      <c r="H923" t="s">
        <v>114</v>
      </c>
      <c r="I923" s="72">
        <v>17387.82</v>
      </c>
      <c r="J923" s="72">
        <v>24840516.539999999</v>
      </c>
    </row>
    <row r="924" spans="4:10" x14ac:dyDescent="0.2">
      <c r="D924" t="s">
        <v>295</v>
      </c>
      <c r="E924" t="s">
        <v>17</v>
      </c>
      <c r="F924">
        <v>82.84</v>
      </c>
      <c r="G924" s="71">
        <v>-1000</v>
      </c>
      <c r="H924" t="s">
        <v>115</v>
      </c>
      <c r="I924" s="72">
        <v>828400</v>
      </c>
      <c r="J924" s="72">
        <v>24823128.719999999</v>
      </c>
    </row>
    <row r="925" spans="4:10" x14ac:dyDescent="0.2">
      <c r="D925" t="s">
        <v>296</v>
      </c>
      <c r="E925" t="s">
        <v>17</v>
      </c>
      <c r="F925">
        <v>82.9</v>
      </c>
      <c r="G925" s="71">
        <v>-1000</v>
      </c>
      <c r="H925" t="s">
        <v>113</v>
      </c>
      <c r="I925">
        <v>-20</v>
      </c>
      <c r="J925" s="72">
        <v>23994728.719999999</v>
      </c>
    </row>
    <row r="926" spans="4:10" x14ac:dyDescent="0.2">
      <c r="D926" t="s">
        <v>296</v>
      </c>
      <c r="E926" t="s">
        <v>17</v>
      </c>
      <c r="F926">
        <v>1.73</v>
      </c>
      <c r="G926" s="71">
        <v>-1000</v>
      </c>
      <c r="H926" t="s">
        <v>114</v>
      </c>
      <c r="I926" s="72">
        <v>17307.689999999999</v>
      </c>
      <c r="J926" s="72">
        <v>23994748.719999999</v>
      </c>
    </row>
    <row r="927" spans="4:10" x14ac:dyDescent="0.2">
      <c r="D927" t="s">
        <v>296</v>
      </c>
      <c r="E927" t="s">
        <v>17</v>
      </c>
      <c r="F927">
        <v>82.9</v>
      </c>
      <c r="G927" s="71">
        <v>-1000</v>
      </c>
      <c r="H927" t="s">
        <v>115</v>
      </c>
      <c r="I927" s="72">
        <v>829000</v>
      </c>
      <c r="J927" s="72">
        <v>23977441.030000001</v>
      </c>
    </row>
    <row r="928" spans="4:10" x14ac:dyDescent="0.2">
      <c r="D928" t="s">
        <v>296</v>
      </c>
      <c r="E928" t="s">
        <v>17</v>
      </c>
      <c r="F928">
        <v>82.9</v>
      </c>
      <c r="G928" s="71">
        <v>-1000</v>
      </c>
      <c r="H928" t="s">
        <v>113</v>
      </c>
      <c r="I928">
        <v>-20</v>
      </c>
      <c r="J928" s="72">
        <v>23148441.030000001</v>
      </c>
    </row>
    <row r="929" spans="4:10" x14ac:dyDescent="0.2">
      <c r="D929" t="s">
        <v>296</v>
      </c>
      <c r="E929" t="s">
        <v>17</v>
      </c>
      <c r="F929">
        <v>1.73</v>
      </c>
      <c r="G929" s="71">
        <v>-1000</v>
      </c>
      <c r="H929" t="s">
        <v>114</v>
      </c>
      <c r="I929" s="72">
        <v>17307.689999999999</v>
      </c>
      <c r="J929" s="72">
        <v>23148461.030000001</v>
      </c>
    </row>
    <row r="930" spans="4:10" x14ac:dyDescent="0.2">
      <c r="D930" t="s">
        <v>296</v>
      </c>
      <c r="E930" t="s">
        <v>17</v>
      </c>
      <c r="F930">
        <v>82.9</v>
      </c>
      <c r="G930" s="71">
        <v>-1000</v>
      </c>
      <c r="H930" t="s">
        <v>115</v>
      </c>
      <c r="I930" s="72">
        <v>829000</v>
      </c>
      <c r="J930" s="72">
        <v>23131153.329999998</v>
      </c>
    </row>
    <row r="931" spans="4:10" x14ac:dyDescent="0.2">
      <c r="D931" t="s">
        <v>296</v>
      </c>
      <c r="E931" t="s">
        <v>17</v>
      </c>
      <c r="F931">
        <v>82.9</v>
      </c>
      <c r="G931" s="71">
        <v>-1000</v>
      </c>
      <c r="H931" t="s">
        <v>113</v>
      </c>
      <c r="I931">
        <v>-20</v>
      </c>
      <c r="J931" s="72">
        <v>22302153.329999998</v>
      </c>
    </row>
    <row r="932" spans="4:10" x14ac:dyDescent="0.2">
      <c r="D932" t="s">
        <v>296</v>
      </c>
      <c r="E932" t="s">
        <v>17</v>
      </c>
      <c r="F932">
        <v>1.73</v>
      </c>
      <c r="G932" s="71">
        <v>-1000</v>
      </c>
      <c r="H932" t="s">
        <v>114</v>
      </c>
      <c r="I932" s="72">
        <v>17307.689999999999</v>
      </c>
      <c r="J932" s="72">
        <v>22302173.329999998</v>
      </c>
    </row>
    <row r="933" spans="4:10" x14ac:dyDescent="0.2">
      <c r="D933" t="s">
        <v>296</v>
      </c>
      <c r="E933" t="s">
        <v>17</v>
      </c>
      <c r="F933">
        <v>82.9</v>
      </c>
      <c r="G933" s="71">
        <v>-1000</v>
      </c>
      <c r="H933" t="s">
        <v>115</v>
      </c>
      <c r="I933" s="72">
        <v>829000</v>
      </c>
      <c r="J933" s="72">
        <v>22284865.640000001</v>
      </c>
    </row>
    <row r="934" spans="4:10" x14ac:dyDescent="0.2">
      <c r="D934" t="s">
        <v>296</v>
      </c>
      <c r="E934" t="s">
        <v>17</v>
      </c>
      <c r="F934">
        <v>82.9</v>
      </c>
      <c r="G934" s="71">
        <v>-1000</v>
      </c>
      <c r="H934" t="s">
        <v>113</v>
      </c>
      <c r="I934">
        <v>-20</v>
      </c>
      <c r="J934" s="72">
        <v>21455865.640000001</v>
      </c>
    </row>
    <row r="935" spans="4:10" x14ac:dyDescent="0.2">
      <c r="D935" t="s">
        <v>296</v>
      </c>
      <c r="E935" t="s">
        <v>17</v>
      </c>
      <c r="F935">
        <v>1.73</v>
      </c>
      <c r="G935" s="71">
        <v>-1000</v>
      </c>
      <c r="H935" t="s">
        <v>114</v>
      </c>
      <c r="I935" s="72">
        <v>17307.689999999999</v>
      </c>
      <c r="J935" s="72">
        <v>21455885.640000001</v>
      </c>
    </row>
    <row r="936" spans="4:10" x14ac:dyDescent="0.2">
      <c r="D936" t="s">
        <v>296</v>
      </c>
      <c r="E936" t="s">
        <v>17</v>
      </c>
      <c r="F936">
        <v>82.9</v>
      </c>
      <c r="G936" s="71">
        <v>-1000</v>
      </c>
      <c r="H936" t="s">
        <v>115</v>
      </c>
      <c r="I936" s="72">
        <v>829000</v>
      </c>
      <c r="J936" s="72">
        <v>21438577.949999999</v>
      </c>
    </row>
    <row r="937" spans="4:10" x14ac:dyDescent="0.2">
      <c r="D937" t="s">
        <v>296</v>
      </c>
      <c r="E937" t="s">
        <v>17</v>
      </c>
      <c r="F937">
        <v>82.9</v>
      </c>
      <c r="G937" s="71">
        <v>-1000</v>
      </c>
      <c r="H937" t="s">
        <v>113</v>
      </c>
      <c r="I937">
        <v>-20</v>
      </c>
      <c r="J937" s="72">
        <v>20609577.949999999</v>
      </c>
    </row>
    <row r="938" spans="4:10" x14ac:dyDescent="0.2">
      <c r="D938" t="s">
        <v>296</v>
      </c>
      <c r="E938" t="s">
        <v>17</v>
      </c>
      <c r="F938">
        <v>1.73</v>
      </c>
      <c r="G938" s="71">
        <v>-1000</v>
      </c>
      <c r="H938" t="s">
        <v>114</v>
      </c>
      <c r="I938" s="72">
        <v>17307.689999999999</v>
      </c>
      <c r="J938" s="72">
        <v>20609597.949999999</v>
      </c>
    </row>
    <row r="939" spans="4:10" x14ac:dyDescent="0.2">
      <c r="D939" t="s">
        <v>296</v>
      </c>
      <c r="E939" t="s">
        <v>17</v>
      </c>
      <c r="F939">
        <v>82.9</v>
      </c>
      <c r="G939" s="71">
        <v>-1000</v>
      </c>
      <c r="H939" t="s">
        <v>115</v>
      </c>
      <c r="I939" s="72">
        <v>829000</v>
      </c>
      <c r="J939" s="72">
        <v>20592290.260000002</v>
      </c>
    </row>
    <row r="940" spans="4:10" x14ac:dyDescent="0.2">
      <c r="D940" t="s">
        <v>297</v>
      </c>
      <c r="E940" t="s">
        <v>17</v>
      </c>
      <c r="F940">
        <v>82.74</v>
      </c>
      <c r="G940" s="71">
        <v>-1000</v>
      </c>
      <c r="H940" t="s">
        <v>113</v>
      </c>
      <c r="I940">
        <v>-20</v>
      </c>
      <c r="J940" s="72">
        <v>19763290.260000002</v>
      </c>
    </row>
    <row r="941" spans="4:10" x14ac:dyDescent="0.2">
      <c r="D941" t="s">
        <v>297</v>
      </c>
      <c r="E941" t="s">
        <v>17</v>
      </c>
      <c r="F941">
        <v>1.72</v>
      </c>
      <c r="G941" s="71">
        <v>-1000</v>
      </c>
      <c r="H941" t="s">
        <v>114</v>
      </c>
      <c r="I941" s="72">
        <v>17227.560000000001</v>
      </c>
      <c r="J941" s="72">
        <v>19763310.260000002</v>
      </c>
    </row>
    <row r="942" spans="4:10" x14ac:dyDescent="0.2">
      <c r="D942" t="s">
        <v>297</v>
      </c>
      <c r="E942" t="s">
        <v>17</v>
      </c>
      <c r="F942">
        <v>82.74</v>
      </c>
      <c r="G942" s="71">
        <v>-1000</v>
      </c>
      <c r="H942" t="s">
        <v>115</v>
      </c>
      <c r="I942" s="72">
        <v>827400</v>
      </c>
      <c r="J942" s="72">
        <v>19746082.690000001</v>
      </c>
    </row>
    <row r="943" spans="4:10" x14ac:dyDescent="0.2">
      <c r="D943" t="s">
        <v>297</v>
      </c>
      <c r="E943" t="s">
        <v>17</v>
      </c>
      <c r="F943">
        <v>82.74</v>
      </c>
      <c r="G943" s="71">
        <v>-1000</v>
      </c>
      <c r="H943" t="s">
        <v>113</v>
      </c>
      <c r="I943">
        <v>-20</v>
      </c>
      <c r="J943" s="72">
        <v>18918682.690000001</v>
      </c>
    </row>
    <row r="944" spans="4:10" x14ac:dyDescent="0.2">
      <c r="D944" t="s">
        <v>297</v>
      </c>
      <c r="E944" t="s">
        <v>17</v>
      </c>
      <c r="F944">
        <v>1.72</v>
      </c>
      <c r="G944" s="71">
        <v>-1000</v>
      </c>
      <c r="H944" t="s">
        <v>114</v>
      </c>
      <c r="I944" s="72">
        <v>17227.560000000001</v>
      </c>
      <c r="J944" s="72">
        <v>18918702.690000001</v>
      </c>
    </row>
    <row r="945" spans="4:10" x14ac:dyDescent="0.2">
      <c r="D945" t="s">
        <v>297</v>
      </c>
      <c r="E945" t="s">
        <v>17</v>
      </c>
      <c r="F945">
        <v>82.74</v>
      </c>
      <c r="G945" s="71">
        <v>-1000</v>
      </c>
      <c r="H945" t="s">
        <v>115</v>
      </c>
      <c r="I945" s="72">
        <v>827400</v>
      </c>
      <c r="J945" s="72">
        <v>18901475.129999999</v>
      </c>
    </row>
    <row r="946" spans="4:10" x14ac:dyDescent="0.2">
      <c r="D946" t="s">
        <v>172</v>
      </c>
      <c r="E946" t="s">
        <v>17</v>
      </c>
      <c r="F946">
        <v>82.8</v>
      </c>
      <c r="G946" s="71">
        <v>1000</v>
      </c>
      <c r="H946" t="s">
        <v>113</v>
      </c>
      <c r="I946">
        <v>-20</v>
      </c>
      <c r="J946" s="72">
        <v>18074075.129999999</v>
      </c>
    </row>
    <row r="947" spans="4:10" x14ac:dyDescent="0.2">
      <c r="D947" t="s">
        <v>172</v>
      </c>
      <c r="E947" t="s">
        <v>17</v>
      </c>
      <c r="F947">
        <v>1.71</v>
      </c>
      <c r="G947" s="71">
        <v>1000</v>
      </c>
      <c r="H947" t="s">
        <v>114</v>
      </c>
      <c r="I947" s="72">
        <v>-17067.310000000001</v>
      </c>
      <c r="J947" s="72">
        <v>18074095.129999999</v>
      </c>
    </row>
    <row r="948" spans="4:10" x14ac:dyDescent="0.2">
      <c r="D948" t="s">
        <v>172</v>
      </c>
      <c r="E948" t="s">
        <v>17</v>
      </c>
      <c r="F948">
        <v>82.8</v>
      </c>
      <c r="G948" s="71">
        <v>1000</v>
      </c>
      <c r="H948" t="s">
        <v>115</v>
      </c>
      <c r="I948" s="72">
        <v>-828000</v>
      </c>
      <c r="J948" s="72">
        <v>18091162.440000001</v>
      </c>
    </row>
    <row r="949" spans="4:10" x14ac:dyDescent="0.2">
      <c r="D949" t="s">
        <v>173</v>
      </c>
      <c r="E949" t="s">
        <v>17</v>
      </c>
      <c r="F949">
        <v>82.84</v>
      </c>
      <c r="G949" s="71">
        <v>1000</v>
      </c>
      <c r="H949" t="s">
        <v>113</v>
      </c>
      <c r="I949">
        <v>-20</v>
      </c>
      <c r="J949" s="72">
        <v>18919162.440000001</v>
      </c>
    </row>
    <row r="950" spans="4:10" x14ac:dyDescent="0.2">
      <c r="D950" t="s">
        <v>173</v>
      </c>
      <c r="E950" t="s">
        <v>17</v>
      </c>
      <c r="F950">
        <v>1.7</v>
      </c>
      <c r="G950" s="71">
        <v>1000</v>
      </c>
      <c r="H950" t="s">
        <v>114</v>
      </c>
      <c r="I950" s="72">
        <v>-16987.18</v>
      </c>
      <c r="J950" s="72">
        <v>18919182.440000001</v>
      </c>
    </row>
    <row r="951" spans="4:10" x14ac:dyDescent="0.2">
      <c r="D951" t="s">
        <v>173</v>
      </c>
      <c r="E951" t="s">
        <v>17</v>
      </c>
      <c r="F951">
        <v>82.84</v>
      </c>
      <c r="G951" s="71">
        <v>1000</v>
      </c>
      <c r="H951" t="s">
        <v>115</v>
      </c>
      <c r="I951" s="72">
        <v>-828400</v>
      </c>
      <c r="J951" s="72">
        <v>18936169.620000001</v>
      </c>
    </row>
    <row r="952" spans="4:10" x14ac:dyDescent="0.2">
      <c r="D952" t="s">
        <v>173</v>
      </c>
      <c r="E952" t="s">
        <v>17</v>
      </c>
      <c r="F952">
        <v>82.84</v>
      </c>
      <c r="G952" s="71">
        <v>1000</v>
      </c>
      <c r="H952" t="s">
        <v>113</v>
      </c>
      <c r="I952">
        <v>-20</v>
      </c>
      <c r="J952" s="72">
        <v>19764569.620000001</v>
      </c>
    </row>
    <row r="953" spans="4:10" x14ac:dyDescent="0.2">
      <c r="D953" t="s">
        <v>173</v>
      </c>
      <c r="E953" t="s">
        <v>17</v>
      </c>
      <c r="F953">
        <v>1.7</v>
      </c>
      <c r="G953" s="71">
        <v>1000</v>
      </c>
      <c r="H953" t="s">
        <v>114</v>
      </c>
      <c r="I953" s="72">
        <v>-16987.18</v>
      </c>
      <c r="J953" s="72">
        <v>19764589.620000001</v>
      </c>
    </row>
    <row r="954" spans="4:10" x14ac:dyDescent="0.2">
      <c r="D954" t="s">
        <v>173</v>
      </c>
      <c r="E954" t="s">
        <v>17</v>
      </c>
      <c r="F954">
        <v>82.84</v>
      </c>
      <c r="G954" s="71">
        <v>1000</v>
      </c>
      <c r="H954" t="s">
        <v>115</v>
      </c>
      <c r="I954" s="72">
        <v>-828400</v>
      </c>
      <c r="J954" s="72">
        <v>19781576.789999999</v>
      </c>
    </row>
    <row r="955" spans="4:10" x14ac:dyDescent="0.2">
      <c r="D955" t="s">
        <v>173</v>
      </c>
      <c r="E955" t="s">
        <v>17</v>
      </c>
      <c r="F955">
        <v>82.84</v>
      </c>
      <c r="G955" s="71">
        <v>1000</v>
      </c>
      <c r="H955" t="s">
        <v>113</v>
      </c>
      <c r="I955">
        <v>-20</v>
      </c>
      <c r="J955" s="72">
        <v>20609976.789999999</v>
      </c>
    </row>
    <row r="956" spans="4:10" x14ac:dyDescent="0.2">
      <c r="D956" t="s">
        <v>173</v>
      </c>
      <c r="E956" t="s">
        <v>17</v>
      </c>
      <c r="F956">
        <v>1.7</v>
      </c>
      <c r="G956" s="71">
        <v>1000</v>
      </c>
      <c r="H956" t="s">
        <v>114</v>
      </c>
      <c r="I956" s="72">
        <v>-16987.18</v>
      </c>
      <c r="J956" s="72">
        <v>20609996.789999999</v>
      </c>
    </row>
    <row r="957" spans="4:10" x14ac:dyDescent="0.2">
      <c r="D957" t="s">
        <v>173</v>
      </c>
      <c r="E957" t="s">
        <v>17</v>
      </c>
      <c r="F957">
        <v>82.84</v>
      </c>
      <c r="G957" s="71">
        <v>1000</v>
      </c>
      <c r="H957" t="s">
        <v>115</v>
      </c>
      <c r="I957" s="72">
        <v>-828400</v>
      </c>
      <c r="J957" s="72">
        <v>20626983.969999999</v>
      </c>
    </row>
    <row r="958" spans="4:10" x14ac:dyDescent="0.2">
      <c r="D958" t="s">
        <v>174</v>
      </c>
      <c r="E958" t="s">
        <v>17</v>
      </c>
      <c r="F958">
        <v>82.92</v>
      </c>
      <c r="G958" s="71">
        <v>1000</v>
      </c>
      <c r="H958" t="s">
        <v>113</v>
      </c>
      <c r="I958">
        <v>-20</v>
      </c>
      <c r="J958" s="72">
        <v>21455383.969999999</v>
      </c>
    </row>
    <row r="959" spans="4:10" x14ac:dyDescent="0.2">
      <c r="D959" t="s">
        <v>174</v>
      </c>
      <c r="E959" t="s">
        <v>17</v>
      </c>
      <c r="F959">
        <v>1.69</v>
      </c>
      <c r="G959" s="71">
        <v>1000</v>
      </c>
      <c r="H959" t="s">
        <v>114</v>
      </c>
      <c r="I959" s="72">
        <v>-16907.05</v>
      </c>
      <c r="J959" s="72">
        <v>21455403.969999999</v>
      </c>
    </row>
    <row r="960" spans="4:10" x14ac:dyDescent="0.2">
      <c r="D960" t="s">
        <v>174</v>
      </c>
      <c r="E960" t="s">
        <v>17</v>
      </c>
      <c r="F960">
        <v>82.92</v>
      </c>
      <c r="G960" s="71">
        <v>1000</v>
      </c>
      <c r="H960" t="s">
        <v>115</v>
      </c>
      <c r="I960" s="72">
        <v>-829200</v>
      </c>
      <c r="J960" s="72">
        <v>21472311.030000001</v>
      </c>
    </row>
    <row r="961" spans="4:10" x14ac:dyDescent="0.2">
      <c r="D961" t="s">
        <v>174</v>
      </c>
      <c r="E961" t="s">
        <v>17</v>
      </c>
      <c r="F961">
        <v>82.92</v>
      </c>
      <c r="G961" s="71">
        <v>1000</v>
      </c>
      <c r="H961" t="s">
        <v>113</v>
      </c>
      <c r="I961">
        <v>-20</v>
      </c>
      <c r="J961" s="72">
        <v>22301511.030000001</v>
      </c>
    </row>
    <row r="962" spans="4:10" x14ac:dyDescent="0.2">
      <c r="D962" t="s">
        <v>174</v>
      </c>
      <c r="E962" t="s">
        <v>17</v>
      </c>
      <c r="F962">
        <v>1.69</v>
      </c>
      <c r="G962" s="71">
        <v>1000</v>
      </c>
      <c r="H962" t="s">
        <v>114</v>
      </c>
      <c r="I962" s="72">
        <v>-16907.05</v>
      </c>
      <c r="J962" s="72">
        <v>22301531.030000001</v>
      </c>
    </row>
    <row r="963" spans="4:10" x14ac:dyDescent="0.2">
      <c r="D963" t="s">
        <v>174</v>
      </c>
      <c r="E963" t="s">
        <v>17</v>
      </c>
      <c r="F963">
        <v>82.92</v>
      </c>
      <c r="G963" s="71">
        <v>1000</v>
      </c>
      <c r="H963" t="s">
        <v>115</v>
      </c>
      <c r="I963" s="72">
        <v>-829200</v>
      </c>
      <c r="J963" s="72">
        <v>22318438.079999998</v>
      </c>
    </row>
    <row r="964" spans="4:10" x14ac:dyDescent="0.2">
      <c r="D964" t="s">
        <v>174</v>
      </c>
      <c r="E964" t="s">
        <v>17</v>
      </c>
      <c r="F964">
        <v>82.92</v>
      </c>
      <c r="G964" s="71">
        <v>1000</v>
      </c>
      <c r="H964" t="s">
        <v>113</v>
      </c>
      <c r="I964">
        <v>-20</v>
      </c>
      <c r="J964" s="72">
        <v>23147638.079999998</v>
      </c>
    </row>
    <row r="965" spans="4:10" x14ac:dyDescent="0.2">
      <c r="D965" t="s">
        <v>174</v>
      </c>
      <c r="E965" t="s">
        <v>17</v>
      </c>
      <c r="F965">
        <v>1.69</v>
      </c>
      <c r="G965" s="71">
        <v>1000</v>
      </c>
      <c r="H965" t="s">
        <v>114</v>
      </c>
      <c r="I965" s="72">
        <v>-16907.05</v>
      </c>
      <c r="J965" s="72">
        <v>23147658.079999998</v>
      </c>
    </row>
    <row r="966" spans="4:10" x14ac:dyDescent="0.2">
      <c r="D966" t="s">
        <v>174</v>
      </c>
      <c r="E966" t="s">
        <v>17</v>
      </c>
      <c r="F966">
        <v>82.92</v>
      </c>
      <c r="G966" s="71">
        <v>1000</v>
      </c>
      <c r="H966" t="s">
        <v>115</v>
      </c>
      <c r="I966" s="72">
        <v>-829200</v>
      </c>
      <c r="J966" s="72">
        <v>23164565.129999999</v>
      </c>
    </row>
    <row r="967" spans="4:10" x14ac:dyDescent="0.2">
      <c r="D967" t="s">
        <v>298</v>
      </c>
      <c r="E967" t="s">
        <v>17</v>
      </c>
      <c r="F967">
        <v>82.95</v>
      </c>
      <c r="G967" s="71">
        <v>1000</v>
      </c>
      <c r="H967" t="s">
        <v>113</v>
      </c>
      <c r="I967">
        <v>-20</v>
      </c>
      <c r="J967" s="72">
        <v>23993765.129999999</v>
      </c>
    </row>
    <row r="968" spans="4:10" x14ac:dyDescent="0.2">
      <c r="D968" t="s">
        <v>298</v>
      </c>
      <c r="E968" t="s">
        <v>17</v>
      </c>
      <c r="F968">
        <v>1.68</v>
      </c>
      <c r="G968" s="71">
        <v>1000</v>
      </c>
      <c r="H968" t="s">
        <v>114</v>
      </c>
      <c r="I968" s="72">
        <v>-16826.919999999998</v>
      </c>
      <c r="J968" s="72">
        <v>23993785.129999999</v>
      </c>
    </row>
    <row r="969" spans="4:10" x14ac:dyDescent="0.2">
      <c r="D969" t="s">
        <v>298</v>
      </c>
      <c r="E969" t="s">
        <v>17</v>
      </c>
      <c r="F969">
        <v>82.95</v>
      </c>
      <c r="G969" s="71">
        <v>1000</v>
      </c>
      <c r="H969" t="s">
        <v>115</v>
      </c>
      <c r="I969" s="72">
        <v>-829500</v>
      </c>
      <c r="J969" s="72">
        <v>24010612.050000001</v>
      </c>
    </row>
    <row r="970" spans="4:10" x14ac:dyDescent="0.2">
      <c r="D970" t="s">
        <v>298</v>
      </c>
      <c r="E970" t="s">
        <v>17</v>
      </c>
      <c r="F970">
        <v>82.95</v>
      </c>
      <c r="G970" s="71">
        <v>1000</v>
      </c>
      <c r="H970" t="s">
        <v>113</v>
      </c>
      <c r="I970">
        <v>-20</v>
      </c>
      <c r="J970" s="72">
        <v>24840112.050000001</v>
      </c>
    </row>
    <row r="971" spans="4:10" x14ac:dyDescent="0.2">
      <c r="D971" t="s">
        <v>298</v>
      </c>
      <c r="E971" t="s">
        <v>17</v>
      </c>
      <c r="F971">
        <v>1.68</v>
      </c>
      <c r="G971" s="71">
        <v>1000</v>
      </c>
      <c r="H971" t="s">
        <v>114</v>
      </c>
      <c r="I971" s="72">
        <v>-16826.919999999998</v>
      </c>
      <c r="J971" s="72">
        <v>24840132.050000001</v>
      </c>
    </row>
    <row r="972" spans="4:10" x14ac:dyDescent="0.2">
      <c r="D972" t="s">
        <v>298</v>
      </c>
      <c r="E972" t="s">
        <v>17</v>
      </c>
      <c r="F972">
        <v>82.95</v>
      </c>
      <c r="G972" s="71">
        <v>1000</v>
      </c>
      <c r="H972" t="s">
        <v>115</v>
      </c>
      <c r="I972" s="72">
        <v>-829500</v>
      </c>
      <c r="J972" s="72">
        <v>24856958.969999999</v>
      </c>
    </row>
    <row r="973" spans="4:10" x14ac:dyDescent="0.2">
      <c r="D973" t="s">
        <v>298</v>
      </c>
      <c r="E973" t="s">
        <v>17</v>
      </c>
      <c r="F973">
        <v>82.95</v>
      </c>
      <c r="G973" s="71">
        <v>1000</v>
      </c>
      <c r="H973" t="s">
        <v>113</v>
      </c>
      <c r="I973">
        <v>-20</v>
      </c>
      <c r="J973" s="72">
        <v>25686458.969999999</v>
      </c>
    </row>
    <row r="974" spans="4:10" x14ac:dyDescent="0.2">
      <c r="D974" t="s">
        <v>298</v>
      </c>
      <c r="E974" t="s">
        <v>17</v>
      </c>
      <c r="F974">
        <v>1.68</v>
      </c>
      <c r="G974" s="71">
        <v>1000</v>
      </c>
      <c r="H974" t="s">
        <v>114</v>
      </c>
      <c r="I974" s="72">
        <v>-16826.919999999998</v>
      </c>
      <c r="J974" s="72">
        <v>25686478.969999999</v>
      </c>
    </row>
    <row r="975" spans="4:10" x14ac:dyDescent="0.2">
      <c r="D975" t="s">
        <v>298</v>
      </c>
      <c r="E975" t="s">
        <v>17</v>
      </c>
      <c r="F975">
        <v>82.95</v>
      </c>
      <c r="G975" s="71">
        <v>1000</v>
      </c>
      <c r="H975" t="s">
        <v>115</v>
      </c>
      <c r="I975" s="72">
        <v>-829500</v>
      </c>
      <c r="J975" s="72">
        <v>25703305.899999999</v>
      </c>
    </row>
    <row r="976" spans="4:10" x14ac:dyDescent="0.2">
      <c r="D976" t="s">
        <v>298</v>
      </c>
      <c r="E976" t="s">
        <v>17</v>
      </c>
      <c r="F976">
        <v>82.95</v>
      </c>
      <c r="G976" s="71">
        <v>1000</v>
      </c>
      <c r="H976" t="s">
        <v>113</v>
      </c>
      <c r="I976">
        <v>-20</v>
      </c>
      <c r="J976" s="72">
        <v>26532805.899999999</v>
      </c>
    </row>
    <row r="977" spans="4:10" x14ac:dyDescent="0.2">
      <c r="D977" t="s">
        <v>298</v>
      </c>
      <c r="E977" t="s">
        <v>17</v>
      </c>
      <c r="F977">
        <v>1.68</v>
      </c>
      <c r="G977" s="71">
        <v>1000</v>
      </c>
      <c r="H977" t="s">
        <v>114</v>
      </c>
      <c r="I977" s="72">
        <v>-16826.919999999998</v>
      </c>
      <c r="J977" s="72">
        <v>26532825.899999999</v>
      </c>
    </row>
    <row r="978" spans="4:10" x14ac:dyDescent="0.2">
      <c r="D978" t="s">
        <v>298</v>
      </c>
      <c r="E978" t="s">
        <v>17</v>
      </c>
      <c r="F978">
        <v>82.95</v>
      </c>
      <c r="G978" s="71">
        <v>1000</v>
      </c>
      <c r="H978" t="s">
        <v>115</v>
      </c>
      <c r="I978" s="72">
        <v>-829500</v>
      </c>
      <c r="J978" s="72">
        <v>26549652.82</v>
      </c>
    </row>
    <row r="979" spans="4:10" x14ac:dyDescent="0.2">
      <c r="D979" t="s">
        <v>299</v>
      </c>
      <c r="E979" t="s">
        <v>17</v>
      </c>
      <c r="F979">
        <v>83</v>
      </c>
      <c r="G979" s="71">
        <v>1000</v>
      </c>
      <c r="H979" t="s">
        <v>113</v>
      </c>
      <c r="I979">
        <v>-20</v>
      </c>
      <c r="J979" s="72">
        <v>27379152.82</v>
      </c>
    </row>
    <row r="980" spans="4:10" x14ac:dyDescent="0.2">
      <c r="D980" t="s">
        <v>299</v>
      </c>
      <c r="E980" t="s">
        <v>17</v>
      </c>
      <c r="F980">
        <v>1.67</v>
      </c>
      <c r="G980" s="71">
        <v>1000</v>
      </c>
      <c r="H980" t="s">
        <v>114</v>
      </c>
      <c r="I980" s="72">
        <v>-16746.79</v>
      </c>
      <c r="J980" s="72">
        <v>27379172.82</v>
      </c>
    </row>
    <row r="981" spans="4:10" x14ac:dyDescent="0.2">
      <c r="D981" t="s">
        <v>299</v>
      </c>
      <c r="E981" t="s">
        <v>17</v>
      </c>
      <c r="F981">
        <v>83</v>
      </c>
      <c r="G981" s="71">
        <v>1000</v>
      </c>
      <c r="H981" t="s">
        <v>115</v>
      </c>
      <c r="I981" s="72">
        <v>-830000</v>
      </c>
      <c r="J981" s="72">
        <v>27395919.620000001</v>
      </c>
    </row>
    <row r="982" spans="4:10" x14ac:dyDescent="0.2">
      <c r="D982" t="s">
        <v>299</v>
      </c>
      <c r="E982" t="s">
        <v>17</v>
      </c>
      <c r="F982">
        <v>83</v>
      </c>
      <c r="G982" s="71">
        <v>1000</v>
      </c>
      <c r="H982" t="s">
        <v>113</v>
      </c>
      <c r="I982">
        <v>-20</v>
      </c>
      <c r="J982" s="72">
        <v>28225919.620000001</v>
      </c>
    </row>
    <row r="983" spans="4:10" x14ac:dyDescent="0.2">
      <c r="D983" t="s">
        <v>299</v>
      </c>
      <c r="E983" t="s">
        <v>17</v>
      </c>
      <c r="F983">
        <v>1.67</v>
      </c>
      <c r="G983" s="71">
        <v>1000</v>
      </c>
      <c r="H983" t="s">
        <v>114</v>
      </c>
      <c r="I983" s="72">
        <v>-16746.79</v>
      </c>
      <c r="J983" s="72">
        <v>28225939.620000001</v>
      </c>
    </row>
    <row r="984" spans="4:10" x14ac:dyDescent="0.2">
      <c r="D984" t="s">
        <v>299</v>
      </c>
      <c r="E984" t="s">
        <v>17</v>
      </c>
      <c r="F984">
        <v>83</v>
      </c>
      <c r="G984" s="71">
        <v>1000</v>
      </c>
      <c r="H984" t="s">
        <v>115</v>
      </c>
      <c r="I984" s="72">
        <v>-830000</v>
      </c>
      <c r="J984" s="72">
        <v>28242686.41</v>
      </c>
    </row>
    <row r="985" spans="4:10" x14ac:dyDescent="0.2">
      <c r="D985" t="s">
        <v>299</v>
      </c>
      <c r="E985" t="s">
        <v>17</v>
      </c>
      <c r="F985">
        <v>83</v>
      </c>
      <c r="G985" s="71">
        <v>1000</v>
      </c>
      <c r="H985" t="s">
        <v>113</v>
      </c>
      <c r="I985">
        <v>-20</v>
      </c>
      <c r="J985" s="72">
        <v>29072686.41</v>
      </c>
    </row>
    <row r="986" spans="4:10" x14ac:dyDescent="0.2">
      <c r="D986" t="s">
        <v>299</v>
      </c>
      <c r="E986" t="s">
        <v>17</v>
      </c>
      <c r="F986">
        <v>1.67</v>
      </c>
      <c r="G986" s="71">
        <v>1000</v>
      </c>
      <c r="H986" t="s">
        <v>114</v>
      </c>
      <c r="I986" s="72">
        <v>-16746.79</v>
      </c>
      <c r="J986" s="72">
        <v>29072706.41</v>
      </c>
    </row>
    <row r="987" spans="4:10" x14ac:dyDescent="0.2">
      <c r="D987" t="s">
        <v>299</v>
      </c>
      <c r="E987" t="s">
        <v>17</v>
      </c>
      <c r="F987">
        <v>83</v>
      </c>
      <c r="G987" s="71">
        <v>1000</v>
      </c>
      <c r="H987" t="s">
        <v>115</v>
      </c>
      <c r="I987" s="72">
        <v>-830000</v>
      </c>
      <c r="J987" s="72">
        <v>29089453.210000001</v>
      </c>
    </row>
    <row r="988" spans="4:10" x14ac:dyDescent="0.2">
      <c r="D988" t="s">
        <v>299</v>
      </c>
      <c r="E988" t="s">
        <v>17</v>
      </c>
      <c r="F988">
        <v>83</v>
      </c>
      <c r="G988" s="71">
        <v>1000</v>
      </c>
      <c r="H988" t="s">
        <v>113</v>
      </c>
      <c r="I988">
        <v>-20</v>
      </c>
      <c r="J988" s="72">
        <v>29919453.210000001</v>
      </c>
    </row>
    <row r="989" spans="4:10" x14ac:dyDescent="0.2">
      <c r="D989" t="s">
        <v>299</v>
      </c>
      <c r="E989" t="s">
        <v>17</v>
      </c>
      <c r="F989">
        <v>1.67</v>
      </c>
      <c r="G989" s="71">
        <v>1000</v>
      </c>
      <c r="H989" t="s">
        <v>114</v>
      </c>
      <c r="I989" s="72">
        <v>-16746.79</v>
      </c>
      <c r="J989" s="72">
        <v>29919473.210000001</v>
      </c>
    </row>
    <row r="990" spans="4:10" x14ac:dyDescent="0.2">
      <c r="D990" t="s">
        <v>299</v>
      </c>
      <c r="E990" t="s">
        <v>17</v>
      </c>
      <c r="F990">
        <v>83</v>
      </c>
      <c r="G990" s="71">
        <v>1000</v>
      </c>
      <c r="H990" t="s">
        <v>115</v>
      </c>
      <c r="I990" s="72">
        <v>-830000</v>
      </c>
      <c r="J990" s="72">
        <v>29936220</v>
      </c>
    </row>
    <row r="991" spans="4:10" x14ac:dyDescent="0.2">
      <c r="D991" t="s">
        <v>299</v>
      </c>
      <c r="E991" t="s">
        <v>17</v>
      </c>
      <c r="F991">
        <v>83</v>
      </c>
      <c r="G991" s="71">
        <v>1000</v>
      </c>
      <c r="H991" t="s">
        <v>113</v>
      </c>
      <c r="I991">
        <v>-20</v>
      </c>
      <c r="J991" s="72">
        <v>30766220</v>
      </c>
    </row>
    <row r="992" spans="4:10" x14ac:dyDescent="0.2">
      <c r="D992" t="s">
        <v>299</v>
      </c>
      <c r="E992" t="s">
        <v>17</v>
      </c>
      <c r="F992">
        <v>1.67</v>
      </c>
      <c r="G992" s="71">
        <v>1000</v>
      </c>
      <c r="H992" t="s">
        <v>114</v>
      </c>
      <c r="I992" s="72">
        <v>-16746.79</v>
      </c>
      <c r="J992" s="72">
        <v>30766240</v>
      </c>
    </row>
    <row r="993" spans="4:10" x14ac:dyDescent="0.2">
      <c r="D993" t="s">
        <v>299</v>
      </c>
      <c r="E993" t="s">
        <v>17</v>
      </c>
      <c r="F993">
        <v>83</v>
      </c>
      <c r="G993" s="71">
        <v>1000</v>
      </c>
      <c r="H993" t="s">
        <v>115</v>
      </c>
      <c r="I993" s="72">
        <v>-830000</v>
      </c>
      <c r="J993" s="72">
        <v>30782986.789999999</v>
      </c>
    </row>
    <row r="994" spans="4:10" x14ac:dyDescent="0.2">
      <c r="D994" t="s">
        <v>300</v>
      </c>
      <c r="E994" t="s">
        <v>17</v>
      </c>
      <c r="F994">
        <v>82.99</v>
      </c>
      <c r="G994" s="71">
        <v>1000</v>
      </c>
      <c r="H994" t="s">
        <v>113</v>
      </c>
      <c r="I994">
        <v>-20</v>
      </c>
      <c r="J994" s="72">
        <v>31612986.789999999</v>
      </c>
    </row>
    <row r="995" spans="4:10" x14ac:dyDescent="0.2">
      <c r="D995" t="s">
        <v>300</v>
      </c>
      <c r="E995" t="s">
        <v>17</v>
      </c>
      <c r="F995">
        <v>1.67</v>
      </c>
      <c r="G995" s="71">
        <v>1000</v>
      </c>
      <c r="H995" t="s">
        <v>114</v>
      </c>
      <c r="I995" s="72">
        <v>-16666.669999999998</v>
      </c>
      <c r="J995" s="72">
        <v>31613006.789999999</v>
      </c>
    </row>
    <row r="996" spans="4:10" x14ac:dyDescent="0.2">
      <c r="D996" t="s">
        <v>300</v>
      </c>
      <c r="E996" t="s">
        <v>17</v>
      </c>
      <c r="F996">
        <v>82.99</v>
      </c>
      <c r="G996" s="71">
        <v>1000</v>
      </c>
      <c r="H996" t="s">
        <v>115</v>
      </c>
      <c r="I996" s="72">
        <v>-829900</v>
      </c>
      <c r="J996" s="72">
        <v>31629673.460000001</v>
      </c>
    </row>
    <row r="997" spans="4:10" x14ac:dyDescent="0.2">
      <c r="D997" t="s">
        <v>301</v>
      </c>
      <c r="E997" t="s">
        <v>233</v>
      </c>
      <c r="F997">
        <v>0</v>
      </c>
      <c r="G997" s="72">
        <v>1016566.54</v>
      </c>
      <c r="H997" t="s">
        <v>234</v>
      </c>
      <c r="I997">
        <v>0</v>
      </c>
      <c r="J997" s="72">
        <v>-10000000</v>
      </c>
    </row>
    <row r="998" spans="4:10" x14ac:dyDescent="0.2">
      <c r="D998" t="s">
        <v>301</v>
      </c>
      <c r="E998" t="s">
        <v>233</v>
      </c>
      <c r="F998">
        <v>0</v>
      </c>
      <c r="G998" s="72">
        <v>1016566.54</v>
      </c>
      <c r="H998" t="s">
        <v>235</v>
      </c>
      <c r="I998">
        <v>0</v>
      </c>
      <c r="J998" s="72">
        <v>-10000000</v>
      </c>
    </row>
    <row r="999" spans="4:10" x14ac:dyDescent="0.2">
      <c r="D999" t="s">
        <v>301</v>
      </c>
      <c r="E999" t="s">
        <v>15</v>
      </c>
      <c r="F999">
        <v>100</v>
      </c>
      <c r="G999" s="71">
        <v>-1000</v>
      </c>
      <c r="H999" t="s">
        <v>113</v>
      </c>
      <c r="I999">
        <v>-20</v>
      </c>
      <c r="J999" s="72">
        <v>32459573.460000001</v>
      </c>
    </row>
    <row r="1000" spans="4:10" x14ac:dyDescent="0.2">
      <c r="D1000" t="s">
        <v>301</v>
      </c>
      <c r="E1000" t="s">
        <v>15</v>
      </c>
      <c r="F1000">
        <v>1.66</v>
      </c>
      <c r="G1000" s="71">
        <v>-1000</v>
      </c>
      <c r="H1000" t="s">
        <v>114</v>
      </c>
      <c r="I1000" s="72">
        <v>16586.54</v>
      </c>
      <c r="J1000" s="72">
        <v>32459593.460000001</v>
      </c>
    </row>
    <row r="1001" spans="4:10" x14ac:dyDescent="0.2">
      <c r="D1001" t="s">
        <v>301</v>
      </c>
      <c r="E1001" t="s">
        <v>15</v>
      </c>
      <c r="F1001">
        <v>100</v>
      </c>
      <c r="G1001" s="71">
        <v>-1000</v>
      </c>
      <c r="H1001" t="s">
        <v>115</v>
      </c>
      <c r="I1001" s="72">
        <v>1000000</v>
      </c>
      <c r="J1001" s="72">
        <v>32443006.920000002</v>
      </c>
    </row>
    <row r="1002" spans="4:10" x14ac:dyDescent="0.2">
      <c r="D1002" t="s">
        <v>175</v>
      </c>
      <c r="E1002" t="s">
        <v>233</v>
      </c>
      <c r="F1002">
        <v>0</v>
      </c>
      <c r="G1002" s="72">
        <v>1016686.41</v>
      </c>
      <c r="H1002" t="s">
        <v>234</v>
      </c>
      <c r="I1002">
        <v>0</v>
      </c>
      <c r="J1002" s="72">
        <v>-10000000</v>
      </c>
    </row>
    <row r="1003" spans="4:10" x14ac:dyDescent="0.2">
      <c r="D1003" t="s">
        <v>175</v>
      </c>
      <c r="E1003" t="s">
        <v>233</v>
      </c>
      <c r="F1003">
        <v>0</v>
      </c>
      <c r="G1003" s="72">
        <v>1016686.41</v>
      </c>
      <c r="H1003" t="s">
        <v>235</v>
      </c>
      <c r="I1003">
        <v>0</v>
      </c>
      <c r="J1003" s="72">
        <v>-10000000</v>
      </c>
    </row>
    <row r="1004" spans="4:10" x14ac:dyDescent="0.2">
      <c r="D1004" t="s">
        <v>175</v>
      </c>
      <c r="E1004" t="s">
        <v>15</v>
      </c>
      <c r="F1004">
        <v>100.02</v>
      </c>
      <c r="G1004" s="71">
        <v>-1000</v>
      </c>
      <c r="H1004" t="s">
        <v>113</v>
      </c>
      <c r="I1004">
        <v>-20</v>
      </c>
      <c r="J1004" s="72">
        <v>31443006.920000002</v>
      </c>
    </row>
    <row r="1005" spans="4:10" x14ac:dyDescent="0.2">
      <c r="D1005" t="s">
        <v>175</v>
      </c>
      <c r="E1005" t="s">
        <v>15</v>
      </c>
      <c r="F1005">
        <v>1.65</v>
      </c>
      <c r="G1005" s="71">
        <v>-1000</v>
      </c>
      <c r="H1005" t="s">
        <v>114</v>
      </c>
      <c r="I1005" s="72">
        <v>16506.41</v>
      </c>
      <c r="J1005" s="72">
        <v>31443026.920000002</v>
      </c>
    </row>
    <row r="1006" spans="4:10" x14ac:dyDescent="0.2">
      <c r="D1006" t="s">
        <v>175</v>
      </c>
      <c r="E1006" t="s">
        <v>15</v>
      </c>
      <c r="F1006">
        <v>100.02</v>
      </c>
      <c r="G1006" s="71">
        <v>-1000</v>
      </c>
      <c r="H1006" t="s">
        <v>115</v>
      </c>
      <c r="I1006" s="72">
        <v>1000200</v>
      </c>
      <c r="J1006" s="72">
        <v>31426520.510000002</v>
      </c>
    </row>
    <row r="1007" spans="4:10" x14ac:dyDescent="0.2">
      <c r="D1007" t="s">
        <v>175</v>
      </c>
      <c r="E1007" t="s">
        <v>233</v>
      </c>
      <c r="F1007">
        <v>0</v>
      </c>
      <c r="G1007" s="72">
        <v>1016686.41</v>
      </c>
      <c r="H1007" t="s">
        <v>234</v>
      </c>
      <c r="I1007">
        <v>0</v>
      </c>
      <c r="J1007" s="72">
        <v>-10000000</v>
      </c>
    </row>
    <row r="1008" spans="4:10" x14ac:dyDescent="0.2">
      <c r="D1008" t="s">
        <v>175</v>
      </c>
      <c r="E1008" t="s">
        <v>233</v>
      </c>
      <c r="F1008">
        <v>0</v>
      </c>
      <c r="G1008" s="72">
        <v>1016686.41</v>
      </c>
      <c r="H1008" t="s">
        <v>235</v>
      </c>
      <c r="I1008">
        <v>0</v>
      </c>
      <c r="J1008" s="72">
        <v>-10000000</v>
      </c>
    </row>
    <row r="1009" spans="4:10" x14ac:dyDescent="0.2">
      <c r="D1009" t="s">
        <v>175</v>
      </c>
      <c r="E1009" t="s">
        <v>15</v>
      </c>
      <c r="F1009">
        <v>100.02</v>
      </c>
      <c r="G1009" s="71">
        <v>-1000</v>
      </c>
      <c r="H1009" t="s">
        <v>113</v>
      </c>
      <c r="I1009">
        <v>-20</v>
      </c>
      <c r="J1009" s="72">
        <v>30426320.510000002</v>
      </c>
    </row>
    <row r="1010" spans="4:10" x14ac:dyDescent="0.2">
      <c r="D1010" t="s">
        <v>175</v>
      </c>
      <c r="E1010" t="s">
        <v>15</v>
      </c>
      <c r="F1010">
        <v>1.65</v>
      </c>
      <c r="G1010" s="71">
        <v>-1000</v>
      </c>
      <c r="H1010" t="s">
        <v>114</v>
      </c>
      <c r="I1010" s="72">
        <v>16506.41</v>
      </c>
      <c r="J1010" s="72">
        <v>30426340.510000002</v>
      </c>
    </row>
    <row r="1011" spans="4:10" x14ac:dyDescent="0.2">
      <c r="D1011" t="s">
        <v>175</v>
      </c>
      <c r="E1011" t="s">
        <v>15</v>
      </c>
      <c r="F1011">
        <v>100.02</v>
      </c>
      <c r="G1011" s="71">
        <v>-1000</v>
      </c>
      <c r="H1011" t="s">
        <v>115</v>
      </c>
      <c r="I1011" s="72">
        <v>1000200</v>
      </c>
      <c r="J1011" s="72">
        <v>30409834.100000001</v>
      </c>
    </row>
    <row r="1012" spans="4:10" x14ac:dyDescent="0.2">
      <c r="D1012" t="s">
        <v>175</v>
      </c>
      <c r="E1012" t="s">
        <v>233</v>
      </c>
      <c r="F1012">
        <v>0</v>
      </c>
      <c r="G1012" s="72">
        <v>1016686.41</v>
      </c>
      <c r="H1012" t="s">
        <v>234</v>
      </c>
      <c r="I1012">
        <v>0</v>
      </c>
      <c r="J1012" s="72">
        <v>-10000000</v>
      </c>
    </row>
    <row r="1013" spans="4:10" x14ac:dyDescent="0.2">
      <c r="D1013" t="s">
        <v>175</v>
      </c>
      <c r="E1013" t="s">
        <v>233</v>
      </c>
      <c r="F1013">
        <v>0</v>
      </c>
      <c r="G1013" s="72">
        <v>1016686.41</v>
      </c>
      <c r="H1013" t="s">
        <v>235</v>
      </c>
      <c r="I1013">
        <v>0</v>
      </c>
      <c r="J1013" s="72">
        <v>-10000000</v>
      </c>
    </row>
    <row r="1014" spans="4:10" x14ac:dyDescent="0.2">
      <c r="D1014" t="s">
        <v>175</v>
      </c>
      <c r="E1014" t="s">
        <v>15</v>
      </c>
      <c r="F1014">
        <v>100.02</v>
      </c>
      <c r="G1014" s="71">
        <v>-1000</v>
      </c>
      <c r="H1014" t="s">
        <v>113</v>
      </c>
      <c r="I1014">
        <v>-20</v>
      </c>
      <c r="J1014" s="72">
        <v>29409634.100000001</v>
      </c>
    </row>
    <row r="1015" spans="4:10" x14ac:dyDescent="0.2">
      <c r="D1015" t="s">
        <v>175</v>
      </c>
      <c r="E1015" t="s">
        <v>15</v>
      </c>
      <c r="F1015">
        <v>1.65</v>
      </c>
      <c r="G1015" s="71">
        <v>-1000</v>
      </c>
      <c r="H1015" t="s">
        <v>114</v>
      </c>
      <c r="I1015" s="72">
        <v>16506.41</v>
      </c>
      <c r="J1015" s="72">
        <v>29409654.100000001</v>
      </c>
    </row>
    <row r="1016" spans="4:10" x14ac:dyDescent="0.2">
      <c r="D1016" t="s">
        <v>175</v>
      </c>
      <c r="E1016" t="s">
        <v>15</v>
      </c>
      <c r="F1016">
        <v>100.02</v>
      </c>
      <c r="G1016" s="71">
        <v>-1000</v>
      </c>
      <c r="H1016" t="s">
        <v>115</v>
      </c>
      <c r="I1016" s="72">
        <v>1000200</v>
      </c>
      <c r="J1016" s="72">
        <v>29393147.690000001</v>
      </c>
    </row>
    <row r="1017" spans="4:10" x14ac:dyDescent="0.2">
      <c r="D1017" t="s">
        <v>175</v>
      </c>
      <c r="E1017" t="s">
        <v>233</v>
      </c>
      <c r="F1017">
        <v>0</v>
      </c>
      <c r="G1017" s="72">
        <v>1016686.41</v>
      </c>
      <c r="H1017" t="s">
        <v>234</v>
      </c>
      <c r="I1017">
        <v>0</v>
      </c>
      <c r="J1017" s="72">
        <v>-10000000</v>
      </c>
    </row>
    <row r="1018" spans="4:10" x14ac:dyDescent="0.2">
      <c r="D1018" t="s">
        <v>175</v>
      </c>
      <c r="E1018" t="s">
        <v>233</v>
      </c>
      <c r="F1018">
        <v>0</v>
      </c>
      <c r="G1018" s="72">
        <v>1016686.41</v>
      </c>
      <c r="H1018" t="s">
        <v>235</v>
      </c>
      <c r="I1018">
        <v>0</v>
      </c>
      <c r="J1018" s="72">
        <v>-10000000</v>
      </c>
    </row>
    <row r="1019" spans="4:10" x14ac:dyDescent="0.2">
      <c r="D1019" t="s">
        <v>175</v>
      </c>
      <c r="E1019" t="s">
        <v>15</v>
      </c>
      <c r="F1019">
        <v>100.02</v>
      </c>
      <c r="G1019" s="71">
        <v>-1000</v>
      </c>
      <c r="H1019" t="s">
        <v>113</v>
      </c>
      <c r="I1019">
        <v>-20</v>
      </c>
      <c r="J1019" s="72">
        <v>28392947.690000001</v>
      </c>
    </row>
    <row r="1020" spans="4:10" x14ac:dyDescent="0.2">
      <c r="D1020" t="s">
        <v>175</v>
      </c>
      <c r="E1020" t="s">
        <v>15</v>
      </c>
      <c r="F1020">
        <v>1.65</v>
      </c>
      <c r="G1020" s="71">
        <v>-1000</v>
      </c>
      <c r="H1020" t="s">
        <v>114</v>
      </c>
      <c r="I1020" s="72">
        <v>16506.41</v>
      </c>
      <c r="J1020" s="72">
        <v>28392967.690000001</v>
      </c>
    </row>
    <row r="1021" spans="4:10" x14ac:dyDescent="0.2">
      <c r="D1021" t="s">
        <v>175</v>
      </c>
      <c r="E1021" t="s">
        <v>15</v>
      </c>
      <c r="F1021">
        <v>100.02</v>
      </c>
      <c r="G1021" s="71">
        <v>-1000</v>
      </c>
      <c r="H1021" t="s">
        <v>115</v>
      </c>
      <c r="I1021" s="72">
        <v>1000200</v>
      </c>
      <c r="J1021" s="72">
        <v>28376461.280000001</v>
      </c>
    </row>
    <row r="1022" spans="4:10" x14ac:dyDescent="0.2">
      <c r="D1022" t="s">
        <v>175</v>
      </c>
      <c r="E1022" t="s">
        <v>233</v>
      </c>
      <c r="F1022">
        <v>0</v>
      </c>
      <c r="G1022" s="72">
        <v>1016686.41</v>
      </c>
      <c r="H1022" t="s">
        <v>234</v>
      </c>
      <c r="I1022">
        <v>0</v>
      </c>
      <c r="J1022" s="72">
        <v>-10000000</v>
      </c>
    </row>
    <row r="1023" spans="4:10" x14ac:dyDescent="0.2">
      <c r="D1023" t="s">
        <v>175</v>
      </c>
      <c r="E1023" t="s">
        <v>233</v>
      </c>
      <c r="F1023">
        <v>0</v>
      </c>
      <c r="G1023" s="72">
        <v>1016686.41</v>
      </c>
      <c r="H1023" t="s">
        <v>235</v>
      </c>
      <c r="I1023">
        <v>0</v>
      </c>
      <c r="J1023" s="72">
        <v>-10000000</v>
      </c>
    </row>
    <row r="1024" spans="4:10" x14ac:dyDescent="0.2">
      <c r="D1024" t="s">
        <v>175</v>
      </c>
      <c r="E1024" t="s">
        <v>15</v>
      </c>
      <c r="F1024">
        <v>100.02</v>
      </c>
      <c r="G1024" s="71">
        <v>-1000</v>
      </c>
      <c r="H1024" t="s">
        <v>113</v>
      </c>
      <c r="I1024">
        <v>-20</v>
      </c>
      <c r="J1024" s="72">
        <v>27376261.280000001</v>
      </c>
    </row>
    <row r="1025" spans="4:10" x14ac:dyDescent="0.2">
      <c r="D1025" t="s">
        <v>175</v>
      </c>
      <c r="E1025" t="s">
        <v>15</v>
      </c>
      <c r="F1025">
        <v>1.65</v>
      </c>
      <c r="G1025" s="71">
        <v>-1000</v>
      </c>
      <c r="H1025" t="s">
        <v>114</v>
      </c>
      <c r="I1025" s="72">
        <v>16506.41</v>
      </c>
      <c r="J1025" s="72">
        <v>27376281.280000001</v>
      </c>
    </row>
    <row r="1026" spans="4:10" x14ac:dyDescent="0.2">
      <c r="D1026" t="s">
        <v>175</v>
      </c>
      <c r="E1026" t="s">
        <v>15</v>
      </c>
      <c r="F1026">
        <v>100.02</v>
      </c>
      <c r="G1026" s="71">
        <v>-1000</v>
      </c>
      <c r="H1026" t="s">
        <v>115</v>
      </c>
      <c r="I1026" s="72">
        <v>1000200</v>
      </c>
      <c r="J1026" s="72">
        <v>27359774.870000001</v>
      </c>
    </row>
    <row r="1027" spans="4:10" x14ac:dyDescent="0.2">
      <c r="D1027" t="s">
        <v>176</v>
      </c>
      <c r="E1027" t="s">
        <v>233</v>
      </c>
      <c r="F1027">
        <v>0</v>
      </c>
      <c r="G1027" s="72">
        <v>1016406.28</v>
      </c>
      <c r="H1027" t="s">
        <v>234</v>
      </c>
      <c r="I1027">
        <v>0</v>
      </c>
      <c r="J1027" s="72">
        <v>-10000000</v>
      </c>
    </row>
    <row r="1028" spans="4:10" x14ac:dyDescent="0.2">
      <c r="D1028" t="s">
        <v>176</v>
      </c>
      <c r="E1028" t="s">
        <v>233</v>
      </c>
      <c r="F1028">
        <v>0</v>
      </c>
      <c r="G1028" s="72">
        <v>1016406.28</v>
      </c>
      <c r="H1028" t="s">
        <v>235</v>
      </c>
      <c r="I1028">
        <v>0</v>
      </c>
      <c r="J1028" s="72">
        <v>-10000000</v>
      </c>
    </row>
    <row r="1029" spans="4:10" x14ac:dyDescent="0.2">
      <c r="D1029" t="s">
        <v>176</v>
      </c>
      <c r="E1029" t="s">
        <v>15</v>
      </c>
      <c r="F1029">
        <v>100</v>
      </c>
      <c r="G1029" s="71">
        <v>-1000</v>
      </c>
      <c r="H1029" t="s">
        <v>113</v>
      </c>
      <c r="I1029">
        <v>-20</v>
      </c>
      <c r="J1029" s="72">
        <v>26359574.870000001</v>
      </c>
    </row>
    <row r="1030" spans="4:10" x14ac:dyDescent="0.2">
      <c r="D1030" t="s">
        <v>176</v>
      </c>
      <c r="E1030" t="s">
        <v>15</v>
      </c>
      <c r="F1030">
        <v>1.64</v>
      </c>
      <c r="G1030" s="71">
        <v>-1000</v>
      </c>
      <c r="H1030" t="s">
        <v>114</v>
      </c>
      <c r="I1030" s="72">
        <v>16426.28</v>
      </c>
      <c r="J1030" s="72">
        <v>26359594.870000001</v>
      </c>
    </row>
    <row r="1031" spans="4:10" x14ac:dyDescent="0.2">
      <c r="D1031" t="s">
        <v>176</v>
      </c>
      <c r="E1031" t="s">
        <v>15</v>
      </c>
      <c r="F1031">
        <v>100</v>
      </c>
      <c r="G1031" s="71">
        <v>-1000</v>
      </c>
      <c r="H1031" t="s">
        <v>115</v>
      </c>
      <c r="I1031" s="72">
        <v>1000000</v>
      </c>
      <c r="J1031" s="72">
        <v>26343168.59</v>
      </c>
    </row>
    <row r="1032" spans="4:10" x14ac:dyDescent="0.2">
      <c r="D1032" t="s">
        <v>176</v>
      </c>
      <c r="E1032" t="s">
        <v>233</v>
      </c>
      <c r="F1032">
        <v>0</v>
      </c>
      <c r="G1032" s="72">
        <v>343168.58</v>
      </c>
      <c r="H1032" t="s">
        <v>234</v>
      </c>
      <c r="I1032">
        <v>0</v>
      </c>
      <c r="J1032" s="72">
        <v>-10000000</v>
      </c>
    </row>
    <row r="1033" spans="4:10" x14ac:dyDescent="0.2">
      <c r="D1033" t="s">
        <v>176</v>
      </c>
      <c r="E1033" t="s">
        <v>233</v>
      </c>
      <c r="F1033">
        <v>0</v>
      </c>
      <c r="G1033" s="72">
        <v>343168.56410000002</v>
      </c>
      <c r="H1033" t="s">
        <v>235</v>
      </c>
      <c r="I1033">
        <v>0</v>
      </c>
      <c r="J1033" s="72">
        <v>-10000000</v>
      </c>
    </row>
    <row r="1034" spans="4:10" x14ac:dyDescent="0.2">
      <c r="D1034" t="s">
        <v>176</v>
      </c>
      <c r="E1034" t="s">
        <v>15</v>
      </c>
      <c r="F1034">
        <v>100</v>
      </c>
      <c r="G1034" s="71">
        <v>-1000</v>
      </c>
      <c r="H1034" t="s">
        <v>113</v>
      </c>
      <c r="I1034">
        <v>-20</v>
      </c>
      <c r="J1034" s="72">
        <v>25343168.59</v>
      </c>
    </row>
    <row r="1035" spans="4:10" x14ac:dyDescent="0.2">
      <c r="D1035" t="s">
        <v>176</v>
      </c>
      <c r="E1035" t="s">
        <v>15</v>
      </c>
      <c r="F1035">
        <v>1.64</v>
      </c>
      <c r="G1035" s="71">
        <v>-1000</v>
      </c>
      <c r="H1035" t="s">
        <v>114</v>
      </c>
      <c r="I1035" s="72">
        <v>16426.28</v>
      </c>
      <c r="J1035" s="72">
        <v>25343188.59</v>
      </c>
    </row>
    <row r="1036" spans="4:10" x14ac:dyDescent="0.2">
      <c r="D1036" t="s">
        <v>176</v>
      </c>
      <c r="E1036" t="s">
        <v>15</v>
      </c>
      <c r="F1036">
        <v>100</v>
      </c>
      <c r="G1036" s="71">
        <v>-1000</v>
      </c>
      <c r="H1036" t="s">
        <v>115</v>
      </c>
      <c r="I1036" s="72">
        <v>1000000</v>
      </c>
      <c r="J1036" s="72">
        <v>25326762.309999999</v>
      </c>
    </row>
    <row r="1037" spans="4:10" x14ac:dyDescent="0.2">
      <c r="D1037" t="s">
        <v>176</v>
      </c>
      <c r="E1037" t="s">
        <v>15</v>
      </c>
      <c r="F1037">
        <v>100</v>
      </c>
      <c r="G1037" s="71">
        <v>-1000</v>
      </c>
      <c r="H1037" t="s">
        <v>113</v>
      </c>
      <c r="I1037">
        <v>-20</v>
      </c>
      <c r="J1037" s="72">
        <v>24326762.309999999</v>
      </c>
    </row>
    <row r="1038" spans="4:10" x14ac:dyDescent="0.2">
      <c r="D1038" t="s">
        <v>176</v>
      </c>
      <c r="E1038" t="s">
        <v>15</v>
      </c>
      <c r="F1038">
        <v>1.64</v>
      </c>
      <c r="G1038" s="71">
        <v>-1000</v>
      </c>
      <c r="H1038" t="s">
        <v>114</v>
      </c>
      <c r="I1038" s="72">
        <v>16426.28</v>
      </c>
      <c r="J1038" s="72">
        <v>24326782.309999999</v>
      </c>
    </row>
    <row r="1039" spans="4:10" x14ac:dyDescent="0.2">
      <c r="D1039" t="s">
        <v>176</v>
      </c>
      <c r="E1039" t="s">
        <v>15</v>
      </c>
      <c r="F1039">
        <v>100</v>
      </c>
      <c r="G1039" s="71">
        <v>-1000</v>
      </c>
      <c r="H1039" t="s">
        <v>115</v>
      </c>
      <c r="I1039" s="72">
        <v>1000000</v>
      </c>
      <c r="J1039" s="72">
        <v>24310356.030000001</v>
      </c>
    </row>
    <row r="1040" spans="4:10" x14ac:dyDescent="0.2">
      <c r="D1040" t="s">
        <v>302</v>
      </c>
      <c r="E1040" t="s">
        <v>15</v>
      </c>
      <c r="F1040">
        <v>100.18</v>
      </c>
      <c r="G1040" s="71">
        <v>1000</v>
      </c>
      <c r="H1040" t="s">
        <v>113</v>
      </c>
      <c r="I1040">
        <v>-20</v>
      </c>
      <c r="J1040" s="72">
        <v>23310356.030000001</v>
      </c>
    </row>
    <row r="1041" spans="4:10" x14ac:dyDescent="0.2">
      <c r="D1041" t="s">
        <v>302</v>
      </c>
      <c r="E1041" t="s">
        <v>15</v>
      </c>
      <c r="F1041">
        <v>1.63</v>
      </c>
      <c r="G1041" s="71">
        <v>1000</v>
      </c>
      <c r="H1041" t="s">
        <v>114</v>
      </c>
      <c r="I1041" s="72">
        <v>-16266.03</v>
      </c>
      <c r="J1041" s="72">
        <v>23310376.030000001</v>
      </c>
    </row>
    <row r="1042" spans="4:10" x14ac:dyDescent="0.2">
      <c r="D1042" t="s">
        <v>302</v>
      </c>
      <c r="E1042" t="s">
        <v>15</v>
      </c>
      <c r="F1042">
        <v>100.18</v>
      </c>
      <c r="G1042" s="71">
        <v>1000</v>
      </c>
      <c r="H1042" t="s">
        <v>115</v>
      </c>
      <c r="I1042" s="72">
        <v>-1001800</v>
      </c>
      <c r="J1042" s="72">
        <v>23326642.050000001</v>
      </c>
    </row>
    <row r="1043" spans="4:10" x14ac:dyDescent="0.2">
      <c r="D1043" t="s">
        <v>302</v>
      </c>
      <c r="E1043" t="s">
        <v>15</v>
      </c>
      <c r="F1043">
        <v>100.18</v>
      </c>
      <c r="G1043" s="71">
        <v>1000</v>
      </c>
      <c r="H1043" t="s">
        <v>113</v>
      </c>
      <c r="I1043">
        <v>-20</v>
      </c>
      <c r="J1043" s="72">
        <v>24328442.050000001</v>
      </c>
    </row>
    <row r="1044" spans="4:10" x14ac:dyDescent="0.2">
      <c r="D1044" t="s">
        <v>302</v>
      </c>
      <c r="E1044" t="s">
        <v>15</v>
      </c>
      <c r="F1044">
        <v>1.63</v>
      </c>
      <c r="G1044" s="71">
        <v>1000</v>
      </c>
      <c r="H1044" t="s">
        <v>114</v>
      </c>
      <c r="I1044" s="72">
        <v>-16266.03</v>
      </c>
      <c r="J1044" s="72">
        <v>24328462.050000001</v>
      </c>
    </row>
    <row r="1045" spans="4:10" x14ac:dyDescent="0.2">
      <c r="D1045" t="s">
        <v>302</v>
      </c>
      <c r="E1045" t="s">
        <v>15</v>
      </c>
      <c r="F1045">
        <v>100.18</v>
      </c>
      <c r="G1045" s="71">
        <v>1000</v>
      </c>
      <c r="H1045" t="s">
        <v>115</v>
      </c>
      <c r="I1045" s="72">
        <v>-1001800</v>
      </c>
      <c r="J1045" s="72">
        <v>24344728.079999998</v>
      </c>
    </row>
    <row r="1046" spans="4:10" x14ac:dyDescent="0.2">
      <c r="D1046" t="s">
        <v>302</v>
      </c>
      <c r="E1046" t="s">
        <v>15</v>
      </c>
      <c r="F1046">
        <v>100.18</v>
      </c>
      <c r="G1046" s="71">
        <v>1000</v>
      </c>
      <c r="H1046" t="s">
        <v>113</v>
      </c>
      <c r="I1046">
        <v>-20</v>
      </c>
      <c r="J1046" s="72">
        <v>25346528.079999998</v>
      </c>
    </row>
    <row r="1047" spans="4:10" x14ac:dyDescent="0.2">
      <c r="D1047" t="s">
        <v>302</v>
      </c>
      <c r="E1047" t="s">
        <v>15</v>
      </c>
      <c r="F1047">
        <v>1.63</v>
      </c>
      <c r="G1047" s="71">
        <v>1000</v>
      </c>
      <c r="H1047" t="s">
        <v>114</v>
      </c>
      <c r="I1047" s="72">
        <v>-16266.03</v>
      </c>
      <c r="J1047" s="72">
        <v>25346548.079999998</v>
      </c>
    </row>
    <row r="1048" spans="4:10" x14ac:dyDescent="0.2">
      <c r="D1048" t="s">
        <v>302</v>
      </c>
      <c r="E1048" t="s">
        <v>15</v>
      </c>
      <c r="F1048">
        <v>100.18</v>
      </c>
      <c r="G1048" s="71">
        <v>1000</v>
      </c>
      <c r="H1048" t="s">
        <v>115</v>
      </c>
      <c r="I1048" s="72">
        <v>-1001800</v>
      </c>
      <c r="J1048" s="72">
        <v>25362814.100000001</v>
      </c>
    </row>
    <row r="1049" spans="4:10" x14ac:dyDescent="0.2">
      <c r="D1049" t="s">
        <v>302</v>
      </c>
      <c r="E1049" t="s">
        <v>15</v>
      </c>
      <c r="F1049">
        <v>100.18</v>
      </c>
      <c r="G1049" s="71">
        <v>1000</v>
      </c>
      <c r="H1049" t="s">
        <v>113</v>
      </c>
      <c r="I1049">
        <v>-20</v>
      </c>
      <c r="J1049" s="72">
        <v>26364614.100000001</v>
      </c>
    </row>
    <row r="1050" spans="4:10" x14ac:dyDescent="0.2">
      <c r="D1050" t="s">
        <v>302</v>
      </c>
      <c r="E1050" t="s">
        <v>15</v>
      </c>
      <c r="F1050">
        <v>1.63</v>
      </c>
      <c r="G1050" s="71">
        <v>1000</v>
      </c>
      <c r="H1050" t="s">
        <v>114</v>
      </c>
      <c r="I1050" s="72">
        <v>-16266.03</v>
      </c>
      <c r="J1050" s="72">
        <v>26364634.100000001</v>
      </c>
    </row>
    <row r="1051" spans="4:10" x14ac:dyDescent="0.2">
      <c r="D1051" t="s">
        <v>302</v>
      </c>
      <c r="E1051" t="s">
        <v>15</v>
      </c>
      <c r="F1051">
        <v>100.18</v>
      </c>
      <c r="G1051" s="71">
        <v>1000</v>
      </c>
      <c r="H1051" t="s">
        <v>115</v>
      </c>
      <c r="I1051" s="72">
        <v>-1001800</v>
      </c>
      <c r="J1051" s="72">
        <v>26380900.129999999</v>
      </c>
    </row>
    <row r="1052" spans="4:10" x14ac:dyDescent="0.2">
      <c r="D1052" t="s">
        <v>302</v>
      </c>
      <c r="E1052" t="s">
        <v>15</v>
      </c>
      <c r="F1052">
        <v>100.18</v>
      </c>
      <c r="G1052" s="71">
        <v>1000</v>
      </c>
      <c r="H1052" t="s">
        <v>113</v>
      </c>
      <c r="I1052">
        <v>-20</v>
      </c>
      <c r="J1052" s="72">
        <v>27382700.129999999</v>
      </c>
    </row>
    <row r="1053" spans="4:10" x14ac:dyDescent="0.2">
      <c r="D1053" t="s">
        <v>302</v>
      </c>
      <c r="E1053" t="s">
        <v>15</v>
      </c>
      <c r="F1053">
        <v>1.63</v>
      </c>
      <c r="G1053" s="71">
        <v>1000</v>
      </c>
      <c r="H1053" t="s">
        <v>114</v>
      </c>
      <c r="I1053" s="72">
        <v>-16266.03</v>
      </c>
      <c r="J1053" s="72">
        <v>27382720.129999999</v>
      </c>
    </row>
    <row r="1054" spans="4:10" x14ac:dyDescent="0.2">
      <c r="D1054" t="s">
        <v>302</v>
      </c>
      <c r="E1054" t="s">
        <v>15</v>
      </c>
      <c r="F1054">
        <v>100.18</v>
      </c>
      <c r="G1054" s="71">
        <v>1000</v>
      </c>
      <c r="H1054" t="s">
        <v>115</v>
      </c>
      <c r="I1054" s="72">
        <v>-1001800</v>
      </c>
      <c r="J1054" s="72">
        <v>27398986.149999999</v>
      </c>
    </row>
    <row r="1055" spans="4:10" x14ac:dyDescent="0.2">
      <c r="D1055" t="s">
        <v>303</v>
      </c>
      <c r="E1055" t="s">
        <v>15</v>
      </c>
      <c r="F1055">
        <v>100.26</v>
      </c>
      <c r="G1055" s="71">
        <v>1000</v>
      </c>
      <c r="H1055" t="s">
        <v>113</v>
      </c>
      <c r="I1055">
        <v>-20</v>
      </c>
      <c r="J1055" s="72">
        <v>28400786.149999999</v>
      </c>
    </row>
    <row r="1056" spans="4:10" x14ac:dyDescent="0.2">
      <c r="D1056" t="s">
        <v>303</v>
      </c>
      <c r="E1056" t="s">
        <v>15</v>
      </c>
      <c r="F1056">
        <v>1.62</v>
      </c>
      <c r="G1056" s="71">
        <v>1000</v>
      </c>
      <c r="H1056" t="s">
        <v>114</v>
      </c>
      <c r="I1056" s="72">
        <v>-16185.9</v>
      </c>
      <c r="J1056" s="72">
        <v>28400806.149999999</v>
      </c>
    </row>
    <row r="1057" spans="4:10" x14ac:dyDescent="0.2">
      <c r="D1057" t="s">
        <v>303</v>
      </c>
      <c r="E1057" t="s">
        <v>15</v>
      </c>
      <c r="F1057">
        <v>100.26</v>
      </c>
      <c r="G1057" s="71">
        <v>1000</v>
      </c>
      <c r="H1057" t="s">
        <v>115</v>
      </c>
      <c r="I1057" s="72">
        <v>-1002600</v>
      </c>
      <c r="J1057" s="72">
        <v>28416992.050000001</v>
      </c>
    </row>
    <row r="1058" spans="4:10" x14ac:dyDescent="0.2">
      <c r="D1058" t="s">
        <v>303</v>
      </c>
      <c r="E1058" t="s">
        <v>15</v>
      </c>
      <c r="F1058">
        <v>100.26</v>
      </c>
      <c r="G1058" s="71">
        <v>1000</v>
      </c>
      <c r="H1058" t="s">
        <v>113</v>
      </c>
      <c r="I1058">
        <v>-20</v>
      </c>
      <c r="J1058" s="72">
        <v>29419592.050000001</v>
      </c>
    </row>
    <row r="1059" spans="4:10" x14ac:dyDescent="0.2">
      <c r="D1059" t="s">
        <v>303</v>
      </c>
      <c r="E1059" t="s">
        <v>15</v>
      </c>
      <c r="F1059">
        <v>1.62</v>
      </c>
      <c r="G1059" s="71">
        <v>1000</v>
      </c>
      <c r="H1059" t="s">
        <v>114</v>
      </c>
      <c r="I1059" s="72">
        <v>-16185.9</v>
      </c>
      <c r="J1059" s="72">
        <v>29419612.050000001</v>
      </c>
    </row>
    <row r="1060" spans="4:10" x14ac:dyDescent="0.2">
      <c r="D1060" t="s">
        <v>303</v>
      </c>
      <c r="E1060" t="s">
        <v>15</v>
      </c>
      <c r="F1060">
        <v>100.26</v>
      </c>
      <c r="G1060" s="71">
        <v>1000</v>
      </c>
      <c r="H1060" t="s">
        <v>115</v>
      </c>
      <c r="I1060" s="72">
        <v>-1002600</v>
      </c>
      <c r="J1060" s="72">
        <v>29435797.949999999</v>
      </c>
    </row>
    <row r="1061" spans="4:10" x14ac:dyDescent="0.2">
      <c r="D1061" t="s">
        <v>303</v>
      </c>
      <c r="E1061" t="s">
        <v>15</v>
      </c>
      <c r="F1061">
        <v>100.26</v>
      </c>
      <c r="G1061" s="71">
        <v>1000</v>
      </c>
      <c r="H1061" t="s">
        <v>113</v>
      </c>
      <c r="I1061">
        <v>-20</v>
      </c>
      <c r="J1061" s="72">
        <v>30438397.949999999</v>
      </c>
    </row>
    <row r="1062" spans="4:10" x14ac:dyDescent="0.2">
      <c r="D1062" t="s">
        <v>303</v>
      </c>
      <c r="E1062" t="s">
        <v>15</v>
      </c>
      <c r="F1062">
        <v>1.62</v>
      </c>
      <c r="G1062" s="71">
        <v>1000</v>
      </c>
      <c r="H1062" t="s">
        <v>114</v>
      </c>
      <c r="I1062" s="72">
        <v>-16185.9</v>
      </c>
      <c r="J1062" s="72">
        <v>30438417.949999999</v>
      </c>
    </row>
    <row r="1063" spans="4:10" x14ac:dyDescent="0.2">
      <c r="D1063" t="s">
        <v>303</v>
      </c>
      <c r="E1063" t="s">
        <v>15</v>
      </c>
      <c r="F1063">
        <v>100.26</v>
      </c>
      <c r="G1063" s="71">
        <v>1000</v>
      </c>
      <c r="H1063" t="s">
        <v>115</v>
      </c>
      <c r="I1063" s="72">
        <v>-1002600</v>
      </c>
      <c r="J1063" s="72">
        <v>30454603.850000001</v>
      </c>
    </row>
    <row r="1064" spans="4:10" x14ac:dyDescent="0.2">
      <c r="D1064" t="s">
        <v>304</v>
      </c>
      <c r="E1064" t="s">
        <v>233</v>
      </c>
      <c r="F1064">
        <v>0</v>
      </c>
      <c r="G1064" s="72">
        <v>1018345.38</v>
      </c>
      <c r="H1064" t="s">
        <v>234</v>
      </c>
      <c r="I1064">
        <v>0</v>
      </c>
      <c r="J1064" s="72">
        <v>-10000000</v>
      </c>
    </row>
    <row r="1065" spans="4:10" x14ac:dyDescent="0.2">
      <c r="D1065" t="s">
        <v>304</v>
      </c>
      <c r="E1065" t="s">
        <v>233</v>
      </c>
      <c r="F1065">
        <v>0</v>
      </c>
      <c r="G1065" s="72">
        <v>1018345.38</v>
      </c>
      <c r="H1065" t="s">
        <v>235</v>
      </c>
      <c r="I1065">
        <v>0</v>
      </c>
      <c r="J1065" s="72">
        <v>-10000000</v>
      </c>
    </row>
    <row r="1066" spans="4:10" x14ac:dyDescent="0.2">
      <c r="D1066" t="s">
        <v>304</v>
      </c>
      <c r="E1066" t="s">
        <v>15</v>
      </c>
      <c r="F1066">
        <v>100.25</v>
      </c>
      <c r="G1066" s="71">
        <v>-1000</v>
      </c>
      <c r="H1066" t="s">
        <v>113</v>
      </c>
      <c r="I1066">
        <v>-20</v>
      </c>
      <c r="J1066" s="72">
        <v>31457203.850000001</v>
      </c>
    </row>
    <row r="1067" spans="4:10" x14ac:dyDescent="0.2">
      <c r="D1067" t="s">
        <v>304</v>
      </c>
      <c r="E1067" t="s">
        <v>15</v>
      </c>
      <c r="F1067">
        <v>1.59</v>
      </c>
      <c r="G1067" s="71">
        <v>-1000</v>
      </c>
      <c r="H1067" t="s">
        <v>114</v>
      </c>
      <c r="I1067" s="72">
        <v>15865.38</v>
      </c>
      <c r="J1067" s="72">
        <v>31457223.850000001</v>
      </c>
    </row>
    <row r="1068" spans="4:10" x14ac:dyDescent="0.2">
      <c r="D1068" t="s">
        <v>304</v>
      </c>
      <c r="E1068" t="s">
        <v>15</v>
      </c>
      <c r="F1068">
        <v>100.25</v>
      </c>
      <c r="G1068" s="71">
        <v>-1000</v>
      </c>
      <c r="H1068" t="s">
        <v>115</v>
      </c>
      <c r="I1068" s="72">
        <v>1002500</v>
      </c>
      <c r="J1068" s="72">
        <v>31441358.460000001</v>
      </c>
    </row>
    <row r="1069" spans="4:10" x14ac:dyDescent="0.2">
      <c r="D1069" t="s">
        <v>304</v>
      </c>
      <c r="E1069" t="s">
        <v>233</v>
      </c>
      <c r="F1069">
        <v>0</v>
      </c>
      <c r="G1069" s="72">
        <v>1018345.38</v>
      </c>
      <c r="H1069" t="s">
        <v>234</v>
      </c>
      <c r="I1069">
        <v>0</v>
      </c>
      <c r="J1069" s="72">
        <v>-10000000</v>
      </c>
    </row>
    <row r="1070" spans="4:10" x14ac:dyDescent="0.2">
      <c r="D1070" t="s">
        <v>304</v>
      </c>
      <c r="E1070" t="s">
        <v>233</v>
      </c>
      <c r="F1070">
        <v>0</v>
      </c>
      <c r="G1070" s="72">
        <v>1018345.38</v>
      </c>
      <c r="H1070" t="s">
        <v>235</v>
      </c>
      <c r="I1070">
        <v>0</v>
      </c>
      <c r="J1070" s="72">
        <v>-10000000</v>
      </c>
    </row>
    <row r="1071" spans="4:10" x14ac:dyDescent="0.2">
      <c r="D1071" t="s">
        <v>304</v>
      </c>
      <c r="E1071" t="s">
        <v>15</v>
      </c>
      <c r="F1071">
        <v>100.25</v>
      </c>
      <c r="G1071" s="71">
        <v>-1000</v>
      </c>
      <c r="H1071" t="s">
        <v>113</v>
      </c>
      <c r="I1071">
        <v>-20</v>
      </c>
      <c r="J1071" s="72">
        <v>30438858.460000001</v>
      </c>
    </row>
    <row r="1072" spans="4:10" x14ac:dyDescent="0.2">
      <c r="D1072" t="s">
        <v>304</v>
      </c>
      <c r="E1072" t="s">
        <v>15</v>
      </c>
      <c r="F1072">
        <v>1.59</v>
      </c>
      <c r="G1072" s="71">
        <v>-1000</v>
      </c>
      <c r="H1072" t="s">
        <v>114</v>
      </c>
      <c r="I1072" s="72">
        <v>15865.38</v>
      </c>
      <c r="J1072" s="72">
        <v>30438878.460000001</v>
      </c>
    </row>
    <row r="1073" spans="4:10" x14ac:dyDescent="0.2">
      <c r="D1073" t="s">
        <v>304</v>
      </c>
      <c r="E1073" t="s">
        <v>15</v>
      </c>
      <c r="F1073">
        <v>100.25</v>
      </c>
      <c r="G1073" s="71">
        <v>-1000</v>
      </c>
      <c r="H1073" t="s">
        <v>115</v>
      </c>
      <c r="I1073" s="72">
        <v>1002500</v>
      </c>
      <c r="J1073" s="72">
        <v>30423013.079999998</v>
      </c>
    </row>
    <row r="1074" spans="4:10" x14ac:dyDescent="0.2">
      <c r="D1074" t="s">
        <v>305</v>
      </c>
      <c r="E1074" t="s">
        <v>233</v>
      </c>
      <c r="F1074">
        <v>0</v>
      </c>
      <c r="G1074" s="72">
        <v>1017565.26</v>
      </c>
      <c r="H1074" t="s">
        <v>234</v>
      </c>
      <c r="I1074">
        <v>0</v>
      </c>
      <c r="J1074" s="72">
        <v>-10000000</v>
      </c>
    </row>
    <row r="1075" spans="4:10" x14ac:dyDescent="0.2">
      <c r="D1075" t="s">
        <v>305</v>
      </c>
      <c r="E1075" t="s">
        <v>233</v>
      </c>
      <c r="F1075">
        <v>0</v>
      </c>
      <c r="G1075" s="72">
        <v>1017565.26</v>
      </c>
      <c r="H1075" t="s">
        <v>235</v>
      </c>
      <c r="I1075">
        <v>0</v>
      </c>
      <c r="J1075" s="72">
        <v>-10000000</v>
      </c>
    </row>
    <row r="1076" spans="4:10" x14ac:dyDescent="0.2">
      <c r="D1076" t="s">
        <v>305</v>
      </c>
      <c r="E1076" t="s">
        <v>15</v>
      </c>
      <c r="F1076">
        <v>100.18</v>
      </c>
      <c r="G1076" s="71">
        <v>-1000</v>
      </c>
      <c r="H1076" t="s">
        <v>113</v>
      </c>
      <c r="I1076">
        <v>-20</v>
      </c>
      <c r="J1076" s="72">
        <v>29420513.079999998</v>
      </c>
    </row>
    <row r="1077" spans="4:10" x14ac:dyDescent="0.2">
      <c r="D1077" t="s">
        <v>305</v>
      </c>
      <c r="E1077" t="s">
        <v>15</v>
      </c>
      <c r="F1077">
        <v>1.58</v>
      </c>
      <c r="G1077" s="71">
        <v>-1000</v>
      </c>
      <c r="H1077" t="s">
        <v>114</v>
      </c>
      <c r="I1077" s="72">
        <v>15785.26</v>
      </c>
      <c r="J1077" s="72">
        <v>29420533.079999998</v>
      </c>
    </row>
    <row r="1078" spans="4:10" x14ac:dyDescent="0.2">
      <c r="D1078" t="s">
        <v>305</v>
      </c>
      <c r="E1078" t="s">
        <v>15</v>
      </c>
      <c r="F1078">
        <v>100.18</v>
      </c>
      <c r="G1078" s="71">
        <v>-1000</v>
      </c>
      <c r="H1078" t="s">
        <v>115</v>
      </c>
      <c r="I1078" s="72">
        <v>1001800</v>
      </c>
      <c r="J1078" s="72">
        <v>29404747.82</v>
      </c>
    </row>
    <row r="1079" spans="4:10" x14ac:dyDescent="0.2">
      <c r="D1079" t="s">
        <v>305</v>
      </c>
      <c r="E1079" t="s">
        <v>233</v>
      </c>
      <c r="F1079">
        <v>0</v>
      </c>
      <c r="G1079" s="72">
        <v>1017565.26</v>
      </c>
      <c r="H1079" t="s">
        <v>234</v>
      </c>
      <c r="I1079">
        <v>0</v>
      </c>
      <c r="J1079" s="72">
        <v>-10000000</v>
      </c>
    </row>
    <row r="1080" spans="4:10" x14ac:dyDescent="0.2">
      <c r="D1080" t="s">
        <v>305</v>
      </c>
      <c r="E1080" t="s">
        <v>233</v>
      </c>
      <c r="F1080">
        <v>0</v>
      </c>
      <c r="G1080" s="72">
        <v>1017565.26</v>
      </c>
      <c r="H1080" t="s">
        <v>235</v>
      </c>
      <c r="I1080">
        <v>0</v>
      </c>
      <c r="J1080" s="72">
        <v>-10000000</v>
      </c>
    </row>
    <row r="1081" spans="4:10" x14ac:dyDescent="0.2">
      <c r="D1081" t="s">
        <v>305</v>
      </c>
      <c r="E1081" t="s">
        <v>15</v>
      </c>
      <c r="F1081">
        <v>100.18</v>
      </c>
      <c r="G1081" s="71">
        <v>-1000</v>
      </c>
      <c r="H1081" t="s">
        <v>113</v>
      </c>
      <c r="I1081">
        <v>-20</v>
      </c>
      <c r="J1081" s="72">
        <v>28402947.82</v>
      </c>
    </row>
    <row r="1082" spans="4:10" x14ac:dyDescent="0.2">
      <c r="D1082" t="s">
        <v>305</v>
      </c>
      <c r="E1082" t="s">
        <v>15</v>
      </c>
      <c r="F1082">
        <v>1.58</v>
      </c>
      <c r="G1082" s="71">
        <v>-1000</v>
      </c>
      <c r="H1082" t="s">
        <v>114</v>
      </c>
      <c r="I1082" s="72">
        <v>15785.26</v>
      </c>
      <c r="J1082" s="72">
        <v>28402967.82</v>
      </c>
    </row>
    <row r="1083" spans="4:10" x14ac:dyDescent="0.2">
      <c r="D1083" t="s">
        <v>305</v>
      </c>
      <c r="E1083" t="s">
        <v>15</v>
      </c>
      <c r="F1083">
        <v>100.18</v>
      </c>
      <c r="G1083" s="71">
        <v>-1000</v>
      </c>
      <c r="H1083" t="s">
        <v>115</v>
      </c>
      <c r="I1083" s="72">
        <v>1001800</v>
      </c>
      <c r="J1083" s="72">
        <v>28387182.559999999</v>
      </c>
    </row>
    <row r="1084" spans="4:10" x14ac:dyDescent="0.2">
      <c r="D1084" t="s">
        <v>305</v>
      </c>
      <c r="E1084" t="s">
        <v>233</v>
      </c>
      <c r="F1084">
        <v>0</v>
      </c>
      <c r="G1084" s="72">
        <v>1017565.26</v>
      </c>
      <c r="H1084" t="s">
        <v>234</v>
      </c>
      <c r="I1084">
        <v>0</v>
      </c>
      <c r="J1084" s="72">
        <v>-10000000</v>
      </c>
    </row>
    <row r="1085" spans="4:10" x14ac:dyDescent="0.2">
      <c r="D1085" t="s">
        <v>305</v>
      </c>
      <c r="E1085" t="s">
        <v>233</v>
      </c>
      <c r="F1085">
        <v>0</v>
      </c>
      <c r="G1085" s="72">
        <v>1017565.26</v>
      </c>
      <c r="H1085" t="s">
        <v>235</v>
      </c>
      <c r="I1085">
        <v>0</v>
      </c>
      <c r="J1085" s="72">
        <v>-10000000</v>
      </c>
    </row>
    <row r="1086" spans="4:10" x14ac:dyDescent="0.2">
      <c r="D1086" t="s">
        <v>305</v>
      </c>
      <c r="E1086" t="s">
        <v>15</v>
      </c>
      <c r="F1086">
        <v>100.18</v>
      </c>
      <c r="G1086" s="71">
        <v>-1000</v>
      </c>
      <c r="H1086" t="s">
        <v>113</v>
      </c>
      <c r="I1086">
        <v>-20</v>
      </c>
      <c r="J1086" s="72">
        <v>27385382.559999999</v>
      </c>
    </row>
    <row r="1087" spans="4:10" x14ac:dyDescent="0.2">
      <c r="D1087" t="s">
        <v>305</v>
      </c>
      <c r="E1087" t="s">
        <v>15</v>
      </c>
      <c r="F1087">
        <v>1.58</v>
      </c>
      <c r="G1087" s="71">
        <v>-1000</v>
      </c>
      <c r="H1087" t="s">
        <v>114</v>
      </c>
      <c r="I1087" s="72">
        <v>15785.26</v>
      </c>
      <c r="J1087" s="72">
        <v>27385402.559999999</v>
      </c>
    </row>
    <row r="1088" spans="4:10" x14ac:dyDescent="0.2">
      <c r="D1088" t="s">
        <v>305</v>
      </c>
      <c r="E1088" t="s">
        <v>15</v>
      </c>
      <c r="F1088">
        <v>100.18</v>
      </c>
      <c r="G1088" s="71">
        <v>-1000</v>
      </c>
      <c r="H1088" t="s">
        <v>115</v>
      </c>
      <c r="I1088" s="72">
        <v>1001800</v>
      </c>
      <c r="J1088" s="72">
        <v>27369617.309999999</v>
      </c>
    </row>
    <row r="1089" spans="4:10" x14ac:dyDescent="0.2">
      <c r="D1089" t="s">
        <v>305</v>
      </c>
      <c r="E1089" t="s">
        <v>233</v>
      </c>
      <c r="F1089">
        <v>0</v>
      </c>
      <c r="G1089" s="72">
        <v>1017565.26</v>
      </c>
      <c r="H1089" t="s">
        <v>234</v>
      </c>
      <c r="I1089">
        <v>0</v>
      </c>
      <c r="J1089" s="72">
        <v>-10000000</v>
      </c>
    </row>
    <row r="1090" spans="4:10" x14ac:dyDescent="0.2">
      <c r="D1090" t="s">
        <v>305</v>
      </c>
      <c r="E1090" t="s">
        <v>233</v>
      </c>
      <c r="F1090">
        <v>0</v>
      </c>
      <c r="G1090" s="72">
        <v>1017565.26</v>
      </c>
      <c r="H1090" t="s">
        <v>235</v>
      </c>
      <c r="I1090">
        <v>0</v>
      </c>
      <c r="J1090" s="72">
        <v>-10000000</v>
      </c>
    </row>
    <row r="1091" spans="4:10" x14ac:dyDescent="0.2">
      <c r="D1091" t="s">
        <v>305</v>
      </c>
      <c r="E1091" t="s">
        <v>15</v>
      </c>
      <c r="F1091">
        <v>100.18</v>
      </c>
      <c r="G1091" s="71">
        <v>-1000</v>
      </c>
      <c r="H1091" t="s">
        <v>113</v>
      </c>
      <c r="I1091">
        <v>-20</v>
      </c>
      <c r="J1091" s="72">
        <v>26367817.309999999</v>
      </c>
    </row>
    <row r="1092" spans="4:10" x14ac:dyDescent="0.2">
      <c r="D1092" t="s">
        <v>305</v>
      </c>
      <c r="E1092" t="s">
        <v>15</v>
      </c>
      <c r="F1092">
        <v>1.58</v>
      </c>
      <c r="G1092" s="71">
        <v>-1000</v>
      </c>
      <c r="H1092" t="s">
        <v>114</v>
      </c>
      <c r="I1092" s="72">
        <v>15785.26</v>
      </c>
      <c r="J1092" s="72">
        <v>26367837.309999999</v>
      </c>
    </row>
    <row r="1093" spans="4:10" x14ac:dyDescent="0.2">
      <c r="D1093" t="s">
        <v>305</v>
      </c>
      <c r="E1093" t="s">
        <v>15</v>
      </c>
      <c r="F1093">
        <v>100.18</v>
      </c>
      <c r="G1093" s="71">
        <v>-1000</v>
      </c>
      <c r="H1093" t="s">
        <v>115</v>
      </c>
      <c r="I1093" s="72">
        <v>1001800</v>
      </c>
      <c r="J1093" s="72">
        <v>26352052.050000001</v>
      </c>
    </row>
    <row r="1094" spans="4:10" x14ac:dyDescent="0.2">
      <c r="D1094" t="s">
        <v>305</v>
      </c>
      <c r="E1094" t="s">
        <v>233</v>
      </c>
      <c r="F1094">
        <v>0</v>
      </c>
      <c r="G1094" s="72">
        <v>350252.07</v>
      </c>
      <c r="H1094" t="s">
        <v>234</v>
      </c>
      <c r="I1094">
        <v>0</v>
      </c>
      <c r="J1094" s="72">
        <v>-10000000</v>
      </c>
    </row>
    <row r="1095" spans="4:10" x14ac:dyDescent="0.2">
      <c r="D1095" t="s">
        <v>305</v>
      </c>
      <c r="E1095" t="s">
        <v>233</v>
      </c>
      <c r="F1095">
        <v>0</v>
      </c>
      <c r="G1095" s="72">
        <v>350252.05410000001</v>
      </c>
      <c r="H1095" t="s">
        <v>235</v>
      </c>
      <c r="I1095">
        <v>0</v>
      </c>
      <c r="J1095" s="72">
        <v>-10000000</v>
      </c>
    </row>
    <row r="1096" spans="4:10" x14ac:dyDescent="0.2">
      <c r="D1096" t="s">
        <v>305</v>
      </c>
      <c r="E1096" t="s">
        <v>15</v>
      </c>
      <c r="F1096">
        <v>100.18</v>
      </c>
      <c r="G1096" s="71">
        <v>-1000</v>
      </c>
      <c r="H1096" t="s">
        <v>113</v>
      </c>
      <c r="I1096">
        <v>-20</v>
      </c>
      <c r="J1096" s="72">
        <v>25350252.050000001</v>
      </c>
    </row>
    <row r="1097" spans="4:10" x14ac:dyDescent="0.2">
      <c r="D1097" t="s">
        <v>305</v>
      </c>
      <c r="E1097" t="s">
        <v>15</v>
      </c>
      <c r="F1097">
        <v>1.58</v>
      </c>
      <c r="G1097" s="71">
        <v>-1000</v>
      </c>
      <c r="H1097" t="s">
        <v>114</v>
      </c>
      <c r="I1097" s="72">
        <v>15785.26</v>
      </c>
      <c r="J1097" s="72">
        <v>25350272.050000001</v>
      </c>
    </row>
    <row r="1098" spans="4:10" x14ac:dyDescent="0.2">
      <c r="D1098" t="s">
        <v>305</v>
      </c>
      <c r="E1098" t="s">
        <v>15</v>
      </c>
      <c r="F1098">
        <v>100.18</v>
      </c>
      <c r="G1098" s="71">
        <v>-1000</v>
      </c>
      <c r="H1098" t="s">
        <v>115</v>
      </c>
      <c r="I1098" s="72">
        <v>1001800</v>
      </c>
      <c r="J1098" s="72">
        <v>25334486.789999999</v>
      </c>
    </row>
    <row r="1099" spans="4:10" x14ac:dyDescent="0.2">
      <c r="D1099" t="s">
        <v>305</v>
      </c>
      <c r="E1099" t="s">
        <v>15</v>
      </c>
      <c r="F1099">
        <v>100.18</v>
      </c>
      <c r="G1099" s="71">
        <v>-1000</v>
      </c>
      <c r="H1099" t="s">
        <v>113</v>
      </c>
      <c r="I1099">
        <v>-20</v>
      </c>
      <c r="J1099" s="72">
        <v>24332686.789999999</v>
      </c>
    </row>
    <row r="1100" spans="4:10" x14ac:dyDescent="0.2">
      <c r="D1100" t="s">
        <v>305</v>
      </c>
      <c r="E1100" t="s">
        <v>15</v>
      </c>
      <c r="F1100">
        <v>1.58</v>
      </c>
      <c r="G1100" s="71">
        <v>-1000</v>
      </c>
      <c r="H1100" t="s">
        <v>114</v>
      </c>
      <c r="I1100" s="72">
        <v>15785.26</v>
      </c>
      <c r="J1100" s="72">
        <v>24332706.789999999</v>
      </c>
    </row>
    <row r="1101" spans="4:10" x14ac:dyDescent="0.2">
      <c r="D1101" t="s">
        <v>305</v>
      </c>
      <c r="E1101" t="s">
        <v>15</v>
      </c>
      <c r="F1101">
        <v>100.18</v>
      </c>
      <c r="G1101" s="71">
        <v>-1000</v>
      </c>
      <c r="H1101" t="s">
        <v>115</v>
      </c>
      <c r="I1101" s="72">
        <v>1001800</v>
      </c>
      <c r="J1101" s="72">
        <v>24316921.539999999</v>
      </c>
    </row>
    <row r="1102" spans="4:10" x14ac:dyDescent="0.2">
      <c r="D1102" t="s">
        <v>306</v>
      </c>
      <c r="E1102" t="s">
        <v>15</v>
      </c>
      <c r="F1102">
        <v>100.17</v>
      </c>
      <c r="G1102" s="71">
        <v>-1000</v>
      </c>
      <c r="H1102" t="s">
        <v>113</v>
      </c>
      <c r="I1102">
        <v>-20</v>
      </c>
      <c r="J1102" s="72">
        <v>23315121.539999999</v>
      </c>
    </row>
    <row r="1103" spans="4:10" x14ac:dyDescent="0.2">
      <c r="D1103" t="s">
        <v>306</v>
      </c>
      <c r="E1103" t="s">
        <v>15</v>
      </c>
      <c r="F1103">
        <v>1.57</v>
      </c>
      <c r="G1103" s="71">
        <v>-1000</v>
      </c>
      <c r="H1103" t="s">
        <v>114</v>
      </c>
      <c r="I1103" s="72">
        <v>15705.13</v>
      </c>
      <c r="J1103" s="72">
        <v>23315141.539999999</v>
      </c>
    </row>
    <row r="1104" spans="4:10" x14ac:dyDescent="0.2">
      <c r="D1104" t="s">
        <v>306</v>
      </c>
      <c r="E1104" t="s">
        <v>15</v>
      </c>
      <c r="F1104">
        <v>100.17</v>
      </c>
      <c r="G1104" s="71">
        <v>-1000</v>
      </c>
      <c r="H1104" t="s">
        <v>115</v>
      </c>
      <c r="I1104" s="72">
        <v>1001700</v>
      </c>
      <c r="J1104" s="72">
        <v>23299436.41</v>
      </c>
    </row>
    <row r="1105" spans="4:10" x14ac:dyDescent="0.2">
      <c r="D1105" t="s">
        <v>306</v>
      </c>
      <c r="E1105" t="s">
        <v>15</v>
      </c>
      <c r="F1105">
        <v>100.17</v>
      </c>
      <c r="G1105" s="71">
        <v>-1000</v>
      </c>
      <c r="H1105" t="s">
        <v>113</v>
      </c>
      <c r="I1105">
        <v>-20</v>
      </c>
      <c r="J1105" s="72">
        <v>22297736.41</v>
      </c>
    </row>
    <row r="1106" spans="4:10" x14ac:dyDescent="0.2">
      <c r="D1106" t="s">
        <v>306</v>
      </c>
      <c r="E1106" t="s">
        <v>15</v>
      </c>
      <c r="F1106">
        <v>1.57</v>
      </c>
      <c r="G1106" s="71">
        <v>-1000</v>
      </c>
      <c r="H1106" t="s">
        <v>114</v>
      </c>
      <c r="I1106" s="72">
        <v>15705.13</v>
      </c>
      <c r="J1106" s="72">
        <v>22297756.41</v>
      </c>
    </row>
    <row r="1107" spans="4:10" x14ac:dyDescent="0.2">
      <c r="D1107" t="s">
        <v>306</v>
      </c>
      <c r="E1107" t="s">
        <v>15</v>
      </c>
      <c r="F1107">
        <v>100.17</v>
      </c>
      <c r="G1107" s="71">
        <v>-1000</v>
      </c>
      <c r="H1107" t="s">
        <v>115</v>
      </c>
      <c r="I1107" s="72">
        <v>1001700</v>
      </c>
      <c r="J1107" s="72">
        <v>22282051.280000001</v>
      </c>
    </row>
    <row r="1108" spans="4:10" x14ac:dyDescent="0.2">
      <c r="D1108" t="s">
        <v>306</v>
      </c>
      <c r="E1108" t="s">
        <v>15</v>
      </c>
      <c r="F1108">
        <v>100.17</v>
      </c>
      <c r="G1108" s="71">
        <v>-1000</v>
      </c>
      <c r="H1108" t="s">
        <v>113</v>
      </c>
      <c r="I1108">
        <v>-20</v>
      </c>
      <c r="J1108" s="72">
        <v>21280351.280000001</v>
      </c>
    </row>
    <row r="1109" spans="4:10" x14ac:dyDescent="0.2">
      <c r="D1109" t="s">
        <v>306</v>
      </c>
      <c r="E1109" t="s">
        <v>15</v>
      </c>
      <c r="F1109">
        <v>1.57</v>
      </c>
      <c r="G1109" s="71">
        <v>-1000</v>
      </c>
      <c r="H1109" t="s">
        <v>114</v>
      </c>
      <c r="I1109" s="72">
        <v>15705.13</v>
      </c>
      <c r="J1109" s="72">
        <v>21280371.280000001</v>
      </c>
    </row>
    <row r="1110" spans="4:10" x14ac:dyDescent="0.2">
      <c r="D1110" t="s">
        <v>306</v>
      </c>
      <c r="E1110" t="s">
        <v>15</v>
      </c>
      <c r="F1110">
        <v>100.17</v>
      </c>
      <c r="G1110" s="71">
        <v>-1000</v>
      </c>
      <c r="H1110" t="s">
        <v>115</v>
      </c>
      <c r="I1110" s="72">
        <v>1001700</v>
      </c>
      <c r="J1110" s="72">
        <v>21264666.149999999</v>
      </c>
    </row>
    <row r="1111" spans="4:10" x14ac:dyDescent="0.2">
      <c r="D1111" t="s">
        <v>306</v>
      </c>
      <c r="E1111" t="s">
        <v>15</v>
      </c>
      <c r="F1111">
        <v>100.17</v>
      </c>
      <c r="G1111" s="71">
        <v>-1000</v>
      </c>
      <c r="H1111" t="s">
        <v>113</v>
      </c>
      <c r="I1111">
        <v>-20</v>
      </c>
      <c r="J1111" s="72">
        <v>20262966.149999999</v>
      </c>
    </row>
    <row r="1112" spans="4:10" x14ac:dyDescent="0.2">
      <c r="D1112" t="s">
        <v>306</v>
      </c>
      <c r="E1112" t="s">
        <v>15</v>
      </c>
      <c r="F1112">
        <v>1.57</v>
      </c>
      <c r="G1112" s="71">
        <v>-1000</v>
      </c>
      <c r="H1112" t="s">
        <v>114</v>
      </c>
      <c r="I1112" s="72">
        <v>15705.13</v>
      </c>
      <c r="J1112" s="72">
        <v>20262986.149999999</v>
      </c>
    </row>
    <row r="1113" spans="4:10" x14ac:dyDescent="0.2">
      <c r="D1113" t="s">
        <v>306</v>
      </c>
      <c r="E1113" t="s">
        <v>15</v>
      </c>
      <c r="F1113">
        <v>100.17</v>
      </c>
      <c r="G1113" s="71">
        <v>-1000</v>
      </c>
      <c r="H1113" t="s">
        <v>115</v>
      </c>
      <c r="I1113" s="72">
        <v>1001700</v>
      </c>
      <c r="J1113" s="72">
        <v>20247281.030000001</v>
      </c>
    </row>
    <row r="1114" spans="4:10" x14ac:dyDescent="0.2">
      <c r="D1114" t="s">
        <v>307</v>
      </c>
      <c r="E1114" t="s">
        <v>15</v>
      </c>
      <c r="F1114">
        <v>100.29</v>
      </c>
      <c r="G1114" s="71">
        <v>-1000</v>
      </c>
      <c r="H1114" t="s">
        <v>113</v>
      </c>
      <c r="I1114">
        <v>-20</v>
      </c>
      <c r="J1114" s="72">
        <v>19245581.030000001</v>
      </c>
    </row>
    <row r="1115" spans="4:10" x14ac:dyDescent="0.2">
      <c r="D1115" t="s">
        <v>307</v>
      </c>
      <c r="E1115" t="s">
        <v>15</v>
      </c>
      <c r="F1115">
        <v>1.56</v>
      </c>
      <c r="G1115" s="71">
        <v>-1000</v>
      </c>
      <c r="H1115" t="s">
        <v>114</v>
      </c>
      <c r="I1115" s="72">
        <v>15625</v>
      </c>
      <c r="J1115" s="72">
        <v>19245601.030000001</v>
      </c>
    </row>
    <row r="1116" spans="4:10" x14ac:dyDescent="0.2">
      <c r="D1116" t="s">
        <v>307</v>
      </c>
      <c r="E1116" t="s">
        <v>15</v>
      </c>
      <c r="F1116">
        <v>100.29</v>
      </c>
      <c r="G1116" s="71">
        <v>-1000</v>
      </c>
      <c r="H1116" t="s">
        <v>115</v>
      </c>
      <c r="I1116" s="72">
        <v>1002900</v>
      </c>
      <c r="J1116" s="72">
        <v>19229976.030000001</v>
      </c>
    </row>
    <row r="1117" spans="4:10" x14ac:dyDescent="0.2">
      <c r="D1117" t="s">
        <v>307</v>
      </c>
      <c r="E1117" t="s">
        <v>15</v>
      </c>
      <c r="F1117">
        <v>100.29</v>
      </c>
      <c r="G1117" s="71">
        <v>-1000</v>
      </c>
      <c r="H1117" t="s">
        <v>113</v>
      </c>
      <c r="I1117">
        <v>-20</v>
      </c>
      <c r="J1117" s="72">
        <v>18227076.030000001</v>
      </c>
    </row>
    <row r="1118" spans="4:10" x14ac:dyDescent="0.2">
      <c r="D1118" t="s">
        <v>307</v>
      </c>
      <c r="E1118" t="s">
        <v>15</v>
      </c>
      <c r="F1118">
        <v>1.56</v>
      </c>
      <c r="G1118" s="71">
        <v>-1000</v>
      </c>
      <c r="H1118" t="s">
        <v>114</v>
      </c>
      <c r="I1118" s="72">
        <v>15625</v>
      </c>
      <c r="J1118" s="72">
        <v>18227096.030000001</v>
      </c>
    </row>
    <row r="1119" spans="4:10" x14ac:dyDescent="0.2">
      <c r="D1119" t="s">
        <v>307</v>
      </c>
      <c r="E1119" t="s">
        <v>15</v>
      </c>
      <c r="F1119">
        <v>100.29</v>
      </c>
      <c r="G1119" s="71">
        <v>-1000</v>
      </c>
      <c r="H1119" t="s">
        <v>115</v>
      </c>
      <c r="I1119" s="72">
        <v>1002900</v>
      </c>
      <c r="J1119" s="72">
        <v>18211471.030000001</v>
      </c>
    </row>
    <row r="1120" spans="4:10" x14ac:dyDescent="0.2">
      <c r="D1120" t="s">
        <v>307</v>
      </c>
      <c r="E1120" t="s">
        <v>15</v>
      </c>
      <c r="F1120">
        <v>100.29</v>
      </c>
      <c r="G1120" s="71">
        <v>-1000</v>
      </c>
      <c r="H1120" t="s">
        <v>113</v>
      </c>
      <c r="I1120">
        <v>-20</v>
      </c>
      <c r="J1120" s="72">
        <v>17208571.030000001</v>
      </c>
    </row>
    <row r="1121" spans="4:10" x14ac:dyDescent="0.2">
      <c r="D1121" t="s">
        <v>307</v>
      </c>
      <c r="E1121" t="s">
        <v>15</v>
      </c>
      <c r="F1121">
        <v>1.56</v>
      </c>
      <c r="G1121" s="71">
        <v>-1000</v>
      </c>
      <c r="H1121" t="s">
        <v>114</v>
      </c>
      <c r="I1121" s="72">
        <v>15625</v>
      </c>
      <c r="J1121" s="72">
        <v>17208591.030000001</v>
      </c>
    </row>
    <row r="1122" spans="4:10" x14ac:dyDescent="0.2">
      <c r="D1122" t="s">
        <v>307</v>
      </c>
      <c r="E1122" t="s">
        <v>15</v>
      </c>
      <c r="F1122">
        <v>100.29</v>
      </c>
      <c r="G1122" s="71">
        <v>-1000</v>
      </c>
      <c r="H1122" t="s">
        <v>115</v>
      </c>
      <c r="I1122" s="72">
        <v>1002900</v>
      </c>
      <c r="J1122" s="72">
        <v>17192966.030000001</v>
      </c>
    </row>
    <row r="1123" spans="4:10" x14ac:dyDescent="0.2">
      <c r="D1123" t="s">
        <v>307</v>
      </c>
      <c r="E1123" t="s">
        <v>15</v>
      </c>
      <c r="F1123">
        <v>100.29</v>
      </c>
      <c r="G1123" s="71">
        <v>-1000</v>
      </c>
      <c r="H1123" t="s">
        <v>113</v>
      </c>
      <c r="I1123">
        <v>-20</v>
      </c>
      <c r="J1123" s="72">
        <v>16190066.029999999</v>
      </c>
    </row>
    <row r="1124" spans="4:10" x14ac:dyDescent="0.2">
      <c r="D1124" t="s">
        <v>307</v>
      </c>
      <c r="E1124" t="s">
        <v>15</v>
      </c>
      <c r="F1124">
        <v>1.56</v>
      </c>
      <c r="G1124" s="71">
        <v>-1000</v>
      </c>
      <c r="H1124" t="s">
        <v>114</v>
      </c>
      <c r="I1124" s="72">
        <v>15625</v>
      </c>
      <c r="J1124" s="72">
        <v>16190086.029999999</v>
      </c>
    </row>
    <row r="1125" spans="4:10" x14ac:dyDescent="0.2">
      <c r="D1125" t="s">
        <v>307</v>
      </c>
      <c r="E1125" t="s">
        <v>15</v>
      </c>
      <c r="F1125">
        <v>100.29</v>
      </c>
      <c r="G1125" s="71">
        <v>-1000</v>
      </c>
      <c r="H1125" t="s">
        <v>115</v>
      </c>
      <c r="I1125" s="72">
        <v>1002900</v>
      </c>
      <c r="J1125" s="72">
        <v>16174461.029999999</v>
      </c>
    </row>
    <row r="1126" spans="4:10" x14ac:dyDescent="0.2">
      <c r="D1126" t="s">
        <v>307</v>
      </c>
      <c r="E1126" t="s">
        <v>15</v>
      </c>
      <c r="F1126">
        <v>100.29</v>
      </c>
      <c r="G1126" s="71">
        <v>-1000</v>
      </c>
      <c r="H1126" t="s">
        <v>113</v>
      </c>
      <c r="I1126">
        <v>-20</v>
      </c>
      <c r="J1126" s="72">
        <v>15171561.029999999</v>
      </c>
    </row>
    <row r="1127" spans="4:10" x14ac:dyDescent="0.2">
      <c r="D1127" t="s">
        <v>307</v>
      </c>
      <c r="E1127" t="s">
        <v>15</v>
      </c>
      <c r="F1127">
        <v>1.56</v>
      </c>
      <c r="G1127" s="71">
        <v>-1000</v>
      </c>
      <c r="H1127" t="s">
        <v>114</v>
      </c>
      <c r="I1127" s="72">
        <v>15625</v>
      </c>
      <c r="J1127" s="72">
        <v>15171581.029999999</v>
      </c>
    </row>
    <row r="1128" spans="4:10" x14ac:dyDescent="0.2">
      <c r="D1128" t="s">
        <v>307</v>
      </c>
      <c r="E1128" t="s">
        <v>15</v>
      </c>
      <c r="F1128">
        <v>100.29</v>
      </c>
      <c r="G1128" s="71">
        <v>-1000</v>
      </c>
      <c r="H1128" t="s">
        <v>115</v>
      </c>
      <c r="I1128" s="72">
        <v>1002900</v>
      </c>
      <c r="J1128" s="72">
        <v>15155956.029999999</v>
      </c>
    </row>
    <row r="1129" spans="4:10" x14ac:dyDescent="0.2">
      <c r="D1129" t="s">
        <v>307</v>
      </c>
      <c r="E1129" t="s">
        <v>15</v>
      </c>
      <c r="F1129">
        <v>100.29</v>
      </c>
      <c r="G1129" s="71">
        <v>-1000</v>
      </c>
      <c r="H1129" t="s">
        <v>113</v>
      </c>
      <c r="I1129">
        <v>-20</v>
      </c>
      <c r="J1129" s="72">
        <v>14153056.029999999</v>
      </c>
    </row>
    <row r="1130" spans="4:10" x14ac:dyDescent="0.2">
      <c r="D1130" t="s">
        <v>307</v>
      </c>
      <c r="E1130" t="s">
        <v>15</v>
      </c>
      <c r="F1130">
        <v>1.56</v>
      </c>
      <c r="G1130" s="71">
        <v>-1000</v>
      </c>
      <c r="H1130" t="s">
        <v>114</v>
      </c>
      <c r="I1130" s="72">
        <v>15625</v>
      </c>
      <c r="J1130" s="72">
        <v>14153076.029999999</v>
      </c>
    </row>
    <row r="1131" spans="4:10" x14ac:dyDescent="0.2">
      <c r="D1131" t="s">
        <v>307</v>
      </c>
      <c r="E1131" t="s">
        <v>15</v>
      </c>
      <c r="F1131">
        <v>100.29</v>
      </c>
      <c r="G1131" s="71">
        <v>-1000</v>
      </c>
      <c r="H1131" t="s">
        <v>115</v>
      </c>
      <c r="I1131" s="72">
        <v>1002900</v>
      </c>
      <c r="J1131" s="72">
        <v>14137451.029999999</v>
      </c>
    </row>
    <row r="1132" spans="4:10" x14ac:dyDescent="0.2">
      <c r="D1132" t="s">
        <v>308</v>
      </c>
      <c r="E1132" t="s">
        <v>15</v>
      </c>
      <c r="F1132">
        <v>100.29</v>
      </c>
      <c r="G1132" s="71">
        <v>-1000</v>
      </c>
      <c r="H1132" t="s">
        <v>113</v>
      </c>
      <c r="I1132">
        <v>-20</v>
      </c>
      <c r="J1132" s="72">
        <v>13134551.029999999</v>
      </c>
    </row>
    <row r="1133" spans="4:10" x14ac:dyDescent="0.2">
      <c r="D1133" t="s">
        <v>308</v>
      </c>
      <c r="E1133" t="s">
        <v>15</v>
      </c>
      <c r="F1133">
        <v>1.55</v>
      </c>
      <c r="G1133" s="71">
        <v>-1000</v>
      </c>
      <c r="H1133" t="s">
        <v>114</v>
      </c>
      <c r="I1133" s="72">
        <v>15544.87</v>
      </c>
      <c r="J1133" s="72">
        <v>13134571.029999999</v>
      </c>
    </row>
    <row r="1134" spans="4:10" x14ac:dyDescent="0.2">
      <c r="D1134" t="s">
        <v>308</v>
      </c>
      <c r="E1134" t="s">
        <v>15</v>
      </c>
      <c r="F1134">
        <v>100.29</v>
      </c>
      <c r="G1134" s="71">
        <v>-1000</v>
      </c>
      <c r="H1134" t="s">
        <v>115</v>
      </c>
      <c r="I1134" s="72">
        <v>1002900</v>
      </c>
      <c r="J1134" s="72">
        <v>13119026.15</v>
      </c>
    </row>
    <row r="1135" spans="4:10" x14ac:dyDescent="0.2">
      <c r="D1135" t="s">
        <v>308</v>
      </c>
      <c r="E1135" t="s">
        <v>15</v>
      </c>
      <c r="F1135">
        <v>100.29</v>
      </c>
      <c r="G1135" s="71">
        <v>-1000</v>
      </c>
      <c r="H1135" t="s">
        <v>113</v>
      </c>
      <c r="I1135">
        <v>-20</v>
      </c>
      <c r="J1135" s="72">
        <v>12116126.15</v>
      </c>
    </row>
    <row r="1136" spans="4:10" x14ac:dyDescent="0.2">
      <c r="D1136" t="s">
        <v>308</v>
      </c>
      <c r="E1136" t="s">
        <v>15</v>
      </c>
      <c r="F1136">
        <v>1.55</v>
      </c>
      <c r="G1136" s="71">
        <v>-1000</v>
      </c>
      <c r="H1136" t="s">
        <v>114</v>
      </c>
      <c r="I1136" s="72">
        <v>15544.87</v>
      </c>
      <c r="J1136" s="72">
        <v>12116146.15</v>
      </c>
    </row>
    <row r="1137" spans="4:10" x14ac:dyDescent="0.2">
      <c r="D1137" t="s">
        <v>308</v>
      </c>
      <c r="E1137" t="s">
        <v>15</v>
      </c>
      <c r="F1137">
        <v>100.29</v>
      </c>
      <c r="G1137" s="71">
        <v>-1000</v>
      </c>
      <c r="H1137" t="s">
        <v>115</v>
      </c>
      <c r="I1137" s="72">
        <v>1002900</v>
      </c>
      <c r="J1137" s="72">
        <v>12100601.279999999</v>
      </c>
    </row>
    <row r="1138" spans="4:10" x14ac:dyDescent="0.2">
      <c r="D1138" t="s">
        <v>308</v>
      </c>
      <c r="E1138" t="s">
        <v>15</v>
      </c>
      <c r="F1138">
        <v>100.29</v>
      </c>
      <c r="G1138" s="71">
        <v>-1000</v>
      </c>
      <c r="H1138" t="s">
        <v>113</v>
      </c>
      <c r="I1138">
        <v>-20</v>
      </c>
      <c r="J1138" s="72">
        <v>11097701.279999999</v>
      </c>
    </row>
    <row r="1139" spans="4:10" x14ac:dyDescent="0.2">
      <c r="D1139" t="s">
        <v>308</v>
      </c>
      <c r="E1139" t="s">
        <v>15</v>
      </c>
      <c r="F1139">
        <v>1.55</v>
      </c>
      <c r="G1139" s="71">
        <v>-1000</v>
      </c>
      <c r="H1139" t="s">
        <v>114</v>
      </c>
      <c r="I1139" s="72">
        <v>15544.87</v>
      </c>
      <c r="J1139" s="72">
        <v>11097721.279999999</v>
      </c>
    </row>
    <row r="1140" spans="4:10" x14ac:dyDescent="0.2">
      <c r="D1140" t="s">
        <v>308</v>
      </c>
      <c r="E1140" t="s">
        <v>15</v>
      </c>
      <c r="F1140">
        <v>100.29</v>
      </c>
      <c r="G1140" s="71">
        <v>-1000</v>
      </c>
      <c r="H1140" t="s">
        <v>115</v>
      </c>
      <c r="I1140" s="72">
        <v>1002900</v>
      </c>
      <c r="J1140" s="72">
        <v>11082176.41</v>
      </c>
    </row>
    <row r="1141" spans="4:10" x14ac:dyDescent="0.2">
      <c r="D1141" t="s">
        <v>308</v>
      </c>
      <c r="E1141" t="s">
        <v>15</v>
      </c>
      <c r="F1141">
        <v>100.29</v>
      </c>
      <c r="G1141" s="71">
        <v>-1000</v>
      </c>
      <c r="H1141" t="s">
        <v>113</v>
      </c>
      <c r="I1141">
        <v>-20</v>
      </c>
      <c r="J1141" s="72">
        <v>10079276.41</v>
      </c>
    </row>
    <row r="1142" spans="4:10" x14ac:dyDescent="0.2">
      <c r="D1142" t="s">
        <v>308</v>
      </c>
      <c r="E1142" t="s">
        <v>15</v>
      </c>
      <c r="F1142">
        <v>1.55</v>
      </c>
      <c r="G1142" s="71">
        <v>-1000</v>
      </c>
      <c r="H1142" t="s">
        <v>114</v>
      </c>
      <c r="I1142" s="72">
        <v>15544.87</v>
      </c>
      <c r="J1142" s="72">
        <v>10079296.41</v>
      </c>
    </row>
    <row r="1143" spans="4:10" x14ac:dyDescent="0.2">
      <c r="D1143" t="s">
        <v>308</v>
      </c>
      <c r="E1143" t="s">
        <v>15</v>
      </c>
      <c r="F1143">
        <v>100.29</v>
      </c>
      <c r="G1143" s="71">
        <v>-1000</v>
      </c>
      <c r="H1143" t="s">
        <v>115</v>
      </c>
      <c r="I1143" s="72">
        <v>1002900</v>
      </c>
      <c r="J1143" s="72">
        <v>10063751.539999999</v>
      </c>
    </row>
    <row r="1144" spans="4:10" x14ac:dyDescent="0.2">
      <c r="D1144" t="s">
        <v>309</v>
      </c>
      <c r="E1144" t="s">
        <v>17</v>
      </c>
      <c r="F1144">
        <v>83.59</v>
      </c>
      <c r="G1144" s="71">
        <v>-1000</v>
      </c>
      <c r="H1144" t="s">
        <v>113</v>
      </c>
      <c r="I1144">
        <v>-20</v>
      </c>
      <c r="J1144" s="72">
        <v>9060851.5399999991</v>
      </c>
    </row>
    <row r="1145" spans="4:10" x14ac:dyDescent="0.2">
      <c r="D1145" t="s">
        <v>309</v>
      </c>
      <c r="E1145" t="s">
        <v>17</v>
      </c>
      <c r="F1145">
        <v>1.44</v>
      </c>
      <c r="G1145" s="71">
        <v>-1000</v>
      </c>
      <c r="H1145" t="s">
        <v>114</v>
      </c>
      <c r="I1145" s="72">
        <v>14423.08</v>
      </c>
      <c r="J1145" s="72">
        <v>9060871.5399999991</v>
      </c>
    </row>
    <row r="1146" spans="4:10" x14ac:dyDescent="0.2">
      <c r="D1146" t="s">
        <v>309</v>
      </c>
      <c r="E1146" t="s">
        <v>17</v>
      </c>
      <c r="F1146">
        <v>83.59</v>
      </c>
      <c r="G1146" s="71">
        <v>-1000</v>
      </c>
      <c r="H1146" t="s">
        <v>115</v>
      </c>
      <c r="I1146" s="72">
        <v>835900</v>
      </c>
      <c r="J1146" s="72">
        <v>9046448.4600000009</v>
      </c>
    </row>
    <row r="1147" spans="4:10" x14ac:dyDescent="0.2">
      <c r="D1147" t="s">
        <v>309</v>
      </c>
      <c r="E1147" t="s">
        <v>17</v>
      </c>
      <c r="F1147">
        <v>83.59</v>
      </c>
      <c r="G1147" s="71">
        <v>-1000</v>
      </c>
      <c r="H1147" t="s">
        <v>113</v>
      </c>
      <c r="I1147">
        <v>-20</v>
      </c>
      <c r="J1147" s="72">
        <v>8210548.46</v>
      </c>
    </row>
    <row r="1148" spans="4:10" x14ac:dyDescent="0.2">
      <c r="D1148" t="s">
        <v>309</v>
      </c>
      <c r="E1148" t="s">
        <v>17</v>
      </c>
      <c r="F1148">
        <v>1.44</v>
      </c>
      <c r="G1148" s="71">
        <v>-1000</v>
      </c>
      <c r="H1148" t="s">
        <v>114</v>
      </c>
      <c r="I1148" s="72">
        <v>14423.08</v>
      </c>
      <c r="J1148" s="72">
        <v>8210568.46</v>
      </c>
    </row>
    <row r="1149" spans="4:10" x14ac:dyDescent="0.2">
      <c r="D1149" t="s">
        <v>309</v>
      </c>
      <c r="E1149" t="s">
        <v>17</v>
      </c>
      <c r="F1149">
        <v>83.59</v>
      </c>
      <c r="G1149" s="71">
        <v>-1000</v>
      </c>
      <c r="H1149" t="s">
        <v>115</v>
      </c>
      <c r="I1149" s="72">
        <v>835900</v>
      </c>
      <c r="J1149" s="72">
        <v>8196145.3799999999</v>
      </c>
    </row>
    <row r="1150" spans="4:10" x14ac:dyDescent="0.2">
      <c r="D1150" t="s">
        <v>309</v>
      </c>
      <c r="E1150" t="s">
        <v>17</v>
      </c>
      <c r="F1150">
        <v>83.59</v>
      </c>
      <c r="G1150" s="71">
        <v>-1000</v>
      </c>
      <c r="H1150" t="s">
        <v>113</v>
      </c>
      <c r="I1150">
        <v>-20</v>
      </c>
      <c r="J1150" s="72">
        <v>7360245.3799999999</v>
      </c>
    </row>
    <row r="1151" spans="4:10" x14ac:dyDescent="0.2">
      <c r="D1151" t="s">
        <v>309</v>
      </c>
      <c r="E1151" t="s">
        <v>17</v>
      </c>
      <c r="F1151">
        <v>1.44</v>
      </c>
      <c r="G1151" s="71">
        <v>-1000</v>
      </c>
      <c r="H1151" t="s">
        <v>114</v>
      </c>
      <c r="I1151" s="72">
        <v>14423.08</v>
      </c>
      <c r="J1151" s="72">
        <v>7360265.3799999999</v>
      </c>
    </row>
    <row r="1152" spans="4:10" x14ac:dyDescent="0.2">
      <c r="D1152" t="s">
        <v>309</v>
      </c>
      <c r="E1152" t="s">
        <v>17</v>
      </c>
      <c r="F1152">
        <v>83.59</v>
      </c>
      <c r="G1152" s="71">
        <v>-1000</v>
      </c>
      <c r="H1152" t="s">
        <v>115</v>
      </c>
      <c r="I1152" s="72">
        <v>835900</v>
      </c>
      <c r="J1152" s="72">
        <v>7345842.3099999996</v>
      </c>
    </row>
    <row r="1153" spans="4:10" x14ac:dyDescent="0.2">
      <c r="D1153" t="s">
        <v>309</v>
      </c>
      <c r="E1153" t="s">
        <v>17</v>
      </c>
      <c r="F1153">
        <v>83.59</v>
      </c>
      <c r="G1153" s="71">
        <v>-1000</v>
      </c>
      <c r="H1153" t="s">
        <v>113</v>
      </c>
      <c r="I1153">
        <v>-20</v>
      </c>
      <c r="J1153" s="72">
        <v>6509942.3099999996</v>
      </c>
    </row>
    <row r="1154" spans="4:10" x14ac:dyDescent="0.2">
      <c r="D1154" t="s">
        <v>309</v>
      </c>
      <c r="E1154" t="s">
        <v>17</v>
      </c>
      <c r="F1154">
        <v>1.44</v>
      </c>
      <c r="G1154" s="71">
        <v>-1000</v>
      </c>
      <c r="H1154" t="s">
        <v>114</v>
      </c>
      <c r="I1154" s="72">
        <v>14423.08</v>
      </c>
      <c r="J1154" s="72">
        <v>6509962.3099999996</v>
      </c>
    </row>
    <row r="1155" spans="4:10" x14ac:dyDescent="0.2">
      <c r="D1155" t="s">
        <v>309</v>
      </c>
      <c r="E1155" t="s">
        <v>17</v>
      </c>
      <c r="F1155">
        <v>83.59</v>
      </c>
      <c r="G1155" s="71">
        <v>-1000</v>
      </c>
      <c r="H1155" t="s">
        <v>115</v>
      </c>
      <c r="I1155" s="72">
        <v>835900</v>
      </c>
      <c r="J1155" s="72">
        <v>6495539.2300000004</v>
      </c>
    </row>
    <row r="1156" spans="4:10" x14ac:dyDescent="0.2">
      <c r="D1156" t="s">
        <v>310</v>
      </c>
      <c r="E1156" t="s">
        <v>17</v>
      </c>
      <c r="F1156">
        <v>83.88</v>
      </c>
      <c r="G1156" s="71">
        <v>-1000</v>
      </c>
      <c r="H1156" t="s">
        <v>113</v>
      </c>
      <c r="I1156">
        <v>-20</v>
      </c>
      <c r="J1156" s="72">
        <v>5659639.2300000004</v>
      </c>
    </row>
    <row r="1157" spans="4:10" x14ac:dyDescent="0.2">
      <c r="D1157" t="s">
        <v>310</v>
      </c>
      <c r="E1157" t="s">
        <v>17</v>
      </c>
      <c r="F1157">
        <v>1.43</v>
      </c>
      <c r="G1157" s="71">
        <v>-1000</v>
      </c>
      <c r="H1157" t="s">
        <v>114</v>
      </c>
      <c r="I1157" s="72">
        <v>14342.95</v>
      </c>
      <c r="J1157" s="72">
        <v>5659659.2300000004</v>
      </c>
    </row>
    <row r="1158" spans="4:10" x14ac:dyDescent="0.2">
      <c r="D1158" t="s">
        <v>310</v>
      </c>
      <c r="E1158" t="s">
        <v>17</v>
      </c>
      <c r="F1158">
        <v>83.88</v>
      </c>
      <c r="G1158" s="71">
        <v>-1000</v>
      </c>
      <c r="H1158" t="s">
        <v>115</v>
      </c>
      <c r="I1158" s="72">
        <v>838800</v>
      </c>
      <c r="J1158" s="72">
        <v>5645316.2800000003</v>
      </c>
    </row>
    <row r="1159" spans="4:10" x14ac:dyDescent="0.2">
      <c r="D1159" t="s">
        <v>310</v>
      </c>
      <c r="E1159" t="s">
        <v>17</v>
      </c>
      <c r="F1159">
        <v>83.88</v>
      </c>
      <c r="G1159" s="71">
        <v>-1000</v>
      </c>
      <c r="H1159" t="s">
        <v>113</v>
      </c>
      <c r="I1159">
        <v>-20</v>
      </c>
      <c r="J1159" s="72">
        <v>4806516.28</v>
      </c>
    </row>
    <row r="1160" spans="4:10" x14ac:dyDescent="0.2">
      <c r="D1160" t="s">
        <v>310</v>
      </c>
      <c r="E1160" t="s">
        <v>17</v>
      </c>
      <c r="F1160">
        <v>1.43</v>
      </c>
      <c r="G1160" s="71">
        <v>-1000</v>
      </c>
      <c r="H1160" t="s">
        <v>114</v>
      </c>
      <c r="I1160" s="72">
        <v>14342.95</v>
      </c>
      <c r="J1160" s="72">
        <v>4806536.28</v>
      </c>
    </row>
    <row r="1161" spans="4:10" x14ac:dyDescent="0.2">
      <c r="D1161" t="s">
        <v>310</v>
      </c>
      <c r="E1161" t="s">
        <v>17</v>
      </c>
      <c r="F1161">
        <v>83.88</v>
      </c>
      <c r="G1161" s="71">
        <v>-1000</v>
      </c>
      <c r="H1161" t="s">
        <v>115</v>
      </c>
      <c r="I1161" s="72">
        <v>838800</v>
      </c>
      <c r="J1161" s="72">
        <v>4792193.33</v>
      </c>
    </row>
    <row r="1162" spans="4:10" x14ac:dyDescent="0.2">
      <c r="D1162" t="s">
        <v>310</v>
      </c>
      <c r="E1162" t="s">
        <v>17</v>
      </c>
      <c r="F1162">
        <v>83.88</v>
      </c>
      <c r="G1162" s="71">
        <v>-1000</v>
      </c>
      <c r="H1162" t="s">
        <v>113</v>
      </c>
      <c r="I1162">
        <v>-20</v>
      </c>
      <c r="J1162" s="72">
        <v>3953393.33</v>
      </c>
    </row>
    <row r="1163" spans="4:10" x14ac:dyDescent="0.2">
      <c r="D1163" t="s">
        <v>310</v>
      </c>
      <c r="E1163" t="s">
        <v>17</v>
      </c>
      <c r="F1163">
        <v>1.43</v>
      </c>
      <c r="G1163" s="71">
        <v>-1000</v>
      </c>
      <c r="H1163" t="s">
        <v>114</v>
      </c>
      <c r="I1163" s="72">
        <v>14342.95</v>
      </c>
      <c r="J1163" s="72">
        <v>3953413.33</v>
      </c>
    </row>
    <row r="1164" spans="4:10" x14ac:dyDescent="0.2">
      <c r="D1164" t="s">
        <v>310</v>
      </c>
      <c r="E1164" t="s">
        <v>17</v>
      </c>
      <c r="F1164">
        <v>83.88</v>
      </c>
      <c r="G1164" s="71">
        <v>-1000</v>
      </c>
      <c r="H1164" t="s">
        <v>115</v>
      </c>
      <c r="I1164" s="72">
        <v>838800</v>
      </c>
      <c r="J1164" s="72">
        <v>3939070.38</v>
      </c>
    </row>
    <row r="1165" spans="4:10" x14ac:dyDescent="0.2">
      <c r="D1165" t="s">
        <v>310</v>
      </c>
      <c r="E1165" t="s">
        <v>17</v>
      </c>
      <c r="F1165">
        <v>83.88</v>
      </c>
      <c r="G1165" s="71">
        <v>-1000</v>
      </c>
      <c r="H1165" t="s">
        <v>113</v>
      </c>
      <c r="I1165">
        <v>-20</v>
      </c>
      <c r="J1165" s="72">
        <v>3100270.38</v>
      </c>
    </row>
    <row r="1166" spans="4:10" x14ac:dyDescent="0.2">
      <c r="D1166" t="s">
        <v>310</v>
      </c>
      <c r="E1166" t="s">
        <v>17</v>
      </c>
      <c r="F1166">
        <v>1.43</v>
      </c>
      <c r="G1166" s="71">
        <v>-1000</v>
      </c>
      <c r="H1166" t="s">
        <v>114</v>
      </c>
      <c r="I1166" s="72">
        <v>14342.95</v>
      </c>
      <c r="J1166" s="72">
        <v>3100290.38</v>
      </c>
    </row>
    <row r="1167" spans="4:10" x14ac:dyDescent="0.2">
      <c r="D1167" t="s">
        <v>310</v>
      </c>
      <c r="E1167" t="s">
        <v>17</v>
      </c>
      <c r="F1167">
        <v>83.88</v>
      </c>
      <c r="G1167" s="71">
        <v>-1000</v>
      </c>
      <c r="H1167" t="s">
        <v>115</v>
      </c>
      <c r="I1167" s="72">
        <v>838800</v>
      </c>
      <c r="J1167" s="72">
        <v>3085947.44</v>
      </c>
    </row>
    <row r="1168" spans="4:10" x14ac:dyDescent="0.2">
      <c r="D1168" t="s">
        <v>310</v>
      </c>
      <c r="E1168" t="s">
        <v>17</v>
      </c>
      <c r="F1168">
        <v>83.88</v>
      </c>
      <c r="G1168" s="71">
        <v>-1000</v>
      </c>
      <c r="H1168" t="s">
        <v>113</v>
      </c>
      <c r="I1168">
        <v>-20</v>
      </c>
      <c r="J1168" s="72">
        <v>2247147.44</v>
      </c>
    </row>
    <row r="1169" spans="4:10" x14ac:dyDescent="0.2">
      <c r="D1169" t="s">
        <v>310</v>
      </c>
      <c r="E1169" t="s">
        <v>17</v>
      </c>
      <c r="F1169">
        <v>1.43</v>
      </c>
      <c r="G1169" s="71">
        <v>-1000</v>
      </c>
      <c r="H1169" t="s">
        <v>114</v>
      </c>
      <c r="I1169" s="72">
        <v>14342.95</v>
      </c>
      <c r="J1169" s="72">
        <v>2247167.44</v>
      </c>
    </row>
    <row r="1170" spans="4:10" x14ac:dyDescent="0.2">
      <c r="D1170" t="s">
        <v>310</v>
      </c>
      <c r="E1170" t="s">
        <v>17</v>
      </c>
      <c r="F1170">
        <v>83.88</v>
      </c>
      <c r="G1170" s="71">
        <v>-1000</v>
      </c>
      <c r="H1170" t="s">
        <v>115</v>
      </c>
      <c r="I1170" s="72">
        <v>838800</v>
      </c>
      <c r="J1170" s="72">
        <v>2232824.4900000002</v>
      </c>
    </row>
    <row r="1171" spans="4:10" x14ac:dyDescent="0.2">
      <c r="D1171" t="s">
        <v>311</v>
      </c>
      <c r="E1171" t="s">
        <v>17</v>
      </c>
      <c r="F1171">
        <v>84.22</v>
      </c>
      <c r="G1171" s="71">
        <v>-1000</v>
      </c>
      <c r="H1171" t="s">
        <v>113</v>
      </c>
      <c r="I1171">
        <v>-20</v>
      </c>
      <c r="J1171" s="72">
        <v>1394024.49</v>
      </c>
    </row>
    <row r="1172" spans="4:10" x14ac:dyDescent="0.2">
      <c r="D1172" t="s">
        <v>311</v>
      </c>
      <c r="E1172" t="s">
        <v>17</v>
      </c>
      <c r="F1172">
        <v>1.43</v>
      </c>
      <c r="G1172" s="71">
        <v>-1000</v>
      </c>
      <c r="H1172" t="s">
        <v>114</v>
      </c>
      <c r="I1172" s="72">
        <v>14262.82</v>
      </c>
      <c r="J1172" s="72">
        <v>1394044.49</v>
      </c>
    </row>
    <row r="1173" spans="4:10" x14ac:dyDescent="0.2">
      <c r="D1173" t="s">
        <v>311</v>
      </c>
      <c r="E1173" t="s">
        <v>17</v>
      </c>
      <c r="F1173">
        <v>84.22</v>
      </c>
      <c r="G1173" s="71">
        <v>-1000</v>
      </c>
      <c r="H1173" t="s">
        <v>115</v>
      </c>
      <c r="I1173" s="72">
        <v>842200</v>
      </c>
      <c r="J1173" s="72">
        <v>1379781.67</v>
      </c>
    </row>
    <row r="1174" spans="4:10" x14ac:dyDescent="0.2">
      <c r="D1174" t="s">
        <v>311</v>
      </c>
      <c r="E1174" t="s">
        <v>17</v>
      </c>
      <c r="F1174">
        <v>84.22</v>
      </c>
      <c r="G1174" s="71">
        <v>-1000</v>
      </c>
      <c r="H1174" t="s">
        <v>113</v>
      </c>
      <c r="I1174">
        <v>-20</v>
      </c>
      <c r="J1174" s="72">
        <v>537581.67000000004</v>
      </c>
    </row>
    <row r="1175" spans="4:10" x14ac:dyDescent="0.2">
      <c r="D1175" t="s">
        <v>311</v>
      </c>
      <c r="E1175" t="s">
        <v>17</v>
      </c>
      <c r="F1175">
        <v>1.43</v>
      </c>
      <c r="G1175" s="71">
        <v>-1000</v>
      </c>
      <c r="H1175" t="s">
        <v>114</v>
      </c>
      <c r="I1175" s="72">
        <v>14262.82</v>
      </c>
      <c r="J1175" s="72">
        <v>537601.67000000004</v>
      </c>
    </row>
    <row r="1176" spans="4:10" x14ac:dyDescent="0.2">
      <c r="D1176" t="s">
        <v>311</v>
      </c>
      <c r="E1176" t="s">
        <v>17</v>
      </c>
      <c r="F1176">
        <v>84.22</v>
      </c>
      <c r="G1176" s="71">
        <v>-1000</v>
      </c>
      <c r="H1176" t="s">
        <v>115</v>
      </c>
      <c r="I1176" s="72">
        <v>842200</v>
      </c>
      <c r="J1176" s="72">
        <v>523338.85</v>
      </c>
    </row>
    <row r="1177" spans="4:10" x14ac:dyDescent="0.2">
      <c r="D1177" t="s">
        <v>311</v>
      </c>
      <c r="E1177" t="s">
        <v>17</v>
      </c>
      <c r="F1177">
        <v>84.22</v>
      </c>
      <c r="G1177" s="71">
        <v>-1000</v>
      </c>
      <c r="H1177" t="s">
        <v>113</v>
      </c>
      <c r="I1177">
        <v>-20</v>
      </c>
      <c r="J1177" s="72">
        <v>-318861.15000000002</v>
      </c>
    </row>
    <row r="1178" spans="4:10" x14ac:dyDescent="0.2">
      <c r="D1178" t="s">
        <v>311</v>
      </c>
      <c r="E1178" t="s">
        <v>17</v>
      </c>
      <c r="F1178">
        <v>1.43</v>
      </c>
      <c r="G1178" s="71">
        <v>-1000</v>
      </c>
      <c r="H1178" t="s">
        <v>114</v>
      </c>
      <c r="I1178" s="72">
        <v>14262.82</v>
      </c>
      <c r="J1178" s="72">
        <v>-318841.15000000002</v>
      </c>
    </row>
    <row r="1179" spans="4:10" x14ac:dyDescent="0.2">
      <c r="D1179" t="s">
        <v>311</v>
      </c>
      <c r="E1179" t="s">
        <v>17</v>
      </c>
      <c r="F1179">
        <v>84.22</v>
      </c>
      <c r="G1179" s="71">
        <v>-1000</v>
      </c>
      <c r="H1179" t="s">
        <v>115</v>
      </c>
      <c r="I1179" s="72">
        <v>842200</v>
      </c>
      <c r="J1179" s="72">
        <v>-333103.96999999997</v>
      </c>
    </row>
    <row r="1180" spans="4:10" x14ac:dyDescent="0.2">
      <c r="D1180" t="s">
        <v>311</v>
      </c>
      <c r="E1180" t="s">
        <v>17</v>
      </c>
      <c r="F1180">
        <v>84.22</v>
      </c>
      <c r="G1180" s="71">
        <v>-1000</v>
      </c>
      <c r="H1180" t="s">
        <v>113</v>
      </c>
      <c r="I1180">
        <v>-20</v>
      </c>
      <c r="J1180" s="72">
        <v>-1175303.97</v>
      </c>
    </row>
    <row r="1181" spans="4:10" x14ac:dyDescent="0.2">
      <c r="D1181" t="s">
        <v>311</v>
      </c>
      <c r="E1181" t="s">
        <v>17</v>
      </c>
      <c r="F1181">
        <v>1.43</v>
      </c>
      <c r="G1181" s="71">
        <v>-1000</v>
      </c>
      <c r="H1181" t="s">
        <v>114</v>
      </c>
      <c r="I1181" s="72">
        <v>14262.82</v>
      </c>
      <c r="J1181" s="72">
        <v>-1175283.97</v>
      </c>
    </row>
    <row r="1182" spans="4:10" x14ac:dyDescent="0.2">
      <c r="D1182" t="s">
        <v>311</v>
      </c>
      <c r="E1182" t="s">
        <v>17</v>
      </c>
      <c r="F1182">
        <v>84.22</v>
      </c>
      <c r="G1182" s="71">
        <v>-1000</v>
      </c>
      <c r="H1182" t="s">
        <v>115</v>
      </c>
      <c r="I1182" s="72">
        <v>842200</v>
      </c>
      <c r="J1182" s="72">
        <v>-1189546.79</v>
      </c>
    </row>
    <row r="1183" spans="4:10" x14ac:dyDescent="0.2">
      <c r="D1183" t="s">
        <v>311</v>
      </c>
      <c r="E1183" t="s">
        <v>17</v>
      </c>
      <c r="F1183">
        <v>84.22</v>
      </c>
      <c r="G1183" s="71">
        <v>-1000</v>
      </c>
      <c r="H1183" t="s">
        <v>113</v>
      </c>
      <c r="I1183">
        <v>-20</v>
      </c>
      <c r="J1183" s="72">
        <v>-2031746.79</v>
      </c>
    </row>
    <row r="1184" spans="4:10" x14ac:dyDescent="0.2">
      <c r="D1184" t="s">
        <v>311</v>
      </c>
      <c r="E1184" t="s">
        <v>17</v>
      </c>
      <c r="F1184">
        <v>1.43</v>
      </c>
      <c r="G1184" s="71">
        <v>-1000</v>
      </c>
      <c r="H1184" t="s">
        <v>114</v>
      </c>
      <c r="I1184" s="72">
        <v>14262.82</v>
      </c>
      <c r="J1184" s="72">
        <v>-2031726.79</v>
      </c>
    </row>
    <row r="1185" spans="4:10" x14ac:dyDescent="0.2">
      <c r="D1185" t="s">
        <v>311</v>
      </c>
      <c r="E1185" t="s">
        <v>17</v>
      </c>
      <c r="F1185">
        <v>84.22</v>
      </c>
      <c r="G1185" s="71">
        <v>-1000</v>
      </c>
      <c r="H1185" t="s">
        <v>115</v>
      </c>
      <c r="I1185" s="72">
        <v>842200</v>
      </c>
      <c r="J1185" s="72">
        <v>-2045989.62</v>
      </c>
    </row>
    <row r="1186" spans="4:10" x14ac:dyDescent="0.2">
      <c r="D1186" t="s">
        <v>312</v>
      </c>
      <c r="E1186" t="s">
        <v>17</v>
      </c>
      <c r="F1186">
        <v>84.64</v>
      </c>
      <c r="G1186" s="71">
        <v>-1000</v>
      </c>
      <c r="H1186" t="s">
        <v>113</v>
      </c>
      <c r="I1186">
        <v>-20</v>
      </c>
      <c r="J1186" s="72">
        <v>-2888189.62</v>
      </c>
    </row>
    <row r="1187" spans="4:10" x14ac:dyDescent="0.2">
      <c r="D1187" t="s">
        <v>312</v>
      </c>
      <c r="E1187" t="s">
        <v>17</v>
      </c>
      <c r="F1187">
        <v>1.42</v>
      </c>
      <c r="G1187" s="71">
        <v>-1000</v>
      </c>
      <c r="H1187" t="s">
        <v>114</v>
      </c>
      <c r="I1187" s="72">
        <v>14182.69</v>
      </c>
      <c r="J1187" s="72">
        <v>-2888169.62</v>
      </c>
    </row>
    <row r="1188" spans="4:10" x14ac:dyDescent="0.2">
      <c r="D1188" t="s">
        <v>312</v>
      </c>
      <c r="E1188" t="s">
        <v>17</v>
      </c>
      <c r="F1188">
        <v>84.64</v>
      </c>
      <c r="G1188" s="71">
        <v>-1000</v>
      </c>
      <c r="H1188" t="s">
        <v>115</v>
      </c>
      <c r="I1188" s="72">
        <v>846400</v>
      </c>
      <c r="J1188" s="72">
        <v>-2902352.31</v>
      </c>
    </row>
    <row r="1189" spans="4:10" x14ac:dyDescent="0.2">
      <c r="D1189" t="s">
        <v>312</v>
      </c>
      <c r="E1189" t="s">
        <v>17</v>
      </c>
      <c r="F1189">
        <v>84.64</v>
      </c>
      <c r="G1189" s="71">
        <v>-1000</v>
      </c>
      <c r="H1189" t="s">
        <v>113</v>
      </c>
      <c r="I1189">
        <v>-20</v>
      </c>
      <c r="J1189" s="72">
        <v>-3748752.31</v>
      </c>
    </row>
    <row r="1190" spans="4:10" x14ac:dyDescent="0.2">
      <c r="D1190" t="s">
        <v>312</v>
      </c>
      <c r="E1190" t="s">
        <v>17</v>
      </c>
      <c r="F1190">
        <v>1.42</v>
      </c>
      <c r="G1190" s="71">
        <v>-1000</v>
      </c>
      <c r="H1190" t="s">
        <v>114</v>
      </c>
      <c r="I1190" s="72">
        <v>14182.69</v>
      </c>
      <c r="J1190" s="72">
        <v>-3748732.31</v>
      </c>
    </row>
    <row r="1191" spans="4:10" x14ac:dyDescent="0.2">
      <c r="D1191" t="s">
        <v>312</v>
      </c>
      <c r="E1191" t="s">
        <v>17</v>
      </c>
      <c r="F1191">
        <v>84.64</v>
      </c>
      <c r="G1191" s="71">
        <v>-1000</v>
      </c>
      <c r="H1191" t="s">
        <v>115</v>
      </c>
      <c r="I1191" s="72">
        <v>846400</v>
      </c>
      <c r="J1191" s="72">
        <v>-3762915</v>
      </c>
    </row>
    <row r="1192" spans="4:10" x14ac:dyDescent="0.2">
      <c r="D1192" t="s">
        <v>312</v>
      </c>
      <c r="E1192" t="s">
        <v>17</v>
      </c>
      <c r="F1192">
        <v>84.64</v>
      </c>
      <c r="G1192" s="71">
        <v>-1000</v>
      </c>
      <c r="H1192" t="s">
        <v>113</v>
      </c>
      <c r="I1192">
        <v>-20</v>
      </c>
      <c r="J1192" s="72">
        <v>-4609315</v>
      </c>
    </row>
    <row r="1193" spans="4:10" x14ac:dyDescent="0.2">
      <c r="D1193" t="s">
        <v>312</v>
      </c>
      <c r="E1193" t="s">
        <v>17</v>
      </c>
      <c r="F1193">
        <v>1.42</v>
      </c>
      <c r="G1193" s="71">
        <v>-1000</v>
      </c>
      <c r="H1193" t="s">
        <v>114</v>
      </c>
      <c r="I1193" s="72">
        <v>14182.69</v>
      </c>
      <c r="J1193" s="72">
        <v>-4609295</v>
      </c>
    </row>
    <row r="1194" spans="4:10" x14ac:dyDescent="0.2">
      <c r="D1194" t="s">
        <v>312</v>
      </c>
      <c r="E1194" t="s">
        <v>17</v>
      </c>
      <c r="F1194">
        <v>84.64</v>
      </c>
      <c r="G1194" s="71">
        <v>-1000</v>
      </c>
      <c r="H1194" t="s">
        <v>115</v>
      </c>
      <c r="I1194" s="72">
        <v>846400</v>
      </c>
      <c r="J1194" s="72">
        <v>-4623477.6900000004</v>
      </c>
    </row>
    <row r="1195" spans="4:10" x14ac:dyDescent="0.2">
      <c r="D1195" t="s">
        <v>312</v>
      </c>
      <c r="E1195" t="s">
        <v>17</v>
      </c>
      <c r="F1195">
        <v>84.64</v>
      </c>
      <c r="G1195" s="71">
        <v>-1000</v>
      </c>
      <c r="H1195" t="s">
        <v>113</v>
      </c>
      <c r="I1195">
        <v>-20</v>
      </c>
      <c r="J1195" s="72">
        <v>-5469877.6900000004</v>
      </c>
    </row>
    <row r="1196" spans="4:10" x14ac:dyDescent="0.2">
      <c r="D1196" t="s">
        <v>312</v>
      </c>
      <c r="E1196" t="s">
        <v>17</v>
      </c>
      <c r="F1196">
        <v>1.42</v>
      </c>
      <c r="G1196" s="71">
        <v>-1000</v>
      </c>
      <c r="H1196" t="s">
        <v>114</v>
      </c>
      <c r="I1196" s="72">
        <v>14182.69</v>
      </c>
      <c r="J1196" s="72">
        <v>-5469857.6900000004</v>
      </c>
    </row>
    <row r="1197" spans="4:10" x14ac:dyDescent="0.2">
      <c r="D1197" t="s">
        <v>312</v>
      </c>
      <c r="E1197" t="s">
        <v>17</v>
      </c>
      <c r="F1197">
        <v>84.64</v>
      </c>
      <c r="G1197" s="71">
        <v>-1000</v>
      </c>
      <c r="H1197" t="s">
        <v>115</v>
      </c>
      <c r="I1197" s="72">
        <v>846400</v>
      </c>
      <c r="J1197" s="72">
        <v>-5484040.3799999999</v>
      </c>
    </row>
    <row r="1198" spans="4:10" x14ac:dyDescent="0.2">
      <c r="D1198" t="s">
        <v>312</v>
      </c>
      <c r="E1198" t="s">
        <v>17</v>
      </c>
      <c r="F1198">
        <v>84.64</v>
      </c>
      <c r="G1198" s="71">
        <v>-1000</v>
      </c>
      <c r="H1198" t="s">
        <v>113</v>
      </c>
      <c r="I1198">
        <v>-20</v>
      </c>
      <c r="J1198" s="72">
        <v>-6330440.3799999999</v>
      </c>
    </row>
    <row r="1199" spans="4:10" x14ac:dyDescent="0.2">
      <c r="D1199" t="s">
        <v>312</v>
      </c>
      <c r="E1199" t="s">
        <v>17</v>
      </c>
      <c r="F1199">
        <v>1.42</v>
      </c>
      <c r="G1199" s="71">
        <v>-1000</v>
      </c>
      <c r="H1199" t="s">
        <v>114</v>
      </c>
      <c r="I1199" s="72">
        <v>14182.69</v>
      </c>
      <c r="J1199" s="72">
        <v>-6330420.3799999999</v>
      </c>
    </row>
    <row r="1200" spans="4:10" x14ac:dyDescent="0.2">
      <c r="D1200" t="s">
        <v>312</v>
      </c>
      <c r="E1200" t="s">
        <v>17</v>
      </c>
      <c r="F1200">
        <v>84.64</v>
      </c>
      <c r="G1200" s="71">
        <v>-1000</v>
      </c>
      <c r="H1200" t="s">
        <v>115</v>
      </c>
      <c r="I1200" s="72">
        <v>846400</v>
      </c>
      <c r="J1200" s="72">
        <v>-6344603.0800000001</v>
      </c>
    </row>
    <row r="1201" spans="4:10" x14ac:dyDescent="0.2">
      <c r="D1201" t="s">
        <v>313</v>
      </c>
      <c r="E1201" t="s">
        <v>17</v>
      </c>
      <c r="F1201">
        <v>85</v>
      </c>
      <c r="G1201" s="71">
        <v>-1000</v>
      </c>
      <c r="H1201" t="s">
        <v>113</v>
      </c>
      <c r="I1201">
        <v>-20</v>
      </c>
      <c r="J1201" s="72">
        <v>-7191003.0800000001</v>
      </c>
    </row>
    <row r="1202" spans="4:10" x14ac:dyDescent="0.2">
      <c r="D1202" t="s">
        <v>313</v>
      </c>
      <c r="E1202" t="s">
        <v>17</v>
      </c>
      <c r="F1202">
        <v>1.41</v>
      </c>
      <c r="G1202" s="71">
        <v>-1000</v>
      </c>
      <c r="H1202" t="s">
        <v>114</v>
      </c>
      <c r="I1202" s="72">
        <v>14102.56</v>
      </c>
      <c r="J1202" s="72">
        <v>-7190983.0800000001</v>
      </c>
    </row>
    <row r="1203" spans="4:10" x14ac:dyDescent="0.2">
      <c r="D1203" t="s">
        <v>313</v>
      </c>
      <c r="E1203" t="s">
        <v>17</v>
      </c>
      <c r="F1203">
        <v>85</v>
      </c>
      <c r="G1203" s="71">
        <v>-1000</v>
      </c>
      <c r="H1203" t="s">
        <v>115</v>
      </c>
      <c r="I1203" s="72">
        <v>850000</v>
      </c>
      <c r="J1203" s="72">
        <v>-7205085.6399999997</v>
      </c>
    </row>
    <row r="1204" spans="4:10" x14ac:dyDescent="0.2">
      <c r="D1204" t="s">
        <v>313</v>
      </c>
      <c r="E1204" t="s">
        <v>17</v>
      </c>
      <c r="F1204">
        <v>85</v>
      </c>
      <c r="G1204" s="71">
        <v>-1000</v>
      </c>
      <c r="H1204" t="s">
        <v>113</v>
      </c>
      <c r="I1204">
        <v>-20</v>
      </c>
      <c r="J1204" s="72">
        <v>-8055085.6399999997</v>
      </c>
    </row>
    <row r="1205" spans="4:10" x14ac:dyDescent="0.2">
      <c r="D1205" t="s">
        <v>313</v>
      </c>
      <c r="E1205" t="s">
        <v>17</v>
      </c>
      <c r="F1205">
        <v>1.41</v>
      </c>
      <c r="G1205" s="71">
        <v>-1000</v>
      </c>
      <c r="H1205" t="s">
        <v>114</v>
      </c>
      <c r="I1205" s="72">
        <v>14102.56</v>
      </c>
      <c r="J1205" s="72">
        <v>-8055065.6399999997</v>
      </c>
    </row>
    <row r="1206" spans="4:10" x14ac:dyDescent="0.2">
      <c r="D1206" t="s">
        <v>313</v>
      </c>
      <c r="E1206" t="s">
        <v>17</v>
      </c>
      <c r="F1206">
        <v>85</v>
      </c>
      <c r="G1206" s="71">
        <v>-1000</v>
      </c>
      <c r="H1206" t="s">
        <v>115</v>
      </c>
      <c r="I1206" s="72">
        <v>850000</v>
      </c>
      <c r="J1206" s="72">
        <v>-8069168.21</v>
      </c>
    </row>
    <row r="1207" spans="4:10" x14ac:dyDescent="0.2">
      <c r="D1207" t="s">
        <v>313</v>
      </c>
      <c r="E1207" t="s">
        <v>17</v>
      </c>
      <c r="F1207">
        <v>85</v>
      </c>
      <c r="G1207" s="71">
        <v>-1000</v>
      </c>
      <c r="H1207" t="s">
        <v>113</v>
      </c>
      <c r="I1207">
        <v>-20</v>
      </c>
      <c r="J1207" s="72">
        <v>-8919168.2100000009</v>
      </c>
    </row>
    <row r="1208" spans="4:10" x14ac:dyDescent="0.2">
      <c r="D1208" t="s">
        <v>313</v>
      </c>
      <c r="E1208" t="s">
        <v>17</v>
      </c>
      <c r="F1208">
        <v>1.41</v>
      </c>
      <c r="G1208" s="71">
        <v>-1000</v>
      </c>
      <c r="H1208" t="s">
        <v>114</v>
      </c>
      <c r="I1208" s="72">
        <v>14102.56</v>
      </c>
      <c r="J1208" s="72">
        <v>-8919148.2100000009</v>
      </c>
    </row>
    <row r="1209" spans="4:10" x14ac:dyDescent="0.2">
      <c r="D1209" t="s">
        <v>313</v>
      </c>
      <c r="E1209" t="s">
        <v>17</v>
      </c>
      <c r="F1209">
        <v>85</v>
      </c>
      <c r="G1209" s="71">
        <v>-1000</v>
      </c>
      <c r="H1209" t="s">
        <v>115</v>
      </c>
      <c r="I1209" s="72">
        <v>850000</v>
      </c>
      <c r="J1209" s="72">
        <v>-8933250.7699999996</v>
      </c>
    </row>
    <row r="1210" spans="4:10" x14ac:dyDescent="0.2">
      <c r="D1210" t="s">
        <v>313</v>
      </c>
      <c r="E1210" t="s">
        <v>17</v>
      </c>
      <c r="F1210">
        <v>85</v>
      </c>
      <c r="G1210" s="71">
        <v>-1000</v>
      </c>
      <c r="H1210" t="s">
        <v>113</v>
      </c>
      <c r="I1210">
        <v>-20</v>
      </c>
      <c r="J1210" s="72">
        <v>-9783250.7699999996</v>
      </c>
    </row>
    <row r="1211" spans="4:10" x14ac:dyDescent="0.2">
      <c r="D1211" t="s">
        <v>313</v>
      </c>
      <c r="E1211" t="s">
        <v>17</v>
      </c>
      <c r="F1211">
        <v>1.41</v>
      </c>
      <c r="G1211" s="71">
        <v>-1000</v>
      </c>
      <c r="H1211" t="s">
        <v>114</v>
      </c>
      <c r="I1211" s="72">
        <v>14102.56</v>
      </c>
      <c r="J1211" s="72">
        <v>-9783230.7699999996</v>
      </c>
    </row>
    <row r="1212" spans="4:10" x14ac:dyDescent="0.2">
      <c r="D1212" t="s">
        <v>313</v>
      </c>
      <c r="E1212" t="s">
        <v>17</v>
      </c>
      <c r="F1212">
        <v>85</v>
      </c>
      <c r="G1212" s="71">
        <v>-1000</v>
      </c>
      <c r="H1212" t="s">
        <v>115</v>
      </c>
      <c r="I1212" s="72">
        <v>850000</v>
      </c>
      <c r="J1212" s="72">
        <v>-9797333.3300000001</v>
      </c>
    </row>
    <row r="1213" spans="4:10" x14ac:dyDescent="0.2">
      <c r="D1213" t="s">
        <v>314</v>
      </c>
      <c r="E1213" t="s">
        <v>15</v>
      </c>
      <c r="F1213">
        <v>101.19</v>
      </c>
      <c r="G1213" s="71">
        <v>1000</v>
      </c>
      <c r="H1213" t="s">
        <v>113</v>
      </c>
      <c r="I1213">
        <v>-20</v>
      </c>
      <c r="J1213" s="72">
        <v>-10647333.33</v>
      </c>
    </row>
    <row r="1214" spans="4:10" x14ac:dyDescent="0.2">
      <c r="D1214" t="s">
        <v>314</v>
      </c>
      <c r="E1214" t="s">
        <v>15</v>
      </c>
      <c r="F1214">
        <v>1.32</v>
      </c>
      <c r="G1214" s="71">
        <v>1000</v>
      </c>
      <c r="H1214" t="s">
        <v>114</v>
      </c>
      <c r="I1214" s="72">
        <v>-13221.15</v>
      </c>
      <c r="J1214" s="72">
        <v>-10647313.33</v>
      </c>
    </row>
    <row r="1215" spans="4:10" x14ac:dyDescent="0.2">
      <c r="D1215" t="s">
        <v>314</v>
      </c>
      <c r="E1215" t="s">
        <v>15</v>
      </c>
      <c r="F1215">
        <v>101.19</v>
      </c>
      <c r="G1215" s="71">
        <v>1000</v>
      </c>
      <c r="H1215" t="s">
        <v>115</v>
      </c>
      <c r="I1215" s="72">
        <v>-1011900</v>
      </c>
      <c r="J1215" s="72">
        <v>-10634092.18</v>
      </c>
    </row>
    <row r="1216" spans="4:10" x14ac:dyDescent="0.2">
      <c r="D1216" t="s">
        <v>315</v>
      </c>
      <c r="E1216" t="s">
        <v>15</v>
      </c>
      <c r="F1216">
        <v>101.09</v>
      </c>
      <c r="G1216" s="71">
        <v>1000</v>
      </c>
      <c r="H1216" t="s">
        <v>113</v>
      </c>
      <c r="I1216">
        <v>-20</v>
      </c>
      <c r="J1216" s="72">
        <v>-9622192.1799999997</v>
      </c>
    </row>
    <row r="1217" spans="4:10" x14ac:dyDescent="0.2">
      <c r="D1217" t="s">
        <v>315</v>
      </c>
      <c r="E1217" t="s">
        <v>15</v>
      </c>
      <c r="F1217">
        <v>1.29</v>
      </c>
      <c r="G1217" s="71">
        <v>1000</v>
      </c>
      <c r="H1217" t="s">
        <v>114</v>
      </c>
      <c r="I1217" s="72">
        <v>-12900.64</v>
      </c>
      <c r="J1217" s="72">
        <v>-9622172.1799999997</v>
      </c>
    </row>
    <row r="1218" spans="4:10" x14ac:dyDescent="0.2">
      <c r="D1218" t="s">
        <v>315</v>
      </c>
      <c r="E1218" t="s">
        <v>15</v>
      </c>
      <c r="F1218">
        <v>101.09</v>
      </c>
      <c r="G1218" s="71">
        <v>1000</v>
      </c>
      <c r="H1218" t="s">
        <v>115</v>
      </c>
      <c r="I1218" s="72">
        <v>-1010900</v>
      </c>
      <c r="J1218" s="72">
        <v>-9609271.5399999991</v>
      </c>
    </row>
    <row r="1219" spans="4:10" x14ac:dyDescent="0.2">
      <c r="D1219" t="s">
        <v>316</v>
      </c>
      <c r="E1219" t="s">
        <v>15</v>
      </c>
      <c r="F1219">
        <v>101.13</v>
      </c>
      <c r="G1219" s="71">
        <v>1000</v>
      </c>
      <c r="H1219" t="s">
        <v>113</v>
      </c>
      <c r="I1219">
        <v>-20</v>
      </c>
      <c r="J1219" s="72">
        <v>-8598371.5399999991</v>
      </c>
    </row>
    <row r="1220" spans="4:10" x14ac:dyDescent="0.2">
      <c r="D1220" t="s">
        <v>316</v>
      </c>
      <c r="E1220" t="s">
        <v>15</v>
      </c>
      <c r="F1220">
        <v>1.28</v>
      </c>
      <c r="G1220" s="71">
        <v>1000</v>
      </c>
      <c r="H1220" t="s">
        <v>114</v>
      </c>
      <c r="I1220" s="72">
        <v>-12820.51</v>
      </c>
      <c r="J1220" s="72">
        <v>-8598351.5399999991</v>
      </c>
    </row>
    <row r="1221" spans="4:10" x14ac:dyDescent="0.2">
      <c r="D1221" t="s">
        <v>316</v>
      </c>
      <c r="E1221" t="s">
        <v>15</v>
      </c>
      <c r="F1221">
        <v>101.13</v>
      </c>
      <c r="G1221" s="71">
        <v>1000</v>
      </c>
      <c r="H1221" t="s">
        <v>115</v>
      </c>
      <c r="I1221" s="72">
        <v>-1011300</v>
      </c>
      <c r="J1221" s="72">
        <v>-8585531.0299999993</v>
      </c>
    </row>
    <row r="1222" spans="4:10" x14ac:dyDescent="0.2">
      <c r="D1222" t="s">
        <v>316</v>
      </c>
      <c r="E1222" t="s">
        <v>15</v>
      </c>
      <c r="F1222">
        <v>101.13</v>
      </c>
      <c r="G1222" s="71">
        <v>1000</v>
      </c>
      <c r="H1222" t="s">
        <v>113</v>
      </c>
      <c r="I1222">
        <v>-20</v>
      </c>
      <c r="J1222" s="72">
        <v>-7574231.0300000003</v>
      </c>
    </row>
    <row r="1223" spans="4:10" x14ac:dyDescent="0.2">
      <c r="D1223" t="s">
        <v>316</v>
      </c>
      <c r="E1223" t="s">
        <v>15</v>
      </c>
      <c r="F1223">
        <v>1.28</v>
      </c>
      <c r="G1223" s="71">
        <v>1000</v>
      </c>
      <c r="H1223" t="s">
        <v>114</v>
      </c>
      <c r="I1223" s="72">
        <v>-12820.51</v>
      </c>
      <c r="J1223" s="72">
        <v>-7574211.0300000003</v>
      </c>
    </row>
    <row r="1224" spans="4:10" x14ac:dyDescent="0.2">
      <c r="D1224" t="s">
        <v>316</v>
      </c>
      <c r="E1224" t="s">
        <v>15</v>
      </c>
      <c r="F1224">
        <v>101.13</v>
      </c>
      <c r="G1224" s="71">
        <v>1000</v>
      </c>
      <c r="H1224" t="s">
        <v>115</v>
      </c>
      <c r="I1224" s="72">
        <v>-1011300</v>
      </c>
      <c r="J1224" s="72">
        <v>-7561390.5099999998</v>
      </c>
    </row>
    <row r="1225" spans="4:10" x14ac:dyDescent="0.2">
      <c r="D1225" t="s">
        <v>316</v>
      </c>
      <c r="E1225" t="s">
        <v>15</v>
      </c>
      <c r="F1225">
        <v>101.13</v>
      </c>
      <c r="G1225" s="71">
        <v>1000</v>
      </c>
      <c r="H1225" t="s">
        <v>113</v>
      </c>
      <c r="I1225">
        <v>-20</v>
      </c>
      <c r="J1225" s="72">
        <v>-6550090.5099999998</v>
      </c>
    </row>
    <row r="1226" spans="4:10" x14ac:dyDescent="0.2">
      <c r="D1226" t="s">
        <v>316</v>
      </c>
      <c r="E1226" t="s">
        <v>15</v>
      </c>
      <c r="F1226">
        <v>1.28</v>
      </c>
      <c r="G1226" s="71">
        <v>1000</v>
      </c>
      <c r="H1226" t="s">
        <v>114</v>
      </c>
      <c r="I1226" s="72">
        <v>-12820.51</v>
      </c>
      <c r="J1226" s="72">
        <v>-6550070.5099999998</v>
      </c>
    </row>
    <row r="1227" spans="4:10" x14ac:dyDescent="0.2">
      <c r="D1227" t="s">
        <v>316</v>
      </c>
      <c r="E1227" t="s">
        <v>15</v>
      </c>
      <c r="F1227">
        <v>101.13</v>
      </c>
      <c r="G1227" s="71">
        <v>1000</v>
      </c>
      <c r="H1227" t="s">
        <v>115</v>
      </c>
      <c r="I1227" s="72">
        <v>-1011300</v>
      </c>
      <c r="J1227" s="72">
        <v>-6537250</v>
      </c>
    </row>
    <row r="1228" spans="4:10" x14ac:dyDescent="0.2">
      <c r="D1228" t="s">
        <v>316</v>
      </c>
      <c r="E1228" t="s">
        <v>15</v>
      </c>
      <c r="F1228">
        <v>101.13</v>
      </c>
      <c r="G1228" s="71">
        <v>1000</v>
      </c>
      <c r="H1228" t="s">
        <v>113</v>
      </c>
      <c r="I1228">
        <v>-20</v>
      </c>
      <c r="J1228" s="72">
        <v>-5525950</v>
      </c>
    </row>
    <row r="1229" spans="4:10" x14ac:dyDescent="0.2">
      <c r="D1229" t="s">
        <v>316</v>
      </c>
      <c r="E1229" t="s">
        <v>15</v>
      </c>
      <c r="F1229">
        <v>1.28</v>
      </c>
      <c r="G1229" s="71">
        <v>1000</v>
      </c>
      <c r="H1229" t="s">
        <v>114</v>
      </c>
      <c r="I1229" s="72">
        <v>-12820.51</v>
      </c>
      <c r="J1229" s="72">
        <v>-5525930</v>
      </c>
    </row>
    <row r="1230" spans="4:10" x14ac:dyDescent="0.2">
      <c r="D1230" t="s">
        <v>316</v>
      </c>
      <c r="E1230" t="s">
        <v>15</v>
      </c>
      <c r="F1230">
        <v>101.13</v>
      </c>
      <c r="G1230" s="71">
        <v>1000</v>
      </c>
      <c r="H1230" t="s">
        <v>115</v>
      </c>
      <c r="I1230" s="72">
        <v>-1011300</v>
      </c>
      <c r="J1230" s="72">
        <v>-5513109.4900000002</v>
      </c>
    </row>
    <row r="1231" spans="4:10" x14ac:dyDescent="0.2">
      <c r="D1231" t="s">
        <v>316</v>
      </c>
      <c r="E1231" t="s">
        <v>15</v>
      </c>
      <c r="F1231">
        <v>101.13</v>
      </c>
      <c r="G1231" s="71">
        <v>1000</v>
      </c>
      <c r="H1231" t="s">
        <v>113</v>
      </c>
      <c r="I1231">
        <v>-20</v>
      </c>
      <c r="J1231" s="72">
        <v>-4501809.49</v>
      </c>
    </row>
    <row r="1232" spans="4:10" x14ac:dyDescent="0.2">
      <c r="D1232" t="s">
        <v>316</v>
      </c>
      <c r="E1232" t="s">
        <v>15</v>
      </c>
      <c r="F1232">
        <v>1.28</v>
      </c>
      <c r="G1232" s="71">
        <v>1000</v>
      </c>
      <c r="H1232" t="s">
        <v>114</v>
      </c>
      <c r="I1232" s="72">
        <v>-12820.51</v>
      </c>
      <c r="J1232" s="72">
        <v>-4501789.49</v>
      </c>
    </row>
    <row r="1233" spans="4:10" x14ac:dyDescent="0.2">
      <c r="D1233" t="s">
        <v>316</v>
      </c>
      <c r="E1233" t="s">
        <v>15</v>
      </c>
      <c r="F1233">
        <v>101.13</v>
      </c>
      <c r="G1233" s="71">
        <v>1000</v>
      </c>
      <c r="H1233" t="s">
        <v>115</v>
      </c>
      <c r="I1233" s="72">
        <v>-1011300</v>
      </c>
      <c r="J1233" s="72">
        <v>-4488968.97</v>
      </c>
    </row>
    <row r="1234" spans="4:10" x14ac:dyDescent="0.2">
      <c r="D1234" t="s">
        <v>317</v>
      </c>
      <c r="E1234" t="s">
        <v>15</v>
      </c>
      <c r="F1234">
        <v>101.06</v>
      </c>
      <c r="G1234" s="71">
        <v>1000</v>
      </c>
      <c r="H1234" t="s">
        <v>113</v>
      </c>
      <c r="I1234">
        <v>-20</v>
      </c>
      <c r="J1234" s="72">
        <v>-3477668.97</v>
      </c>
    </row>
    <row r="1235" spans="4:10" x14ac:dyDescent="0.2">
      <c r="D1235" t="s">
        <v>317</v>
      </c>
      <c r="E1235" t="s">
        <v>15</v>
      </c>
      <c r="F1235">
        <v>1.27</v>
      </c>
      <c r="G1235" s="71">
        <v>1000</v>
      </c>
      <c r="H1235" t="s">
        <v>114</v>
      </c>
      <c r="I1235" s="72">
        <v>-12740.38</v>
      </c>
      <c r="J1235" s="72">
        <v>-3477648.97</v>
      </c>
    </row>
    <row r="1236" spans="4:10" x14ac:dyDescent="0.2">
      <c r="D1236" t="s">
        <v>317</v>
      </c>
      <c r="E1236" t="s">
        <v>15</v>
      </c>
      <c r="F1236">
        <v>101.06</v>
      </c>
      <c r="G1236" s="71">
        <v>1000</v>
      </c>
      <c r="H1236" t="s">
        <v>115</v>
      </c>
      <c r="I1236" s="72">
        <v>-1010600</v>
      </c>
      <c r="J1236" s="72">
        <v>-3464908.59</v>
      </c>
    </row>
    <row r="1237" spans="4:10" x14ac:dyDescent="0.2">
      <c r="D1237" t="s">
        <v>317</v>
      </c>
      <c r="E1237" t="s">
        <v>15</v>
      </c>
      <c r="F1237">
        <v>101.06</v>
      </c>
      <c r="G1237" s="71">
        <v>1000</v>
      </c>
      <c r="H1237" t="s">
        <v>113</v>
      </c>
      <c r="I1237">
        <v>-20</v>
      </c>
      <c r="J1237" s="72">
        <v>-2454308.59</v>
      </c>
    </row>
    <row r="1238" spans="4:10" x14ac:dyDescent="0.2">
      <c r="D1238" t="s">
        <v>317</v>
      </c>
      <c r="E1238" t="s">
        <v>15</v>
      </c>
      <c r="F1238">
        <v>1.27</v>
      </c>
      <c r="G1238" s="71">
        <v>1000</v>
      </c>
      <c r="H1238" t="s">
        <v>114</v>
      </c>
      <c r="I1238" s="72">
        <v>-12740.38</v>
      </c>
      <c r="J1238" s="72">
        <v>-2454288.59</v>
      </c>
    </row>
    <row r="1239" spans="4:10" x14ac:dyDescent="0.2">
      <c r="D1239" t="s">
        <v>317</v>
      </c>
      <c r="E1239" t="s">
        <v>15</v>
      </c>
      <c r="F1239">
        <v>101.06</v>
      </c>
      <c r="G1239" s="71">
        <v>1000</v>
      </c>
      <c r="H1239" t="s">
        <v>115</v>
      </c>
      <c r="I1239" s="72">
        <v>-1010600</v>
      </c>
      <c r="J1239" s="72">
        <v>-2441548.21</v>
      </c>
    </row>
    <row r="1240" spans="4:10" x14ac:dyDescent="0.2">
      <c r="D1240" t="s">
        <v>317</v>
      </c>
      <c r="E1240" t="s">
        <v>15</v>
      </c>
      <c r="F1240">
        <v>101.06</v>
      </c>
      <c r="G1240" s="71">
        <v>1000</v>
      </c>
      <c r="H1240" t="s">
        <v>113</v>
      </c>
      <c r="I1240">
        <v>-20</v>
      </c>
      <c r="J1240" s="72">
        <v>-1430948.21</v>
      </c>
    </row>
    <row r="1241" spans="4:10" x14ac:dyDescent="0.2">
      <c r="D1241" t="s">
        <v>317</v>
      </c>
      <c r="E1241" t="s">
        <v>15</v>
      </c>
      <c r="F1241">
        <v>1.27</v>
      </c>
      <c r="G1241" s="71">
        <v>1000</v>
      </c>
      <c r="H1241" t="s">
        <v>114</v>
      </c>
      <c r="I1241" s="72">
        <v>-12740.38</v>
      </c>
      <c r="J1241" s="72">
        <v>-1430928.21</v>
      </c>
    </row>
    <row r="1242" spans="4:10" x14ac:dyDescent="0.2">
      <c r="D1242" t="s">
        <v>317</v>
      </c>
      <c r="E1242" t="s">
        <v>15</v>
      </c>
      <c r="F1242">
        <v>101.06</v>
      </c>
      <c r="G1242" s="71">
        <v>1000</v>
      </c>
      <c r="H1242" t="s">
        <v>115</v>
      </c>
      <c r="I1242" s="72">
        <v>-1010600</v>
      </c>
      <c r="J1242" s="72">
        <v>-1418187.82</v>
      </c>
    </row>
    <row r="1243" spans="4:10" x14ac:dyDescent="0.2">
      <c r="D1243" t="s">
        <v>317</v>
      </c>
      <c r="E1243" t="s">
        <v>15</v>
      </c>
      <c r="F1243">
        <v>101.06</v>
      </c>
      <c r="G1243" s="71">
        <v>1000</v>
      </c>
      <c r="H1243" t="s">
        <v>113</v>
      </c>
      <c r="I1243">
        <v>-20</v>
      </c>
      <c r="J1243" s="72">
        <v>-407587.82</v>
      </c>
    </row>
    <row r="1244" spans="4:10" x14ac:dyDescent="0.2">
      <c r="D1244" t="s">
        <v>317</v>
      </c>
      <c r="E1244" t="s">
        <v>15</v>
      </c>
      <c r="F1244">
        <v>1.27</v>
      </c>
      <c r="G1244" s="71">
        <v>1000</v>
      </c>
      <c r="H1244" t="s">
        <v>114</v>
      </c>
      <c r="I1244" s="72">
        <v>-12740.38</v>
      </c>
      <c r="J1244" s="72">
        <v>-407567.82</v>
      </c>
    </row>
    <row r="1245" spans="4:10" x14ac:dyDescent="0.2">
      <c r="D1245" t="s">
        <v>317</v>
      </c>
      <c r="E1245" t="s">
        <v>15</v>
      </c>
      <c r="F1245">
        <v>101.06</v>
      </c>
      <c r="G1245" s="71">
        <v>1000</v>
      </c>
      <c r="H1245" t="s">
        <v>115</v>
      </c>
      <c r="I1245" s="72">
        <v>-1010600</v>
      </c>
      <c r="J1245" s="72">
        <v>-394827.44</v>
      </c>
    </row>
    <row r="1246" spans="4:10" x14ac:dyDescent="0.2">
      <c r="D1246" t="s">
        <v>317</v>
      </c>
      <c r="E1246" t="s">
        <v>15</v>
      </c>
      <c r="F1246">
        <v>101.06</v>
      </c>
      <c r="G1246" s="71">
        <v>1000</v>
      </c>
      <c r="H1246" t="s">
        <v>113</v>
      </c>
      <c r="I1246">
        <v>-20</v>
      </c>
      <c r="J1246" s="72">
        <v>615772.56000000006</v>
      </c>
    </row>
    <row r="1247" spans="4:10" x14ac:dyDescent="0.2">
      <c r="D1247" t="s">
        <v>317</v>
      </c>
      <c r="E1247" t="s">
        <v>15</v>
      </c>
      <c r="F1247">
        <v>1.27</v>
      </c>
      <c r="G1247" s="71">
        <v>1000</v>
      </c>
      <c r="H1247" t="s">
        <v>114</v>
      </c>
      <c r="I1247" s="72">
        <v>-12740.38</v>
      </c>
      <c r="J1247" s="72">
        <v>615792.56000000006</v>
      </c>
    </row>
    <row r="1248" spans="4:10" x14ac:dyDescent="0.2">
      <c r="D1248" t="s">
        <v>317</v>
      </c>
      <c r="E1248" t="s">
        <v>15</v>
      </c>
      <c r="F1248">
        <v>101.06</v>
      </c>
      <c r="G1248" s="71">
        <v>1000</v>
      </c>
      <c r="H1248" t="s">
        <v>115</v>
      </c>
      <c r="I1248" s="72">
        <v>-1010600</v>
      </c>
      <c r="J1248" s="72">
        <v>628532.94999999995</v>
      </c>
    </row>
    <row r="1249" spans="4:10" x14ac:dyDescent="0.2">
      <c r="D1249" t="s">
        <v>318</v>
      </c>
      <c r="E1249" t="s">
        <v>15</v>
      </c>
      <c r="F1249">
        <v>100.93</v>
      </c>
      <c r="G1249" s="71">
        <v>1000</v>
      </c>
      <c r="H1249" t="s">
        <v>113</v>
      </c>
      <c r="I1249">
        <v>-20</v>
      </c>
      <c r="J1249" s="72">
        <v>1639132.95</v>
      </c>
    </row>
    <row r="1250" spans="4:10" x14ac:dyDescent="0.2">
      <c r="D1250" t="s">
        <v>318</v>
      </c>
      <c r="E1250" t="s">
        <v>15</v>
      </c>
      <c r="F1250">
        <v>1.27</v>
      </c>
      <c r="G1250" s="71">
        <v>1000</v>
      </c>
      <c r="H1250" t="s">
        <v>114</v>
      </c>
      <c r="I1250" s="72">
        <v>-12660.26</v>
      </c>
      <c r="J1250" s="72">
        <v>1639152.95</v>
      </c>
    </row>
    <row r="1251" spans="4:10" x14ac:dyDescent="0.2">
      <c r="D1251" t="s">
        <v>318</v>
      </c>
      <c r="E1251" t="s">
        <v>15</v>
      </c>
      <c r="F1251">
        <v>100.93</v>
      </c>
      <c r="G1251" s="71">
        <v>1000</v>
      </c>
      <c r="H1251" t="s">
        <v>115</v>
      </c>
      <c r="I1251" s="72">
        <v>-1009300</v>
      </c>
      <c r="J1251" s="72">
        <v>1651813.21</v>
      </c>
    </row>
    <row r="1252" spans="4:10" x14ac:dyDescent="0.2">
      <c r="D1252" t="s">
        <v>318</v>
      </c>
      <c r="E1252" t="s">
        <v>15</v>
      </c>
      <c r="F1252">
        <v>100.93</v>
      </c>
      <c r="G1252" s="71">
        <v>1000</v>
      </c>
      <c r="H1252" t="s">
        <v>113</v>
      </c>
      <c r="I1252">
        <v>-20</v>
      </c>
      <c r="J1252" s="72">
        <v>2661113.21</v>
      </c>
    </row>
    <row r="1253" spans="4:10" x14ac:dyDescent="0.2">
      <c r="D1253" t="s">
        <v>318</v>
      </c>
      <c r="E1253" t="s">
        <v>15</v>
      </c>
      <c r="F1253">
        <v>1.27</v>
      </c>
      <c r="G1253" s="71">
        <v>1000</v>
      </c>
      <c r="H1253" t="s">
        <v>114</v>
      </c>
      <c r="I1253" s="72">
        <v>-12660.26</v>
      </c>
      <c r="J1253" s="72">
        <v>2661133.21</v>
      </c>
    </row>
    <row r="1254" spans="4:10" x14ac:dyDescent="0.2">
      <c r="D1254" t="s">
        <v>318</v>
      </c>
      <c r="E1254" t="s">
        <v>15</v>
      </c>
      <c r="F1254">
        <v>100.93</v>
      </c>
      <c r="G1254" s="71">
        <v>1000</v>
      </c>
      <c r="H1254" t="s">
        <v>115</v>
      </c>
      <c r="I1254" s="72">
        <v>-1009300</v>
      </c>
      <c r="J1254" s="72">
        <v>2673793.46</v>
      </c>
    </row>
    <row r="1255" spans="4:10" x14ac:dyDescent="0.2">
      <c r="D1255" t="s">
        <v>318</v>
      </c>
      <c r="E1255" t="s">
        <v>15</v>
      </c>
      <c r="F1255">
        <v>100.93</v>
      </c>
      <c r="G1255" s="71">
        <v>1000</v>
      </c>
      <c r="H1255" t="s">
        <v>113</v>
      </c>
      <c r="I1255">
        <v>-20</v>
      </c>
      <c r="J1255" s="72">
        <v>3683093.46</v>
      </c>
    </row>
    <row r="1256" spans="4:10" x14ac:dyDescent="0.2">
      <c r="D1256" t="s">
        <v>318</v>
      </c>
      <c r="E1256" t="s">
        <v>15</v>
      </c>
      <c r="F1256">
        <v>1.27</v>
      </c>
      <c r="G1256" s="71">
        <v>1000</v>
      </c>
      <c r="H1256" t="s">
        <v>114</v>
      </c>
      <c r="I1256" s="72">
        <v>-12660.26</v>
      </c>
      <c r="J1256" s="72">
        <v>3683113.46</v>
      </c>
    </row>
    <row r="1257" spans="4:10" x14ac:dyDescent="0.2">
      <c r="D1257" t="s">
        <v>318</v>
      </c>
      <c r="E1257" t="s">
        <v>15</v>
      </c>
      <c r="F1257">
        <v>100.93</v>
      </c>
      <c r="G1257" s="71">
        <v>1000</v>
      </c>
      <c r="H1257" t="s">
        <v>115</v>
      </c>
      <c r="I1257" s="72">
        <v>-1009300</v>
      </c>
      <c r="J1257" s="72">
        <v>3695773.72</v>
      </c>
    </row>
    <row r="1258" spans="4:10" x14ac:dyDescent="0.2">
      <c r="D1258" t="s">
        <v>319</v>
      </c>
      <c r="E1258" t="s">
        <v>17</v>
      </c>
      <c r="F1258">
        <v>88.45</v>
      </c>
      <c r="G1258" s="71">
        <v>1000</v>
      </c>
      <c r="H1258" t="s">
        <v>113</v>
      </c>
      <c r="I1258">
        <v>-20</v>
      </c>
      <c r="J1258" s="72">
        <v>4705073.72</v>
      </c>
    </row>
    <row r="1259" spans="4:10" x14ac:dyDescent="0.2">
      <c r="D1259" t="s">
        <v>319</v>
      </c>
      <c r="E1259" t="s">
        <v>17</v>
      </c>
      <c r="F1259">
        <v>1.1399999999999999</v>
      </c>
      <c r="G1259" s="71">
        <v>1000</v>
      </c>
      <c r="H1259" t="s">
        <v>114</v>
      </c>
      <c r="I1259" s="72">
        <v>-11378.21</v>
      </c>
      <c r="J1259" s="72">
        <v>4705093.72</v>
      </c>
    </row>
    <row r="1260" spans="4:10" x14ac:dyDescent="0.2">
      <c r="D1260" t="s">
        <v>319</v>
      </c>
      <c r="E1260" t="s">
        <v>17</v>
      </c>
      <c r="F1260">
        <v>88.45</v>
      </c>
      <c r="G1260" s="71">
        <v>1000</v>
      </c>
      <c r="H1260" t="s">
        <v>115</v>
      </c>
      <c r="I1260" s="72">
        <v>-884500</v>
      </c>
      <c r="J1260" s="72">
        <v>4716471.92</v>
      </c>
    </row>
    <row r="1261" spans="4:10" x14ac:dyDescent="0.2">
      <c r="D1261" t="s">
        <v>319</v>
      </c>
      <c r="E1261" t="s">
        <v>17</v>
      </c>
      <c r="F1261">
        <v>88.45</v>
      </c>
      <c r="G1261" s="71">
        <v>1000</v>
      </c>
      <c r="H1261" t="s">
        <v>113</v>
      </c>
      <c r="I1261">
        <v>-20</v>
      </c>
      <c r="J1261" s="72">
        <v>5600971.9199999999</v>
      </c>
    </row>
    <row r="1262" spans="4:10" x14ac:dyDescent="0.2">
      <c r="D1262" t="s">
        <v>319</v>
      </c>
      <c r="E1262" t="s">
        <v>17</v>
      </c>
      <c r="F1262">
        <v>1.1399999999999999</v>
      </c>
      <c r="G1262" s="71">
        <v>1000</v>
      </c>
      <c r="H1262" t="s">
        <v>114</v>
      </c>
      <c r="I1262" s="72">
        <v>-11378.21</v>
      </c>
      <c r="J1262" s="72">
        <v>5600991.9199999999</v>
      </c>
    </row>
    <row r="1263" spans="4:10" x14ac:dyDescent="0.2">
      <c r="D1263" t="s">
        <v>319</v>
      </c>
      <c r="E1263" t="s">
        <v>17</v>
      </c>
      <c r="F1263">
        <v>88.45</v>
      </c>
      <c r="G1263" s="71">
        <v>1000</v>
      </c>
      <c r="H1263" t="s">
        <v>115</v>
      </c>
      <c r="I1263" s="72">
        <v>-884500</v>
      </c>
      <c r="J1263" s="72">
        <v>5612370.1299999999</v>
      </c>
    </row>
    <row r="1264" spans="4:10" x14ac:dyDescent="0.2">
      <c r="D1264" t="s">
        <v>320</v>
      </c>
      <c r="E1264" t="s">
        <v>17</v>
      </c>
      <c r="F1264">
        <v>88.48</v>
      </c>
      <c r="G1264" s="71">
        <v>1000</v>
      </c>
      <c r="H1264" t="s">
        <v>113</v>
      </c>
      <c r="I1264">
        <v>-20</v>
      </c>
      <c r="J1264" s="72">
        <v>6496870.1299999999</v>
      </c>
    </row>
    <row r="1265" spans="4:10" x14ac:dyDescent="0.2">
      <c r="D1265" t="s">
        <v>320</v>
      </c>
      <c r="E1265" t="s">
        <v>17</v>
      </c>
      <c r="F1265">
        <v>1.1299999999999999</v>
      </c>
      <c r="G1265" s="71">
        <v>1000</v>
      </c>
      <c r="H1265" t="s">
        <v>114</v>
      </c>
      <c r="I1265" s="72">
        <v>-11298.08</v>
      </c>
      <c r="J1265" s="72">
        <v>6496890.1299999999</v>
      </c>
    </row>
    <row r="1266" spans="4:10" x14ac:dyDescent="0.2">
      <c r="D1266" t="s">
        <v>320</v>
      </c>
      <c r="E1266" t="s">
        <v>17</v>
      </c>
      <c r="F1266">
        <v>88.48</v>
      </c>
      <c r="G1266" s="71">
        <v>1000</v>
      </c>
      <c r="H1266" t="s">
        <v>115</v>
      </c>
      <c r="I1266" s="72">
        <v>-884800</v>
      </c>
      <c r="J1266" s="72">
        <v>6508188.21</v>
      </c>
    </row>
    <row r="1267" spans="4:10" x14ac:dyDescent="0.2">
      <c r="D1267" t="s">
        <v>320</v>
      </c>
      <c r="E1267" t="s">
        <v>17</v>
      </c>
      <c r="F1267">
        <v>88.48</v>
      </c>
      <c r="G1267" s="71">
        <v>1000</v>
      </c>
      <c r="H1267" t="s">
        <v>113</v>
      </c>
      <c r="I1267">
        <v>-20</v>
      </c>
      <c r="J1267" s="72">
        <v>7392988.21</v>
      </c>
    </row>
    <row r="1268" spans="4:10" x14ac:dyDescent="0.2">
      <c r="D1268" t="s">
        <v>320</v>
      </c>
      <c r="E1268" t="s">
        <v>17</v>
      </c>
      <c r="F1268">
        <v>1.1299999999999999</v>
      </c>
      <c r="G1268" s="71">
        <v>1000</v>
      </c>
      <c r="H1268" t="s">
        <v>114</v>
      </c>
      <c r="I1268" s="72">
        <v>-11298.08</v>
      </c>
      <c r="J1268" s="72">
        <v>7393008.21</v>
      </c>
    </row>
    <row r="1269" spans="4:10" x14ac:dyDescent="0.2">
      <c r="D1269" t="s">
        <v>320</v>
      </c>
      <c r="E1269" t="s">
        <v>17</v>
      </c>
      <c r="F1269">
        <v>88.48</v>
      </c>
      <c r="G1269" s="71">
        <v>1000</v>
      </c>
      <c r="H1269" t="s">
        <v>115</v>
      </c>
      <c r="I1269" s="72">
        <v>-884800</v>
      </c>
      <c r="J1269" s="72">
        <v>7404306.2800000003</v>
      </c>
    </row>
    <row r="1270" spans="4:10" x14ac:dyDescent="0.2">
      <c r="D1270" t="s">
        <v>321</v>
      </c>
      <c r="E1270" t="s">
        <v>17</v>
      </c>
      <c r="F1270">
        <v>88.47</v>
      </c>
      <c r="G1270" s="71">
        <v>1000</v>
      </c>
      <c r="H1270" t="s">
        <v>113</v>
      </c>
      <c r="I1270">
        <v>-20</v>
      </c>
      <c r="J1270" s="72">
        <v>8289106.2800000003</v>
      </c>
    </row>
    <row r="1271" spans="4:10" x14ac:dyDescent="0.2">
      <c r="D1271" t="s">
        <v>321</v>
      </c>
      <c r="E1271" t="s">
        <v>17</v>
      </c>
      <c r="F1271">
        <v>1.1200000000000001</v>
      </c>
      <c r="G1271" s="71">
        <v>1000</v>
      </c>
      <c r="H1271" t="s">
        <v>114</v>
      </c>
      <c r="I1271" s="72">
        <v>-11217.95</v>
      </c>
      <c r="J1271" s="72">
        <v>8289126.2800000003</v>
      </c>
    </row>
    <row r="1272" spans="4:10" x14ac:dyDescent="0.2">
      <c r="D1272" t="s">
        <v>321</v>
      </c>
      <c r="E1272" t="s">
        <v>17</v>
      </c>
      <c r="F1272">
        <v>88.47</v>
      </c>
      <c r="G1272" s="71">
        <v>1000</v>
      </c>
      <c r="H1272" t="s">
        <v>115</v>
      </c>
      <c r="I1272" s="72">
        <v>-884700</v>
      </c>
      <c r="J1272" s="72">
        <v>8300344.2300000004</v>
      </c>
    </row>
    <row r="1273" spans="4:10" x14ac:dyDescent="0.2">
      <c r="D1273" t="s">
        <v>321</v>
      </c>
      <c r="E1273" t="s">
        <v>17</v>
      </c>
      <c r="F1273">
        <v>88.47</v>
      </c>
      <c r="G1273" s="71">
        <v>1000</v>
      </c>
      <c r="H1273" t="s">
        <v>113</v>
      </c>
      <c r="I1273">
        <v>-20</v>
      </c>
      <c r="J1273" s="72">
        <v>9185044.2300000004</v>
      </c>
    </row>
    <row r="1274" spans="4:10" x14ac:dyDescent="0.2">
      <c r="D1274" t="s">
        <v>321</v>
      </c>
      <c r="E1274" t="s">
        <v>17</v>
      </c>
      <c r="F1274">
        <v>1.1200000000000001</v>
      </c>
      <c r="G1274" s="71">
        <v>1000</v>
      </c>
      <c r="H1274" t="s">
        <v>114</v>
      </c>
      <c r="I1274" s="72">
        <v>-11217.95</v>
      </c>
      <c r="J1274" s="72">
        <v>9185064.2300000004</v>
      </c>
    </row>
    <row r="1275" spans="4:10" x14ac:dyDescent="0.2">
      <c r="D1275" t="s">
        <v>321</v>
      </c>
      <c r="E1275" t="s">
        <v>17</v>
      </c>
      <c r="F1275">
        <v>88.47</v>
      </c>
      <c r="G1275" s="71">
        <v>1000</v>
      </c>
      <c r="H1275" t="s">
        <v>115</v>
      </c>
      <c r="I1275" s="72">
        <v>-884700</v>
      </c>
      <c r="J1275" s="72">
        <v>9196282.1799999997</v>
      </c>
    </row>
    <row r="1276" spans="4:10" x14ac:dyDescent="0.2">
      <c r="D1276" t="s">
        <v>322</v>
      </c>
      <c r="E1276" t="s">
        <v>17</v>
      </c>
      <c r="F1276">
        <v>88.5</v>
      </c>
      <c r="G1276" s="71">
        <v>1000</v>
      </c>
      <c r="H1276" t="s">
        <v>113</v>
      </c>
      <c r="I1276">
        <v>-20</v>
      </c>
      <c r="J1276" s="72">
        <v>10080982.18</v>
      </c>
    </row>
    <row r="1277" spans="4:10" x14ac:dyDescent="0.2">
      <c r="D1277" t="s">
        <v>322</v>
      </c>
      <c r="E1277" t="s">
        <v>17</v>
      </c>
      <c r="F1277">
        <v>1.1100000000000001</v>
      </c>
      <c r="G1277" s="71">
        <v>1000</v>
      </c>
      <c r="H1277" t="s">
        <v>114</v>
      </c>
      <c r="I1277" s="72">
        <v>-11137.82</v>
      </c>
      <c r="J1277" s="72">
        <v>10081002.18</v>
      </c>
    </row>
    <row r="1278" spans="4:10" x14ac:dyDescent="0.2">
      <c r="D1278" t="s">
        <v>322</v>
      </c>
      <c r="E1278" t="s">
        <v>17</v>
      </c>
      <c r="F1278">
        <v>88.5</v>
      </c>
      <c r="G1278" s="71">
        <v>1000</v>
      </c>
      <c r="H1278" t="s">
        <v>115</v>
      </c>
      <c r="I1278" s="72">
        <v>-885000</v>
      </c>
      <c r="J1278" s="72">
        <v>10092140</v>
      </c>
    </row>
    <row r="1279" spans="4:10" x14ac:dyDescent="0.2">
      <c r="D1279" t="s">
        <v>322</v>
      </c>
      <c r="E1279" t="s">
        <v>17</v>
      </c>
      <c r="F1279">
        <v>88.5</v>
      </c>
      <c r="G1279" s="71">
        <v>1000</v>
      </c>
      <c r="H1279" t="s">
        <v>113</v>
      </c>
      <c r="I1279">
        <v>-20</v>
      </c>
      <c r="J1279" s="72">
        <v>10977140</v>
      </c>
    </row>
    <row r="1280" spans="4:10" x14ac:dyDescent="0.2">
      <c r="D1280" t="s">
        <v>322</v>
      </c>
      <c r="E1280" t="s">
        <v>17</v>
      </c>
      <c r="F1280">
        <v>1.1100000000000001</v>
      </c>
      <c r="G1280" s="71">
        <v>1000</v>
      </c>
      <c r="H1280" t="s">
        <v>114</v>
      </c>
      <c r="I1280" s="72">
        <v>-11137.82</v>
      </c>
      <c r="J1280" s="72">
        <v>10977160</v>
      </c>
    </row>
    <row r="1281" spans="4:10" x14ac:dyDescent="0.2">
      <c r="D1281" t="s">
        <v>322</v>
      </c>
      <c r="E1281" t="s">
        <v>17</v>
      </c>
      <c r="F1281">
        <v>88.5</v>
      </c>
      <c r="G1281" s="71">
        <v>1000</v>
      </c>
      <c r="H1281" t="s">
        <v>115</v>
      </c>
      <c r="I1281" s="72">
        <v>-885000</v>
      </c>
      <c r="J1281" s="72">
        <v>10988297.82</v>
      </c>
    </row>
    <row r="1282" spans="4:10" x14ac:dyDescent="0.2">
      <c r="D1282" t="s">
        <v>322</v>
      </c>
      <c r="E1282" t="s">
        <v>17</v>
      </c>
      <c r="F1282">
        <v>88.5</v>
      </c>
      <c r="G1282" s="71">
        <v>1000</v>
      </c>
      <c r="H1282" t="s">
        <v>113</v>
      </c>
      <c r="I1282">
        <v>-20</v>
      </c>
      <c r="J1282" s="72">
        <v>11873297.82</v>
      </c>
    </row>
    <row r="1283" spans="4:10" x14ac:dyDescent="0.2">
      <c r="D1283" t="s">
        <v>322</v>
      </c>
      <c r="E1283" t="s">
        <v>17</v>
      </c>
      <c r="F1283">
        <v>1.1100000000000001</v>
      </c>
      <c r="G1283" s="71">
        <v>1000</v>
      </c>
      <c r="H1283" t="s">
        <v>114</v>
      </c>
      <c r="I1283" s="72">
        <v>-11137.82</v>
      </c>
      <c r="J1283" s="72">
        <v>11873317.82</v>
      </c>
    </row>
    <row r="1284" spans="4:10" x14ac:dyDescent="0.2">
      <c r="D1284" t="s">
        <v>322</v>
      </c>
      <c r="E1284" t="s">
        <v>17</v>
      </c>
      <c r="F1284">
        <v>88.5</v>
      </c>
      <c r="G1284" s="71">
        <v>1000</v>
      </c>
      <c r="H1284" t="s">
        <v>115</v>
      </c>
      <c r="I1284" s="72">
        <v>-885000</v>
      </c>
      <c r="J1284" s="72">
        <v>11884455.640000001</v>
      </c>
    </row>
    <row r="1285" spans="4:10" x14ac:dyDescent="0.2">
      <c r="D1285" t="s">
        <v>322</v>
      </c>
      <c r="E1285" t="s">
        <v>17</v>
      </c>
      <c r="F1285">
        <v>88.5</v>
      </c>
      <c r="G1285" s="71">
        <v>1000</v>
      </c>
      <c r="H1285" t="s">
        <v>113</v>
      </c>
      <c r="I1285">
        <v>-20</v>
      </c>
      <c r="J1285" s="72">
        <v>12769455.640000001</v>
      </c>
    </row>
    <row r="1286" spans="4:10" x14ac:dyDescent="0.2">
      <c r="D1286" t="s">
        <v>322</v>
      </c>
      <c r="E1286" t="s">
        <v>17</v>
      </c>
      <c r="F1286">
        <v>1.1100000000000001</v>
      </c>
      <c r="G1286" s="71">
        <v>1000</v>
      </c>
      <c r="H1286" t="s">
        <v>114</v>
      </c>
      <c r="I1286" s="72">
        <v>-11137.82</v>
      </c>
      <c r="J1286" s="72">
        <v>12769475.640000001</v>
      </c>
    </row>
    <row r="1287" spans="4:10" x14ac:dyDescent="0.2">
      <c r="D1287" t="s">
        <v>322</v>
      </c>
      <c r="E1287" t="s">
        <v>17</v>
      </c>
      <c r="F1287">
        <v>88.5</v>
      </c>
      <c r="G1287" s="71">
        <v>1000</v>
      </c>
      <c r="H1287" t="s">
        <v>115</v>
      </c>
      <c r="I1287" s="72">
        <v>-885000</v>
      </c>
      <c r="J1287" s="72">
        <v>12780613.460000001</v>
      </c>
    </row>
    <row r="1288" spans="4:10" x14ac:dyDescent="0.2">
      <c r="D1288" t="s">
        <v>322</v>
      </c>
      <c r="E1288" t="s">
        <v>17</v>
      </c>
      <c r="F1288">
        <v>88.5</v>
      </c>
      <c r="G1288" s="71">
        <v>1000</v>
      </c>
      <c r="H1288" t="s">
        <v>113</v>
      </c>
      <c r="I1288">
        <v>-20</v>
      </c>
      <c r="J1288" s="72">
        <v>13665613.460000001</v>
      </c>
    </row>
    <row r="1289" spans="4:10" x14ac:dyDescent="0.2">
      <c r="D1289" t="s">
        <v>322</v>
      </c>
      <c r="E1289" t="s">
        <v>17</v>
      </c>
      <c r="F1289">
        <v>1.1100000000000001</v>
      </c>
      <c r="G1289" s="71">
        <v>1000</v>
      </c>
      <c r="H1289" t="s">
        <v>114</v>
      </c>
      <c r="I1289" s="72">
        <v>-11137.82</v>
      </c>
      <c r="J1289" s="72">
        <v>13665633.460000001</v>
      </c>
    </row>
    <row r="1290" spans="4:10" x14ac:dyDescent="0.2">
      <c r="D1290" t="s">
        <v>322</v>
      </c>
      <c r="E1290" t="s">
        <v>17</v>
      </c>
      <c r="F1290">
        <v>88.5</v>
      </c>
      <c r="G1290" s="71">
        <v>1000</v>
      </c>
      <c r="H1290" t="s">
        <v>115</v>
      </c>
      <c r="I1290" s="72">
        <v>-885000</v>
      </c>
      <c r="J1290" s="72">
        <v>13676771.279999999</v>
      </c>
    </row>
    <row r="1291" spans="4:10" x14ac:dyDescent="0.2">
      <c r="D1291" t="s">
        <v>322</v>
      </c>
      <c r="E1291" t="s">
        <v>17</v>
      </c>
      <c r="F1291">
        <v>88.5</v>
      </c>
      <c r="G1291" s="71">
        <v>1000</v>
      </c>
      <c r="H1291" t="s">
        <v>113</v>
      </c>
      <c r="I1291">
        <v>-20</v>
      </c>
      <c r="J1291" s="72">
        <v>14561771.279999999</v>
      </c>
    </row>
    <row r="1292" spans="4:10" x14ac:dyDescent="0.2">
      <c r="D1292" t="s">
        <v>322</v>
      </c>
      <c r="E1292" t="s">
        <v>17</v>
      </c>
      <c r="F1292">
        <v>1.1100000000000001</v>
      </c>
      <c r="G1292" s="71">
        <v>1000</v>
      </c>
      <c r="H1292" t="s">
        <v>114</v>
      </c>
      <c r="I1292" s="72">
        <v>-11137.82</v>
      </c>
      <c r="J1292" s="72">
        <v>14561791.279999999</v>
      </c>
    </row>
    <row r="1293" spans="4:10" x14ac:dyDescent="0.2">
      <c r="D1293" t="s">
        <v>322</v>
      </c>
      <c r="E1293" t="s">
        <v>17</v>
      </c>
      <c r="F1293">
        <v>88.5</v>
      </c>
      <c r="G1293" s="71">
        <v>1000</v>
      </c>
      <c r="H1293" t="s">
        <v>115</v>
      </c>
      <c r="I1293" s="72">
        <v>-885000</v>
      </c>
      <c r="J1293" s="72">
        <v>14572929.1</v>
      </c>
    </row>
    <row r="1294" spans="4:10" x14ac:dyDescent="0.2">
      <c r="D1294" t="s">
        <v>323</v>
      </c>
      <c r="E1294" t="s">
        <v>17</v>
      </c>
      <c r="F1294">
        <v>88.44</v>
      </c>
      <c r="G1294" s="71">
        <v>1000</v>
      </c>
      <c r="H1294" t="s">
        <v>113</v>
      </c>
      <c r="I1294">
        <v>-20</v>
      </c>
      <c r="J1294" s="72">
        <v>15457929.1</v>
      </c>
    </row>
    <row r="1295" spans="4:10" x14ac:dyDescent="0.2">
      <c r="D1295" t="s">
        <v>323</v>
      </c>
      <c r="E1295" t="s">
        <v>17</v>
      </c>
      <c r="F1295">
        <v>1.1100000000000001</v>
      </c>
      <c r="G1295" s="71">
        <v>1000</v>
      </c>
      <c r="H1295" t="s">
        <v>114</v>
      </c>
      <c r="I1295" s="72">
        <v>-11057.69</v>
      </c>
      <c r="J1295" s="72">
        <v>15457949.1</v>
      </c>
    </row>
    <row r="1296" spans="4:10" x14ac:dyDescent="0.2">
      <c r="D1296" t="s">
        <v>323</v>
      </c>
      <c r="E1296" t="s">
        <v>17</v>
      </c>
      <c r="F1296">
        <v>88.44</v>
      </c>
      <c r="G1296" s="71">
        <v>1000</v>
      </c>
      <c r="H1296" t="s">
        <v>115</v>
      </c>
      <c r="I1296" s="72">
        <v>-884400</v>
      </c>
      <c r="J1296" s="72">
        <v>15469006.789999999</v>
      </c>
    </row>
    <row r="1297" spans="4:10" x14ac:dyDescent="0.2">
      <c r="D1297" t="s">
        <v>323</v>
      </c>
      <c r="E1297" t="s">
        <v>17</v>
      </c>
      <c r="F1297">
        <v>88.44</v>
      </c>
      <c r="G1297" s="71">
        <v>1000</v>
      </c>
      <c r="H1297" t="s">
        <v>113</v>
      </c>
      <c r="I1297">
        <v>-20</v>
      </c>
      <c r="J1297" s="72">
        <v>16353406.789999999</v>
      </c>
    </row>
    <row r="1298" spans="4:10" x14ac:dyDescent="0.2">
      <c r="D1298" t="s">
        <v>323</v>
      </c>
      <c r="E1298" t="s">
        <v>17</v>
      </c>
      <c r="F1298">
        <v>1.1100000000000001</v>
      </c>
      <c r="G1298" s="71">
        <v>1000</v>
      </c>
      <c r="H1298" t="s">
        <v>114</v>
      </c>
      <c r="I1298" s="72">
        <v>-11057.69</v>
      </c>
      <c r="J1298" s="72">
        <v>16353426.789999999</v>
      </c>
    </row>
    <row r="1299" spans="4:10" x14ac:dyDescent="0.2">
      <c r="D1299" t="s">
        <v>323</v>
      </c>
      <c r="E1299" t="s">
        <v>17</v>
      </c>
      <c r="F1299">
        <v>88.44</v>
      </c>
      <c r="G1299" s="71">
        <v>1000</v>
      </c>
      <c r="H1299" t="s">
        <v>115</v>
      </c>
      <c r="I1299" s="72">
        <v>-884400</v>
      </c>
      <c r="J1299" s="72">
        <v>16364484.49</v>
      </c>
    </row>
    <row r="1300" spans="4:10" x14ac:dyDescent="0.2">
      <c r="D1300" t="s">
        <v>323</v>
      </c>
      <c r="E1300" t="s">
        <v>17</v>
      </c>
      <c r="F1300">
        <v>88.44</v>
      </c>
      <c r="G1300" s="71">
        <v>1000</v>
      </c>
      <c r="H1300" t="s">
        <v>113</v>
      </c>
      <c r="I1300">
        <v>-20</v>
      </c>
      <c r="J1300" s="72">
        <v>17248884.489999998</v>
      </c>
    </row>
    <row r="1301" spans="4:10" x14ac:dyDescent="0.2">
      <c r="D1301" t="s">
        <v>323</v>
      </c>
      <c r="E1301" t="s">
        <v>17</v>
      </c>
      <c r="F1301">
        <v>1.1100000000000001</v>
      </c>
      <c r="G1301" s="71">
        <v>1000</v>
      </c>
      <c r="H1301" t="s">
        <v>114</v>
      </c>
      <c r="I1301" s="72">
        <v>-11057.69</v>
      </c>
      <c r="J1301" s="72">
        <v>17248904.489999998</v>
      </c>
    </row>
    <row r="1302" spans="4:10" x14ac:dyDescent="0.2">
      <c r="D1302" t="s">
        <v>323</v>
      </c>
      <c r="E1302" t="s">
        <v>17</v>
      </c>
      <c r="F1302">
        <v>88.44</v>
      </c>
      <c r="G1302" s="71">
        <v>1000</v>
      </c>
      <c r="H1302" t="s">
        <v>115</v>
      </c>
      <c r="I1302" s="72">
        <v>-884400</v>
      </c>
      <c r="J1302" s="72">
        <v>17259962.18</v>
      </c>
    </row>
    <row r="1303" spans="4:10" x14ac:dyDescent="0.2">
      <c r="D1303" t="s">
        <v>323</v>
      </c>
      <c r="E1303" t="s">
        <v>17</v>
      </c>
      <c r="F1303">
        <v>88.44</v>
      </c>
      <c r="G1303" s="71">
        <v>1000</v>
      </c>
      <c r="H1303" t="s">
        <v>113</v>
      </c>
      <c r="I1303">
        <v>-20</v>
      </c>
      <c r="J1303" s="72">
        <v>18144362.18</v>
      </c>
    </row>
    <row r="1304" spans="4:10" x14ac:dyDescent="0.2">
      <c r="D1304" t="s">
        <v>323</v>
      </c>
      <c r="E1304" t="s">
        <v>17</v>
      </c>
      <c r="F1304">
        <v>1.1100000000000001</v>
      </c>
      <c r="G1304" s="71">
        <v>1000</v>
      </c>
      <c r="H1304" t="s">
        <v>114</v>
      </c>
      <c r="I1304" s="72">
        <v>-11057.69</v>
      </c>
      <c r="J1304" s="72">
        <v>18144382.18</v>
      </c>
    </row>
    <row r="1305" spans="4:10" x14ac:dyDescent="0.2">
      <c r="D1305" t="s">
        <v>323</v>
      </c>
      <c r="E1305" t="s">
        <v>17</v>
      </c>
      <c r="F1305">
        <v>88.44</v>
      </c>
      <c r="G1305" s="71">
        <v>1000</v>
      </c>
      <c r="H1305" t="s">
        <v>115</v>
      </c>
      <c r="I1305" s="72">
        <v>-884400</v>
      </c>
      <c r="J1305" s="72">
        <v>18155439.870000001</v>
      </c>
    </row>
    <row r="1306" spans="4:10" x14ac:dyDescent="0.2">
      <c r="D1306" t="s">
        <v>323</v>
      </c>
      <c r="E1306" t="s">
        <v>17</v>
      </c>
      <c r="F1306">
        <v>88.44</v>
      </c>
      <c r="G1306" s="71">
        <v>1000</v>
      </c>
      <c r="H1306" t="s">
        <v>113</v>
      </c>
      <c r="I1306">
        <v>-20</v>
      </c>
      <c r="J1306" s="72">
        <v>19039839.870000001</v>
      </c>
    </row>
    <row r="1307" spans="4:10" x14ac:dyDescent="0.2">
      <c r="D1307" t="s">
        <v>323</v>
      </c>
      <c r="E1307" t="s">
        <v>17</v>
      </c>
      <c r="F1307">
        <v>1.1100000000000001</v>
      </c>
      <c r="G1307" s="71">
        <v>1000</v>
      </c>
      <c r="H1307" t="s">
        <v>114</v>
      </c>
      <c r="I1307" s="72">
        <v>-11057.69</v>
      </c>
      <c r="J1307" s="72">
        <v>19039859.870000001</v>
      </c>
    </row>
    <row r="1308" spans="4:10" x14ac:dyDescent="0.2">
      <c r="D1308" t="s">
        <v>323</v>
      </c>
      <c r="E1308" t="s">
        <v>17</v>
      </c>
      <c r="F1308">
        <v>88.44</v>
      </c>
      <c r="G1308" s="71">
        <v>1000</v>
      </c>
      <c r="H1308" t="s">
        <v>115</v>
      </c>
      <c r="I1308" s="72">
        <v>-884400</v>
      </c>
      <c r="J1308" s="72">
        <v>19050917.559999999</v>
      </c>
    </row>
    <row r="1309" spans="4:10" x14ac:dyDescent="0.2">
      <c r="D1309" t="s">
        <v>323</v>
      </c>
      <c r="E1309" t="s">
        <v>17</v>
      </c>
      <c r="F1309">
        <v>88.44</v>
      </c>
      <c r="G1309" s="71">
        <v>1000</v>
      </c>
      <c r="H1309" t="s">
        <v>113</v>
      </c>
      <c r="I1309">
        <v>-20</v>
      </c>
      <c r="J1309" s="72">
        <v>19935317.559999999</v>
      </c>
    </row>
    <row r="1310" spans="4:10" x14ac:dyDescent="0.2">
      <c r="D1310" t="s">
        <v>323</v>
      </c>
      <c r="E1310" t="s">
        <v>17</v>
      </c>
      <c r="F1310">
        <v>1.1100000000000001</v>
      </c>
      <c r="G1310" s="71">
        <v>1000</v>
      </c>
      <c r="H1310" t="s">
        <v>114</v>
      </c>
      <c r="I1310" s="72">
        <v>-11057.69</v>
      </c>
      <c r="J1310" s="72">
        <v>19935337.559999999</v>
      </c>
    </row>
    <row r="1311" spans="4:10" x14ac:dyDescent="0.2">
      <c r="D1311" t="s">
        <v>323</v>
      </c>
      <c r="E1311" t="s">
        <v>17</v>
      </c>
      <c r="F1311">
        <v>88.44</v>
      </c>
      <c r="G1311" s="71">
        <v>1000</v>
      </c>
      <c r="H1311" t="s">
        <v>115</v>
      </c>
      <c r="I1311" s="72">
        <v>-884400</v>
      </c>
      <c r="J1311" s="72">
        <v>19946395.260000002</v>
      </c>
    </row>
    <row r="1312" spans="4:10" x14ac:dyDescent="0.2">
      <c r="D1312" t="s">
        <v>324</v>
      </c>
      <c r="E1312" t="s">
        <v>17</v>
      </c>
      <c r="F1312">
        <v>88.53</v>
      </c>
      <c r="G1312" s="71">
        <v>1000</v>
      </c>
      <c r="H1312" t="s">
        <v>113</v>
      </c>
      <c r="I1312">
        <v>-20</v>
      </c>
      <c r="J1312" s="72">
        <v>20830795.260000002</v>
      </c>
    </row>
    <row r="1313" spans="4:10" x14ac:dyDescent="0.2">
      <c r="D1313" t="s">
        <v>324</v>
      </c>
      <c r="E1313" t="s">
        <v>17</v>
      </c>
      <c r="F1313">
        <v>1.1000000000000001</v>
      </c>
      <c r="G1313" s="71">
        <v>1000</v>
      </c>
      <c r="H1313" t="s">
        <v>114</v>
      </c>
      <c r="I1313" s="72">
        <v>-10977.56</v>
      </c>
      <c r="J1313" s="72">
        <v>20830815.260000002</v>
      </c>
    </row>
    <row r="1314" spans="4:10" x14ac:dyDescent="0.2">
      <c r="D1314" t="s">
        <v>324</v>
      </c>
      <c r="E1314" t="s">
        <v>17</v>
      </c>
      <c r="F1314">
        <v>88.53</v>
      </c>
      <c r="G1314" s="71">
        <v>1000</v>
      </c>
      <c r="H1314" t="s">
        <v>115</v>
      </c>
      <c r="I1314" s="72">
        <v>-885300</v>
      </c>
      <c r="J1314" s="72">
        <v>20841792.82</v>
      </c>
    </row>
    <row r="1315" spans="4:10" x14ac:dyDescent="0.2">
      <c r="D1315" t="s">
        <v>324</v>
      </c>
      <c r="E1315" t="s">
        <v>17</v>
      </c>
      <c r="F1315">
        <v>88.53</v>
      </c>
      <c r="G1315" s="71">
        <v>1000</v>
      </c>
      <c r="H1315" t="s">
        <v>113</v>
      </c>
      <c r="I1315">
        <v>-20</v>
      </c>
      <c r="J1315" s="72">
        <v>21727092.82</v>
      </c>
    </row>
    <row r="1316" spans="4:10" x14ac:dyDescent="0.2">
      <c r="D1316" t="s">
        <v>324</v>
      </c>
      <c r="E1316" t="s">
        <v>17</v>
      </c>
      <c r="F1316">
        <v>1.1000000000000001</v>
      </c>
      <c r="G1316" s="71">
        <v>1000</v>
      </c>
      <c r="H1316" t="s">
        <v>114</v>
      </c>
      <c r="I1316" s="72">
        <v>-10977.56</v>
      </c>
      <c r="J1316" s="72">
        <v>21727112.82</v>
      </c>
    </row>
    <row r="1317" spans="4:10" x14ac:dyDescent="0.2">
      <c r="D1317" t="s">
        <v>324</v>
      </c>
      <c r="E1317" t="s">
        <v>17</v>
      </c>
      <c r="F1317">
        <v>88.53</v>
      </c>
      <c r="G1317" s="71">
        <v>1000</v>
      </c>
      <c r="H1317" t="s">
        <v>115</v>
      </c>
      <c r="I1317" s="72">
        <v>-885300</v>
      </c>
      <c r="J1317" s="72">
        <v>21738090.379999999</v>
      </c>
    </row>
    <row r="1318" spans="4:10" x14ac:dyDescent="0.2">
      <c r="D1318" t="s">
        <v>324</v>
      </c>
      <c r="E1318" t="s">
        <v>17</v>
      </c>
      <c r="F1318">
        <v>88.53</v>
      </c>
      <c r="G1318" s="71">
        <v>1000</v>
      </c>
      <c r="H1318" t="s">
        <v>113</v>
      </c>
      <c r="I1318">
        <v>-20</v>
      </c>
      <c r="J1318" s="72">
        <v>22623390.379999999</v>
      </c>
    </row>
    <row r="1319" spans="4:10" x14ac:dyDescent="0.2">
      <c r="D1319" t="s">
        <v>324</v>
      </c>
      <c r="E1319" t="s">
        <v>17</v>
      </c>
      <c r="F1319">
        <v>1.1000000000000001</v>
      </c>
      <c r="G1319" s="71">
        <v>1000</v>
      </c>
      <c r="H1319" t="s">
        <v>114</v>
      </c>
      <c r="I1319" s="72">
        <v>-10977.56</v>
      </c>
      <c r="J1319" s="72">
        <v>22623410.379999999</v>
      </c>
    </row>
    <row r="1320" spans="4:10" x14ac:dyDescent="0.2">
      <c r="D1320" t="s">
        <v>324</v>
      </c>
      <c r="E1320" t="s">
        <v>17</v>
      </c>
      <c r="F1320">
        <v>88.53</v>
      </c>
      <c r="G1320" s="71">
        <v>1000</v>
      </c>
      <c r="H1320" t="s">
        <v>115</v>
      </c>
      <c r="I1320" s="72">
        <v>-885300</v>
      </c>
      <c r="J1320" s="72">
        <v>22634387.949999999</v>
      </c>
    </row>
    <row r="1321" spans="4:10" x14ac:dyDescent="0.2">
      <c r="D1321" t="s">
        <v>324</v>
      </c>
      <c r="E1321" t="s">
        <v>17</v>
      </c>
      <c r="F1321">
        <v>88.53</v>
      </c>
      <c r="G1321" s="71">
        <v>1000</v>
      </c>
      <c r="H1321" t="s">
        <v>113</v>
      </c>
      <c r="I1321">
        <v>-20</v>
      </c>
      <c r="J1321" s="72">
        <v>23519687.949999999</v>
      </c>
    </row>
    <row r="1322" spans="4:10" x14ac:dyDescent="0.2">
      <c r="D1322" t="s">
        <v>324</v>
      </c>
      <c r="E1322" t="s">
        <v>17</v>
      </c>
      <c r="F1322">
        <v>1.1000000000000001</v>
      </c>
      <c r="G1322" s="71">
        <v>1000</v>
      </c>
      <c r="H1322" t="s">
        <v>114</v>
      </c>
      <c r="I1322" s="72">
        <v>-10977.56</v>
      </c>
      <c r="J1322" s="72">
        <v>23519707.949999999</v>
      </c>
    </row>
    <row r="1323" spans="4:10" x14ac:dyDescent="0.2">
      <c r="D1323" t="s">
        <v>324</v>
      </c>
      <c r="E1323" t="s">
        <v>17</v>
      </c>
      <c r="F1323">
        <v>88.53</v>
      </c>
      <c r="G1323" s="71">
        <v>1000</v>
      </c>
      <c r="H1323" t="s">
        <v>115</v>
      </c>
      <c r="I1323" s="72">
        <v>-885300</v>
      </c>
      <c r="J1323" s="72">
        <v>23530685.510000002</v>
      </c>
    </row>
    <row r="1324" spans="4:10" x14ac:dyDescent="0.2">
      <c r="D1324" t="s">
        <v>324</v>
      </c>
      <c r="E1324" t="s">
        <v>17</v>
      </c>
      <c r="F1324">
        <v>88.53</v>
      </c>
      <c r="G1324" s="71">
        <v>1000</v>
      </c>
      <c r="H1324" t="s">
        <v>113</v>
      </c>
      <c r="I1324">
        <v>-20</v>
      </c>
      <c r="J1324" s="72">
        <v>24415985.510000002</v>
      </c>
    </row>
    <row r="1325" spans="4:10" x14ac:dyDescent="0.2">
      <c r="D1325" t="s">
        <v>324</v>
      </c>
      <c r="E1325" t="s">
        <v>17</v>
      </c>
      <c r="F1325">
        <v>1.1000000000000001</v>
      </c>
      <c r="G1325" s="71">
        <v>1000</v>
      </c>
      <c r="H1325" t="s">
        <v>114</v>
      </c>
      <c r="I1325" s="72">
        <v>-10977.56</v>
      </c>
      <c r="J1325" s="72">
        <v>24416005.510000002</v>
      </c>
    </row>
    <row r="1326" spans="4:10" x14ac:dyDescent="0.2">
      <c r="D1326" t="s">
        <v>324</v>
      </c>
      <c r="E1326" t="s">
        <v>17</v>
      </c>
      <c r="F1326">
        <v>88.53</v>
      </c>
      <c r="G1326" s="71">
        <v>1000</v>
      </c>
      <c r="H1326" t="s">
        <v>115</v>
      </c>
      <c r="I1326" s="72">
        <v>-885300</v>
      </c>
      <c r="J1326" s="72">
        <v>24426983.079999998</v>
      </c>
    </row>
    <row r="1327" spans="4:10" x14ac:dyDescent="0.2">
      <c r="D1327" t="s">
        <v>324</v>
      </c>
      <c r="E1327" t="s">
        <v>17</v>
      </c>
      <c r="F1327">
        <v>88.53</v>
      </c>
      <c r="G1327" s="71">
        <v>1000</v>
      </c>
      <c r="H1327" t="s">
        <v>113</v>
      </c>
      <c r="I1327">
        <v>-20</v>
      </c>
      <c r="J1327" s="72">
        <v>25312283.079999998</v>
      </c>
    </row>
    <row r="1328" spans="4:10" x14ac:dyDescent="0.2">
      <c r="D1328" t="s">
        <v>324</v>
      </c>
      <c r="E1328" t="s">
        <v>17</v>
      </c>
      <c r="F1328">
        <v>1.1000000000000001</v>
      </c>
      <c r="G1328" s="71">
        <v>1000</v>
      </c>
      <c r="H1328" t="s">
        <v>114</v>
      </c>
      <c r="I1328" s="72">
        <v>-10977.56</v>
      </c>
      <c r="J1328" s="72">
        <v>25312303.079999998</v>
      </c>
    </row>
    <row r="1329" spans="4:10" x14ac:dyDescent="0.2">
      <c r="D1329" t="s">
        <v>324</v>
      </c>
      <c r="E1329" t="s">
        <v>17</v>
      </c>
      <c r="F1329">
        <v>88.53</v>
      </c>
      <c r="G1329" s="71">
        <v>1000</v>
      </c>
      <c r="H1329" t="s">
        <v>115</v>
      </c>
      <c r="I1329" s="72">
        <v>-885300</v>
      </c>
      <c r="J1329" s="72">
        <v>25323280.640000001</v>
      </c>
    </row>
    <row r="1330" spans="4:10" x14ac:dyDescent="0.2">
      <c r="D1330" t="s">
        <v>324</v>
      </c>
      <c r="E1330" t="s">
        <v>17</v>
      </c>
      <c r="F1330">
        <v>88.53</v>
      </c>
      <c r="G1330" s="71">
        <v>1000</v>
      </c>
      <c r="H1330" t="s">
        <v>113</v>
      </c>
      <c r="I1330">
        <v>-20</v>
      </c>
      <c r="J1330" s="72">
        <v>26208580.640000001</v>
      </c>
    </row>
    <row r="1331" spans="4:10" x14ac:dyDescent="0.2">
      <c r="D1331" t="s">
        <v>324</v>
      </c>
      <c r="E1331" t="s">
        <v>17</v>
      </c>
      <c r="F1331">
        <v>1.1000000000000001</v>
      </c>
      <c r="G1331" s="71">
        <v>1000</v>
      </c>
      <c r="H1331" t="s">
        <v>114</v>
      </c>
      <c r="I1331" s="72">
        <v>-10977.56</v>
      </c>
      <c r="J1331" s="72">
        <v>26208600.640000001</v>
      </c>
    </row>
    <row r="1332" spans="4:10" x14ac:dyDescent="0.2">
      <c r="D1332" t="s">
        <v>324</v>
      </c>
      <c r="E1332" t="s">
        <v>17</v>
      </c>
      <c r="F1332">
        <v>88.53</v>
      </c>
      <c r="G1332" s="71">
        <v>1000</v>
      </c>
      <c r="H1332" t="s">
        <v>115</v>
      </c>
      <c r="I1332" s="72">
        <v>-885300</v>
      </c>
      <c r="J1332" s="72">
        <v>26219578.210000001</v>
      </c>
    </row>
    <row r="1333" spans="4:10" x14ac:dyDescent="0.2">
      <c r="D1333" t="s">
        <v>325</v>
      </c>
      <c r="E1333" t="s">
        <v>17</v>
      </c>
      <c r="F1333">
        <v>88.44</v>
      </c>
      <c r="G1333" s="71">
        <v>1000</v>
      </c>
      <c r="H1333" t="s">
        <v>113</v>
      </c>
      <c r="I1333">
        <v>-20</v>
      </c>
      <c r="J1333" s="72">
        <v>27104878.210000001</v>
      </c>
    </row>
    <row r="1334" spans="4:10" x14ac:dyDescent="0.2">
      <c r="D1334" t="s">
        <v>325</v>
      </c>
      <c r="E1334" t="s">
        <v>17</v>
      </c>
      <c r="F1334">
        <v>1.0900000000000001</v>
      </c>
      <c r="G1334" s="71">
        <v>1000</v>
      </c>
      <c r="H1334" t="s">
        <v>114</v>
      </c>
      <c r="I1334" s="72">
        <v>-10897.44</v>
      </c>
      <c r="J1334" s="72">
        <v>27104898.210000001</v>
      </c>
    </row>
    <row r="1335" spans="4:10" x14ac:dyDescent="0.2">
      <c r="D1335" t="s">
        <v>325</v>
      </c>
      <c r="E1335" t="s">
        <v>17</v>
      </c>
      <c r="F1335">
        <v>88.44</v>
      </c>
      <c r="G1335" s="71">
        <v>1000</v>
      </c>
      <c r="H1335" t="s">
        <v>115</v>
      </c>
      <c r="I1335" s="72">
        <v>-884400</v>
      </c>
      <c r="J1335" s="72">
        <v>27115795.640000001</v>
      </c>
    </row>
    <row r="1336" spans="4:10" x14ac:dyDescent="0.2">
      <c r="D1336" t="s">
        <v>326</v>
      </c>
      <c r="E1336" t="s">
        <v>233</v>
      </c>
      <c r="F1336">
        <v>0</v>
      </c>
      <c r="G1336" s="72">
        <v>1018015.9</v>
      </c>
      <c r="H1336" t="s">
        <v>234</v>
      </c>
      <c r="I1336">
        <v>0</v>
      </c>
      <c r="J1336" s="72">
        <v>-10000000</v>
      </c>
    </row>
    <row r="1337" spans="4:10" x14ac:dyDescent="0.2">
      <c r="D1337" t="s">
        <v>326</v>
      </c>
      <c r="E1337" t="s">
        <v>233</v>
      </c>
      <c r="F1337">
        <v>0</v>
      </c>
      <c r="G1337" s="72">
        <v>1018015.9</v>
      </c>
      <c r="H1337" t="s">
        <v>235</v>
      </c>
      <c r="I1337">
        <v>0</v>
      </c>
      <c r="J1337" s="72">
        <v>-10000000</v>
      </c>
    </row>
    <row r="1338" spans="4:10" x14ac:dyDescent="0.2">
      <c r="D1338" t="s">
        <v>326</v>
      </c>
      <c r="E1338" t="s">
        <v>15</v>
      </c>
      <c r="F1338">
        <v>100.81</v>
      </c>
      <c r="G1338" s="71">
        <v>-1000</v>
      </c>
      <c r="H1338" t="s">
        <v>113</v>
      </c>
      <c r="I1338">
        <v>-20</v>
      </c>
      <c r="J1338" s="72">
        <v>28000195.640000001</v>
      </c>
    </row>
    <row r="1339" spans="4:10" x14ac:dyDescent="0.2">
      <c r="D1339" t="s">
        <v>326</v>
      </c>
      <c r="E1339" t="s">
        <v>15</v>
      </c>
      <c r="F1339">
        <v>0.99</v>
      </c>
      <c r="G1339" s="71">
        <v>-1000</v>
      </c>
      <c r="H1339" t="s">
        <v>114</v>
      </c>
      <c r="I1339" s="72">
        <v>9935.9</v>
      </c>
      <c r="J1339" s="72">
        <v>28000215.640000001</v>
      </c>
    </row>
    <row r="1340" spans="4:10" x14ac:dyDescent="0.2">
      <c r="D1340" t="s">
        <v>326</v>
      </c>
      <c r="E1340" t="s">
        <v>15</v>
      </c>
      <c r="F1340">
        <v>100.81</v>
      </c>
      <c r="G1340" s="71">
        <v>-1000</v>
      </c>
      <c r="H1340" t="s">
        <v>115</v>
      </c>
      <c r="I1340" s="72">
        <v>1008100</v>
      </c>
      <c r="J1340" s="72">
        <v>27990279.739999998</v>
      </c>
    </row>
    <row r="1341" spans="4:10" x14ac:dyDescent="0.2">
      <c r="D1341" t="s">
        <v>327</v>
      </c>
      <c r="E1341" t="s">
        <v>233</v>
      </c>
      <c r="F1341">
        <v>0</v>
      </c>
      <c r="G1341" s="72">
        <v>1017535.77</v>
      </c>
      <c r="H1341" t="s">
        <v>234</v>
      </c>
      <c r="I1341">
        <v>0</v>
      </c>
      <c r="J1341" s="72">
        <v>-10000000</v>
      </c>
    </row>
    <row r="1342" spans="4:10" x14ac:dyDescent="0.2">
      <c r="D1342" t="s">
        <v>327</v>
      </c>
      <c r="E1342" t="s">
        <v>233</v>
      </c>
      <c r="F1342">
        <v>0</v>
      </c>
      <c r="G1342" s="72">
        <v>1017535.77</v>
      </c>
      <c r="H1342" t="s">
        <v>235</v>
      </c>
      <c r="I1342">
        <v>0</v>
      </c>
      <c r="J1342" s="72">
        <v>-10000000</v>
      </c>
    </row>
    <row r="1343" spans="4:10" x14ac:dyDescent="0.2">
      <c r="D1343" t="s">
        <v>327</v>
      </c>
      <c r="E1343" t="s">
        <v>15</v>
      </c>
      <c r="F1343">
        <v>100.77</v>
      </c>
      <c r="G1343" s="71">
        <v>-1000</v>
      </c>
      <c r="H1343" t="s">
        <v>113</v>
      </c>
      <c r="I1343">
        <v>-20</v>
      </c>
      <c r="J1343" s="72">
        <v>26982179.739999998</v>
      </c>
    </row>
    <row r="1344" spans="4:10" x14ac:dyDescent="0.2">
      <c r="D1344" t="s">
        <v>327</v>
      </c>
      <c r="E1344" t="s">
        <v>15</v>
      </c>
      <c r="F1344">
        <v>0.99</v>
      </c>
      <c r="G1344" s="71">
        <v>-1000</v>
      </c>
      <c r="H1344" t="s">
        <v>114</v>
      </c>
      <c r="I1344" s="72">
        <v>9855.77</v>
      </c>
      <c r="J1344" s="72">
        <v>26982199.739999998</v>
      </c>
    </row>
    <row r="1345" spans="4:10" x14ac:dyDescent="0.2">
      <c r="D1345" t="s">
        <v>327</v>
      </c>
      <c r="E1345" t="s">
        <v>15</v>
      </c>
      <c r="F1345">
        <v>100.77</v>
      </c>
      <c r="G1345" s="71">
        <v>-1000</v>
      </c>
      <c r="H1345" t="s">
        <v>115</v>
      </c>
      <c r="I1345" s="72">
        <v>1007700</v>
      </c>
      <c r="J1345" s="72">
        <v>26972343.969999999</v>
      </c>
    </row>
    <row r="1346" spans="4:10" x14ac:dyDescent="0.2">
      <c r="D1346" t="s">
        <v>328</v>
      </c>
      <c r="E1346" t="s">
        <v>233</v>
      </c>
      <c r="F1346">
        <v>0</v>
      </c>
      <c r="G1346" s="72">
        <v>964643.94</v>
      </c>
      <c r="H1346" t="s">
        <v>234</v>
      </c>
      <c r="I1346">
        <v>0</v>
      </c>
      <c r="J1346" s="72">
        <v>-10000000</v>
      </c>
    </row>
    <row r="1347" spans="4:10" x14ac:dyDescent="0.2">
      <c r="D1347" t="s">
        <v>328</v>
      </c>
      <c r="E1347" t="s">
        <v>233</v>
      </c>
      <c r="F1347">
        <v>0</v>
      </c>
      <c r="G1347" s="72">
        <v>964643.94</v>
      </c>
      <c r="H1347" t="s">
        <v>235</v>
      </c>
      <c r="I1347">
        <v>0</v>
      </c>
      <c r="J1347" s="72">
        <v>-10000000</v>
      </c>
    </row>
    <row r="1348" spans="4:10" x14ac:dyDescent="0.2">
      <c r="D1348" t="s">
        <v>328</v>
      </c>
      <c r="E1348" t="s">
        <v>15</v>
      </c>
      <c r="F1348">
        <v>100.8</v>
      </c>
      <c r="G1348" s="71">
        <v>-1000</v>
      </c>
      <c r="H1348" t="s">
        <v>113</v>
      </c>
      <c r="I1348">
        <v>-20</v>
      </c>
      <c r="J1348" s="72">
        <v>25964643.969999999</v>
      </c>
    </row>
    <row r="1349" spans="4:10" x14ac:dyDescent="0.2">
      <c r="D1349" t="s">
        <v>328</v>
      </c>
      <c r="E1349" t="s">
        <v>15</v>
      </c>
      <c r="F1349">
        <v>0.98</v>
      </c>
      <c r="G1349" s="71">
        <v>-1000</v>
      </c>
      <c r="H1349" t="s">
        <v>114</v>
      </c>
      <c r="I1349" s="72">
        <v>9775.64</v>
      </c>
      <c r="J1349" s="72">
        <v>25964663.969999999</v>
      </c>
    </row>
    <row r="1350" spans="4:10" x14ac:dyDescent="0.2">
      <c r="D1350" t="s">
        <v>328</v>
      </c>
      <c r="E1350" t="s">
        <v>15</v>
      </c>
      <c r="F1350">
        <v>100.8</v>
      </c>
      <c r="G1350" s="71">
        <v>-1000</v>
      </c>
      <c r="H1350" t="s">
        <v>115</v>
      </c>
      <c r="I1350" s="72">
        <v>1008000</v>
      </c>
      <c r="J1350" s="72">
        <v>25954888.329999998</v>
      </c>
    </row>
    <row r="1351" spans="4:10" x14ac:dyDescent="0.2">
      <c r="D1351" t="s">
        <v>328</v>
      </c>
      <c r="E1351" t="s">
        <v>15</v>
      </c>
      <c r="F1351">
        <v>100.8</v>
      </c>
      <c r="G1351" s="71">
        <v>-1000</v>
      </c>
      <c r="H1351" t="s">
        <v>113</v>
      </c>
      <c r="I1351">
        <v>-20</v>
      </c>
      <c r="J1351" s="72">
        <v>24946888.329999998</v>
      </c>
    </row>
    <row r="1352" spans="4:10" x14ac:dyDescent="0.2">
      <c r="D1352" t="s">
        <v>328</v>
      </c>
      <c r="E1352" t="s">
        <v>15</v>
      </c>
      <c r="F1352">
        <v>0.98</v>
      </c>
      <c r="G1352" s="71">
        <v>-1000</v>
      </c>
      <c r="H1352" t="s">
        <v>114</v>
      </c>
      <c r="I1352" s="72">
        <v>9775.64</v>
      </c>
      <c r="J1352" s="72">
        <v>24946908.329999998</v>
      </c>
    </row>
    <row r="1353" spans="4:10" x14ac:dyDescent="0.2">
      <c r="D1353" t="s">
        <v>328</v>
      </c>
      <c r="E1353" t="s">
        <v>15</v>
      </c>
      <c r="F1353">
        <v>100.8</v>
      </c>
      <c r="G1353" s="71">
        <v>-1000</v>
      </c>
      <c r="H1353" t="s">
        <v>115</v>
      </c>
      <c r="I1353" s="72">
        <v>1008000</v>
      </c>
      <c r="J1353" s="72">
        <v>24937132.690000001</v>
      </c>
    </row>
    <row r="1354" spans="4:10" x14ac:dyDescent="0.2">
      <c r="D1354" t="s">
        <v>328</v>
      </c>
      <c r="E1354" t="s">
        <v>15</v>
      </c>
      <c r="F1354">
        <v>100.8</v>
      </c>
      <c r="G1354" s="71">
        <v>-1000</v>
      </c>
      <c r="H1354" t="s">
        <v>113</v>
      </c>
      <c r="I1354">
        <v>-20</v>
      </c>
      <c r="J1354" s="72">
        <v>23929132.690000001</v>
      </c>
    </row>
    <row r="1355" spans="4:10" x14ac:dyDescent="0.2">
      <c r="D1355" t="s">
        <v>328</v>
      </c>
      <c r="E1355" t="s">
        <v>15</v>
      </c>
      <c r="F1355">
        <v>0.98</v>
      </c>
      <c r="G1355" s="71">
        <v>-1000</v>
      </c>
      <c r="H1355" t="s">
        <v>114</v>
      </c>
      <c r="I1355" s="72">
        <v>9775.64</v>
      </c>
      <c r="J1355" s="72">
        <v>23929152.690000001</v>
      </c>
    </row>
    <row r="1356" spans="4:10" x14ac:dyDescent="0.2">
      <c r="D1356" t="s">
        <v>328</v>
      </c>
      <c r="E1356" t="s">
        <v>15</v>
      </c>
      <c r="F1356">
        <v>100.8</v>
      </c>
      <c r="G1356" s="71">
        <v>-1000</v>
      </c>
      <c r="H1356" t="s">
        <v>115</v>
      </c>
      <c r="I1356" s="72">
        <v>1008000</v>
      </c>
      <c r="J1356" s="72">
        <v>23919377.050000001</v>
      </c>
    </row>
    <row r="1357" spans="4:10" x14ac:dyDescent="0.2">
      <c r="D1357" t="s">
        <v>328</v>
      </c>
      <c r="E1357" t="s">
        <v>15</v>
      </c>
      <c r="F1357">
        <v>100.8</v>
      </c>
      <c r="G1357" s="71">
        <v>-1000</v>
      </c>
      <c r="H1357" t="s">
        <v>113</v>
      </c>
      <c r="I1357">
        <v>-20</v>
      </c>
      <c r="J1357" s="72">
        <v>22911377.050000001</v>
      </c>
    </row>
    <row r="1358" spans="4:10" x14ac:dyDescent="0.2">
      <c r="D1358" t="s">
        <v>328</v>
      </c>
      <c r="E1358" t="s">
        <v>15</v>
      </c>
      <c r="F1358">
        <v>0.98</v>
      </c>
      <c r="G1358" s="71">
        <v>-1000</v>
      </c>
      <c r="H1358" t="s">
        <v>114</v>
      </c>
      <c r="I1358" s="72">
        <v>9775.64</v>
      </c>
      <c r="J1358" s="72">
        <v>22911397.050000001</v>
      </c>
    </row>
    <row r="1359" spans="4:10" x14ac:dyDescent="0.2">
      <c r="D1359" t="s">
        <v>328</v>
      </c>
      <c r="E1359" t="s">
        <v>15</v>
      </c>
      <c r="F1359">
        <v>100.8</v>
      </c>
      <c r="G1359" s="71">
        <v>-1000</v>
      </c>
      <c r="H1359" t="s">
        <v>115</v>
      </c>
      <c r="I1359" s="72">
        <v>1008000</v>
      </c>
      <c r="J1359" s="72">
        <v>22901621.41</v>
      </c>
    </row>
    <row r="1360" spans="4:10" x14ac:dyDescent="0.2">
      <c r="D1360" t="s">
        <v>328</v>
      </c>
      <c r="E1360" t="s">
        <v>15</v>
      </c>
      <c r="F1360">
        <v>100.8</v>
      </c>
      <c r="G1360" s="71">
        <v>-1000</v>
      </c>
      <c r="H1360" t="s">
        <v>113</v>
      </c>
      <c r="I1360">
        <v>-20</v>
      </c>
      <c r="J1360" s="72">
        <v>21893621.41</v>
      </c>
    </row>
    <row r="1361" spans="4:10" x14ac:dyDescent="0.2">
      <c r="D1361" t="s">
        <v>328</v>
      </c>
      <c r="E1361" t="s">
        <v>15</v>
      </c>
      <c r="F1361">
        <v>0.98</v>
      </c>
      <c r="G1361" s="71">
        <v>-1000</v>
      </c>
      <c r="H1361" t="s">
        <v>114</v>
      </c>
      <c r="I1361" s="72">
        <v>9775.64</v>
      </c>
      <c r="J1361" s="72">
        <v>21893641.41</v>
      </c>
    </row>
    <row r="1362" spans="4:10" x14ac:dyDescent="0.2">
      <c r="D1362" t="s">
        <v>328</v>
      </c>
      <c r="E1362" t="s">
        <v>15</v>
      </c>
      <c r="F1362">
        <v>100.8</v>
      </c>
      <c r="G1362" s="71">
        <v>-1000</v>
      </c>
      <c r="H1362" t="s">
        <v>115</v>
      </c>
      <c r="I1362" s="72">
        <v>1008000</v>
      </c>
      <c r="J1362" s="72">
        <v>21883865.77</v>
      </c>
    </row>
    <row r="1363" spans="4:10" x14ac:dyDescent="0.2">
      <c r="D1363" t="s">
        <v>329</v>
      </c>
      <c r="E1363" t="s">
        <v>15</v>
      </c>
      <c r="F1363">
        <v>100.71</v>
      </c>
      <c r="G1363" s="71">
        <v>-1000</v>
      </c>
      <c r="H1363" t="s">
        <v>113</v>
      </c>
      <c r="I1363">
        <v>-20</v>
      </c>
      <c r="J1363" s="72">
        <v>20875865.77</v>
      </c>
    </row>
    <row r="1364" spans="4:10" x14ac:dyDescent="0.2">
      <c r="D1364" t="s">
        <v>329</v>
      </c>
      <c r="E1364" t="s">
        <v>15</v>
      </c>
      <c r="F1364">
        <v>0.97</v>
      </c>
      <c r="G1364" s="71">
        <v>-1000</v>
      </c>
      <c r="H1364" t="s">
        <v>114</v>
      </c>
      <c r="I1364" s="72">
        <v>9695.51</v>
      </c>
      <c r="J1364" s="72">
        <v>20875885.77</v>
      </c>
    </row>
    <row r="1365" spans="4:10" x14ac:dyDescent="0.2">
      <c r="D1365" t="s">
        <v>329</v>
      </c>
      <c r="E1365" t="s">
        <v>15</v>
      </c>
      <c r="F1365">
        <v>100.71</v>
      </c>
      <c r="G1365" s="71">
        <v>-1000</v>
      </c>
      <c r="H1365" t="s">
        <v>115</v>
      </c>
      <c r="I1365" s="72">
        <v>1007100</v>
      </c>
      <c r="J1365" s="72">
        <v>20866190.260000002</v>
      </c>
    </row>
    <row r="1366" spans="4:10" x14ac:dyDescent="0.2">
      <c r="D1366" t="s">
        <v>329</v>
      </c>
      <c r="E1366" t="s">
        <v>15</v>
      </c>
      <c r="F1366">
        <v>100.71</v>
      </c>
      <c r="G1366" s="71">
        <v>-1000</v>
      </c>
      <c r="H1366" t="s">
        <v>113</v>
      </c>
      <c r="I1366">
        <v>-20</v>
      </c>
      <c r="J1366" s="72">
        <v>19859090.260000002</v>
      </c>
    </row>
    <row r="1367" spans="4:10" x14ac:dyDescent="0.2">
      <c r="D1367" t="s">
        <v>329</v>
      </c>
      <c r="E1367" t="s">
        <v>15</v>
      </c>
      <c r="F1367">
        <v>0.97</v>
      </c>
      <c r="G1367" s="71">
        <v>-1000</v>
      </c>
      <c r="H1367" t="s">
        <v>114</v>
      </c>
      <c r="I1367" s="72">
        <v>9695.51</v>
      </c>
      <c r="J1367" s="72">
        <v>19859110.260000002</v>
      </c>
    </row>
    <row r="1368" spans="4:10" x14ac:dyDescent="0.2">
      <c r="D1368" t="s">
        <v>329</v>
      </c>
      <c r="E1368" t="s">
        <v>15</v>
      </c>
      <c r="F1368">
        <v>100.71</v>
      </c>
      <c r="G1368" s="71">
        <v>-1000</v>
      </c>
      <c r="H1368" t="s">
        <v>115</v>
      </c>
      <c r="I1368" s="72">
        <v>1007100</v>
      </c>
      <c r="J1368" s="72">
        <v>19849414.739999998</v>
      </c>
    </row>
    <row r="1369" spans="4:10" x14ac:dyDescent="0.2">
      <c r="D1369" t="s">
        <v>329</v>
      </c>
      <c r="E1369" t="s">
        <v>15</v>
      </c>
      <c r="F1369">
        <v>100.71</v>
      </c>
      <c r="G1369" s="71">
        <v>-1000</v>
      </c>
      <c r="H1369" t="s">
        <v>113</v>
      </c>
      <c r="I1369">
        <v>-20</v>
      </c>
      <c r="J1369" s="72">
        <v>18842314.739999998</v>
      </c>
    </row>
    <row r="1370" spans="4:10" x14ac:dyDescent="0.2">
      <c r="D1370" t="s">
        <v>329</v>
      </c>
      <c r="E1370" t="s">
        <v>15</v>
      </c>
      <c r="F1370">
        <v>0.97</v>
      </c>
      <c r="G1370" s="71">
        <v>-1000</v>
      </c>
      <c r="H1370" t="s">
        <v>114</v>
      </c>
      <c r="I1370" s="72">
        <v>9695.51</v>
      </c>
      <c r="J1370" s="72">
        <v>18842334.739999998</v>
      </c>
    </row>
    <row r="1371" spans="4:10" x14ac:dyDescent="0.2">
      <c r="D1371" t="s">
        <v>329</v>
      </c>
      <c r="E1371" t="s">
        <v>15</v>
      </c>
      <c r="F1371">
        <v>100.71</v>
      </c>
      <c r="G1371" s="71">
        <v>-1000</v>
      </c>
      <c r="H1371" t="s">
        <v>115</v>
      </c>
      <c r="I1371" s="72">
        <v>1007100</v>
      </c>
      <c r="J1371" s="72">
        <v>18832639.23</v>
      </c>
    </row>
    <row r="1372" spans="4:10" x14ac:dyDescent="0.2">
      <c r="D1372" t="s">
        <v>329</v>
      </c>
      <c r="E1372" t="s">
        <v>15</v>
      </c>
      <c r="F1372">
        <v>100.71</v>
      </c>
      <c r="G1372" s="71">
        <v>-1000</v>
      </c>
      <c r="H1372" t="s">
        <v>113</v>
      </c>
      <c r="I1372">
        <v>-20</v>
      </c>
      <c r="J1372" s="72">
        <v>17825539.23</v>
      </c>
    </row>
    <row r="1373" spans="4:10" x14ac:dyDescent="0.2">
      <c r="D1373" t="s">
        <v>329</v>
      </c>
      <c r="E1373" t="s">
        <v>15</v>
      </c>
      <c r="F1373">
        <v>0.97</v>
      </c>
      <c r="G1373" s="71">
        <v>-1000</v>
      </c>
      <c r="H1373" t="s">
        <v>114</v>
      </c>
      <c r="I1373" s="72">
        <v>9695.51</v>
      </c>
      <c r="J1373" s="72">
        <v>17825559.23</v>
      </c>
    </row>
    <row r="1374" spans="4:10" x14ac:dyDescent="0.2">
      <c r="D1374" t="s">
        <v>329</v>
      </c>
      <c r="E1374" t="s">
        <v>15</v>
      </c>
      <c r="F1374">
        <v>100.71</v>
      </c>
      <c r="G1374" s="71">
        <v>-1000</v>
      </c>
      <c r="H1374" t="s">
        <v>115</v>
      </c>
      <c r="I1374" s="72">
        <v>1007100</v>
      </c>
      <c r="J1374" s="72">
        <v>17815863.719999999</v>
      </c>
    </row>
    <row r="1375" spans="4:10" x14ac:dyDescent="0.2">
      <c r="D1375" t="s">
        <v>330</v>
      </c>
      <c r="E1375" t="s">
        <v>15</v>
      </c>
      <c r="F1375">
        <v>100.82</v>
      </c>
      <c r="G1375" s="71">
        <v>-1000</v>
      </c>
      <c r="H1375" t="s">
        <v>113</v>
      </c>
      <c r="I1375">
        <v>-20</v>
      </c>
      <c r="J1375" s="72">
        <v>16808763.719999999</v>
      </c>
    </row>
    <row r="1376" spans="4:10" x14ac:dyDescent="0.2">
      <c r="D1376" t="s">
        <v>330</v>
      </c>
      <c r="E1376" t="s">
        <v>15</v>
      </c>
      <c r="F1376">
        <v>0.96</v>
      </c>
      <c r="G1376" s="71">
        <v>-1000</v>
      </c>
      <c r="H1376" t="s">
        <v>114</v>
      </c>
      <c r="I1376" s="72">
        <v>9615.3799999999992</v>
      </c>
      <c r="J1376" s="72">
        <v>16808783.719999999</v>
      </c>
    </row>
    <row r="1377" spans="4:10" x14ac:dyDescent="0.2">
      <c r="D1377" t="s">
        <v>330</v>
      </c>
      <c r="E1377" t="s">
        <v>15</v>
      </c>
      <c r="F1377">
        <v>100.82</v>
      </c>
      <c r="G1377" s="71">
        <v>-1000</v>
      </c>
      <c r="H1377" t="s">
        <v>115</v>
      </c>
      <c r="I1377" s="72">
        <v>1008200</v>
      </c>
      <c r="J1377" s="72">
        <v>16799168.329999998</v>
      </c>
    </row>
    <row r="1378" spans="4:10" x14ac:dyDescent="0.2">
      <c r="D1378" t="s">
        <v>330</v>
      </c>
      <c r="E1378" t="s">
        <v>15</v>
      </c>
      <c r="F1378">
        <v>100.82</v>
      </c>
      <c r="G1378" s="71">
        <v>-1000</v>
      </c>
      <c r="H1378" t="s">
        <v>113</v>
      </c>
      <c r="I1378">
        <v>-20</v>
      </c>
      <c r="J1378" s="72">
        <v>15790968.33</v>
      </c>
    </row>
    <row r="1379" spans="4:10" x14ac:dyDescent="0.2">
      <c r="D1379" t="s">
        <v>330</v>
      </c>
      <c r="E1379" t="s">
        <v>15</v>
      </c>
      <c r="F1379">
        <v>0.96</v>
      </c>
      <c r="G1379" s="71">
        <v>-1000</v>
      </c>
      <c r="H1379" t="s">
        <v>114</v>
      </c>
      <c r="I1379" s="72">
        <v>9615.3799999999992</v>
      </c>
      <c r="J1379" s="72">
        <v>15790988.33</v>
      </c>
    </row>
    <row r="1380" spans="4:10" x14ac:dyDescent="0.2">
      <c r="D1380" t="s">
        <v>330</v>
      </c>
      <c r="E1380" t="s">
        <v>15</v>
      </c>
      <c r="F1380">
        <v>100.82</v>
      </c>
      <c r="G1380" s="71">
        <v>-1000</v>
      </c>
      <c r="H1380" t="s">
        <v>115</v>
      </c>
      <c r="I1380" s="72">
        <v>1008200</v>
      </c>
      <c r="J1380" s="72">
        <v>15781372.949999999</v>
      </c>
    </row>
    <row r="1381" spans="4:10" x14ac:dyDescent="0.2">
      <c r="D1381" t="s">
        <v>330</v>
      </c>
      <c r="E1381" t="s">
        <v>15</v>
      </c>
      <c r="F1381">
        <v>100.82</v>
      </c>
      <c r="G1381" s="71">
        <v>-1000</v>
      </c>
      <c r="H1381" t="s">
        <v>113</v>
      </c>
      <c r="I1381">
        <v>-20</v>
      </c>
      <c r="J1381" s="72">
        <v>14773172.949999999</v>
      </c>
    </row>
    <row r="1382" spans="4:10" x14ac:dyDescent="0.2">
      <c r="D1382" t="s">
        <v>330</v>
      </c>
      <c r="E1382" t="s">
        <v>15</v>
      </c>
      <c r="F1382">
        <v>0.96</v>
      </c>
      <c r="G1382" s="71">
        <v>-1000</v>
      </c>
      <c r="H1382" t="s">
        <v>114</v>
      </c>
      <c r="I1382" s="72">
        <v>9615.3799999999992</v>
      </c>
      <c r="J1382" s="72">
        <v>14773192.949999999</v>
      </c>
    </row>
    <row r="1383" spans="4:10" x14ac:dyDescent="0.2">
      <c r="D1383" t="s">
        <v>330</v>
      </c>
      <c r="E1383" t="s">
        <v>15</v>
      </c>
      <c r="F1383">
        <v>100.82</v>
      </c>
      <c r="G1383" s="71">
        <v>-1000</v>
      </c>
      <c r="H1383" t="s">
        <v>115</v>
      </c>
      <c r="I1383" s="72">
        <v>1008200</v>
      </c>
      <c r="J1383" s="72">
        <v>14763577.560000001</v>
      </c>
    </row>
    <row r="1384" spans="4:10" x14ac:dyDescent="0.2">
      <c r="D1384" t="s">
        <v>331</v>
      </c>
      <c r="E1384" t="s">
        <v>15</v>
      </c>
      <c r="F1384">
        <v>100.84</v>
      </c>
      <c r="G1384" s="71">
        <v>-1000</v>
      </c>
      <c r="H1384" t="s">
        <v>113</v>
      </c>
      <c r="I1384">
        <v>-20</v>
      </c>
      <c r="J1384" s="72">
        <v>13755377.560000001</v>
      </c>
    </row>
    <row r="1385" spans="4:10" x14ac:dyDescent="0.2">
      <c r="D1385" t="s">
        <v>331</v>
      </c>
      <c r="E1385" t="s">
        <v>15</v>
      </c>
      <c r="F1385">
        <v>0.95</v>
      </c>
      <c r="G1385" s="71">
        <v>-1000</v>
      </c>
      <c r="H1385" t="s">
        <v>114</v>
      </c>
      <c r="I1385" s="72">
        <v>9535.26</v>
      </c>
      <c r="J1385" s="72">
        <v>13755397.560000001</v>
      </c>
    </row>
    <row r="1386" spans="4:10" x14ac:dyDescent="0.2">
      <c r="D1386" t="s">
        <v>331</v>
      </c>
      <c r="E1386" t="s">
        <v>15</v>
      </c>
      <c r="F1386">
        <v>100.84</v>
      </c>
      <c r="G1386" s="71">
        <v>-1000</v>
      </c>
      <c r="H1386" t="s">
        <v>115</v>
      </c>
      <c r="I1386" s="72">
        <v>1008400</v>
      </c>
      <c r="J1386" s="72">
        <v>13745862.310000001</v>
      </c>
    </row>
    <row r="1387" spans="4:10" x14ac:dyDescent="0.2">
      <c r="D1387" t="s">
        <v>331</v>
      </c>
      <c r="E1387" t="s">
        <v>15</v>
      </c>
      <c r="F1387">
        <v>100.84</v>
      </c>
      <c r="G1387" s="71">
        <v>-1000</v>
      </c>
      <c r="H1387" t="s">
        <v>113</v>
      </c>
      <c r="I1387">
        <v>-20</v>
      </c>
      <c r="J1387" s="72">
        <v>12737462.310000001</v>
      </c>
    </row>
    <row r="1388" spans="4:10" x14ac:dyDescent="0.2">
      <c r="D1388" t="s">
        <v>331</v>
      </c>
      <c r="E1388" t="s">
        <v>15</v>
      </c>
      <c r="F1388">
        <v>0.95</v>
      </c>
      <c r="G1388" s="71">
        <v>-1000</v>
      </c>
      <c r="H1388" t="s">
        <v>114</v>
      </c>
      <c r="I1388" s="72">
        <v>9535.26</v>
      </c>
      <c r="J1388" s="72">
        <v>12737482.310000001</v>
      </c>
    </row>
    <row r="1389" spans="4:10" x14ac:dyDescent="0.2">
      <c r="D1389" t="s">
        <v>331</v>
      </c>
      <c r="E1389" t="s">
        <v>15</v>
      </c>
      <c r="F1389">
        <v>100.84</v>
      </c>
      <c r="G1389" s="71">
        <v>-1000</v>
      </c>
      <c r="H1389" t="s">
        <v>115</v>
      </c>
      <c r="I1389" s="72">
        <v>1008400</v>
      </c>
      <c r="J1389" s="72">
        <v>12727947.050000001</v>
      </c>
    </row>
    <row r="1390" spans="4:10" x14ac:dyDescent="0.2">
      <c r="D1390" t="s">
        <v>332</v>
      </c>
      <c r="E1390" t="s">
        <v>17</v>
      </c>
      <c r="F1390">
        <v>90.05</v>
      </c>
      <c r="G1390" s="71">
        <v>-1000</v>
      </c>
      <c r="H1390" t="s">
        <v>113</v>
      </c>
      <c r="I1390">
        <v>-20</v>
      </c>
      <c r="J1390" s="72">
        <v>11719547.050000001</v>
      </c>
    </row>
    <row r="1391" spans="4:10" x14ac:dyDescent="0.2">
      <c r="D1391" t="s">
        <v>332</v>
      </c>
      <c r="E1391" t="s">
        <v>17</v>
      </c>
      <c r="F1391">
        <v>0.91</v>
      </c>
      <c r="G1391" s="71">
        <v>-1000</v>
      </c>
      <c r="H1391" t="s">
        <v>114</v>
      </c>
      <c r="I1391" s="72">
        <v>9134.6200000000008</v>
      </c>
      <c r="J1391" s="72">
        <v>11719567.050000001</v>
      </c>
    </row>
    <row r="1392" spans="4:10" x14ac:dyDescent="0.2">
      <c r="D1392" t="s">
        <v>332</v>
      </c>
      <c r="E1392" t="s">
        <v>17</v>
      </c>
      <c r="F1392">
        <v>90.05</v>
      </c>
      <c r="G1392" s="71">
        <v>-1000</v>
      </c>
      <c r="H1392" t="s">
        <v>115</v>
      </c>
      <c r="I1392" s="72">
        <v>900500</v>
      </c>
      <c r="J1392" s="72">
        <v>11710432.439999999</v>
      </c>
    </row>
    <row r="1393" spans="4:10" x14ac:dyDescent="0.2">
      <c r="D1393" t="s">
        <v>332</v>
      </c>
      <c r="E1393" t="s">
        <v>17</v>
      </c>
      <c r="F1393">
        <v>90.05</v>
      </c>
      <c r="G1393" s="71">
        <v>-1000</v>
      </c>
      <c r="H1393" t="s">
        <v>113</v>
      </c>
      <c r="I1393">
        <v>-20</v>
      </c>
      <c r="J1393" s="72">
        <v>10809932.439999999</v>
      </c>
    </row>
    <row r="1394" spans="4:10" x14ac:dyDescent="0.2">
      <c r="D1394" t="s">
        <v>332</v>
      </c>
      <c r="E1394" t="s">
        <v>17</v>
      </c>
      <c r="F1394">
        <v>0.91</v>
      </c>
      <c r="G1394" s="71">
        <v>-1000</v>
      </c>
      <c r="H1394" t="s">
        <v>114</v>
      </c>
      <c r="I1394" s="72">
        <v>9134.6200000000008</v>
      </c>
      <c r="J1394" s="72">
        <v>10809952.439999999</v>
      </c>
    </row>
    <row r="1395" spans="4:10" x14ac:dyDescent="0.2">
      <c r="D1395" t="s">
        <v>332</v>
      </c>
      <c r="E1395" t="s">
        <v>17</v>
      </c>
      <c r="F1395">
        <v>90.05</v>
      </c>
      <c r="G1395" s="71">
        <v>-1000</v>
      </c>
      <c r="H1395" t="s">
        <v>115</v>
      </c>
      <c r="I1395" s="72">
        <v>900500</v>
      </c>
      <c r="J1395" s="72">
        <v>10800817.82</v>
      </c>
    </row>
    <row r="1396" spans="4:10" x14ac:dyDescent="0.2">
      <c r="D1396" t="s">
        <v>333</v>
      </c>
      <c r="E1396" t="s">
        <v>17</v>
      </c>
      <c r="F1396">
        <v>90.55</v>
      </c>
      <c r="G1396" s="71">
        <v>-1000</v>
      </c>
      <c r="H1396" t="s">
        <v>113</v>
      </c>
      <c r="I1396">
        <v>-20</v>
      </c>
      <c r="J1396" s="72">
        <v>9900317.8200000003</v>
      </c>
    </row>
    <row r="1397" spans="4:10" x14ac:dyDescent="0.2">
      <c r="D1397" t="s">
        <v>333</v>
      </c>
      <c r="E1397" t="s">
        <v>17</v>
      </c>
      <c r="F1397">
        <v>0.91</v>
      </c>
      <c r="G1397" s="71">
        <v>-1000</v>
      </c>
      <c r="H1397" t="s">
        <v>114</v>
      </c>
      <c r="I1397" s="72">
        <v>9054.49</v>
      </c>
      <c r="J1397" s="72">
        <v>9900337.8200000003</v>
      </c>
    </row>
    <row r="1398" spans="4:10" x14ac:dyDescent="0.2">
      <c r="D1398" t="s">
        <v>333</v>
      </c>
      <c r="E1398" t="s">
        <v>17</v>
      </c>
      <c r="F1398">
        <v>90.55</v>
      </c>
      <c r="G1398" s="71">
        <v>-1000</v>
      </c>
      <c r="H1398" t="s">
        <v>115</v>
      </c>
      <c r="I1398" s="72">
        <v>905500</v>
      </c>
      <c r="J1398" s="72">
        <v>9891283.3300000001</v>
      </c>
    </row>
    <row r="1399" spans="4:10" x14ac:dyDescent="0.2">
      <c r="D1399" t="s">
        <v>334</v>
      </c>
      <c r="E1399" t="s">
        <v>17</v>
      </c>
      <c r="F1399">
        <v>91.41</v>
      </c>
      <c r="G1399" s="71">
        <v>-1000</v>
      </c>
      <c r="H1399" t="s">
        <v>113</v>
      </c>
      <c r="I1399">
        <v>-20</v>
      </c>
      <c r="J1399" s="72">
        <v>8985783.3300000001</v>
      </c>
    </row>
    <row r="1400" spans="4:10" x14ac:dyDescent="0.2">
      <c r="D1400" t="s">
        <v>334</v>
      </c>
      <c r="E1400" t="s">
        <v>17</v>
      </c>
      <c r="F1400">
        <v>0.89</v>
      </c>
      <c r="G1400" s="71">
        <v>-1000</v>
      </c>
      <c r="H1400" t="s">
        <v>114</v>
      </c>
      <c r="I1400" s="72">
        <v>8894.23</v>
      </c>
      <c r="J1400" s="72">
        <v>8985803.3300000001</v>
      </c>
    </row>
    <row r="1401" spans="4:10" x14ac:dyDescent="0.2">
      <c r="D1401" t="s">
        <v>334</v>
      </c>
      <c r="E1401" t="s">
        <v>17</v>
      </c>
      <c r="F1401">
        <v>91.41</v>
      </c>
      <c r="G1401" s="71">
        <v>-1000</v>
      </c>
      <c r="H1401" t="s">
        <v>115</v>
      </c>
      <c r="I1401" s="72">
        <v>914100</v>
      </c>
      <c r="J1401" s="72">
        <v>8976909.0999999996</v>
      </c>
    </row>
    <row r="1402" spans="4:10" x14ac:dyDescent="0.2">
      <c r="D1402" t="s">
        <v>335</v>
      </c>
      <c r="E1402" t="s">
        <v>17</v>
      </c>
      <c r="F1402">
        <v>91.88</v>
      </c>
      <c r="G1402" s="71">
        <v>-1000</v>
      </c>
      <c r="H1402" t="s">
        <v>113</v>
      </c>
      <c r="I1402">
        <v>-20</v>
      </c>
      <c r="J1402" s="72">
        <v>8062809.0999999996</v>
      </c>
    </row>
    <row r="1403" spans="4:10" x14ac:dyDescent="0.2">
      <c r="D1403" t="s">
        <v>335</v>
      </c>
      <c r="E1403" t="s">
        <v>17</v>
      </c>
      <c r="F1403">
        <v>0.88</v>
      </c>
      <c r="G1403" s="71">
        <v>-1000</v>
      </c>
      <c r="H1403" t="s">
        <v>114</v>
      </c>
      <c r="I1403" s="72">
        <v>8814.1</v>
      </c>
      <c r="J1403" s="72">
        <v>8062829.0999999996</v>
      </c>
    </row>
    <row r="1404" spans="4:10" x14ac:dyDescent="0.2">
      <c r="D1404" t="s">
        <v>335</v>
      </c>
      <c r="E1404" t="s">
        <v>17</v>
      </c>
      <c r="F1404">
        <v>91.88</v>
      </c>
      <c r="G1404" s="71">
        <v>-1000</v>
      </c>
      <c r="H1404" t="s">
        <v>115</v>
      </c>
      <c r="I1404" s="72">
        <v>918800</v>
      </c>
      <c r="J1404" s="72">
        <v>8054015</v>
      </c>
    </row>
    <row r="1405" spans="4:10" x14ac:dyDescent="0.2">
      <c r="D1405" t="s">
        <v>335</v>
      </c>
      <c r="E1405" t="s">
        <v>17</v>
      </c>
      <c r="F1405">
        <v>91.88</v>
      </c>
      <c r="G1405" s="71">
        <v>-1000</v>
      </c>
      <c r="H1405" t="s">
        <v>113</v>
      </c>
      <c r="I1405">
        <v>-20</v>
      </c>
      <c r="J1405" s="72">
        <v>7135215</v>
      </c>
    </row>
    <row r="1406" spans="4:10" x14ac:dyDescent="0.2">
      <c r="D1406" t="s">
        <v>335</v>
      </c>
      <c r="E1406" t="s">
        <v>17</v>
      </c>
      <c r="F1406">
        <v>0.88</v>
      </c>
      <c r="G1406" s="71">
        <v>-1000</v>
      </c>
      <c r="H1406" t="s">
        <v>114</v>
      </c>
      <c r="I1406" s="72">
        <v>8814.1</v>
      </c>
      <c r="J1406" s="72">
        <v>7135235</v>
      </c>
    </row>
    <row r="1407" spans="4:10" x14ac:dyDescent="0.2">
      <c r="D1407" t="s">
        <v>335</v>
      </c>
      <c r="E1407" t="s">
        <v>17</v>
      </c>
      <c r="F1407">
        <v>91.88</v>
      </c>
      <c r="G1407" s="71">
        <v>-1000</v>
      </c>
      <c r="H1407" t="s">
        <v>115</v>
      </c>
      <c r="I1407" s="72">
        <v>918800</v>
      </c>
      <c r="J1407" s="72">
        <v>7126420.9000000004</v>
      </c>
    </row>
    <row r="1408" spans="4:10" x14ac:dyDescent="0.2">
      <c r="D1408" t="s">
        <v>335</v>
      </c>
      <c r="E1408" t="s">
        <v>17</v>
      </c>
      <c r="F1408">
        <v>91.88</v>
      </c>
      <c r="G1408" s="71">
        <v>-1000</v>
      </c>
      <c r="H1408" t="s">
        <v>113</v>
      </c>
      <c r="I1408">
        <v>-20</v>
      </c>
      <c r="J1408" s="72">
        <v>6207620.9000000004</v>
      </c>
    </row>
    <row r="1409" spans="4:10" x14ac:dyDescent="0.2">
      <c r="D1409" t="s">
        <v>335</v>
      </c>
      <c r="E1409" t="s">
        <v>17</v>
      </c>
      <c r="F1409">
        <v>0.88</v>
      </c>
      <c r="G1409" s="71">
        <v>-1000</v>
      </c>
      <c r="H1409" t="s">
        <v>114</v>
      </c>
      <c r="I1409" s="72">
        <v>8814.1</v>
      </c>
      <c r="J1409" s="72">
        <v>6207640.9000000004</v>
      </c>
    </row>
    <row r="1410" spans="4:10" x14ac:dyDescent="0.2">
      <c r="D1410" t="s">
        <v>335</v>
      </c>
      <c r="E1410" t="s">
        <v>17</v>
      </c>
      <c r="F1410">
        <v>91.88</v>
      </c>
      <c r="G1410" s="71">
        <v>-1000</v>
      </c>
      <c r="H1410" t="s">
        <v>115</v>
      </c>
      <c r="I1410" s="72">
        <v>918800</v>
      </c>
      <c r="J1410" s="72">
        <v>6198826.79</v>
      </c>
    </row>
    <row r="1411" spans="4:10" x14ac:dyDescent="0.2">
      <c r="D1411" t="s">
        <v>335</v>
      </c>
      <c r="E1411" t="s">
        <v>17</v>
      </c>
      <c r="F1411">
        <v>91.88</v>
      </c>
      <c r="G1411" s="71">
        <v>-1000</v>
      </c>
      <c r="H1411" t="s">
        <v>113</v>
      </c>
      <c r="I1411">
        <v>-20</v>
      </c>
      <c r="J1411" s="72">
        <v>5280026.79</v>
      </c>
    </row>
    <row r="1412" spans="4:10" x14ac:dyDescent="0.2">
      <c r="D1412" t="s">
        <v>335</v>
      </c>
      <c r="E1412" t="s">
        <v>17</v>
      </c>
      <c r="F1412">
        <v>0.88</v>
      </c>
      <c r="G1412" s="71">
        <v>-1000</v>
      </c>
      <c r="H1412" t="s">
        <v>114</v>
      </c>
      <c r="I1412" s="72">
        <v>8814.1</v>
      </c>
      <c r="J1412" s="72">
        <v>5280046.79</v>
      </c>
    </row>
    <row r="1413" spans="4:10" x14ac:dyDescent="0.2">
      <c r="D1413" t="s">
        <v>335</v>
      </c>
      <c r="E1413" t="s">
        <v>17</v>
      </c>
      <c r="F1413">
        <v>91.88</v>
      </c>
      <c r="G1413" s="71">
        <v>-1000</v>
      </c>
      <c r="H1413" t="s">
        <v>115</v>
      </c>
      <c r="I1413" s="72">
        <v>918800</v>
      </c>
      <c r="J1413" s="72">
        <v>5271232.6900000004</v>
      </c>
    </row>
    <row r="1414" spans="4:10" x14ac:dyDescent="0.2">
      <c r="D1414" t="s">
        <v>335</v>
      </c>
      <c r="E1414" t="s">
        <v>17</v>
      </c>
      <c r="F1414">
        <v>91.88</v>
      </c>
      <c r="G1414" s="71">
        <v>-1000</v>
      </c>
      <c r="H1414" t="s">
        <v>113</v>
      </c>
      <c r="I1414">
        <v>-20</v>
      </c>
      <c r="J1414" s="72">
        <v>4352432.6900000004</v>
      </c>
    </row>
    <row r="1415" spans="4:10" x14ac:dyDescent="0.2">
      <c r="D1415" t="s">
        <v>335</v>
      </c>
      <c r="E1415" t="s">
        <v>17</v>
      </c>
      <c r="F1415">
        <v>0.88</v>
      </c>
      <c r="G1415" s="71">
        <v>-1000</v>
      </c>
      <c r="H1415" t="s">
        <v>114</v>
      </c>
      <c r="I1415" s="72">
        <v>8814.1</v>
      </c>
      <c r="J1415" s="72">
        <v>4352452.6900000004</v>
      </c>
    </row>
    <row r="1416" spans="4:10" x14ac:dyDescent="0.2">
      <c r="D1416" t="s">
        <v>335</v>
      </c>
      <c r="E1416" t="s">
        <v>17</v>
      </c>
      <c r="F1416">
        <v>91.88</v>
      </c>
      <c r="G1416" s="71">
        <v>-1000</v>
      </c>
      <c r="H1416" t="s">
        <v>115</v>
      </c>
      <c r="I1416" s="72">
        <v>918800</v>
      </c>
      <c r="J1416" s="72">
        <v>4343638.59</v>
      </c>
    </row>
    <row r="1417" spans="4:10" x14ac:dyDescent="0.2">
      <c r="D1417" t="s">
        <v>183</v>
      </c>
      <c r="E1417" t="s">
        <v>15</v>
      </c>
      <c r="F1417">
        <v>101.1</v>
      </c>
      <c r="G1417" s="71">
        <v>1000</v>
      </c>
      <c r="H1417" t="s">
        <v>113</v>
      </c>
      <c r="I1417">
        <v>-20</v>
      </c>
      <c r="J1417" s="72">
        <v>3424838.59</v>
      </c>
    </row>
    <row r="1418" spans="4:10" x14ac:dyDescent="0.2">
      <c r="D1418" t="s">
        <v>183</v>
      </c>
      <c r="E1418" t="s">
        <v>15</v>
      </c>
      <c r="F1418">
        <v>0.84</v>
      </c>
      <c r="G1418" s="71">
        <v>1000</v>
      </c>
      <c r="H1418" t="s">
        <v>114</v>
      </c>
      <c r="I1418" s="72">
        <v>-8413.4599999999991</v>
      </c>
      <c r="J1418" s="72">
        <v>3424858.59</v>
      </c>
    </row>
    <row r="1419" spans="4:10" x14ac:dyDescent="0.2">
      <c r="D1419" t="s">
        <v>183</v>
      </c>
      <c r="E1419" t="s">
        <v>15</v>
      </c>
      <c r="F1419">
        <v>101.1</v>
      </c>
      <c r="G1419" s="71">
        <v>1000</v>
      </c>
      <c r="H1419" t="s">
        <v>115</v>
      </c>
      <c r="I1419" s="72">
        <v>-1011000</v>
      </c>
      <c r="J1419" s="72">
        <v>3433272.05</v>
      </c>
    </row>
    <row r="1420" spans="4:10" x14ac:dyDescent="0.2">
      <c r="D1420" t="s">
        <v>183</v>
      </c>
      <c r="E1420" t="s">
        <v>15</v>
      </c>
      <c r="F1420">
        <v>101.1</v>
      </c>
      <c r="G1420" s="71">
        <v>1000</v>
      </c>
      <c r="H1420" t="s">
        <v>113</v>
      </c>
      <c r="I1420">
        <v>-20</v>
      </c>
      <c r="J1420" s="72">
        <v>4444272.05</v>
      </c>
    </row>
    <row r="1421" spans="4:10" x14ac:dyDescent="0.2">
      <c r="D1421" t="s">
        <v>183</v>
      </c>
      <c r="E1421" t="s">
        <v>15</v>
      </c>
      <c r="F1421">
        <v>0.84</v>
      </c>
      <c r="G1421" s="71">
        <v>1000</v>
      </c>
      <c r="H1421" t="s">
        <v>114</v>
      </c>
      <c r="I1421" s="72">
        <v>-8413.4599999999991</v>
      </c>
      <c r="J1421" s="72">
        <v>4444292.05</v>
      </c>
    </row>
    <row r="1422" spans="4:10" x14ac:dyDescent="0.2">
      <c r="D1422" t="s">
        <v>183</v>
      </c>
      <c r="E1422" t="s">
        <v>15</v>
      </c>
      <c r="F1422">
        <v>101.1</v>
      </c>
      <c r="G1422" s="71">
        <v>1000</v>
      </c>
      <c r="H1422" t="s">
        <v>115</v>
      </c>
      <c r="I1422" s="72">
        <v>-1011000</v>
      </c>
      <c r="J1422" s="72">
        <v>4452705.51</v>
      </c>
    </row>
    <row r="1423" spans="4:10" x14ac:dyDescent="0.2">
      <c r="D1423" t="s">
        <v>183</v>
      </c>
      <c r="E1423" t="s">
        <v>15</v>
      </c>
      <c r="F1423">
        <v>101.1</v>
      </c>
      <c r="G1423" s="71">
        <v>1000</v>
      </c>
      <c r="H1423" t="s">
        <v>113</v>
      </c>
      <c r="I1423">
        <v>-20</v>
      </c>
      <c r="J1423" s="72">
        <v>5463705.5099999998</v>
      </c>
    </row>
    <row r="1424" spans="4:10" x14ac:dyDescent="0.2">
      <c r="D1424" t="s">
        <v>183</v>
      </c>
      <c r="E1424" t="s">
        <v>15</v>
      </c>
      <c r="F1424">
        <v>0.84</v>
      </c>
      <c r="G1424" s="71">
        <v>1000</v>
      </c>
      <c r="H1424" t="s">
        <v>114</v>
      </c>
      <c r="I1424" s="72">
        <v>-8413.4599999999991</v>
      </c>
      <c r="J1424" s="72">
        <v>5463725.5099999998</v>
      </c>
    </row>
    <row r="1425" spans="4:10" x14ac:dyDescent="0.2">
      <c r="D1425" t="s">
        <v>183</v>
      </c>
      <c r="E1425" t="s">
        <v>15</v>
      </c>
      <c r="F1425">
        <v>101.1</v>
      </c>
      <c r="G1425" s="71">
        <v>1000</v>
      </c>
      <c r="H1425" t="s">
        <v>115</v>
      </c>
      <c r="I1425" s="72">
        <v>-1011000</v>
      </c>
      <c r="J1425" s="72">
        <v>5472138.9699999997</v>
      </c>
    </row>
    <row r="1426" spans="4:10" x14ac:dyDescent="0.2">
      <c r="D1426" t="s">
        <v>336</v>
      </c>
      <c r="E1426" t="s">
        <v>15</v>
      </c>
      <c r="F1426">
        <v>101.17</v>
      </c>
      <c r="G1426" s="71">
        <v>1000</v>
      </c>
      <c r="H1426" t="s">
        <v>113</v>
      </c>
      <c r="I1426">
        <v>-20</v>
      </c>
      <c r="J1426" s="72">
        <v>6483138.9699999997</v>
      </c>
    </row>
    <row r="1427" spans="4:10" x14ac:dyDescent="0.2">
      <c r="D1427" t="s">
        <v>336</v>
      </c>
      <c r="E1427" t="s">
        <v>15</v>
      </c>
      <c r="F1427">
        <v>0.83</v>
      </c>
      <c r="G1427" s="71">
        <v>1000</v>
      </c>
      <c r="H1427" t="s">
        <v>114</v>
      </c>
      <c r="I1427" s="72">
        <v>-8253.2099999999991</v>
      </c>
      <c r="J1427" s="72">
        <v>6483158.9699999997</v>
      </c>
    </row>
    <row r="1428" spans="4:10" x14ac:dyDescent="0.2">
      <c r="D1428" t="s">
        <v>336</v>
      </c>
      <c r="E1428" t="s">
        <v>15</v>
      </c>
      <c r="F1428">
        <v>101.17</v>
      </c>
      <c r="G1428" s="71">
        <v>1000</v>
      </c>
      <c r="H1428" t="s">
        <v>115</v>
      </c>
      <c r="I1428" s="72">
        <v>-1011700</v>
      </c>
      <c r="J1428" s="72">
        <v>6491412.1799999997</v>
      </c>
    </row>
    <row r="1429" spans="4:10" x14ac:dyDescent="0.2">
      <c r="D1429" t="s">
        <v>337</v>
      </c>
      <c r="E1429" t="s">
        <v>15</v>
      </c>
      <c r="F1429">
        <v>101.12</v>
      </c>
      <c r="G1429" s="71">
        <v>1000</v>
      </c>
      <c r="H1429" t="s">
        <v>113</v>
      </c>
      <c r="I1429">
        <v>-20</v>
      </c>
      <c r="J1429" s="72">
        <v>7503112.1799999997</v>
      </c>
    </row>
    <row r="1430" spans="4:10" x14ac:dyDescent="0.2">
      <c r="D1430" t="s">
        <v>337</v>
      </c>
      <c r="E1430" t="s">
        <v>15</v>
      </c>
      <c r="F1430">
        <v>0.82</v>
      </c>
      <c r="G1430" s="71">
        <v>1000</v>
      </c>
      <c r="H1430" t="s">
        <v>114</v>
      </c>
      <c r="I1430" s="72">
        <v>-8173.08</v>
      </c>
      <c r="J1430" s="72">
        <v>7503132.1799999997</v>
      </c>
    </row>
    <row r="1431" spans="4:10" x14ac:dyDescent="0.2">
      <c r="D1431" t="s">
        <v>337</v>
      </c>
      <c r="E1431" t="s">
        <v>15</v>
      </c>
      <c r="F1431">
        <v>101.12</v>
      </c>
      <c r="G1431" s="71">
        <v>1000</v>
      </c>
      <c r="H1431" t="s">
        <v>115</v>
      </c>
      <c r="I1431" s="72">
        <v>-1011200</v>
      </c>
      <c r="J1431" s="72">
        <v>7511305.2599999998</v>
      </c>
    </row>
    <row r="1432" spans="4:10" x14ac:dyDescent="0.2">
      <c r="D1432" t="s">
        <v>337</v>
      </c>
      <c r="E1432" t="s">
        <v>15</v>
      </c>
      <c r="F1432">
        <v>101.12</v>
      </c>
      <c r="G1432" s="71">
        <v>1000</v>
      </c>
      <c r="H1432" t="s">
        <v>113</v>
      </c>
      <c r="I1432">
        <v>-20</v>
      </c>
      <c r="J1432" s="72">
        <v>8522505.2599999998</v>
      </c>
    </row>
    <row r="1433" spans="4:10" x14ac:dyDescent="0.2">
      <c r="D1433" t="s">
        <v>337</v>
      </c>
      <c r="E1433" t="s">
        <v>15</v>
      </c>
      <c r="F1433">
        <v>0.82</v>
      </c>
      <c r="G1433" s="71">
        <v>1000</v>
      </c>
      <c r="H1433" t="s">
        <v>114</v>
      </c>
      <c r="I1433" s="72">
        <v>-8173.08</v>
      </c>
      <c r="J1433" s="72">
        <v>8522525.2599999998</v>
      </c>
    </row>
    <row r="1434" spans="4:10" x14ac:dyDescent="0.2">
      <c r="D1434" t="s">
        <v>337</v>
      </c>
      <c r="E1434" t="s">
        <v>15</v>
      </c>
      <c r="F1434">
        <v>101.12</v>
      </c>
      <c r="G1434" s="71">
        <v>1000</v>
      </c>
      <c r="H1434" t="s">
        <v>115</v>
      </c>
      <c r="I1434" s="72">
        <v>-1011200</v>
      </c>
      <c r="J1434" s="72">
        <v>8530698.3300000001</v>
      </c>
    </row>
    <row r="1435" spans="4:10" x14ac:dyDescent="0.2">
      <c r="D1435" t="s">
        <v>337</v>
      </c>
      <c r="E1435" t="s">
        <v>15</v>
      </c>
      <c r="F1435">
        <v>101.12</v>
      </c>
      <c r="G1435" s="71">
        <v>1000</v>
      </c>
      <c r="H1435" t="s">
        <v>113</v>
      </c>
      <c r="I1435">
        <v>-20</v>
      </c>
      <c r="J1435" s="72">
        <v>9541898.3300000001</v>
      </c>
    </row>
    <row r="1436" spans="4:10" x14ac:dyDescent="0.2">
      <c r="D1436" t="s">
        <v>337</v>
      </c>
      <c r="E1436" t="s">
        <v>15</v>
      </c>
      <c r="F1436">
        <v>0.82</v>
      </c>
      <c r="G1436" s="71">
        <v>1000</v>
      </c>
      <c r="H1436" t="s">
        <v>114</v>
      </c>
      <c r="I1436" s="72">
        <v>-8173.08</v>
      </c>
      <c r="J1436" s="72">
        <v>9541918.3300000001</v>
      </c>
    </row>
    <row r="1437" spans="4:10" x14ac:dyDescent="0.2">
      <c r="D1437" t="s">
        <v>337</v>
      </c>
      <c r="E1437" t="s">
        <v>15</v>
      </c>
      <c r="F1437">
        <v>101.12</v>
      </c>
      <c r="G1437" s="71">
        <v>1000</v>
      </c>
      <c r="H1437" t="s">
        <v>115</v>
      </c>
      <c r="I1437" s="72">
        <v>-1011200</v>
      </c>
      <c r="J1437" s="72">
        <v>9550091.4100000001</v>
      </c>
    </row>
    <row r="1438" spans="4:10" x14ac:dyDescent="0.2">
      <c r="D1438" t="s">
        <v>337</v>
      </c>
      <c r="E1438" t="s">
        <v>15</v>
      </c>
      <c r="F1438">
        <v>101.12</v>
      </c>
      <c r="G1438" s="71">
        <v>1000</v>
      </c>
      <c r="H1438" t="s">
        <v>113</v>
      </c>
      <c r="I1438">
        <v>-20</v>
      </c>
      <c r="J1438" s="72">
        <v>10561291.41</v>
      </c>
    </row>
    <row r="1439" spans="4:10" x14ac:dyDescent="0.2">
      <c r="D1439" t="s">
        <v>337</v>
      </c>
      <c r="E1439" t="s">
        <v>15</v>
      </c>
      <c r="F1439">
        <v>0.82</v>
      </c>
      <c r="G1439" s="71">
        <v>1000</v>
      </c>
      <c r="H1439" t="s">
        <v>114</v>
      </c>
      <c r="I1439" s="72">
        <v>-8173.08</v>
      </c>
      <c r="J1439" s="72">
        <v>10561311.41</v>
      </c>
    </row>
    <row r="1440" spans="4:10" x14ac:dyDescent="0.2">
      <c r="D1440" t="s">
        <v>337</v>
      </c>
      <c r="E1440" t="s">
        <v>15</v>
      </c>
      <c r="F1440">
        <v>101.12</v>
      </c>
      <c r="G1440" s="71">
        <v>1000</v>
      </c>
      <c r="H1440" t="s">
        <v>115</v>
      </c>
      <c r="I1440" s="72">
        <v>-1011200</v>
      </c>
      <c r="J1440" s="72">
        <v>10569484.49</v>
      </c>
    </row>
    <row r="1441" spans="4:10" x14ac:dyDescent="0.2">
      <c r="D1441" t="s">
        <v>338</v>
      </c>
      <c r="E1441" t="s">
        <v>15</v>
      </c>
      <c r="F1441">
        <v>101.2</v>
      </c>
      <c r="G1441" s="71">
        <v>1000</v>
      </c>
      <c r="H1441" t="s">
        <v>113</v>
      </c>
      <c r="I1441">
        <v>-20</v>
      </c>
      <c r="J1441" s="72">
        <v>11580684.49</v>
      </c>
    </row>
    <row r="1442" spans="4:10" x14ac:dyDescent="0.2">
      <c r="D1442" t="s">
        <v>338</v>
      </c>
      <c r="E1442" t="s">
        <v>15</v>
      </c>
      <c r="F1442">
        <v>0.81</v>
      </c>
      <c r="G1442" s="71">
        <v>1000</v>
      </c>
      <c r="H1442" t="s">
        <v>114</v>
      </c>
      <c r="I1442" s="72">
        <v>-8092.95</v>
      </c>
      <c r="J1442" s="72">
        <v>11580704.49</v>
      </c>
    </row>
    <row r="1443" spans="4:10" x14ac:dyDescent="0.2">
      <c r="D1443" t="s">
        <v>338</v>
      </c>
      <c r="E1443" t="s">
        <v>15</v>
      </c>
      <c r="F1443">
        <v>101.2</v>
      </c>
      <c r="G1443" s="71">
        <v>1000</v>
      </c>
      <c r="H1443" t="s">
        <v>115</v>
      </c>
      <c r="I1443" s="72">
        <v>-1012000</v>
      </c>
      <c r="J1443" s="72">
        <v>11588797.439999999</v>
      </c>
    </row>
    <row r="1444" spans="4:10" x14ac:dyDescent="0.2">
      <c r="D1444" t="s">
        <v>338</v>
      </c>
      <c r="E1444" t="s">
        <v>15</v>
      </c>
      <c r="F1444">
        <v>101.2</v>
      </c>
      <c r="G1444" s="71">
        <v>1000</v>
      </c>
      <c r="H1444" t="s">
        <v>113</v>
      </c>
      <c r="I1444">
        <v>-20</v>
      </c>
      <c r="J1444" s="72">
        <v>12600797.439999999</v>
      </c>
    </row>
    <row r="1445" spans="4:10" x14ac:dyDescent="0.2">
      <c r="D1445" t="s">
        <v>338</v>
      </c>
      <c r="E1445" t="s">
        <v>15</v>
      </c>
      <c r="F1445">
        <v>0.81</v>
      </c>
      <c r="G1445" s="71">
        <v>1000</v>
      </c>
      <c r="H1445" t="s">
        <v>114</v>
      </c>
      <c r="I1445" s="72">
        <v>-8092.95</v>
      </c>
      <c r="J1445" s="72">
        <v>12600817.439999999</v>
      </c>
    </row>
    <row r="1446" spans="4:10" x14ac:dyDescent="0.2">
      <c r="D1446" t="s">
        <v>338</v>
      </c>
      <c r="E1446" t="s">
        <v>15</v>
      </c>
      <c r="F1446">
        <v>101.2</v>
      </c>
      <c r="G1446" s="71">
        <v>1000</v>
      </c>
      <c r="H1446" t="s">
        <v>115</v>
      </c>
      <c r="I1446" s="72">
        <v>-1012000</v>
      </c>
      <c r="J1446" s="72">
        <v>12608910.380000001</v>
      </c>
    </row>
    <row r="1447" spans="4:10" x14ac:dyDescent="0.2">
      <c r="D1447" t="s">
        <v>338</v>
      </c>
      <c r="E1447" t="s">
        <v>15</v>
      </c>
      <c r="F1447">
        <v>101.2</v>
      </c>
      <c r="G1447" s="71">
        <v>1000</v>
      </c>
      <c r="H1447" t="s">
        <v>113</v>
      </c>
      <c r="I1447">
        <v>-20</v>
      </c>
      <c r="J1447" s="72">
        <v>13620910.380000001</v>
      </c>
    </row>
    <row r="1448" spans="4:10" x14ac:dyDescent="0.2">
      <c r="D1448" t="s">
        <v>338</v>
      </c>
      <c r="E1448" t="s">
        <v>15</v>
      </c>
      <c r="F1448">
        <v>0.81</v>
      </c>
      <c r="G1448" s="71">
        <v>1000</v>
      </c>
      <c r="H1448" t="s">
        <v>114</v>
      </c>
      <c r="I1448" s="72">
        <v>-8092.95</v>
      </c>
      <c r="J1448" s="72">
        <v>13620930.380000001</v>
      </c>
    </row>
    <row r="1449" spans="4:10" x14ac:dyDescent="0.2">
      <c r="D1449" t="s">
        <v>338</v>
      </c>
      <c r="E1449" t="s">
        <v>15</v>
      </c>
      <c r="F1449">
        <v>101.2</v>
      </c>
      <c r="G1449" s="71">
        <v>1000</v>
      </c>
      <c r="H1449" t="s">
        <v>115</v>
      </c>
      <c r="I1449" s="72">
        <v>-1012000</v>
      </c>
      <c r="J1449" s="72">
        <v>13629023.33</v>
      </c>
    </row>
    <row r="1450" spans="4:10" x14ac:dyDescent="0.2">
      <c r="D1450" t="s">
        <v>338</v>
      </c>
      <c r="E1450" t="s">
        <v>15</v>
      </c>
      <c r="F1450">
        <v>101.2</v>
      </c>
      <c r="G1450" s="71">
        <v>1000</v>
      </c>
      <c r="H1450" t="s">
        <v>113</v>
      </c>
      <c r="I1450">
        <v>-20</v>
      </c>
      <c r="J1450" s="72">
        <v>14641023.33</v>
      </c>
    </row>
    <row r="1451" spans="4:10" x14ac:dyDescent="0.2">
      <c r="D1451" t="s">
        <v>338</v>
      </c>
      <c r="E1451" t="s">
        <v>15</v>
      </c>
      <c r="F1451">
        <v>0.81</v>
      </c>
      <c r="G1451" s="71">
        <v>1000</v>
      </c>
      <c r="H1451" t="s">
        <v>114</v>
      </c>
      <c r="I1451" s="72">
        <v>-8092.95</v>
      </c>
      <c r="J1451" s="72">
        <v>14641043.33</v>
      </c>
    </row>
    <row r="1452" spans="4:10" x14ac:dyDescent="0.2">
      <c r="D1452" t="s">
        <v>338</v>
      </c>
      <c r="E1452" t="s">
        <v>15</v>
      </c>
      <c r="F1452">
        <v>101.2</v>
      </c>
      <c r="G1452" s="71">
        <v>1000</v>
      </c>
      <c r="H1452" t="s">
        <v>115</v>
      </c>
      <c r="I1452" s="72">
        <v>-1012000</v>
      </c>
      <c r="J1452" s="72">
        <v>14649136.279999999</v>
      </c>
    </row>
    <row r="1453" spans="4:10" x14ac:dyDescent="0.2">
      <c r="D1453" t="s">
        <v>338</v>
      </c>
      <c r="E1453" t="s">
        <v>15</v>
      </c>
      <c r="F1453">
        <v>101.2</v>
      </c>
      <c r="G1453" s="71">
        <v>1000</v>
      </c>
      <c r="H1453" t="s">
        <v>113</v>
      </c>
      <c r="I1453">
        <v>-20</v>
      </c>
      <c r="J1453" s="72">
        <v>15661136.279999999</v>
      </c>
    </row>
    <row r="1454" spans="4:10" x14ac:dyDescent="0.2">
      <c r="D1454" t="s">
        <v>338</v>
      </c>
      <c r="E1454" t="s">
        <v>15</v>
      </c>
      <c r="F1454">
        <v>0.81</v>
      </c>
      <c r="G1454" s="71">
        <v>1000</v>
      </c>
      <c r="H1454" t="s">
        <v>114</v>
      </c>
      <c r="I1454" s="72">
        <v>-8092.95</v>
      </c>
      <c r="J1454" s="72">
        <v>15661156.279999999</v>
      </c>
    </row>
    <row r="1455" spans="4:10" x14ac:dyDescent="0.2">
      <c r="D1455" t="s">
        <v>338</v>
      </c>
      <c r="E1455" t="s">
        <v>15</v>
      </c>
      <c r="F1455">
        <v>101.2</v>
      </c>
      <c r="G1455" s="71">
        <v>1000</v>
      </c>
      <c r="H1455" t="s">
        <v>115</v>
      </c>
      <c r="I1455" s="72">
        <v>-1012000</v>
      </c>
      <c r="J1455" s="72">
        <v>15669249.23</v>
      </c>
    </row>
    <row r="1456" spans="4:10" x14ac:dyDescent="0.2">
      <c r="D1456" t="s">
        <v>339</v>
      </c>
      <c r="E1456" t="s">
        <v>15</v>
      </c>
      <c r="F1456">
        <v>101.22</v>
      </c>
      <c r="G1456" s="71">
        <v>1000</v>
      </c>
      <c r="H1456" t="s">
        <v>113</v>
      </c>
      <c r="I1456">
        <v>-20</v>
      </c>
      <c r="J1456" s="72">
        <v>16681249.23</v>
      </c>
    </row>
    <row r="1457" spans="4:10" x14ac:dyDescent="0.2">
      <c r="D1457" t="s">
        <v>339</v>
      </c>
      <c r="E1457" t="s">
        <v>15</v>
      </c>
      <c r="F1457">
        <v>0.8</v>
      </c>
      <c r="G1457" s="71">
        <v>1000</v>
      </c>
      <c r="H1457" t="s">
        <v>114</v>
      </c>
      <c r="I1457" s="72">
        <v>-8012.82</v>
      </c>
      <c r="J1457" s="72">
        <v>16681269.23</v>
      </c>
    </row>
    <row r="1458" spans="4:10" x14ac:dyDescent="0.2">
      <c r="D1458" t="s">
        <v>339</v>
      </c>
      <c r="E1458" t="s">
        <v>15</v>
      </c>
      <c r="F1458">
        <v>101.22</v>
      </c>
      <c r="G1458" s="71">
        <v>1000</v>
      </c>
      <c r="H1458" t="s">
        <v>115</v>
      </c>
      <c r="I1458" s="72">
        <v>-1012200</v>
      </c>
      <c r="J1458" s="72">
        <v>16689282.050000001</v>
      </c>
    </row>
    <row r="1459" spans="4:10" x14ac:dyDescent="0.2">
      <c r="D1459" t="s">
        <v>339</v>
      </c>
      <c r="E1459" t="s">
        <v>15</v>
      </c>
      <c r="F1459">
        <v>101.22</v>
      </c>
      <c r="G1459" s="71">
        <v>1000</v>
      </c>
      <c r="H1459" t="s">
        <v>113</v>
      </c>
      <c r="I1459">
        <v>-20</v>
      </c>
      <c r="J1459" s="72">
        <v>17701482.050000001</v>
      </c>
    </row>
    <row r="1460" spans="4:10" x14ac:dyDescent="0.2">
      <c r="D1460" t="s">
        <v>339</v>
      </c>
      <c r="E1460" t="s">
        <v>15</v>
      </c>
      <c r="F1460">
        <v>0.8</v>
      </c>
      <c r="G1460" s="71">
        <v>1000</v>
      </c>
      <c r="H1460" t="s">
        <v>114</v>
      </c>
      <c r="I1460" s="72">
        <v>-8012.82</v>
      </c>
      <c r="J1460" s="72">
        <v>17701502.050000001</v>
      </c>
    </row>
    <row r="1461" spans="4:10" x14ac:dyDescent="0.2">
      <c r="D1461" t="s">
        <v>339</v>
      </c>
      <c r="E1461" t="s">
        <v>15</v>
      </c>
      <c r="F1461">
        <v>101.22</v>
      </c>
      <c r="G1461" s="71">
        <v>1000</v>
      </c>
      <c r="H1461" t="s">
        <v>115</v>
      </c>
      <c r="I1461" s="72">
        <v>-1012200</v>
      </c>
      <c r="J1461" s="72">
        <v>17709514.870000001</v>
      </c>
    </row>
    <row r="1462" spans="4:10" x14ac:dyDescent="0.2">
      <c r="D1462" t="s">
        <v>339</v>
      </c>
      <c r="E1462" t="s">
        <v>15</v>
      </c>
      <c r="F1462">
        <v>101.22</v>
      </c>
      <c r="G1462" s="71">
        <v>1000</v>
      </c>
      <c r="H1462" t="s">
        <v>113</v>
      </c>
      <c r="I1462">
        <v>-20</v>
      </c>
      <c r="J1462" s="72">
        <v>18721714.870000001</v>
      </c>
    </row>
    <row r="1463" spans="4:10" x14ac:dyDescent="0.2">
      <c r="D1463" t="s">
        <v>339</v>
      </c>
      <c r="E1463" t="s">
        <v>15</v>
      </c>
      <c r="F1463">
        <v>0.8</v>
      </c>
      <c r="G1463" s="71">
        <v>1000</v>
      </c>
      <c r="H1463" t="s">
        <v>114</v>
      </c>
      <c r="I1463" s="72">
        <v>-8012.82</v>
      </c>
      <c r="J1463" s="72">
        <v>18721734.870000001</v>
      </c>
    </row>
    <row r="1464" spans="4:10" x14ac:dyDescent="0.2">
      <c r="D1464" t="s">
        <v>339</v>
      </c>
      <c r="E1464" t="s">
        <v>15</v>
      </c>
      <c r="F1464">
        <v>101.22</v>
      </c>
      <c r="G1464" s="71">
        <v>1000</v>
      </c>
      <c r="H1464" t="s">
        <v>115</v>
      </c>
      <c r="I1464" s="72">
        <v>-1012200</v>
      </c>
      <c r="J1464" s="72">
        <v>18729747.690000001</v>
      </c>
    </row>
    <row r="1465" spans="4:10" x14ac:dyDescent="0.2">
      <c r="D1465" t="s">
        <v>339</v>
      </c>
      <c r="E1465" t="s">
        <v>15</v>
      </c>
      <c r="F1465">
        <v>101.22</v>
      </c>
      <c r="G1465" s="71">
        <v>1000</v>
      </c>
      <c r="H1465" t="s">
        <v>113</v>
      </c>
      <c r="I1465">
        <v>-20</v>
      </c>
      <c r="J1465" s="72">
        <v>19741947.690000001</v>
      </c>
    </row>
    <row r="1466" spans="4:10" x14ac:dyDescent="0.2">
      <c r="D1466" t="s">
        <v>339</v>
      </c>
      <c r="E1466" t="s">
        <v>15</v>
      </c>
      <c r="F1466">
        <v>0.8</v>
      </c>
      <c r="G1466" s="71">
        <v>1000</v>
      </c>
      <c r="H1466" t="s">
        <v>114</v>
      </c>
      <c r="I1466" s="72">
        <v>-8012.82</v>
      </c>
      <c r="J1466" s="72">
        <v>19741967.690000001</v>
      </c>
    </row>
    <row r="1467" spans="4:10" x14ac:dyDescent="0.2">
      <c r="D1467" t="s">
        <v>339</v>
      </c>
      <c r="E1467" t="s">
        <v>15</v>
      </c>
      <c r="F1467">
        <v>101.22</v>
      </c>
      <c r="G1467" s="71">
        <v>1000</v>
      </c>
      <c r="H1467" t="s">
        <v>115</v>
      </c>
      <c r="I1467" s="72">
        <v>-1012200</v>
      </c>
      <c r="J1467" s="72">
        <v>19749980.510000002</v>
      </c>
    </row>
    <row r="1468" spans="4:10" x14ac:dyDescent="0.2">
      <c r="D1468" t="s">
        <v>339</v>
      </c>
      <c r="E1468" t="s">
        <v>15</v>
      </c>
      <c r="F1468">
        <v>101.22</v>
      </c>
      <c r="G1468" s="71">
        <v>1000</v>
      </c>
      <c r="H1468" t="s">
        <v>113</v>
      </c>
      <c r="I1468">
        <v>-20</v>
      </c>
      <c r="J1468" s="72">
        <v>20762180.510000002</v>
      </c>
    </row>
    <row r="1469" spans="4:10" x14ac:dyDescent="0.2">
      <c r="D1469" t="s">
        <v>339</v>
      </c>
      <c r="E1469" t="s">
        <v>15</v>
      </c>
      <c r="F1469">
        <v>0.8</v>
      </c>
      <c r="G1469" s="71">
        <v>1000</v>
      </c>
      <c r="H1469" t="s">
        <v>114</v>
      </c>
      <c r="I1469" s="72">
        <v>-8012.82</v>
      </c>
      <c r="J1469" s="72">
        <v>20762200.510000002</v>
      </c>
    </row>
    <row r="1470" spans="4:10" x14ac:dyDescent="0.2">
      <c r="D1470" t="s">
        <v>339</v>
      </c>
      <c r="E1470" t="s">
        <v>15</v>
      </c>
      <c r="F1470">
        <v>101.22</v>
      </c>
      <c r="G1470" s="71">
        <v>1000</v>
      </c>
      <c r="H1470" t="s">
        <v>115</v>
      </c>
      <c r="I1470" s="72">
        <v>-1012200</v>
      </c>
      <c r="J1470" s="72">
        <v>20770213.329999998</v>
      </c>
    </row>
    <row r="1471" spans="4:10" x14ac:dyDescent="0.2">
      <c r="D1471" t="s">
        <v>339</v>
      </c>
      <c r="E1471" t="s">
        <v>15</v>
      </c>
      <c r="F1471">
        <v>101.22</v>
      </c>
      <c r="G1471" s="71">
        <v>1000</v>
      </c>
      <c r="H1471" t="s">
        <v>113</v>
      </c>
      <c r="I1471">
        <v>-20</v>
      </c>
      <c r="J1471" s="72">
        <v>21782413.329999998</v>
      </c>
    </row>
    <row r="1472" spans="4:10" x14ac:dyDescent="0.2">
      <c r="D1472" t="s">
        <v>339</v>
      </c>
      <c r="E1472" t="s">
        <v>15</v>
      </c>
      <c r="F1472">
        <v>0.8</v>
      </c>
      <c r="G1472" s="71">
        <v>1000</v>
      </c>
      <c r="H1472" t="s">
        <v>114</v>
      </c>
      <c r="I1472" s="72">
        <v>-8012.82</v>
      </c>
      <c r="J1472" s="72">
        <v>21782433.329999998</v>
      </c>
    </row>
    <row r="1473" spans="4:10" x14ac:dyDescent="0.2">
      <c r="D1473" t="s">
        <v>339</v>
      </c>
      <c r="E1473" t="s">
        <v>15</v>
      </c>
      <c r="F1473">
        <v>101.22</v>
      </c>
      <c r="G1473" s="71">
        <v>1000</v>
      </c>
      <c r="H1473" t="s">
        <v>115</v>
      </c>
      <c r="I1473" s="72">
        <v>-1012200</v>
      </c>
      <c r="J1473" s="72">
        <v>21790446.149999999</v>
      </c>
    </row>
    <row r="1474" spans="4:10" x14ac:dyDescent="0.2">
      <c r="D1474" t="s">
        <v>339</v>
      </c>
      <c r="E1474" t="s">
        <v>15</v>
      </c>
      <c r="F1474">
        <v>101.22</v>
      </c>
      <c r="G1474" s="71">
        <v>1000</v>
      </c>
      <c r="H1474" t="s">
        <v>113</v>
      </c>
      <c r="I1474">
        <v>-20</v>
      </c>
      <c r="J1474" s="72">
        <v>22802646.149999999</v>
      </c>
    </row>
    <row r="1475" spans="4:10" x14ac:dyDescent="0.2">
      <c r="D1475" t="s">
        <v>339</v>
      </c>
      <c r="E1475" t="s">
        <v>15</v>
      </c>
      <c r="F1475">
        <v>0.8</v>
      </c>
      <c r="G1475" s="71">
        <v>1000</v>
      </c>
      <c r="H1475" t="s">
        <v>114</v>
      </c>
      <c r="I1475" s="72">
        <v>-8012.82</v>
      </c>
      <c r="J1475" s="72">
        <v>22802666.149999999</v>
      </c>
    </row>
    <row r="1476" spans="4:10" x14ac:dyDescent="0.2">
      <c r="D1476" t="s">
        <v>339</v>
      </c>
      <c r="E1476" t="s">
        <v>15</v>
      </c>
      <c r="F1476">
        <v>101.22</v>
      </c>
      <c r="G1476" s="71">
        <v>1000</v>
      </c>
      <c r="H1476" t="s">
        <v>115</v>
      </c>
      <c r="I1476" s="72">
        <v>-1012200</v>
      </c>
      <c r="J1476" s="72">
        <v>22810678.969999999</v>
      </c>
    </row>
    <row r="1477" spans="4:10" x14ac:dyDescent="0.2">
      <c r="D1477" t="s">
        <v>339</v>
      </c>
      <c r="E1477" t="s">
        <v>15</v>
      </c>
      <c r="F1477">
        <v>101.22</v>
      </c>
      <c r="G1477" s="71">
        <v>1000</v>
      </c>
      <c r="H1477" t="s">
        <v>113</v>
      </c>
      <c r="I1477">
        <v>-20</v>
      </c>
      <c r="J1477" s="72">
        <v>23822878.969999999</v>
      </c>
    </row>
    <row r="1478" spans="4:10" x14ac:dyDescent="0.2">
      <c r="D1478" t="s">
        <v>339</v>
      </c>
      <c r="E1478" t="s">
        <v>15</v>
      </c>
      <c r="F1478">
        <v>0.8</v>
      </c>
      <c r="G1478" s="71">
        <v>1000</v>
      </c>
      <c r="H1478" t="s">
        <v>114</v>
      </c>
      <c r="I1478" s="72">
        <v>-8012.82</v>
      </c>
      <c r="J1478" s="72">
        <v>23822898.969999999</v>
      </c>
    </row>
    <row r="1479" spans="4:10" x14ac:dyDescent="0.2">
      <c r="D1479" t="s">
        <v>339</v>
      </c>
      <c r="E1479" t="s">
        <v>15</v>
      </c>
      <c r="F1479">
        <v>101.22</v>
      </c>
      <c r="G1479" s="71">
        <v>1000</v>
      </c>
      <c r="H1479" t="s">
        <v>115</v>
      </c>
      <c r="I1479" s="72">
        <v>-1012200</v>
      </c>
      <c r="J1479" s="72">
        <v>23830911.789999999</v>
      </c>
    </row>
    <row r="1480" spans="4:10" x14ac:dyDescent="0.2">
      <c r="D1480" t="s">
        <v>340</v>
      </c>
      <c r="E1480" t="s">
        <v>15</v>
      </c>
      <c r="F1480">
        <v>101.29</v>
      </c>
      <c r="G1480" s="71">
        <v>1000</v>
      </c>
      <c r="H1480" t="s">
        <v>113</v>
      </c>
      <c r="I1480">
        <v>-20</v>
      </c>
      <c r="J1480" s="72">
        <v>24843111.789999999</v>
      </c>
    </row>
    <row r="1481" spans="4:10" x14ac:dyDescent="0.2">
      <c r="D1481" t="s">
        <v>340</v>
      </c>
      <c r="E1481" t="s">
        <v>15</v>
      </c>
      <c r="F1481">
        <v>0.79</v>
      </c>
      <c r="G1481" s="71">
        <v>1000</v>
      </c>
      <c r="H1481" t="s">
        <v>114</v>
      </c>
      <c r="I1481" s="72">
        <v>-7932.69</v>
      </c>
      <c r="J1481" s="72">
        <v>24843131.789999999</v>
      </c>
    </row>
    <row r="1482" spans="4:10" x14ac:dyDescent="0.2">
      <c r="D1482" t="s">
        <v>340</v>
      </c>
      <c r="E1482" t="s">
        <v>15</v>
      </c>
      <c r="F1482">
        <v>101.29</v>
      </c>
      <c r="G1482" s="71">
        <v>1000</v>
      </c>
      <c r="H1482" t="s">
        <v>115</v>
      </c>
      <c r="I1482" s="72">
        <v>-1012900</v>
      </c>
      <c r="J1482" s="72">
        <v>24851064.489999998</v>
      </c>
    </row>
    <row r="1483" spans="4:10" x14ac:dyDescent="0.2">
      <c r="D1483" t="s">
        <v>340</v>
      </c>
      <c r="E1483" t="s">
        <v>15</v>
      </c>
      <c r="F1483">
        <v>101.29</v>
      </c>
      <c r="G1483" s="71">
        <v>1000</v>
      </c>
      <c r="H1483" t="s">
        <v>113</v>
      </c>
      <c r="I1483">
        <v>-20</v>
      </c>
      <c r="J1483" s="72">
        <v>25863964.489999998</v>
      </c>
    </row>
    <row r="1484" spans="4:10" x14ac:dyDescent="0.2">
      <c r="D1484" t="s">
        <v>340</v>
      </c>
      <c r="E1484" t="s">
        <v>15</v>
      </c>
      <c r="F1484">
        <v>0.79</v>
      </c>
      <c r="G1484" s="71">
        <v>1000</v>
      </c>
      <c r="H1484" t="s">
        <v>114</v>
      </c>
      <c r="I1484" s="72">
        <v>-7932.69</v>
      </c>
      <c r="J1484" s="72">
        <v>25863984.489999998</v>
      </c>
    </row>
    <row r="1485" spans="4:10" x14ac:dyDescent="0.2">
      <c r="D1485" t="s">
        <v>340</v>
      </c>
      <c r="E1485" t="s">
        <v>15</v>
      </c>
      <c r="F1485">
        <v>101.29</v>
      </c>
      <c r="G1485" s="71">
        <v>1000</v>
      </c>
      <c r="H1485" t="s">
        <v>115</v>
      </c>
      <c r="I1485" s="72">
        <v>-1012900</v>
      </c>
      <c r="J1485" s="72">
        <v>25871917.18</v>
      </c>
    </row>
    <row r="1486" spans="4:10" x14ac:dyDescent="0.2">
      <c r="D1486" t="s">
        <v>341</v>
      </c>
      <c r="E1486" t="s">
        <v>15</v>
      </c>
      <c r="F1486">
        <v>100.9</v>
      </c>
      <c r="G1486" s="71">
        <v>1000</v>
      </c>
      <c r="H1486" t="s">
        <v>113</v>
      </c>
      <c r="I1486">
        <v>-20</v>
      </c>
      <c r="J1486" s="72">
        <v>26884817.18</v>
      </c>
    </row>
    <row r="1487" spans="4:10" x14ac:dyDescent="0.2">
      <c r="D1487" t="s">
        <v>341</v>
      </c>
      <c r="E1487" t="s">
        <v>15</v>
      </c>
      <c r="F1487">
        <v>0.72</v>
      </c>
      <c r="G1487" s="71">
        <v>1000</v>
      </c>
      <c r="H1487" t="s">
        <v>114</v>
      </c>
      <c r="I1487" s="72">
        <v>-7211.54</v>
      </c>
      <c r="J1487" s="72">
        <v>26884837.18</v>
      </c>
    </row>
    <row r="1488" spans="4:10" x14ac:dyDescent="0.2">
      <c r="D1488" t="s">
        <v>341</v>
      </c>
      <c r="E1488" t="s">
        <v>15</v>
      </c>
      <c r="F1488">
        <v>100.9</v>
      </c>
      <c r="G1488" s="71">
        <v>1000</v>
      </c>
      <c r="H1488" t="s">
        <v>115</v>
      </c>
      <c r="I1488" s="72">
        <v>-1009000</v>
      </c>
      <c r="J1488" s="72">
        <v>26892048.719999999</v>
      </c>
    </row>
    <row r="1489" spans="4:10" x14ac:dyDescent="0.2">
      <c r="D1489" t="s">
        <v>342</v>
      </c>
      <c r="E1489" t="s">
        <v>15</v>
      </c>
      <c r="F1489">
        <v>100.75</v>
      </c>
      <c r="G1489" s="71">
        <v>1000</v>
      </c>
      <c r="H1489" t="s">
        <v>113</v>
      </c>
      <c r="I1489">
        <v>-20</v>
      </c>
      <c r="J1489" s="72">
        <v>27901048.719999999</v>
      </c>
    </row>
    <row r="1490" spans="4:10" x14ac:dyDescent="0.2">
      <c r="D1490" t="s">
        <v>342</v>
      </c>
      <c r="E1490" t="s">
        <v>15</v>
      </c>
      <c r="F1490">
        <v>0.71</v>
      </c>
      <c r="G1490" s="71">
        <v>1000</v>
      </c>
      <c r="H1490" t="s">
        <v>114</v>
      </c>
      <c r="I1490" s="72">
        <v>-7131.41</v>
      </c>
      <c r="J1490" s="72">
        <v>27901068.719999999</v>
      </c>
    </row>
    <row r="1491" spans="4:10" x14ac:dyDescent="0.2">
      <c r="D1491" t="s">
        <v>342</v>
      </c>
      <c r="E1491" t="s">
        <v>15</v>
      </c>
      <c r="F1491">
        <v>100.75</v>
      </c>
      <c r="G1491" s="71">
        <v>1000</v>
      </c>
      <c r="H1491" t="s">
        <v>115</v>
      </c>
      <c r="I1491" s="72">
        <v>-1007500</v>
      </c>
      <c r="J1491" s="72">
        <v>27908200.129999999</v>
      </c>
    </row>
    <row r="1492" spans="4:10" x14ac:dyDescent="0.2">
      <c r="D1492" t="s">
        <v>343</v>
      </c>
      <c r="E1492" t="s">
        <v>233</v>
      </c>
      <c r="F1492">
        <v>0</v>
      </c>
      <c r="G1492" s="72">
        <v>940051.15</v>
      </c>
      <c r="H1492" t="s">
        <v>234</v>
      </c>
      <c r="I1492">
        <v>0</v>
      </c>
      <c r="J1492" s="72">
        <v>-10000000</v>
      </c>
    </row>
    <row r="1493" spans="4:10" x14ac:dyDescent="0.2">
      <c r="D1493" t="s">
        <v>343</v>
      </c>
      <c r="E1493" t="s">
        <v>233</v>
      </c>
      <c r="F1493">
        <v>0</v>
      </c>
      <c r="G1493" s="72">
        <v>940051.15</v>
      </c>
      <c r="H1493" t="s">
        <v>235</v>
      </c>
      <c r="I1493">
        <v>0</v>
      </c>
      <c r="J1493" s="72">
        <v>-10000000</v>
      </c>
    </row>
    <row r="1494" spans="4:10" x14ac:dyDescent="0.2">
      <c r="D1494" t="s">
        <v>343</v>
      </c>
      <c r="E1494" t="s">
        <v>17</v>
      </c>
      <c r="F1494">
        <v>93.31</v>
      </c>
      <c r="G1494" s="71">
        <v>-1000</v>
      </c>
      <c r="H1494" t="s">
        <v>113</v>
      </c>
      <c r="I1494">
        <v>-20</v>
      </c>
      <c r="J1494" s="72">
        <v>28915700.129999999</v>
      </c>
    </row>
    <row r="1495" spans="4:10" x14ac:dyDescent="0.2">
      <c r="D1495" t="s">
        <v>343</v>
      </c>
      <c r="E1495" t="s">
        <v>17</v>
      </c>
      <c r="F1495">
        <v>0.7</v>
      </c>
      <c r="G1495" s="71">
        <v>-1000</v>
      </c>
      <c r="H1495" t="s">
        <v>114</v>
      </c>
      <c r="I1495" s="72">
        <v>6971.15</v>
      </c>
      <c r="J1495" s="72">
        <v>28915720.129999999</v>
      </c>
    </row>
    <row r="1496" spans="4:10" x14ac:dyDescent="0.2">
      <c r="D1496" t="s">
        <v>343</v>
      </c>
      <c r="E1496" t="s">
        <v>17</v>
      </c>
      <c r="F1496">
        <v>93.31</v>
      </c>
      <c r="G1496" s="71">
        <v>-1000</v>
      </c>
      <c r="H1496" t="s">
        <v>115</v>
      </c>
      <c r="I1496" s="72">
        <v>933100</v>
      </c>
      <c r="J1496" s="72">
        <v>28908748.969999999</v>
      </c>
    </row>
    <row r="1497" spans="4:10" x14ac:dyDescent="0.2">
      <c r="D1497" t="s">
        <v>343</v>
      </c>
      <c r="E1497" t="s">
        <v>233</v>
      </c>
      <c r="F1497">
        <v>0</v>
      </c>
      <c r="G1497" s="72">
        <v>940051.15</v>
      </c>
      <c r="H1497" t="s">
        <v>234</v>
      </c>
      <c r="I1497">
        <v>0</v>
      </c>
      <c r="J1497" s="72">
        <v>-10000000</v>
      </c>
    </row>
    <row r="1498" spans="4:10" x14ac:dyDescent="0.2">
      <c r="D1498" t="s">
        <v>343</v>
      </c>
      <c r="E1498" t="s">
        <v>233</v>
      </c>
      <c r="F1498">
        <v>0</v>
      </c>
      <c r="G1498" s="72">
        <v>940051.15</v>
      </c>
      <c r="H1498" t="s">
        <v>235</v>
      </c>
      <c r="I1498">
        <v>0</v>
      </c>
      <c r="J1498" s="72">
        <v>-10000000</v>
      </c>
    </row>
    <row r="1499" spans="4:10" x14ac:dyDescent="0.2">
      <c r="D1499" t="s">
        <v>343</v>
      </c>
      <c r="E1499" t="s">
        <v>17</v>
      </c>
      <c r="F1499">
        <v>93.31</v>
      </c>
      <c r="G1499" s="71">
        <v>-1000</v>
      </c>
      <c r="H1499" t="s">
        <v>113</v>
      </c>
      <c r="I1499">
        <v>-20</v>
      </c>
      <c r="J1499" s="72">
        <v>27975648.969999999</v>
      </c>
    </row>
    <row r="1500" spans="4:10" x14ac:dyDescent="0.2">
      <c r="D1500" t="s">
        <v>343</v>
      </c>
      <c r="E1500" t="s">
        <v>17</v>
      </c>
      <c r="F1500">
        <v>0.7</v>
      </c>
      <c r="G1500" s="71">
        <v>-1000</v>
      </c>
      <c r="H1500" t="s">
        <v>114</v>
      </c>
      <c r="I1500" s="72">
        <v>6971.15</v>
      </c>
      <c r="J1500" s="72">
        <v>27975668.969999999</v>
      </c>
    </row>
    <row r="1501" spans="4:10" x14ac:dyDescent="0.2">
      <c r="D1501" t="s">
        <v>343</v>
      </c>
      <c r="E1501" t="s">
        <v>17</v>
      </c>
      <c r="F1501">
        <v>93.31</v>
      </c>
      <c r="G1501" s="71">
        <v>-1000</v>
      </c>
      <c r="H1501" t="s">
        <v>115</v>
      </c>
      <c r="I1501" s="72">
        <v>933100</v>
      </c>
      <c r="J1501" s="72">
        <v>27968697.82</v>
      </c>
    </row>
    <row r="1502" spans="4:10" x14ac:dyDescent="0.2">
      <c r="D1502" t="s">
        <v>343</v>
      </c>
      <c r="E1502" t="s">
        <v>233</v>
      </c>
      <c r="F1502">
        <v>0</v>
      </c>
      <c r="G1502" s="72">
        <v>940051.15</v>
      </c>
      <c r="H1502" t="s">
        <v>234</v>
      </c>
      <c r="I1502">
        <v>0</v>
      </c>
      <c r="J1502" s="72">
        <v>-10000000</v>
      </c>
    </row>
    <row r="1503" spans="4:10" x14ac:dyDescent="0.2">
      <c r="D1503" t="s">
        <v>343</v>
      </c>
      <c r="E1503" t="s">
        <v>233</v>
      </c>
      <c r="F1503">
        <v>0</v>
      </c>
      <c r="G1503" s="72">
        <v>940051.15</v>
      </c>
      <c r="H1503" t="s">
        <v>235</v>
      </c>
      <c r="I1503">
        <v>0</v>
      </c>
      <c r="J1503" s="72">
        <v>-10000000</v>
      </c>
    </row>
    <row r="1504" spans="4:10" x14ac:dyDescent="0.2">
      <c r="D1504" t="s">
        <v>343</v>
      </c>
      <c r="E1504" t="s">
        <v>17</v>
      </c>
      <c r="F1504">
        <v>93.31</v>
      </c>
      <c r="G1504" s="71">
        <v>-1000</v>
      </c>
      <c r="H1504" t="s">
        <v>113</v>
      </c>
      <c r="I1504">
        <v>-20</v>
      </c>
      <c r="J1504" s="72">
        <v>27035597.82</v>
      </c>
    </row>
    <row r="1505" spans="4:10" x14ac:dyDescent="0.2">
      <c r="D1505" t="s">
        <v>343</v>
      </c>
      <c r="E1505" t="s">
        <v>17</v>
      </c>
      <c r="F1505">
        <v>0.7</v>
      </c>
      <c r="G1505" s="71">
        <v>-1000</v>
      </c>
      <c r="H1505" t="s">
        <v>114</v>
      </c>
      <c r="I1505" s="72">
        <v>6971.15</v>
      </c>
      <c r="J1505" s="72">
        <v>27035617.82</v>
      </c>
    </row>
    <row r="1506" spans="4:10" x14ac:dyDescent="0.2">
      <c r="D1506" t="s">
        <v>343</v>
      </c>
      <c r="E1506" t="s">
        <v>17</v>
      </c>
      <c r="F1506">
        <v>93.31</v>
      </c>
      <c r="G1506" s="71">
        <v>-1000</v>
      </c>
      <c r="H1506" t="s">
        <v>115</v>
      </c>
      <c r="I1506" s="72">
        <v>933100</v>
      </c>
      <c r="J1506" s="72">
        <v>27028646.670000002</v>
      </c>
    </row>
    <row r="1507" spans="4:10" x14ac:dyDescent="0.2">
      <c r="D1507" t="s">
        <v>343</v>
      </c>
      <c r="E1507" t="s">
        <v>233</v>
      </c>
      <c r="F1507">
        <v>0</v>
      </c>
      <c r="G1507" s="72">
        <v>940051.15</v>
      </c>
      <c r="H1507" t="s">
        <v>234</v>
      </c>
      <c r="I1507">
        <v>0</v>
      </c>
      <c r="J1507" s="72">
        <v>-10000000</v>
      </c>
    </row>
    <row r="1508" spans="4:10" x14ac:dyDescent="0.2">
      <c r="D1508" t="s">
        <v>343</v>
      </c>
      <c r="E1508" t="s">
        <v>233</v>
      </c>
      <c r="F1508">
        <v>0</v>
      </c>
      <c r="G1508" s="72">
        <v>940051.15</v>
      </c>
      <c r="H1508" t="s">
        <v>235</v>
      </c>
      <c r="I1508">
        <v>0</v>
      </c>
      <c r="J1508" s="72">
        <v>-10000000</v>
      </c>
    </row>
    <row r="1509" spans="4:10" x14ac:dyDescent="0.2">
      <c r="D1509" t="s">
        <v>343</v>
      </c>
      <c r="E1509" t="s">
        <v>17</v>
      </c>
      <c r="F1509">
        <v>93.31</v>
      </c>
      <c r="G1509" s="71">
        <v>-1000</v>
      </c>
      <c r="H1509" t="s">
        <v>113</v>
      </c>
      <c r="I1509">
        <v>-20</v>
      </c>
      <c r="J1509" s="72">
        <v>26095546.670000002</v>
      </c>
    </row>
    <row r="1510" spans="4:10" x14ac:dyDescent="0.2">
      <c r="D1510" t="s">
        <v>343</v>
      </c>
      <c r="E1510" t="s">
        <v>17</v>
      </c>
      <c r="F1510">
        <v>0.7</v>
      </c>
      <c r="G1510" s="71">
        <v>-1000</v>
      </c>
      <c r="H1510" t="s">
        <v>114</v>
      </c>
      <c r="I1510" s="72">
        <v>6971.15</v>
      </c>
      <c r="J1510" s="72">
        <v>26095566.670000002</v>
      </c>
    </row>
    <row r="1511" spans="4:10" x14ac:dyDescent="0.2">
      <c r="D1511" t="s">
        <v>343</v>
      </c>
      <c r="E1511" t="s">
        <v>17</v>
      </c>
      <c r="F1511">
        <v>93.31</v>
      </c>
      <c r="G1511" s="71">
        <v>-1000</v>
      </c>
      <c r="H1511" t="s">
        <v>115</v>
      </c>
      <c r="I1511" s="72">
        <v>933100</v>
      </c>
      <c r="J1511" s="72">
        <v>26088595.510000002</v>
      </c>
    </row>
    <row r="1512" spans="4:10" x14ac:dyDescent="0.2">
      <c r="D1512" t="s">
        <v>344</v>
      </c>
      <c r="E1512" t="s">
        <v>233</v>
      </c>
      <c r="F1512">
        <v>0</v>
      </c>
      <c r="G1512" s="72">
        <v>155495.53</v>
      </c>
      <c r="H1512" t="s">
        <v>234</v>
      </c>
      <c r="I1512">
        <v>0</v>
      </c>
      <c r="J1512" s="72">
        <v>-10000000</v>
      </c>
    </row>
    <row r="1513" spans="4:10" x14ac:dyDescent="0.2">
      <c r="D1513" t="s">
        <v>344</v>
      </c>
      <c r="E1513" t="s">
        <v>233</v>
      </c>
      <c r="F1513">
        <v>0</v>
      </c>
      <c r="G1513" s="72">
        <v>155495.53</v>
      </c>
      <c r="H1513" t="s">
        <v>235</v>
      </c>
      <c r="I1513">
        <v>0</v>
      </c>
      <c r="J1513" s="72">
        <v>-10000000</v>
      </c>
    </row>
    <row r="1514" spans="4:10" x14ac:dyDescent="0.2">
      <c r="D1514" t="s">
        <v>344</v>
      </c>
      <c r="E1514" t="s">
        <v>17</v>
      </c>
      <c r="F1514">
        <v>93.09</v>
      </c>
      <c r="G1514" s="71">
        <v>-1000</v>
      </c>
      <c r="H1514" t="s">
        <v>113</v>
      </c>
      <c r="I1514">
        <v>-20</v>
      </c>
      <c r="J1514" s="72">
        <v>25155495.510000002</v>
      </c>
    </row>
    <row r="1515" spans="4:10" x14ac:dyDescent="0.2">
      <c r="D1515" t="s">
        <v>344</v>
      </c>
      <c r="E1515" t="s">
        <v>17</v>
      </c>
      <c r="F1515">
        <v>0.69</v>
      </c>
      <c r="G1515" s="71">
        <v>-1000</v>
      </c>
      <c r="H1515" t="s">
        <v>114</v>
      </c>
      <c r="I1515" s="72">
        <v>6891.03</v>
      </c>
      <c r="J1515" s="72">
        <v>25155515.510000002</v>
      </c>
    </row>
    <row r="1516" spans="4:10" x14ac:dyDescent="0.2">
      <c r="D1516" t="s">
        <v>344</v>
      </c>
      <c r="E1516" t="s">
        <v>17</v>
      </c>
      <c r="F1516">
        <v>93.09</v>
      </c>
      <c r="G1516" s="71">
        <v>-1000</v>
      </c>
      <c r="H1516" t="s">
        <v>115</v>
      </c>
      <c r="I1516" s="72">
        <v>930900</v>
      </c>
      <c r="J1516" s="72">
        <v>25148624.489999998</v>
      </c>
    </row>
    <row r="1517" spans="4:10" x14ac:dyDescent="0.2">
      <c r="D1517" t="s">
        <v>186</v>
      </c>
      <c r="E1517" t="s">
        <v>15</v>
      </c>
      <c r="F1517">
        <v>100.75</v>
      </c>
      <c r="G1517" s="71">
        <v>-1000</v>
      </c>
      <c r="H1517" t="s">
        <v>113</v>
      </c>
      <c r="I1517">
        <v>-20</v>
      </c>
      <c r="J1517" s="72">
        <v>24217724.489999998</v>
      </c>
    </row>
    <row r="1518" spans="4:10" x14ac:dyDescent="0.2">
      <c r="D1518" t="s">
        <v>186</v>
      </c>
      <c r="E1518" t="s">
        <v>15</v>
      </c>
      <c r="F1518">
        <v>0.6</v>
      </c>
      <c r="G1518" s="71">
        <v>-1000</v>
      </c>
      <c r="H1518" t="s">
        <v>114</v>
      </c>
      <c r="I1518" s="72">
        <v>6009.62</v>
      </c>
      <c r="J1518" s="72">
        <v>24217744.489999998</v>
      </c>
    </row>
    <row r="1519" spans="4:10" x14ac:dyDescent="0.2">
      <c r="D1519" t="s">
        <v>186</v>
      </c>
      <c r="E1519" t="s">
        <v>15</v>
      </c>
      <c r="F1519">
        <v>100.75</v>
      </c>
      <c r="G1519" s="71">
        <v>-1000</v>
      </c>
      <c r="H1519" t="s">
        <v>115</v>
      </c>
      <c r="I1519" s="72">
        <v>1007500</v>
      </c>
      <c r="J1519" s="72">
        <v>24211734.870000001</v>
      </c>
    </row>
    <row r="1520" spans="4:10" x14ac:dyDescent="0.2">
      <c r="D1520" t="s">
        <v>188</v>
      </c>
      <c r="E1520" t="s">
        <v>15</v>
      </c>
      <c r="F1520">
        <v>100.83</v>
      </c>
      <c r="G1520" s="71">
        <v>-1000</v>
      </c>
      <c r="H1520" t="s">
        <v>113</v>
      </c>
      <c r="I1520">
        <v>-20</v>
      </c>
      <c r="J1520" s="72">
        <v>23204234.870000001</v>
      </c>
    </row>
    <row r="1521" spans="4:10" x14ac:dyDescent="0.2">
      <c r="D1521" t="s">
        <v>188</v>
      </c>
      <c r="E1521" t="s">
        <v>15</v>
      </c>
      <c r="F1521">
        <v>0.57999999999999996</v>
      </c>
      <c r="G1521" s="71">
        <v>-1000</v>
      </c>
      <c r="H1521" t="s">
        <v>114</v>
      </c>
      <c r="I1521" s="72">
        <v>5849.36</v>
      </c>
      <c r="J1521" s="72">
        <v>23204254.870000001</v>
      </c>
    </row>
    <row r="1522" spans="4:10" x14ac:dyDescent="0.2">
      <c r="D1522" t="s">
        <v>188</v>
      </c>
      <c r="E1522" t="s">
        <v>15</v>
      </c>
      <c r="F1522">
        <v>100.83</v>
      </c>
      <c r="G1522" s="71">
        <v>-1000</v>
      </c>
      <c r="H1522" t="s">
        <v>115</v>
      </c>
      <c r="I1522" s="72">
        <v>1008300</v>
      </c>
      <c r="J1522" s="72">
        <v>23198405.510000002</v>
      </c>
    </row>
    <row r="1523" spans="4:10" x14ac:dyDescent="0.2">
      <c r="D1523" t="s">
        <v>188</v>
      </c>
      <c r="E1523" t="s">
        <v>15</v>
      </c>
      <c r="F1523">
        <v>100.83</v>
      </c>
      <c r="G1523" s="71">
        <v>-1000</v>
      </c>
      <c r="H1523" t="s">
        <v>113</v>
      </c>
      <c r="I1523">
        <v>-20</v>
      </c>
      <c r="J1523" s="72">
        <v>22190105.510000002</v>
      </c>
    </row>
    <row r="1524" spans="4:10" x14ac:dyDescent="0.2">
      <c r="D1524" t="s">
        <v>188</v>
      </c>
      <c r="E1524" t="s">
        <v>15</v>
      </c>
      <c r="F1524">
        <v>0.57999999999999996</v>
      </c>
      <c r="G1524" s="71">
        <v>-1000</v>
      </c>
      <c r="H1524" t="s">
        <v>114</v>
      </c>
      <c r="I1524" s="72">
        <v>5849.36</v>
      </c>
      <c r="J1524" s="72">
        <v>22190125.510000002</v>
      </c>
    </row>
    <row r="1525" spans="4:10" x14ac:dyDescent="0.2">
      <c r="D1525" t="s">
        <v>188</v>
      </c>
      <c r="E1525" t="s">
        <v>15</v>
      </c>
      <c r="F1525">
        <v>100.83</v>
      </c>
      <c r="G1525" s="71">
        <v>-1000</v>
      </c>
      <c r="H1525" t="s">
        <v>115</v>
      </c>
      <c r="I1525" s="72">
        <v>1008300</v>
      </c>
      <c r="J1525" s="72">
        <v>22184276.149999999</v>
      </c>
    </row>
    <row r="1526" spans="4:10" x14ac:dyDescent="0.2">
      <c r="D1526" t="s">
        <v>188</v>
      </c>
      <c r="E1526" t="s">
        <v>15</v>
      </c>
      <c r="F1526">
        <v>100.83</v>
      </c>
      <c r="G1526" s="71">
        <v>-1000</v>
      </c>
      <c r="H1526" t="s">
        <v>113</v>
      </c>
      <c r="I1526">
        <v>-20</v>
      </c>
      <c r="J1526" s="72">
        <v>21175976.149999999</v>
      </c>
    </row>
    <row r="1527" spans="4:10" x14ac:dyDescent="0.2">
      <c r="D1527" t="s">
        <v>188</v>
      </c>
      <c r="E1527" t="s">
        <v>15</v>
      </c>
      <c r="F1527">
        <v>0.57999999999999996</v>
      </c>
      <c r="G1527" s="71">
        <v>-1000</v>
      </c>
      <c r="H1527" t="s">
        <v>114</v>
      </c>
      <c r="I1527" s="72">
        <v>5849.36</v>
      </c>
      <c r="J1527" s="72">
        <v>21175996.149999999</v>
      </c>
    </row>
    <row r="1528" spans="4:10" x14ac:dyDescent="0.2">
      <c r="D1528" t="s">
        <v>188</v>
      </c>
      <c r="E1528" t="s">
        <v>15</v>
      </c>
      <c r="F1528">
        <v>100.83</v>
      </c>
      <c r="G1528" s="71">
        <v>-1000</v>
      </c>
      <c r="H1528" t="s">
        <v>115</v>
      </c>
      <c r="I1528" s="72">
        <v>1008300</v>
      </c>
      <c r="J1528" s="72">
        <v>21170146.789999999</v>
      </c>
    </row>
    <row r="1529" spans="4:10" x14ac:dyDescent="0.2">
      <c r="D1529" t="s">
        <v>188</v>
      </c>
      <c r="E1529" t="s">
        <v>15</v>
      </c>
      <c r="F1529">
        <v>100.83</v>
      </c>
      <c r="G1529" s="71">
        <v>-1000</v>
      </c>
      <c r="H1529" t="s">
        <v>113</v>
      </c>
      <c r="I1529">
        <v>-20</v>
      </c>
      <c r="J1529" s="72">
        <v>20161846.789999999</v>
      </c>
    </row>
    <row r="1530" spans="4:10" x14ac:dyDescent="0.2">
      <c r="D1530" t="s">
        <v>188</v>
      </c>
      <c r="E1530" t="s">
        <v>15</v>
      </c>
      <c r="F1530">
        <v>0.57999999999999996</v>
      </c>
      <c r="G1530" s="71">
        <v>-1000</v>
      </c>
      <c r="H1530" t="s">
        <v>114</v>
      </c>
      <c r="I1530" s="72">
        <v>5849.36</v>
      </c>
      <c r="J1530" s="72">
        <v>20161866.789999999</v>
      </c>
    </row>
    <row r="1531" spans="4:10" x14ac:dyDescent="0.2">
      <c r="D1531" t="s">
        <v>188</v>
      </c>
      <c r="E1531" t="s">
        <v>15</v>
      </c>
      <c r="F1531">
        <v>100.83</v>
      </c>
      <c r="G1531" s="71">
        <v>-1000</v>
      </c>
      <c r="H1531" t="s">
        <v>115</v>
      </c>
      <c r="I1531" s="72">
        <v>1008300</v>
      </c>
      <c r="J1531" s="72">
        <v>20156017.440000001</v>
      </c>
    </row>
    <row r="1532" spans="4:10" x14ac:dyDescent="0.2">
      <c r="D1532" t="s">
        <v>345</v>
      </c>
      <c r="E1532" t="s">
        <v>15</v>
      </c>
      <c r="F1532">
        <v>101.11</v>
      </c>
      <c r="G1532" s="71">
        <v>-1000</v>
      </c>
      <c r="H1532" t="s">
        <v>113</v>
      </c>
      <c r="I1532">
        <v>-20</v>
      </c>
      <c r="J1532" s="72">
        <v>19147717.440000001</v>
      </c>
    </row>
    <row r="1533" spans="4:10" x14ac:dyDescent="0.2">
      <c r="D1533" t="s">
        <v>345</v>
      </c>
      <c r="E1533" t="s">
        <v>15</v>
      </c>
      <c r="F1533">
        <v>0.54</v>
      </c>
      <c r="G1533" s="71">
        <v>-1000</v>
      </c>
      <c r="H1533" t="s">
        <v>114</v>
      </c>
      <c r="I1533" s="72">
        <v>5448.72</v>
      </c>
      <c r="J1533" s="72">
        <v>19147737.440000001</v>
      </c>
    </row>
    <row r="1534" spans="4:10" x14ac:dyDescent="0.2">
      <c r="D1534" t="s">
        <v>345</v>
      </c>
      <c r="E1534" t="s">
        <v>15</v>
      </c>
      <c r="F1534">
        <v>101.11</v>
      </c>
      <c r="G1534" s="71">
        <v>-1000</v>
      </c>
      <c r="H1534" t="s">
        <v>115</v>
      </c>
      <c r="I1534" s="72">
        <v>1011100</v>
      </c>
      <c r="J1534" s="72">
        <v>19142288.719999999</v>
      </c>
    </row>
    <row r="1535" spans="4:10" x14ac:dyDescent="0.2">
      <c r="D1535" t="s">
        <v>345</v>
      </c>
      <c r="E1535" t="s">
        <v>15</v>
      </c>
      <c r="F1535">
        <v>101.11</v>
      </c>
      <c r="G1535" s="71">
        <v>-1000</v>
      </c>
      <c r="H1535" t="s">
        <v>113</v>
      </c>
      <c r="I1535">
        <v>-20</v>
      </c>
      <c r="J1535" s="72">
        <v>18131188.719999999</v>
      </c>
    </row>
    <row r="1536" spans="4:10" x14ac:dyDescent="0.2">
      <c r="D1536" t="s">
        <v>345</v>
      </c>
      <c r="E1536" t="s">
        <v>15</v>
      </c>
      <c r="F1536">
        <v>0.54</v>
      </c>
      <c r="G1536" s="71">
        <v>-1000</v>
      </c>
      <c r="H1536" t="s">
        <v>114</v>
      </c>
      <c r="I1536" s="72">
        <v>5448.72</v>
      </c>
      <c r="J1536" s="72">
        <v>18131208.719999999</v>
      </c>
    </row>
    <row r="1537" spans="4:10" x14ac:dyDescent="0.2">
      <c r="D1537" t="s">
        <v>345</v>
      </c>
      <c r="E1537" t="s">
        <v>15</v>
      </c>
      <c r="F1537">
        <v>101.11</v>
      </c>
      <c r="G1537" s="71">
        <v>-1000</v>
      </c>
      <c r="H1537" t="s">
        <v>115</v>
      </c>
      <c r="I1537" s="72">
        <v>1011100</v>
      </c>
      <c r="J1537" s="72">
        <v>18125760</v>
      </c>
    </row>
    <row r="1538" spans="4:10" x14ac:dyDescent="0.2">
      <c r="D1538" t="s">
        <v>345</v>
      </c>
      <c r="E1538" t="s">
        <v>15</v>
      </c>
      <c r="F1538">
        <v>101.11</v>
      </c>
      <c r="G1538" s="71">
        <v>-1000</v>
      </c>
      <c r="H1538" t="s">
        <v>113</v>
      </c>
      <c r="I1538">
        <v>-20</v>
      </c>
      <c r="J1538" s="72">
        <v>17114660</v>
      </c>
    </row>
    <row r="1539" spans="4:10" x14ac:dyDescent="0.2">
      <c r="D1539" t="s">
        <v>345</v>
      </c>
      <c r="E1539" t="s">
        <v>15</v>
      </c>
      <c r="F1539">
        <v>0.54</v>
      </c>
      <c r="G1539" s="71">
        <v>-1000</v>
      </c>
      <c r="H1539" t="s">
        <v>114</v>
      </c>
      <c r="I1539" s="72">
        <v>5448.72</v>
      </c>
      <c r="J1539" s="72">
        <v>17114680</v>
      </c>
    </row>
    <row r="1540" spans="4:10" x14ac:dyDescent="0.2">
      <c r="D1540" t="s">
        <v>345</v>
      </c>
      <c r="E1540" t="s">
        <v>15</v>
      </c>
      <c r="F1540">
        <v>101.11</v>
      </c>
      <c r="G1540" s="71">
        <v>-1000</v>
      </c>
      <c r="H1540" t="s">
        <v>115</v>
      </c>
      <c r="I1540" s="72">
        <v>1011100</v>
      </c>
      <c r="J1540" s="72">
        <v>17109231.280000001</v>
      </c>
    </row>
    <row r="1541" spans="4:10" x14ac:dyDescent="0.2">
      <c r="D1541" t="s">
        <v>346</v>
      </c>
      <c r="E1541" t="s">
        <v>15</v>
      </c>
      <c r="F1541">
        <v>101.11</v>
      </c>
      <c r="G1541" s="71">
        <v>-1000</v>
      </c>
      <c r="H1541" t="s">
        <v>113</v>
      </c>
      <c r="I1541">
        <v>-20</v>
      </c>
      <c r="J1541" s="72">
        <v>16098131.279999999</v>
      </c>
    </row>
    <row r="1542" spans="4:10" x14ac:dyDescent="0.2">
      <c r="D1542" t="s">
        <v>346</v>
      </c>
      <c r="E1542" t="s">
        <v>15</v>
      </c>
      <c r="F1542">
        <v>0.54</v>
      </c>
      <c r="G1542" s="71">
        <v>-1000</v>
      </c>
      <c r="H1542" t="s">
        <v>114</v>
      </c>
      <c r="I1542" s="72">
        <v>5368.59</v>
      </c>
      <c r="J1542" s="72">
        <v>16098151.279999999</v>
      </c>
    </row>
    <row r="1543" spans="4:10" x14ac:dyDescent="0.2">
      <c r="D1543" t="s">
        <v>346</v>
      </c>
      <c r="E1543" t="s">
        <v>15</v>
      </c>
      <c r="F1543">
        <v>101.11</v>
      </c>
      <c r="G1543" s="71">
        <v>-1000</v>
      </c>
      <c r="H1543" t="s">
        <v>115</v>
      </c>
      <c r="I1543" s="72">
        <v>1011100</v>
      </c>
      <c r="J1543" s="72">
        <v>16092782.689999999</v>
      </c>
    </row>
    <row r="1544" spans="4:10" x14ac:dyDescent="0.2">
      <c r="D1544" t="s">
        <v>346</v>
      </c>
      <c r="E1544" t="s">
        <v>15</v>
      </c>
      <c r="F1544">
        <v>101.11</v>
      </c>
      <c r="G1544" s="71">
        <v>-1000</v>
      </c>
      <c r="H1544" t="s">
        <v>113</v>
      </c>
      <c r="I1544">
        <v>-20</v>
      </c>
      <c r="J1544" s="72">
        <v>15081682.689999999</v>
      </c>
    </row>
    <row r="1545" spans="4:10" x14ac:dyDescent="0.2">
      <c r="D1545" t="s">
        <v>346</v>
      </c>
      <c r="E1545" t="s">
        <v>15</v>
      </c>
      <c r="F1545">
        <v>0.54</v>
      </c>
      <c r="G1545" s="71">
        <v>-1000</v>
      </c>
      <c r="H1545" t="s">
        <v>114</v>
      </c>
      <c r="I1545" s="72">
        <v>5368.59</v>
      </c>
      <c r="J1545" s="72">
        <v>15081702.689999999</v>
      </c>
    </row>
    <row r="1546" spans="4:10" x14ac:dyDescent="0.2">
      <c r="D1546" t="s">
        <v>346</v>
      </c>
      <c r="E1546" t="s">
        <v>15</v>
      </c>
      <c r="F1546">
        <v>101.11</v>
      </c>
      <c r="G1546" s="71">
        <v>-1000</v>
      </c>
      <c r="H1546" t="s">
        <v>115</v>
      </c>
      <c r="I1546" s="72">
        <v>1011100</v>
      </c>
      <c r="J1546" s="72">
        <v>15076334.1</v>
      </c>
    </row>
    <row r="1547" spans="4:10" x14ac:dyDescent="0.2">
      <c r="D1547" t="s">
        <v>346</v>
      </c>
      <c r="E1547" t="s">
        <v>15</v>
      </c>
      <c r="F1547">
        <v>101.11</v>
      </c>
      <c r="G1547" s="71">
        <v>-1000</v>
      </c>
      <c r="H1547" t="s">
        <v>113</v>
      </c>
      <c r="I1547">
        <v>-20</v>
      </c>
      <c r="J1547" s="72">
        <v>14065234.1</v>
      </c>
    </row>
    <row r="1548" spans="4:10" x14ac:dyDescent="0.2">
      <c r="D1548" t="s">
        <v>346</v>
      </c>
      <c r="E1548" t="s">
        <v>15</v>
      </c>
      <c r="F1548">
        <v>0.54</v>
      </c>
      <c r="G1548" s="71">
        <v>-1000</v>
      </c>
      <c r="H1548" t="s">
        <v>114</v>
      </c>
      <c r="I1548" s="72">
        <v>5368.59</v>
      </c>
      <c r="J1548" s="72">
        <v>14065254.1</v>
      </c>
    </row>
    <row r="1549" spans="4:10" x14ac:dyDescent="0.2">
      <c r="D1549" t="s">
        <v>346</v>
      </c>
      <c r="E1549" t="s">
        <v>15</v>
      </c>
      <c r="F1549">
        <v>101.11</v>
      </c>
      <c r="G1549" s="71">
        <v>-1000</v>
      </c>
      <c r="H1549" t="s">
        <v>115</v>
      </c>
      <c r="I1549" s="72">
        <v>1011100</v>
      </c>
      <c r="J1549" s="72">
        <v>14059885.51</v>
      </c>
    </row>
    <row r="1550" spans="4:10" x14ac:dyDescent="0.2">
      <c r="D1550" t="s">
        <v>346</v>
      </c>
      <c r="E1550" t="s">
        <v>15</v>
      </c>
      <c r="F1550">
        <v>101.11</v>
      </c>
      <c r="G1550" s="71">
        <v>-1000</v>
      </c>
      <c r="H1550" t="s">
        <v>113</v>
      </c>
      <c r="I1550">
        <v>-20</v>
      </c>
      <c r="J1550" s="72">
        <v>13048785.51</v>
      </c>
    </row>
    <row r="1551" spans="4:10" x14ac:dyDescent="0.2">
      <c r="D1551" t="s">
        <v>346</v>
      </c>
      <c r="E1551" t="s">
        <v>15</v>
      </c>
      <c r="F1551">
        <v>0.54</v>
      </c>
      <c r="G1551" s="71">
        <v>-1000</v>
      </c>
      <c r="H1551" t="s">
        <v>114</v>
      </c>
      <c r="I1551" s="72">
        <v>5368.59</v>
      </c>
      <c r="J1551" s="72">
        <v>13048805.51</v>
      </c>
    </row>
    <row r="1552" spans="4:10" x14ac:dyDescent="0.2">
      <c r="D1552" t="s">
        <v>346</v>
      </c>
      <c r="E1552" t="s">
        <v>15</v>
      </c>
      <c r="F1552">
        <v>101.11</v>
      </c>
      <c r="G1552" s="71">
        <v>-1000</v>
      </c>
      <c r="H1552" t="s">
        <v>115</v>
      </c>
      <c r="I1552" s="72">
        <v>1011100</v>
      </c>
      <c r="J1552" s="72">
        <v>13043436.92</v>
      </c>
    </row>
    <row r="1553" spans="4:10" x14ac:dyDescent="0.2">
      <c r="D1553" t="s">
        <v>347</v>
      </c>
      <c r="E1553" t="s">
        <v>15</v>
      </c>
      <c r="F1553">
        <v>101.09</v>
      </c>
      <c r="G1553" s="71">
        <v>-1000</v>
      </c>
      <c r="H1553" t="s">
        <v>113</v>
      </c>
      <c r="I1553">
        <v>-20</v>
      </c>
      <c r="J1553" s="72">
        <v>12032336.92</v>
      </c>
    </row>
    <row r="1554" spans="4:10" x14ac:dyDescent="0.2">
      <c r="D1554" t="s">
        <v>347</v>
      </c>
      <c r="E1554" t="s">
        <v>15</v>
      </c>
      <c r="F1554">
        <v>0.53</v>
      </c>
      <c r="G1554" s="71">
        <v>-1000</v>
      </c>
      <c r="H1554" t="s">
        <v>114</v>
      </c>
      <c r="I1554" s="72">
        <v>5288.46</v>
      </c>
      <c r="J1554" s="72">
        <v>12032356.92</v>
      </c>
    </row>
    <row r="1555" spans="4:10" x14ac:dyDescent="0.2">
      <c r="D1555" t="s">
        <v>347</v>
      </c>
      <c r="E1555" t="s">
        <v>15</v>
      </c>
      <c r="F1555">
        <v>101.09</v>
      </c>
      <c r="G1555" s="71">
        <v>-1000</v>
      </c>
      <c r="H1555" t="s">
        <v>115</v>
      </c>
      <c r="I1555" s="72">
        <v>1010900</v>
      </c>
      <c r="J1555" s="72">
        <v>12027068.460000001</v>
      </c>
    </row>
    <row r="1556" spans="4:10" x14ac:dyDescent="0.2">
      <c r="D1556" t="s">
        <v>347</v>
      </c>
      <c r="E1556" t="s">
        <v>15</v>
      </c>
      <c r="F1556">
        <v>101.09</v>
      </c>
      <c r="G1556" s="71">
        <v>-1000</v>
      </c>
      <c r="H1556" t="s">
        <v>113</v>
      </c>
      <c r="I1556">
        <v>-20</v>
      </c>
      <c r="J1556" s="72">
        <v>11016168.460000001</v>
      </c>
    </row>
    <row r="1557" spans="4:10" x14ac:dyDescent="0.2">
      <c r="D1557" t="s">
        <v>347</v>
      </c>
      <c r="E1557" t="s">
        <v>15</v>
      </c>
      <c r="F1557">
        <v>0.53</v>
      </c>
      <c r="G1557" s="71">
        <v>-1000</v>
      </c>
      <c r="H1557" t="s">
        <v>114</v>
      </c>
      <c r="I1557" s="72">
        <v>5288.46</v>
      </c>
      <c r="J1557" s="72">
        <v>11016188.460000001</v>
      </c>
    </row>
    <row r="1558" spans="4:10" x14ac:dyDescent="0.2">
      <c r="D1558" t="s">
        <v>347</v>
      </c>
      <c r="E1558" t="s">
        <v>15</v>
      </c>
      <c r="F1558">
        <v>101.09</v>
      </c>
      <c r="G1558" s="71">
        <v>-1000</v>
      </c>
      <c r="H1558" t="s">
        <v>115</v>
      </c>
      <c r="I1558" s="72">
        <v>1010900</v>
      </c>
      <c r="J1558" s="72">
        <v>11010900</v>
      </c>
    </row>
    <row r="1559" spans="4:10" x14ac:dyDescent="0.2">
      <c r="D1559" t="s">
        <v>197</v>
      </c>
      <c r="E1559" t="s">
        <v>103</v>
      </c>
      <c r="F1559">
        <v>1</v>
      </c>
      <c r="G1559" s="72">
        <v>10000000</v>
      </c>
      <c r="H1559" t="s">
        <v>198</v>
      </c>
      <c r="I1559" s="72">
        <v>-10000000</v>
      </c>
      <c r="J1559" s="72">
        <v>-10000000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D9C2-6590-4460-8874-CAE35322E4B1}">
  <dimension ref="D8:Q1611"/>
  <sheetViews>
    <sheetView tabSelected="1" topLeftCell="A5" workbookViewId="0">
      <selection activeCell="H15" sqref="H15"/>
    </sheetView>
  </sheetViews>
  <sheetFormatPr baseColWidth="10" defaultColWidth="8.83203125" defaultRowHeight="15" x14ac:dyDescent="0.2"/>
  <cols>
    <col min="5" max="5" width="15.6640625" customWidth="1"/>
    <col min="8" max="8" width="28.6640625" customWidth="1"/>
    <col min="9" max="9" width="32" customWidth="1"/>
    <col min="10" max="10" width="19.1640625" customWidth="1"/>
  </cols>
  <sheetData>
    <row r="8" spans="4:17" x14ac:dyDescent="0.2">
      <c r="D8" t="s">
        <v>81</v>
      </c>
      <c r="E8" t="s">
        <v>82</v>
      </c>
      <c r="F8" t="s">
        <v>83</v>
      </c>
      <c r="G8" t="s">
        <v>84</v>
      </c>
      <c r="H8" t="s">
        <v>85</v>
      </c>
      <c r="I8" t="s">
        <v>86</v>
      </c>
      <c r="J8" t="s">
        <v>87</v>
      </c>
      <c r="K8" t="s">
        <v>88</v>
      </c>
      <c r="L8" t="s">
        <v>89</v>
      </c>
      <c r="M8" t="s">
        <v>90</v>
      </c>
      <c r="N8" t="s">
        <v>91</v>
      </c>
      <c r="O8" t="s">
        <v>92</v>
      </c>
      <c r="P8" t="s">
        <v>93</v>
      </c>
      <c r="Q8" t="s">
        <v>94</v>
      </c>
    </row>
    <row r="9" spans="4:17" x14ac:dyDescent="0.2">
      <c r="D9" t="s">
        <v>95</v>
      </c>
      <c r="E9" t="s">
        <v>96</v>
      </c>
      <c r="F9" t="s">
        <v>97</v>
      </c>
      <c r="G9">
        <v>0</v>
      </c>
      <c r="H9">
        <v>0</v>
      </c>
      <c r="I9">
        <v>2.14</v>
      </c>
      <c r="J9">
        <v>0</v>
      </c>
      <c r="L9">
        <v>0</v>
      </c>
      <c r="M9">
        <v>0</v>
      </c>
      <c r="N9">
        <v>0</v>
      </c>
      <c r="O9">
        <v>2.37</v>
      </c>
      <c r="P9" s="71">
        <v>6240000000</v>
      </c>
      <c r="Q9">
        <v>0</v>
      </c>
    </row>
    <row r="10" spans="4:17" x14ac:dyDescent="0.2">
      <c r="D10" t="s">
        <v>98</v>
      </c>
      <c r="E10" t="s">
        <v>96</v>
      </c>
      <c r="F10" t="s">
        <v>97</v>
      </c>
      <c r="G10">
        <v>0</v>
      </c>
      <c r="H10">
        <v>0</v>
      </c>
      <c r="I10">
        <v>2.16</v>
      </c>
      <c r="J10">
        <v>0</v>
      </c>
      <c r="L10">
        <v>0</v>
      </c>
      <c r="M10">
        <v>0</v>
      </c>
      <c r="N10">
        <v>0</v>
      </c>
      <c r="O10">
        <v>2.76</v>
      </c>
      <c r="P10" s="71">
        <v>6240000000</v>
      </c>
      <c r="Q10">
        <v>0</v>
      </c>
    </row>
    <row r="11" spans="4:17" x14ac:dyDescent="0.2">
      <c r="D11" t="s">
        <v>99</v>
      </c>
      <c r="E11" t="s">
        <v>96</v>
      </c>
      <c r="F11" t="s">
        <v>97</v>
      </c>
      <c r="G11">
        <v>0</v>
      </c>
      <c r="H11">
        <v>0</v>
      </c>
      <c r="I11">
        <v>2.69</v>
      </c>
      <c r="J11">
        <v>0</v>
      </c>
      <c r="L11">
        <v>0</v>
      </c>
      <c r="M11">
        <v>0</v>
      </c>
      <c r="N11">
        <v>0</v>
      </c>
      <c r="O11">
        <v>3.38</v>
      </c>
      <c r="P11" s="71">
        <v>6240000000</v>
      </c>
      <c r="Q11">
        <v>0</v>
      </c>
    </row>
    <row r="12" spans="4:17" x14ac:dyDescent="0.2">
      <c r="D12" t="s">
        <v>100</v>
      </c>
      <c r="E12" t="s">
        <v>96</v>
      </c>
      <c r="F12" t="s">
        <v>97</v>
      </c>
      <c r="G12">
        <v>0</v>
      </c>
      <c r="H12">
        <v>0</v>
      </c>
      <c r="I12">
        <v>2.57</v>
      </c>
      <c r="J12">
        <v>0</v>
      </c>
      <c r="L12">
        <v>0</v>
      </c>
      <c r="M12">
        <v>0</v>
      </c>
      <c r="N12">
        <v>0</v>
      </c>
      <c r="O12">
        <v>3.64</v>
      </c>
      <c r="P12" s="71">
        <v>6240000000</v>
      </c>
      <c r="Q12">
        <v>0</v>
      </c>
    </row>
    <row r="13" spans="4:17" x14ac:dyDescent="0.2">
      <c r="D13" t="s">
        <v>15</v>
      </c>
      <c r="E13" t="s">
        <v>101</v>
      </c>
      <c r="F13" t="s">
        <v>102</v>
      </c>
      <c r="G13">
        <v>0</v>
      </c>
      <c r="H13">
        <v>0</v>
      </c>
      <c r="I13">
        <v>102.81</v>
      </c>
      <c r="J13">
        <v>0</v>
      </c>
      <c r="K13">
        <v>0</v>
      </c>
      <c r="L13">
        <v>0</v>
      </c>
      <c r="M13" s="72">
        <v>382891.15</v>
      </c>
      <c r="N13">
        <v>0</v>
      </c>
      <c r="O13">
        <v>102.52</v>
      </c>
      <c r="P13" s="71">
        <v>2054460</v>
      </c>
      <c r="Q13" s="71">
        <v>318000</v>
      </c>
    </row>
    <row r="14" spans="4:17" x14ac:dyDescent="0.2">
      <c r="D14" t="s">
        <v>16</v>
      </c>
      <c r="E14" t="s">
        <v>101</v>
      </c>
      <c r="F14" t="s">
        <v>102</v>
      </c>
      <c r="G14">
        <v>0</v>
      </c>
      <c r="H14">
        <v>0</v>
      </c>
      <c r="I14">
        <v>108.86</v>
      </c>
      <c r="J14">
        <v>0</v>
      </c>
      <c r="K14">
        <v>0</v>
      </c>
      <c r="L14">
        <v>0</v>
      </c>
      <c r="M14">
        <v>0</v>
      </c>
      <c r="N14">
        <v>0</v>
      </c>
      <c r="O14">
        <v>107.32</v>
      </c>
      <c r="P14" s="71">
        <v>839210</v>
      </c>
      <c r="Q14">
        <v>0</v>
      </c>
    </row>
    <row r="15" spans="4:17" x14ac:dyDescent="0.2">
      <c r="D15" t="s">
        <v>17</v>
      </c>
      <c r="E15" t="s">
        <v>101</v>
      </c>
      <c r="F15" t="s">
        <v>102</v>
      </c>
      <c r="G15">
        <v>0</v>
      </c>
      <c r="H15">
        <v>0</v>
      </c>
      <c r="I15">
        <v>119.49</v>
      </c>
      <c r="J15">
        <v>0</v>
      </c>
      <c r="K15">
        <v>0</v>
      </c>
      <c r="L15">
        <v>0</v>
      </c>
      <c r="M15" s="72">
        <v>3079604.1</v>
      </c>
      <c r="N15">
        <v>0</v>
      </c>
      <c r="O15">
        <v>110.88</v>
      </c>
      <c r="P15" s="71">
        <v>3277110</v>
      </c>
      <c r="Q15" s="71">
        <v>206000</v>
      </c>
    </row>
    <row r="16" spans="4:17" x14ac:dyDescent="0.2">
      <c r="D16" t="s">
        <v>103</v>
      </c>
      <c r="E16" t="s">
        <v>104</v>
      </c>
      <c r="F16" t="s">
        <v>105</v>
      </c>
      <c r="G16" s="72">
        <v>13462495.26</v>
      </c>
      <c r="H16">
        <v>1</v>
      </c>
      <c r="L16" s="72">
        <v>13462495.26</v>
      </c>
      <c r="P16">
        <v>0</v>
      </c>
      <c r="Q16" s="72">
        <v>572211536.78999996</v>
      </c>
    </row>
    <row r="20" spans="4:8" x14ac:dyDescent="0.2">
      <c r="D20" t="s">
        <v>0</v>
      </c>
      <c r="E20" t="s">
        <v>34</v>
      </c>
      <c r="F20" t="s">
        <v>35</v>
      </c>
      <c r="G20" t="s">
        <v>36</v>
      </c>
      <c r="H20" t="s">
        <v>37</v>
      </c>
    </row>
    <row r="21" spans="4:8" x14ac:dyDescent="0.2">
      <c r="D21" t="s">
        <v>348</v>
      </c>
      <c r="E21" t="s">
        <v>39</v>
      </c>
      <c r="F21" t="s">
        <v>349</v>
      </c>
      <c r="G21" t="b">
        <v>1</v>
      </c>
      <c r="H21" t="s">
        <v>350</v>
      </c>
    </row>
    <row r="22" spans="4:8" x14ac:dyDescent="0.2">
      <c r="D22" t="s">
        <v>351</v>
      </c>
      <c r="E22" t="s">
        <v>43</v>
      </c>
      <c r="F22" t="s">
        <v>352</v>
      </c>
      <c r="G22" t="b">
        <v>1</v>
      </c>
      <c r="H22" t="s">
        <v>353</v>
      </c>
    </row>
    <row r="23" spans="4:8" x14ac:dyDescent="0.2">
      <c r="D23" t="s">
        <v>284</v>
      </c>
      <c r="E23" t="s">
        <v>47</v>
      </c>
      <c r="F23" t="s">
        <v>354</v>
      </c>
      <c r="G23" t="b">
        <v>1</v>
      </c>
      <c r="H23" t="s">
        <v>355</v>
      </c>
    </row>
    <row r="24" spans="4:8" x14ac:dyDescent="0.2">
      <c r="D24" t="s">
        <v>158</v>
      </c>
      <c r="E24" t="s">
        <v>51</v>
      </c>
      <c r="F24" t="s">
        <v>356</v>
      </c>
      <c r="G24" t="b">
        <v>1</v>
      </c>
      <c r="H24" t="s">
        <v>357</v>
      </c>
    </row>
    <row r="25" spans="4:8" x14ac:dyDescent="0.2">
      <c r="D25" t="s">
        <v>169</v>
      </c>
      <c r="E25" t="s">
        <v>55</v>
      </c>
      <c r="F25" t="s">
        <v>358</v>
      </c>
      <c r="G25" t="b">
        <v>1</v>
      </c>
      <c r="H25" t="s">
        <v>359</v>
      </c>
    </row>
    <row r="26" spans="4:8" x14ac:dyDescent="0.2">
      <c r="D26" t="s">
        <v>215</v>
      </c>
      <c r="E26" t="s">
        <v>59</v>
      </c>
      <c r="F26" t="s">
        <v>360</v>
      </c>
      <c r="G26" t="b">
        <v>1</v>
      </c>
      <c r="H26" t="s">
        <v>361</v>
      </c>
    </row>
    <row r="27" spans="4:8" x14ac:dyDescent="0.2">
      <c r="D27" t="s">
        <v>66</v>
      </c>
      <c r="E27" t="s">
        <v>63</v>
      </c>
      <c r="F27" t="s">
        <v>362</v>
      </c>
      <c r="G27" t="b">
        <v>1</v>
      </c>
      <c r="H27" t="s">
        <v>363</v>
      </c>
    </row>
    <row r="28" spans="4:8" x14ac:dyDescent="0.2">
      <c r="D28" t="s">
        <v>335</v>
      </c>
      <c r="E28" t="s">
        <v>67</v>
      </c>
      <c r="F28" t="s">
        <v>364</v>
      </c>
      <c r="G28" t="b">
        <v>1</v>
      </c>
      <c r="H28" t="s">
        <v>365</v>
      </c>
    </row>
    <row r="29" spans="4:8" x14ac:dyDescent="0.2">
      <c r="D29" t="s">
        <v>366</v>
      </c>
      <c r="E29" t="s">
        <v>71</v>
      </c>
      <c r="F29" t="s">
        <v>367</v>
      </c>
      <c r="G29" t="b">
        <v>1</v>
      </c>
      <c r="H29" t="s">
        <v>368</v>
      </c>
    </row>
    <row r="30" spans="4:8" x14ac:dyDescent="0.2">
      <c r="D30" t="s">
        <v>193</v>
      </c>
      <c r="E30" t="s">
        <v>75</v>
      </c>
      <c r="F30" t="s">
        <v>76</v>
      </c>
      <c r="G30" t="b">
        <v>1</v>
      </c>
      <c r="H30" t="s">
        <v>77</v>
      </c>
    </row>
    <row r="31" spans="4:8" x14ac:dyDescent="0.2">
      <c r="D31" t="s">
        <v>78</v>
      </c>
      <c r="E31" t="s">
        <v>79</v>
      </c>
      <c r="F31" t="s">
        <v>80</v>
      </c>
      <c r="G31" t="b">
        <v>1</v>
      </c>
    </row>
    <row r="36" spans="4:10" x14ac:dyDescent="0.2">
      <c r="D36" t="s">
        <v>0</v>
      </c>
      <c r="E36" t="s">
        <v>81</v>
      </c>
      <c r="F36" t="s">
        <v>106</v>
      </c>
      <c r="G36" t="s">
        <v>107</v>
      </c>
      <c r="H36" t="s">
        <v>82</v>
      </c>
      <c r="I36" t="s">
        <v>108</v>
      </c>
      <c r="J36" t="s">
        <v>109</v>
      </c>
    </row>
    <row r="37" spans="4:10" x14ac:dyDescent="0.2">
      <c r="D37" t="s">
        <v>110</v>
      </c>
      <c r="E37" t="s">
        <v>17</v>
      </c>
      <c r="F37">
        <v>121.99</v>
      </c>
      <c r="G37" s="71">
        <v>13000</v>
      </c>
      <c r="H37" t="s">
        <v>111</v>
      </c>
      <c r="I37" s="72">
        <v>-15858700</v>
      </c>
      <c r="J37" s="72">
        <v>13462495.26</v>
      </c>
    </row>
    <row r="38" spans="4:10" x14ac:dyDescent="0.2">
      <c r="D38" t="s">
        <v>110</v>
      </c>
      <c r="E38" t="s">
        <v>15</v>
      </c>
      <c r="F38">
        <v>105.31</v>
      </c>
      <c r="G38" s="71">
        <v>-9000</v>
      </c>
      <c r="H38" t="s">
        <v>111</v>
      </c>
      <c r="I38" s="72">
        <v>9477900</v>
      </c>
      <c r="J38" s="72">
        <v>29321195.260000002</v>
      </c>
    </row>
    <row r="39" spans="4:10" x14ac:dyDescent="0.2">
      <c r="D39" t="s">
        <v>369</v>
      </c>
      <c r="E39" t="s">
        <v>15</v>
      </c>
      <c r="F39">
        <v>102.82</v>
      </c>
      <c r="G39" s="71">
        <v>1000</v>
      </c>
      <c r="H39" t="s">
        <v>113</v>
      </c>
      <c r="I39">
        <v>-20</v>
      </c>
      <c r="J39" s="72">
        <v>19843295.260000002</v>
      </c>
    </row>
    <row r="40" spans="4:10" x14ac:dyDescent="0.2">
      <c r="D40" t="s">
        <v>369</v>
      </c>
      <c r="E40" t="s">
        <v>15</v>
      </c>
      <c r="F40">
        <v>2.4900000000000002</v>
      </c>
      <c r="G40" s="71">
        <v>1000</v>
      </c>
      <c r="H40" t="s">
        <v>114</v>
      </c>
      <c r="I40" s="72">
        <v>-24919.87</v>
      </c>
      <c r="J40" s="72">
        <v>19843315.260000002</v>
      </c>
    </row>
    <row r="41" spans="4:10" x14ac:dyDescent="0.2">
      <c r="D41" t="s">
        <v>369</v>
      </c>
      <c r="E41" t="s">
        <v>15</v>
      </c>
      <c r="F41">
        <v>102.82</v>
      </c>
      <c r="G41" s="71">
        <v>1000</v>
      </c>
      <c r="H41" t="s">
        <v>115</v>
      </c>
      <c r="I41" s="72">
        <v>-1028200</v>
      </c>
      <c r="J41" s="72">
        <v>19868235.129999999</v>
      </c>
    </row>
    <row r="42" spans="4:10" x14ac:dyDescent="0.2">
      <c r="D42" t="s">
        <v>370</v>
      </c>
      <c r="E42" t="s">
        <v>15</v>
      </c>
      <c r="F42">
        <v>102.84</v>
      </c>
      <c r="G42" s="71">
        <v>1000</v>
      </c>
      <c r="H42" t="s">
        <v>113</v>
      </c>
      <c r="I42">
        <v>-20</v>
      </c>
      <c r="J42" s="72">
        <v>20896435.129999999</v>
      </c>
    </row>
    <row r="43" spans="4:10" x14ac:dyDescent="0.2">
      <c r="D43" t="s">
        <v>370</v>
      </c>
      <c r="E43" t="s">
        <v>15</v>
      </c>
      <c r="F43">
        <v>2.48</v>
      </c>
      <c r="G43" s="71">
        <v>1000</v>
      </c>
      <c r="H43" t="s">
        <v>114</v>
      </c>
      <c r="I43" s="72">
        <v>-24839.74</v>
      </c>
      <c r="J43" s="72">
        <v>20896455.129999999</v>
      </c>
    </row>
    <row r="44" spans="4:10" x14ac:dyDescent="0.2">
      <c r="D44" t="s">
        <v>370</v>
      </c>
      <c r="E44" t="s">
        <v>15</v>
      </c>
      <c r="F44">
        <v>102.84</v>
      </c>
      <c r="G44" s="71">
        <v>1000</v>
      </c>
      <c r="H44" t="s">
        <v>115</v>
      </c>
      <c r="I44" s="72">
        <v>-1028400</v>
      </c>
      <c r="J44" s="72">
        <v>20921294.870000001</v>
      </c>
    </row>
    <row r="45" spans="4:10" x14ac:dyDescent="0.2">
      <c r="D45" t="s">
        <v>227</v>
      </c>
      <c r="E45" t="s">
        <v>15</v>
      </c>
      <c r="F45">
        <v>102.69</v>
      </c>
      <c r="G45" s="71">
        <v>1000</v>
      </c>
      <c r="H45" t="s">
        <v>113</v>
      </c>
      <c r="I45">
        <v>-20</v>
      </c>
      <c r="J45" s="72">
        <v>21949694.870000001</v>
      </c>
    </row>
    <row r="46" spans="4:10" x14ac:dyDescent="0.2">
      <c r="D46" t="s">
        <v>227</v>
      </c>
      <c r="E46" t="s">
        <v>15</v>
      </c>
      <c r="F46">
        <v>2.46</v>
      </c>
      <c r="G46" s="71">
        <v>1000</v>
      </c>
      <c r="H46" t="s">
        <v>114</v>
      </c>
      <c r="I46" s="72">
        <v>-24599.360000000001</v>
      </c>
      <c r="J46" s="72">
        <v>21949714.870000001</v>
      </c>
    </row>
    <row r="47" spans="4:10" x14ac:dyDescent="0.2">
      <c r="D47" t="s">
        <v>227</v>
      </c>
      <c r="E47" t="s">
        <v>15</v>
      </c>
      <c r="F47">
        <v>102.69</v>
      </c>
      <c r="G47" s="71">
        <v>1000</v>
      </c>
      <c r="H47" t="s">
        <v>115</v>
      </c>
      <c r="I47" s="72">
        <v>-1026900</v>
      </c>
      <c r="J47" s="72">
        <v>21974314.23</v>
      </c>
    </row>
    <row r="48" spans="4:10" x14ac:dyDescent="0.2">
      <c r="D48" t="s">
        <v>227</v>
      </c>
      <c r="E48" t="s">
        <v>15</v>
      </c>
      <c r="F48">
        <v>102.69</v>
      </c>
      <c r="G48" s="71">
        <v>1000</v>
      </c>
      <c r="H48" t="s">
        <v>113</v>
      </c>
      <c r="I48">
        <v>-20</v>
      </c>
      <c r="J48" s="72">
        <v>23001214.23</v>
      </c>
    </row>
    <row r="49" spans="4:10" x14ac:dyDescent="0.2">
      <c r="D49" t="s">
        <v>227</v>
      </c>
      <c r="E49" t="s">
        <v>15</v>
      </c>
      <c r="F49">
        <v>2.46</v>
      </c>
      <c r="G49" s="71">
        <v>1000</v>
      </c>
      <c r="H49" t="s">
        <v>114</v>
      </c>
      <c r="I49" s="72">
        <v>-24599.360000000001</v>
      </c>
      <c r="J49" s="72">
        <v>23001234.23</v>
      </c>
    </row>
    <row r="50" spans="4:10" x14ac:dyDescent="0.2">
      <c r="D50" t="s">
        <v>227</v>
      </c>
      <c r="E50" t="s">
        <v>15</v>
      </c>
      <c r="F50">
        <v>102.69</v>
      </c>
      <c r="G50" s="71">
        <v>1000</v>
      </c>
      <c r="H50" t="s">
        <v>115</v>
      </c>
      <c r="I50" s="72">
        <v>-1026900</v>
      </c>
      <c r="J50" s="72">
        <v>23025833.59</v>
      </c>
    </row>
    <row r="51" spans="4:10" x14ac:dyDescent="0.2">
      <c r="D51" t="s">
        <v>227</v>
      </c>
      <c r="E51" t="s">
        <v>15</v>
      </c>
      <c r="F51">
        <v>102.69</v>
      </c>
      <c r="G51" s="71">
        <v>1000</v>
      </c>
      <c r="H51" t="s">
        <v>113</v>
      </c>
      <c r="I51">
        <v>-20</v>
      </c>
      <c r="J51" s="72">
        <v>24052733.59</v>
      </c>
    </row>
    <row r="52" spans="4:10" x14ac:dyDescent="0.2">
      <c r="D52" t="s">
        <v>227</v>
      </c>
      <c r="E52" t="s">
        <v>15</v>
      </c>
      <c r="F52">
        <v>2.46</v>
      </c>
      <c r="G52" s="71">
        <v>1000</v>
      </c>
      <c r="H52" t="s">
        <v>114</v>
      </c>
      <c r="I52" s="72">
        <v>-24599.360000000001</v>
      </c>
      <c r="J52" s="72">
        <v>24052753.59</v>
      </c>
    </row>
    <row r="53" spans="4:10" x14ac:dyDescent="0.2">
      <c r="D53" t="s">
        <v>227</v>
      </c>
      <c r="E53" t="s">
        <v>15</v>
      </c>
      <c r="F53">
        <v>102.69</v>
      </c>
      <c r="G53" s="71">
        <v>1000</v>
      </c>
      <c r="H53" t="s">
        <v>115</v>
      </c>
      <c r="I53" s="72">
        <v>-1026900</v>
      </c>
      <c r="J53" s="72">
        <v>24077352.949999999</v>
      </c>
    </row>
    <row r="54" spans="4:10" x14ac:dyDescent="0.2">
      <c r="D54" t="s">
        <v>228</v>
      </c>
      <c r="E54" t="s">
        <v>15</v>
      </c>
      <c r="F54">
        <v>102.71</v>
      </c>
      <c r="G54" s="71">
        <v>1000</v>
      </c>
      <c r="H54" t="s">
        <v>113</v>
      </c>
      <c r="I54">
        <v>-20</v>
      </c>
      <c r="J54" s="72">
        <v>25104252.949999999</v>
      </c>
    </row>
    <row r="55" spans="4:10" x14ac:dyDescent="0.2">
      <c r="D55" t="s">
        <v>228</v>
      </c>
      <c r="E55" t="s">
        <v>15</v>
      </c>
      <c r="F55">
        <v>2.4500000000000002</v>
      </c>
      <c r="G55" s="71">
        <v>1000</v>
      </c>
      <c r="H55" t="s">
        <v>114</v>
      </c>
      <c r="I55" s="72">
        <v>-24519.23</v>
      </c>
      <c r="J55" s="72">
        <v>25104272.949999999</v>
      </c>
    </row>
    <row r="56" spans="4:10" x14ac:dyDescent="0.2">
      <c r="D56" t="s">
        <v>228</v>
      </c>
      <c r="E56" t="s">
        <v>15</v>
      </c>
      <c r="F56">
        <v>102.71</v>
      </c>
      <c r="G56" s="71">
        <v>1000</v>
      </c>
      <c r="H56" t="s">
        <v>115</v>
      </c>
      <c r="I56" s="72">
        <v>-1027100</v>
      </c>
      <c r="J56" s="72">
        <v>25128792.18</v>
      </c>
    </row>
    <row r="57" spans="4:10" x14ac:dyDescent="0.2">
      <c r="D57" t="s">
        <v>228</v>
      </c>
      <c r="E57" t="s">
        <v>15</v>
      </c>
      <c r="F57">
        <v>102.71</v>
      </c>
      <c r="G57" s="71">
        <v>1000</v>
      </c>
      <c r="H57" t="s">
        <v>113</v>
      </c>
      <c r="I57">
        <v>-20</v>
      </c>
      <c r="J57" s="72">
        <v>26155892.18</v>
      </c>
    </row>
    <row r="58" spans="4:10" x14ac:dyDescent="0.2">
      <c r="D58" t="s">
        <v>228</v>
      </c>
      <c r="E58" t="s">
        <v>15</v>
      </c>
      <c r="F58">
        <v>2.4500000000000002</v>
      </c>
      <c r="G58" s="71">
        <v>1000</v>
      </c>
      <c r="H58" t="s">
        <v>114</v>
      </c>
      <c r="I58" s="72">
        <v>-24519.23</v>
      </c>
      <c r="J58" s="72">
        <v>26155912.18</v>
      </c>
    </row>
    <row r="59" spans="4:10" x14ac:dyDescent="0.2">
      <c r="D59" t="s">
        <v>228</v>
      </c>
      <c r="E59" t="s">
        <v>15</v>
      </c>
      <c r="F59">
        <v>102.71</v>
      </c>
      <c r="G59" s="71">
        <v>1000</v>
      </c>
      <c r="H59" t="s">
        <v>115</v>
      </c>
      <c r="I59" s="72">
        <v>-1027100</v>
      </c>
      <c r="J59" s="72">
        <v>26180431.41</v>
      </c>
    </row>
    <row r="60" spans="4:10" x14ac:dyDescent="0.2">
      <c r="D60" t="s">
        <v>228</v>
      </c>
      <c r="E60" t="s">
        <v>15</v>
      </c>
      <c r="F60">
        <v>102.71</v>
      </c>
      <c r="G60" s="71">
        <v>1000</v>
      </c>
      <c r="H60" t="s">
        <v>113</v>
      </c>
      <c r="I60">
        <v>-20</v>
      </c>
      <c r="J60" s="72">
        <v>27207531.41</v>
      </c>
    </row>
    <row r="61" spans="4:10" x14ac:dyDescent="0.2">
      <c r="D61" t="s">
        <v>228</v>
      </c>
      <c r="E61" t="s">
        <v>15</v>
      </c>
      <c r="F61">
        <v>2.4500000000000002</v>
      </c>
      <c r="G61" s="71">
        <v>1000</v>
      </c>
      <c r="H61" t="s">
        <v>114</v>
      </c>
      <c r="I61" s="72">
        <v>-24519.23</v>
      </c>
      <c r="J61" s="72">
        <v>27207551.41</v>
      </c>
    </row>
    <row r="62" spans="4:10" x14ac:dyDescent="0.2">
      <c r="D62" t="s">
        <v>228</v>
      </c>
      <c r="E62" t="s">
        <v>15</v>
      </c>
      <c r="F62">
        <v>102.71</v>
      </c>
      <c r="G62" s="71">
        <v>1000</v>
      </c>
      <c r="H62" t="s">
        <v>115</v>
      </c>
      <c r="I62" s="72">
        <v>-1027100</v>
      </c>
      <c r="J62" s="72">
        <v>27232070.640000001</v>
      </c>
    </row>
    <row r="63" spans="4:10" x14ac:dyDescent="0.2">
      <c r="D63" t="s">
        <v>228</v>
      </c>
      <c r="E63" t="s">
        <v>15</v>
      </c>
      <c r="F63">
        <v>102.71</v>
      </c>
      <c r="G63" s="71">
        <v>1000</v>
      </c>
      <c r="H63" t="s">
        <v>113</v>
      </c>
      <c r="I63">
        <v>-20</v>
      </c>
      <c r="J63" s="72">
        <v>28259170.640000001</v>
      </c>
    </row>
    <row r="64" spans="4:10" x14ac:dyDescent="0.2">
      <c r="D64" t="s">
        <v>228</v>
      </c>
      <c r="E64" t="s">
        <v>15</v>
      </c>
      <c r="F64">
        <v>2.4500000000000002</v>
      </c>
      <c r="G64" s="71">
        <v>1000</v>
      </c>
      <c r="H64" t="s">
        <v>114</v>
      </c>
      <c r="I64" s="72">
        <v>-24519.23</v>
      </c>
      <c r="J64" s="72">
        <v>28259190.640000001</v>
      </c>
    </row>
    <row r="65" spans="4:10" x14ac:dyDescent="0.2">
      <c r="D65" t="s">
        <v>228</v>
      </c>
      <c r="E65" t="s">
        <v>15</v>
      </c>
      <c r="F65">
        <v>102.71</v>
      </c>
      <c r="G65" s="71">
        <v>1000</v>
      </c>
      <c r="H65" t="s">
        <v>115</v>
      </c>
      <c r="I65" s="72">
        <v>-1027100</v>
      </c>
      <c r="J65" s="72">
        <v>28283709.870000001</v>
      </c>
    </row>
    <row r="66" spans="4:10" x14ac:dyDescent="0.2">
      <c r="D66" t="s">
        <v>229</v>
      </c>
      <c r="E66" t="s">
        <v>15</v>
      </c>
      <c r="F66">
        <v>102.65</v>
      </c>
      <c r="G66" s="71">
        <v>1000</v>
      </c>
      <c r="H66" t="s">
        <v>113</v>
      </c>
      <c r="I66">
        <v>-20</v>
      </c>
      <c r="J66" s="72">
        <v>29310809.870000001</v>
      </c>
    </row>
    <row r="67" spans="4:10" x14ac:dyDescent="0.2">
      <c r="D67" t="s">
        <v>229</v>
      </c>
      <c r="E67" t="s">
        <v>15</v>
      </c>
      <c r="F67">
        <v>2.44</v>
      </c>
      <c r="G67" s="71">
        <v>1000</v>
      </c>
      <c r="H67" t="s">
        <v>114</v>
      </c>
      <c r="I67" s="72">
        <v>-24439.1</v>
      </c>
      <c r="J67" s="72">
        <v>29310829.870000001</v>
      </c>
    </row>
    <row r="68" spans="4:10" x14ac:dyDescent="0.2">
      <c r="D68" t="s">
        <v>229</v>
      </c>
      <c r="E68" t="s">
        <v>15</v>
      </c>
      <c r="F68">
        <v>102.65</v>
      </c>
      <c r="G68" s="71">
        <v>1000</v>
      </c>
      <c r="H68" t="s">
        <v>115</v>
      </c>
      <c r="I68" s="72">
        <v>-1026500</v>
      </c>
      <c r="J68" s="72">
        <v>29335268.969999999</v>
      </c>
    </row>
    <row r="69" spans="4:10" x14ac:dyDescent="0.2">
      <c r="D69" t="s">
        <v>229</v>
      </c>
      <c r="E69" t="s">
        <v>15</v>
      </c>
      <c r="F69">
        <v>102.65</v>
      </c>
      <c r="G69" s="71">
        <v>1000</v>
      </c>
      <c r="H69" t="s">
        <v>113</v>
      </c>
      <c r="I69">
        <v>-20</v>
      </c>
      <c r="J69" s="72">
        <v>30361768.969999999</v>
      </c>
    </row>
    <row r="70" spans="4:10" x14ac:dyDescent="0.2">
      <c r="D70" t="s">
        <v>229</v>
      </c>
      <c r="E70" t="s">
        <v>15</v>
      </c>
      <c r="F70">
        <v>2.44</v>
      </c>
      <c r="G70" s="71">
        <v>1000</v>
      </c>
      <c r="H70" t="s">
        <v>114</v>
      </c>
      <c r="I70" s="72">
        <v>-24439.1</v>
      </c>
      <c r="J70" s="72">
        <v>30361788.969999999</v>
      </c>
    </row>
    <row r="71" spans="4:10" x14ac:dyDescent="0.2">
      <c r="D71" t="s">
        <v>229</v>
      </c>
      <c r="E71" t="s">
        <v>15</v>
      </c>
      <c r="F71">
        <v>102.65</v>
      </c>
      <c r="G71" s="71">
        <v>1000</v>
      </c>
      <c r="H71" t="s">
        <v>115</v>
      </c>
      <c r="I71" s="72">
        <v>-1026500</v>
      </c>
      <c r="J71" s="72">
        <v>30386228.079999998</v>
      </c>
    </row>
    <row r="72" spans="4:10" x14ac:dyDescent="0.2">
      <c r="D72" t="s">
        <v>229</v>
      </c>
      <c r="E72" t="s">
        <v>15</v>
      </c>
      <c r="F72">
        <v>102.65</v>
      </c>
      <c r="G72" s="71">
        <v>1000</v>
      </c>
      <c r="H72" t="s">
        <v>113</v>
      </c>
      <c r="I72">
        <v>-20</v>
      </c>
      <c r="J72" s="72">
        <v>31412728.079999998</v>
      </c>
    </row>
    <row r="73" spans="4:10" x14ac:dyDescent="0.2">
      <c r="D73" t="s">
        <v>229</v>
      </c>
      <c r="E73" t="s">
        <v>15</v>
      </c>
      <c r="F73">
        <v>2.44</v>
      </c>
      <c r="G73" s="71">
        <v>1000</v>
      </c>
      <c r="H73" t="s">
        <v>114</v>
      </c>
      <c r="I73" s="72">
        <v>-24439.1</v>
      </c>
      <c r="J73" s="72">
        <v>31412748.079999998</v>
      </c>
    </row>
    <row r="74" spans="4:10" x14ac:dyDescent="0.2">
      <c r="D74" t="s">
        <v>229</v>
      </c>
      <c r="E74" t="s">
        <v>15</v>
      </c>
      <c r="F74">
        <v>102.65</v>
      </c>
      <c r="G74" s="71">
        <v>1000</v>
      </c>
      <c r="H74" t="s">
        <v>115</v>
      </c>
      <c r="I74" s="72">
        <v>-1026500</v>
      </c>
      <c r="J74" s="72">
        <v>31437187.18</v>
      </c>
    </row>
    <row r="75" spans="4:10" x14ac:dyDescent="0.2">
      <c r="D75" t="s">
        <v>230</v>
      </c>
      <c r="E75" t="s">
        <v>15</v>
      </c>
      <c r="F75">
        <v>102.61</v>
      </c>
      <c r="G75" s="71">
        <v>1000</v>
      </c>
      <c r="H75" t="s">
        <v>113</v>
      </c>
      <c r="I75">
        <v>-20</v>
      </c>
      <c r="J75" s="72">
        <v>32463687.18</v>
      </c>
    </row>
    <row r="76" spans="4:10" x14ac:dyDescent="0.2">
      <c r="D76" t="s">
        <v>230</v>
      </c>
      <c r="E76" t="s">
        <v>15</v>
      </c>
      <c r="F76">
        <v>2.44</v>
      </c>
      <c r="G76" s="71">
        <v>1000</v>
      </c>
      <c r="H76" t="s">
        <v>114</v>
      </c>
      <c r="I76" s="72">
        <v>-24358.97</v>
      </c>
      <c r="J76" s="72">
        <v>32463707.18</v>
      </c>
    </row>
    <row r="77" spans="4:10" x14ac:dyDescent="0.2">
      <c r="D77" t="s">
        <v>230</v>
      </c>
      <c r="E77" t="s">
        <v>15</v>
      </c>
      <c r="F77">
        <v>102.61</v>
      </c>
      <c r="G77" s="71">
        <v>1000</v>
      </c>
      <c r="H77" t="s">
        <v>115</v>
      </c>
      <c r="I77" s="72">
        <v>-1026100</v>
      </c>
      <c r="J77" s="72">
        <v>32488066.149999999</v>
      </c>
    </row>
    <row r="78" spans="4:10" x14ac:dyDescent="0.2">
      <c r="D78" t="s">
        <v>230</v>
      </c>
      <c r="E78" t="s">
        <v>15</v>
      </c>
      <c r="F78">
        <v>102.61</v>
      </c>
      <c r="G78" s="71">
        <v>1000</v>
      </c>
      <c r="H78" t="s">
        <v>113</v>
      </c>
      <c r="I78">
        <v>-20</v>
      </c>
      <c r="J78" s="72">
        <v>33514166.149999999</v>
      </c>
    </row>
    <row r="79" spans="4:10" x14ac:dyDescent="0.2">
      <c r="D79" t="s">
        <v>230</v>
      </c>
      <c r="E79" t="s">
        <v>15</v>
      </c>
      <c r="F79">
        <v>2.44</v>
      </c>
      <c r="G79" s="71">
        <v>1000</v>
      </c>
      <c r="H79" t="s">
        <v>114</v>
      </c>
      <c r="I79" s="72">
        <v>-24358.97</v>
      </c>
      <c r="J79" s="72">
        <v>33514186.149999999</v>
      </c>
    </row>
    <row r="80" spans="4:10" x14ac:dyDescent="0.2">
      <c r="D80" t="s">
        <v>230</v>
      </c>
      <c r="E80" t="s">
        <v>15</v>
      </c>
      <c r="F80">
        <v>102.61</v>
      </c>
      <c r="G80" s="71">
        <v>1000</v>
      </c>
      <c r="H80" t="s">
        <v>115</v>
      </c>
      <c r="I80" s="72">
        <v>-1026100</v>
      </c>
      <c r="J80" s="72">
        <v>33538545.129999999</v>
      </c>
    </row>
    <row r="81" spans="4:10" x14ac:dyDescent="0.2">
      <c r="D81" t="s">
        <v>230</v>
      </c>
      <c r="E81" t="s">
        <v>15</v>
      </c>
      <c r="F81">
        <v>102.61</v>
      </c>
      <c r="G81" s="71">
        <v>1000</v>
      </c>
      <c r="H81" t="s">
        <v>113</v>
      </c>
      <c r="I81">
        <v>-20</v>
      </c>
      <c r="J81" s="72">
        <v>34564645.130000003</v>
      </c>
    </row>
    <row r="82" spans="4:10" x14ac:dyDescent="0.2">
      <c r="D82" t="s">
        <v>230</v>
      </c>
      <c r="E82" t="s">
        <v>15</v>
      </c>
      <c r="F82">
        <v>2.44</v>
      </c>
      <c r="G82" s="71">
        <v>1000</v>
      </c>
      <c r="H82" t="s">
        <v>114</v>
      </c>
      <c r="I82" s="72">
        <v>-24358.97</v>
      </c>
      <c r="J82" s="72">
        <v>34564665.130000003</v>
      </c>
    </row>
    <row r="83" spans="4:10" x14ac:dyDescent="0.2">
      <c r="D83" t="s">
        <v>230</v>
      </c>
      <c r="E83" t="s">
        <v>15</v>
      </c>
      <c r="F83">
        <v>102.61</v>
      </c>
      <c r="G83" s="71">
        <v>1000</v>
      </c>
      <c r="H83" t="s">
        <v>115</v>
      </c>
      <c r="I83" s="72">
        <v>-1026100</v>
      </c>
      <c r="J83" s="72">
        <v>34589024.100000001</v>
      </c>
    </row>
    <row r="84" spans="4:10" x14ac:dyDescent="0.2">
      <c r="D84" t="s">
        <v>230</v>
      </c>
      <c r="E84" t="s">
        <v>15</v>
      </c>
      <c r="F84">
        <v>102.61</v>
      </c>
      <c r="G84" s="71">
        <v>1000</v>
      </c>
      <c r="H84" t="s">
        <v>113</v>
      </c>
      <c r="I84">
        <v>-20</v>
      </c>
      <c r="J84" s="72">
        <v>35615124.100000001</v>
      </c>
    </row>
    <row r="85" spans="4:10" x14ac:dyDescent="0.2">
      <c r="D85" t="s">
        <v>230</v>
      </c>
      <c r="E85" t="s">
        <v>15</v>
      </c>
      <c r="F85">
        <v>2.44</v>
      </c>
      <c r="G85" s="71">
        <v>1000</v>
      </c>
      <c r="H85" t="s">
        <v>114</v>
      </c>
      <c r="I85" s="72">
        <v>-24358.97</v>
      </c>
      <c r="J85" s="72">
        <v>35615144.100000001</v>
      </c>
    </row>
    <row r="86" spans="4:10" x14ac:dyDescent="0.2">
      <c r="D86" t="s">
        <v>230</v>
      </c>
      <c r="E86" t="s">
        <v>15</v>
      </c>
      <c r="F86">
        <v>102.61</v>
      </c>
      <c r="G86" s="71">
        <v>1000</v>
      </c>
      <c r="H86" t="s">
        <v>115</v>
      </c>
      <c r="I86" s="72">
        <v>-1026100</v>
      </c>
      <c r="J86" s="72">
        <v>35639503.079999998</v>
      </c>
    </row>
    <row r="87" spans="4:10" x14ac:dyDescent="0.2">
      <c r="D87" t="s">
        <v>231</v>
      </c>
      <c r="E87" t="s">
        <v>15</v>
      </c>
      <c r="F87">
        <v>102.55</v>
      </c>
      <c r="G87" s="71">
        <v>1000</v>
      </c>
      <c r="H87" t="s">
        <v>113</v>
      </c>
      <c r="I87">
        <v>-20</v>
      </c>
      <c r="J87" s="72">
        <v>36665603.079999998</v>
      </c>
    </row>
    <row r="88" spans="4:10" x14ac:dyDescent="0.2">
      <c r="D88" t="s">
        <v>231</v>
      </c>
      <c r="E88" t="s">
        <v>15</v>
      </c>
      <c r="F88">
        <v>2.4300000000000002</v>
      </c>
      <c r="G88" s="71">
        <v>1000</v>
      </c>
      <c r="H88" t="s">
        <v>114</v>
      </c>
      <c r="I88" s="72">
        <v>-24278.85</v>
      </c>
      <c r="J88" s="72">
        <v>36665623.079999998</v>
      </c>
    </row>
    <row r="89" spans="4:10" x14ac:dyDescent="0.2">
      <c r="D89" t="s">
        <v>231</v>
      </c>
      <c r="E89" t="s">
        <v>15</v>
      </c>
      <c r="F89">
        <v>102.55</v>
      </c>
      <c r="G89" s="71">
        <v>1000</v>
      </c>
      <c r="H89" t="s">
        <v>115</v>
      </c>
      <c r="I89" s="72">
        <v>-1025500</v>
      </c>
      <c r="J89" s="72">
        <v>36689901.920000002</v>
      </c>
    </row>
    <row r="90" spans="4:10" x14ac:dyDescent="0.2">
      <c r="D90" t="s">
        <v>231</v>
      </c>
      <c r="E90" t="s">
        <v>15</v>
      </c>
      <c r="F90">
        <v>102.55</v>
      </c>
      <c r="G90" s="71">
        <v>1000</v>
      </c>
      <c r="H90" t="s">
        <v>113</v>
      </c>
      <c r="I90">
        <v>-20</v>
      </c>
      <c r="J90" s="72">
        <v>37715401.920000002</v>
      </c>
    </row>
    <row r="91" spans="4:10" x14ac:dyDescent="0.2">
      <c r="D91" t="s">
        <v>231</v>
      </c>
      <c r="E91" t="s">
        <v>15</v>
      </c>
      <c r="F91">
        <v>2.4300000000000002</v>
      </c>
      <c r="G91" s="71">
        <v>1000</v>
      </c>
      <c r="H91" t="s">
        <v>114</v>
      </c>
      <c r="I91" s="72">
        <v>-24278.85</v>
      </c>
      <c r="J91" s="72">
        <v>37715421.920000002</v>
      </c>
    </row>
    <row r="92" spans="4:10" x14ac:dyDescent="0.2">
      <c r="D92" t="s">
        <v>231</v>
      </c>
      <c r="E92" t="s">
        <v>15</v>
      </c>
      <c r="F92">
        <v>102.55</v>
      </c>
      <c r="G92" s="71">
        <v>1000</v>
      </c>
      <c r="H92" t="s">
        <v>115</v>
      </c>
      <c r="I92" s="72">
        <v>-1025500</v>
      </c>
      <c r="J92" s="72">
        <v>37739700.770000003</v>
      </c>
    </row>
    <row r="93" spans="4:10" x14ac:dyDescent="0.2">
      <c r="D93" t="s">
        <v>231</v>
      </c>
      <c r="E93" t="s">
        <v>15</v>
      </c>
      <c r="F93">
        <v>102.55</v>
      </c>
      <c r="G93" s="71">
        <v>1000</v>
      </c>
      <c r="H93" t="s">
        <v>113</v>
      </c>
      <c r="I93">
        <v>-20</v>
      </c>
      <c r="J93" s="72">
        <v>38765200.770000003</v>
      </c>
    </row>
    <row r="94" spans="4:10" x14ac:dyDescent="0.2">
      <c r="D94" t="s">
        <v>231</v>
      </c>
      <c r="E94" t="s">
        <v>15</v>
      </c>
      <c r="F94">
        <v>2.4300000000000002</v>
      </c>
      <c r="G94" s="71">
        <v>1000</v>
      </c>
      <c r="H94" t="s">
        <v>114</v>
      </c>
      <c r="I94" s="72">
        <v>-24278.85</v>
      </c>
      <c r="J94" s="72">
        <v>38765220.770000003</v>
      </c>
    </row>
    <row r="95" spans="4:10" x14ac:dyDescent="0.2">
      <c r="D95" t="s">
        <v>231</v>
      </c>
      <c r="E95" t="s">
        <v>15</v>
      </c>
      <c r="F95">
        <v>102.55</v>
      </c>
      <c r="G95" s="71">
        <v>1000</v>
      </c>
      <c r="H95" t="s">
        <v>115</v>
      </c>
      <c r="I95" s="72">
        <v>-1025500</v>
      </c>
      <c r="J95" s="72">
        <v>38789499.619999997</v>
      </c>
    </row>
    <row r="96" spans="4:10" x14ac:dyDescent="0.2">
      <c r="D96" t="s">
        <v>371</v>
      </c>
      <c r="E96" t="s">
        <v>15</v>
      </c>
      <c r="F96">
        <v>102.59</v>
      </c>
      <c r="G96" s="71">
        <v>1000</v>
      </c>
      <c r="H96" t="s">
        <v>113</v>
      </c>
      <c r="I96">
        <v>-20</v>
      </c>
      <c r="J96" s="72">
        <v>39814999.619999997</v>
      </c>
    </row>
    <row r="97" spans="4:10" x14ac:dyDescent="0.2">
      <c r="D97" t="s">
        <v>371</v>
      </c>
      <c r="E97" t="s">
        <v>15</v>
      </c>
      <c r="F97">
        <v>2.42</v>
      </c>
      <c r="G97" s="71">
        <v>1000</v>
      </c>
      <c r="H97" t="s">
        <v>114</v>
      </c>
      <c r="I97" s="72">
        <v>-24198.720000000001</v>
      </c>
      <c r="J97" s="72">
        <v>39815019.619999997</v>
      </c>
    </row>
    <row r="98" spans="4:10" x14ac:dyDescent="0.2">
      <c r="D98" t="s">
        <v>371</v>
      </c>
      <c r="E98" t="s">
        <v>15</v>
      </c>
      <c r="F98">
        <v>102.59</v>
      </c>
      <c r="G98" s="71">
        <v>1000</v>
      </c>
      <c r="H98" t="s">
        <v>115</v>
      </c>
      <c r="I98" s="72">
        <v>-1025900</v>
      </c>
      <c r="J98" s="72">
        <v>39839218.329999998</v>
      </c>
    </row>
    <row r="99" spans="4:10" x14ac:dyDescent="0.2">
      <c r="D99" t="s">
        <v>371</v>
      </c>
      <c r="E99" t="s">
        <v>15</v>
      </c>
      <c r="F99">
        <v>102.59</v>
      </c>
      <c r="G99" s="71">
        <v>1000</v>
      </c>
      <c r="H99" t="s">
        <v>113</v>
      </c>
      <c r="I99">
        <v>-20</v>
      </c>
      <c r="J99" s="72">
        <v>40865118.329999998</v>
      </c>
    </row>
    <row r="100" spans="4:10" x14ac:dyDescent="0.2">
      <c r="D100" t="s">
        <v>371</v>
      </c>
      <c r="E100" t="s">
        <v>15</v>
      </c>
      <c r="F100">
        <v>2.42</v>
      </c>
      <c r="G100" s="71">
        <v>1000</v>
      </c>
      <c r="H100" t="s">
        <v>114</v>
      </c>
      <c r="I100" s="72">
        <v>-24198.720000000001</v>
      </c>
      <c r="J100" s="72">
        <v>40865138.329999998</v>
      </c>
    </row>
    <row r="101" spans="4:10" x14ac:dyDescent="0.2">
      <c r="D101" t="s">
        <v>371</v>
      </c>
      <c r="E101" t="s">
        <v>15</v>
      </c>
      <c r="F101">
        <v>102.59</v>
      </c>
      <c r="G101" s="71">
        <v>1000</v>
      </c>
      <c r="H101" t="s">
        <v>115</v>
      </c>
      <c r="I101" s="72">
        <v>-1025900</v>
      </c>
      <c r="J101" s="72">
        <v>40889337.049999997</v>
      </c>
    </row>
    <row r="102" spans="4:10" x14ac:dyDescent="0.2">
      <c r="D102" t="s">
        <v>249</v>
      </c>
      <c r="E102" t="s">
        <v>233</v>
      </c>
      <c r="F102">
        <v>0</v>
      </c>
      <c r="G102" s="72">
        <v>1048634.49</v>
      </c>
      <c r="H102" t="s">
        <v>234</v>
      </c>
      <c r="I102">
        <v>0</v>
      </c>
      <c r="J102" s="72">
        <v>-10000000</v>
      </c>
    </row>
    <row r="103" spans="4:10" x14ac:dyDescent="0.2">
      <c r="D103" t="s">
        <v>249</v>
      </c>
      <c r="E103" t="s">
        <v>233</v>
      </c>
      <c r="F103">
        <v>0</v>
      </c>
      <c r="G103" s="72">
        <v>1048634.49</v>
      </c>
      <c r="H103" t="s">
        <v>235</v>
      </c>
      <c r="I103">
        <v>0</v>
      </c>
      <c r="J103" s="72">
        <v>-10000000</v>
      </c>
    </row>
    <row r="104" spans="4:10" x14ac:dyDescent="0.2">
      <c r="D104" t="s">
        <v>249</v>
      </c>
      <c r="E104" t="s">
        <v>15</v>
      </c>
      <c r="F104">
        <v>102.71</v>
      </c>
      <c r="G104" s="71">
        <v>-1000</v>
      </c>
      <c r="H104" t="s">
        <v>113</v>
      </c>
      <c r="I104">
        <v>-20</v>
      </c>
      <c r="J104" s="72">
        <v>41915237.049999997</v>
      </c>
    </row>
    <row r="105" spans="4:10" x14ac:dyDescent="0.2">
      <c r="D105" t="s">
        <v>249</v>
      </c>
      <c r="E105" t="s">
        <v>15</v>
      </c>
      <c r="F105">
        <v>2.16</v>
      </c>
      <c r="G105" s="71">
        <v>-1000</v>
      </c>
      <c r="H105" t="s">
        <v>114</v>
      </c>
      <c r="I105" s="72">
        <v>21554.49</v>
      </c>
      <c r="J105" s="72">
        <v>41915257.049999997</v>
      </c>
    </row>
    <row r="106" spans="4:10" x14ac:dyDescent="0.2">
      <c r="D106" t="s">
        <v>249</v>
      </c>
      <c r="E106" t="s">
        <v>15</v>
      </c>
      <c r="F106">
        <v>102.71</v>
      </c>
      <c r="G106" s="71">
        <v>-1000</v>
      </c>
      <c r="H106" t="s">
        <v>115</v>
      </c>
      <c r="I106" s="72">
        <v>1027100</v>
      </c>
      <c r="J106" s="72">
        <v>41893702.560000002</v>
      </c>
    </row>
    <row r="107" spans="4:10" x14ac:dyDescent="0.2">
      <c r="D107" t="s">
        <v>249</v>
      </c>
      <c r="E107" t="s">
        <v>233</v>
      </c>
      <c r="F107">
        <v>0</v>
      </c>
      <c r="G107" s="72">
        <v>1048634.49</v>
      </c>
      <c r="H107" t="s">
        <v>234</v>
      </c>
      <c r="I107">
        <v>0</v>
      </c>
      <c r="J107" s="72">
        <v>-10000000</v>
      </c>
    </row>
    <row r="108" spans="4:10" x14ac:dyDescent="0.2">
      <c r="D108" t="s">
        <v>249</v>
      </c>
      <c r="E108" t="s">
        <v>233</v>
      </c>
      <c r="F108">
        <v>0</v>
      </c>
      <c r="G108" s="72">
        <v>1048634.49</v>
      </c>
      <c r="H108" t="s">
        <v>235</v>
      </c>
      <c r="I108">
        <v>0</v>
      </c>
      <c r="J108" s="72">
        <v>-10000000</v>
      </c>
    </row>
    <row r="109" spans="4:10" x14ac:dyDescent="0.2">
      <c r="D109" t="s">
        <v>249</v>
      </c>
      <c r="E109" t="s">
        <v>15</v>
      </c>
      <c r="F109">
        <v>102.71</v>
      </c>
      <c r="G109" s="71">
        <v>-1000</v>
      </c>
      <c r="H109" t="s">
        <v>113</v>
      </c>
      <c r="I109">
        <v>-20</v>
      </c>
      <c r="J109" s="72">
        <v>40866602.560000002</v>
      </c>
    </row>
    <row r="110" spans="4:10" x14ac:dyDescent="0.2">
      <c r="D110" t="s">
        <v>249</v>
      </c>
      <c r="E110" t="s">
        <v>15</v>
      </c>
      <c r="F110">
        <v>2.16</v>
      </c>
      <c r="G110" s="71">
        <v>-1000</v>
      </c>
      <c r="H110" t="s">
        <v>114</v>
      </c>
      <c r="I110" s="72">
        <v>21554.49</v>
      </c>
      <c r="J110" s="72">
        <v>40866622.560000002</v>
      </c>
    </row>
    <row r="111" spans="4:10" x14ac:dyDescent="0.2">
      <c r="D111" t="s">
        <v>249</v>
      </c>
      <c r="E111" t="s">
        <v>15</v>
      </c>
      <c r="F111">
        <v>102.71</v>
      </c>
      <c r="G111" s="71">
        <v>-1000</v>
      </c>
      <c r="H111" t="s">
        <v>115</v>
      </c>
      <c r="I111" s="72">
        <v>1027100</v>
      </c>
      <c r="J111" s="72">
        <v>40845068.079999998</v>
      </c>
    </row>
    <row r="112" spans="4:10" x14ac:dyDescent="0.2">
      <c r="D112" t="s">
        <v>249</v>
      </c>
      <c r="E112" t="s">
        <v>233</v>
      </c>
      <c r="F112">
        <v>0</v>
      </c>
      <c r="G112" s="72">
        <v>1048634.49</v>
      </c>
      <c r="H112" t="s">
        <v>234</v>
      </c>
      <c r="I112">
        <v>0</v>
      </c>
      <c r="J112" s="72">
        <v>-10000000</v>
      </c>
    </row>
    <row r="113" spans="4:10" x14ac:dyDescent="0.2">
      <c r="D113" t="s">
        <v>249</v>
      </c>
      <c r="E113" t="s">
        <v>233</v>
      </c>
      <c r="F113">
        <v>0</v>
      </c>
      <c r="G113" s="72">
        <v>1048634.49</v>
      </c>
      <c r="H113" t="s">
        <v>235</v>
      </c>
      <c r="I113">
        <v>0</v>
      </c>
      <c r="J113" s="72">
        <v>-10000000</v>
      </c>
    </row>
    <row r="114" spans="4:10" x14ac:dyDescent="0.2">
      <c r="D114" t="s">
        <v>249</v>
      </c>
      <c r="E114" t="s">
        <v>15</v>
      </c>
      <c r="F114">
        <v>102.71</v>
      </c>
      <c r="G114" s="71">
        <v>-1000</v>
      </c>
      <c r="H114" t="s">
        <v>113</v>
      </c>
      <c r="I114">
        <v>-20</v>
      </c>
      <c r="J114" s="72">
        <v>39817968.079999998</v>
      </c>
    </row>
    <row r="115" spans="4:10" x14ac:dyDescent="0.2">
      <c r="D115" t="s">
        <v>249</v>
      </c>
      <c r="E115" t="s">
        <v>15</v>
      </c>
      <c r="F115">
        <v>2.16</v>
      </c>
      <c r="G115" s="71">
        <v>-1000</v>
      </c>
      <c r="H115" t="s">
        <v>114</v>
      </c>
      <c r="I115" s="72">
        <v>21554.49</v>
      </c>
      <c r="J115" s="72">
        <v>39817988.079999998</v>
      </c>
    </row>
    <row r="116" spans="4:10" x14ac:dyDescent="0.2">
      <c r="D116" t="s">
        <v>249</v>
      </c>
      <c r="E116" t="s">
        <v>15</v>
      </c>
      <c r="F116">
        <v>102.71</v>
      </c>
      <c r="G116" s="71">
        <v>-1000</v>
      </c>
      <c r="H116" t="s">
        <v>115</v>
      </c>
      <c r="I116" s="72">
        <v>1027100</v>
      </c>
      <c r="J116" s="72">
        <v>39796433.590000004</v>
      </c>
    </row>
    <row r="117" spans="4:10" x14ac:dyDescent="0.2">
      <c r="D117" t="s">
        <v>249</v>
      </c>
      <c r="E117" t="s">
        <v>233</v>
      </c>
      <c r="F117">
        <v>0</v>
      </c>
      <c r="G117" s="72">
        <v>1048634.49</v>
      </c>
      <c r="H117" t="s">
        <v>234</v>
      </c>
      <c r="I117">
        <v>0</v>
      </c>
      <c r="J117" s="72">
        <v>-10000000</v>
      </c>
    </row>
    <row r="118" spans="4:10" x14ac:dyDescent="0.2">
      <c r="D118" t="s">
        <v>249</v>
      </c>
      <c r="E118" t="s">
        <v>233</v>
      </c>
      <c r="F118">
        <v>0</v>
      </c>
      <c r="G118" s="72">
        <v>1048634.49</v>
      </c>
      <c r="H118" t="s">
        <v>235</v>
      </c>
      <c r="I118">
        <v>0</v>
      </c>
      <c r="J118" s="72">
        <v>-10000000</v>
      </c>
    </row>
    <row r="119" spans="4:10" x14ac:dyDescent="0.2">
      <c r="D119" t="s">
        <v>249</v>
      </c>
      <c r="E119" t="s">
        <v>15</v>
      </c>
      <c r="F119">
        <v>102.71</v>
      </c>
      <c r="G119" s="71">
        <v>-1000</v>
      </c>
      <c r="H119" t="s">
        <v>113</v>
      </c>
      <c r="I119">
        <v>-20</v>
      </c>
      <c r="J119" s="72">
        <v>38769333.590000004</v>
      </c>
    </row>
    <row r="120" spans="4:10" x14ac:dyDescent="0.2">
      <c r="D120" t="s">
        <v>249</v>
      </c>
      <c r="E120" t="s">
        <v>15</v>
      </c>
      <c r="F120">
        <v>2.16</v>
      </c>
      <c r="G120" s="71">
        <v>-1000</v>
      </c>
      <c r="H120" t="s">
        <v>114</v>
      </c>
      <c r="I120" s="72">
        <v>21554.49</v>
      </c>
      <c r="J120" s="72">
        <v>38769353.590000004</v>
      </c>
    </row>
    <row r="121" spans="4:10" x14ac:dyDescent="0.2">
      <c r="D121" t="s">
        <v>249</v>
      </c>
      <c r="E121" t="s">
        <v>15</v>
      </c>
      <c r="F121">
        <v>102.71</v>
      </c>
      <c r="G121" s="71">
        <v>-1000</v>
      </c>
      <c r="H121" t="s">
        <v>115</v>
      </c>
      <c r="I121" s="72">
        <v>1027100</v>
      </c>
      <c r="J121" s="72">
        <v>38747799.100000001</v>
      </c>
    </row>
    <row r="122" spans="4:10" x14ac:dyDescent="0.2">
      <c r="D122" t="s">
        <v>372</v>
      </c>
      <c r="E122" t="s">
        <v>233</v>
      </c>
      <c r="F122">
        <v>0</v>
      </c>
      <c r="G122" s="72">
        <v>1048454.36</v>
      </c>
      <c r="H122" t="s">
        <v>234</v>
      </c>
      <c r="I122">
        <v>0</v>
      </c>
      <c r="J122" s="72">
        <v>-10000000</v>
      </c>
    </row>
    <row r="123" spans="4:10" x14ac:dyDescent="0.2">
      <c r="D123" t="s">
        <v>372</v>
      </c>
      <c r="E123" t="s">
        <v>233</v>
      </c>
      <c r="F123">
        <v>0</v>
      </c>
      <c r="G123" s="72">
        <v>1048454.36</v>
      </c>
      <c r="H123" t="s">
        <v>235</v>
      </c>
      <c r="I123">
        <v>0</v>
      </c>
      <c r="J123" s="72">
        <v>-10000000</v>
      </c>
    </row>
    <row r="124" spans="4:10" x14ac:dyDescent="0.2">
      <c r="D124" t="s">
        <v>372</v>
      </c>
      <c r="E124" t="s">
        <v>15</v>
      </c>
      <c r="F124">
        <v>102.7</v>
      </c>
      <c r="G124" s="71">
        <v>-1000</v>
      </c>
      <c r="H124" t="s">
        <v>113</v>
      </c>
      <c r="I124">
        <v>-20</v>
      </c>
      <c r="J124" s="72">
        <v>37720699.100000001</v>
      </c>
    </row>
    <row r="125" spans="4:10" x14ac:dyDescent="0.2">
      <c r="D125" t="s">
        <v>372</v>
      </c>
      <c r="E125" t="s">
        <v>15</v>
      </c>
      <c r="F125">
        <v>2.15</v>
      </c>
      <c r="G125" s="71">
        <v>-1000</v>
      </c>
      <c r="H125" t="s">
        <v>114</v>
      </c>
      <c r="I125" s="72">
        <v>21474.36</v>
      </c>
      <c r="J125" s="72">
        <v>37720719.100000001</v>
      </c>
    </row>
    <row r="126" spans="4:10" x14ac:dyDescent="0.2">
      <c r="D126" t="s">
        <v>372</v>
      </c>
      <c r="E126" t="s">
        <v>15</v>
      </c>
      <c r="F126">
        <v>102.7</v>
      </c>
      <c r="G126" s="71">
        <v>-1000</v>
      </c>
      <c r="H126" t="s">
        <v>115</v>
      </c>
      <c r="I126" s="72">
        <v>1027000</v>
      </c>
      <c r="J126" s="72">
        <v>37699244.740000002</v>
      </c>
    </row>
    <row r="127" spans="4:10" x14ac:dyDescent="0.2">
      <c r="D127" t="s">
        <v>372</v>
      </c>
      <c r="E127" t="s">
        <v>233</v>
      </c>
      <c r="F127">
        <v>0</v>
      </c>
      <c r="G127" s="72">
        <v>1048454.36</v>
      </c>
      <c r="H127" t="s">
        <v>234</v>
      </c>
      <c r="I127">
        <v>0</v>
      </c>
      <c r="J127" s="72">
        <v>-10000000</v>
      </c>
    </row>
    <row r="128" spans="4:10" x14ac:dyDescent="0.2">
      <c r="D128" t="s">
        <v>372</v>
      </c>
      <c r="E128" t="s">
        <v>233</v>
      </c>
      <c r="F128">
        <v>0</v>
      </c>
      <c r="G128" s="72">
        <v>1048454.36</v>
      </c>
      <c r="H128" t="s">
        <v>235</v>
      </c>
      <c r="I128">
        <v>0</v>
      </c>
      <c r="J128" s="72">
        <v>-10000000</v>
      </c>
    </row>
    <row r="129" spans="4:10" x14ac:dyDescent="0.2">
      <c r="D129" t="s">
        <v>372</v>
      </c>
      <c r="E129" t="s">
        <v>15</v>
      </c>
      <c r="F129">
        <v>102.7</v>
      </c>
      <c r="G129" s="71">
        <v>-1000</v>
      </c>
      <c r="H129" t="s">
        <v>113</v>
      </c>
      <c r="I129">
        <v>-20</v>
      </c>
      <c r="J129" s="72">
        <v>36672244.740000002</v>
      </c>
    </row>
    <row r="130" spans="4:10" x14ac:dyDescent="0.2">
      <c r="D130" t="s">
        <v>372</v>
      </c>
      <c r="E130" t="s">
        <v>15</v>
      </c>
      <c r="F130">
        <v>2.15</v>
      </c>
      <c r="G130" s="71">
        <v>-1000</v>
      </c>
      <c r="H130" t="s">
        <v>114</v>
      </c>
      <c r="I130" s="72">
        <v>21474.36</v>
      </c>
      <c r="J130" s="72">
        <v>36672264.740000002</v>
      </c>
    </row>
    <row r="131" spans="4:10" x14ac:dyDescent="0.2">
      <c r="D131" t="s">
        <v>372</v>
      </c>
      <c r="E131" t="s">
        <v>15</v>
      </c>
      <c r="F131">
        <v>102.7</v>
      </c>
      <c r="G131" s="71">
        <v>-1000</v>
      </c>
      <c r="H131" t="s">
        <v>115</v>
      </c>
      <c r="I131" s="72">
        <v>1027000</v>
      </c>
      <c r="J131" s="72">
        <v>36650790.380000003</v>
      </c>
    </row>
    <row r="132" spans="4:10" x14ac:dyDescent="0.2">
      <c r="D132" t="s">
        <v>372</v>
      </c>
      <c r="E132" t="s">
        <v>233</v>
      </c>
      <c r="F132">
        <v>0</v>
      </c>
      <c r="G132" s="72">
        <v>1048454.36</v>
      </c>
      <c r="H132" t="s">
        <v>234</v>
      </c>
      <c r="I132">
        <v>0</v>
      </c>
      <c r="J132" s="72">
        <v>-10000000</v>
      </c>
    </row>
    <row r="133" spans="4:10" x14ac:dyDescent="0.2">
      <c r="D133" t="s">
        <v>372</v>
      </c>
      <c r="E133" t="s">
        <v>233</v>
      </c>
      <c r="F133">
        <v>0</v>
      </c>
      <c r="G133" s="72">
        <v>1048454.36</v>
      </c>
      <c r="H133" t="s">
        <v>235</v>
      </c>
      <c r="I133">
        <v>0</v>
      </c>
      <c r="J133" s="72">
        <v>-10000000</v>
      </c>
    </row>
    <row r="134" spans="4:10" x14ac:dyDescent="0.2">
      <c r="D134" t="s">
        <v>372</v>
      </c>
      <c r="E134" t="s">
        <v>15</v>
      </c>
      <c r="F134">
        <v>102.7</v>
      </c>
      <c r="G134" s="71">
        <v>-1000</v>
      </c>
      <c r="H134" t="s">
        <v>113</v>
      </c>
      <c r="I134">
        <v>-20</v>
      </c>
      <c r="J134" s="72">
        <v>35623790.380000003</v>
      </c>
    </row>
    <row r="135" spans="4:10" x14ac:dyDescent="0.2">
      <c r="D135" t="s">
        <v>372</v>
      </c>
      <c r="E135" t="s">
        <v>15</v>
      </c>
      <c r="F135">
        <v>2.15</v>
      </c>
      <c r="G135" s="71">
        <v>-1000</v>
      </c>
      <c r="H135" t="s">
        <v>114</v>
      </c>
      <c r="I135" s="72">
        <v>21474.36</v>
      </c>
      <c r="J135" s="72">
        <v>35623810.380000003</v>
      </c>
    </row>
    <row r="136" spans="4:10" x14ac:dyDescent="0.2">
      <c r="D136" t="s">
        <v>372</v>
      </c>
      <c r="E136" t="s">
        <v>15</v>
      </c>
      <c r="F136">
        <v>102.7</v>
      </c>
      <c r="G136" s="71">
        <v>-1000</v>
      </c>
      <c r="H136" t="s">
        <v>115</v>
      </c>
      <c r="I136" s="72">
        <v>1027000</v>
      </c>
      <c r="J136" s="72">
        <v>35602336.030000001</v>
      </c>
    </row>
    <row r="137" spans="4:10" x14ac:dyDescent="0.2">
      <c r="D137" t="s">
        <v>373</v>
      </c>
      <c r="E137" t="s">
        <v>233</v>
      </c>
      <c r="F137">
        <v>0</v>
      </c>
      <c r="G137" s="72">
        <v>1049933.8500000001</v>
      </c>
      <c r="H137" t="s">
        <v>234</v>
      </c>
      <c r="I137">
        <v>0</v>
      </c>
      <c r="J137" s="72">
        <v>-10000000</v>
      </c>
    </row>
    <row r="138" spans="4:10" x14ac:dyDescent="0.2">
      <c r="D138" t="s">
        <v>373</v>
      </c>
      <c r="E138" t="s">
        <v>233</v>
      </c>
      <c r="F138">
        <v>0</v>
      </c>
      <c r="G138" s="72">
        <v>1049933.8500000001</v>
      </c>
      <c r="H138" t="s">
        <v>235</v>
      </c>
      <c r="I138">
        <v>0</v>
      </c>
      <c r="J138" s="72">
        <v>-10000000</v>
      </c>
    </row>
    <row r="139" spans="4:10" x14ac:dyDescent="0.2">
      <c r="D139" t="s">
        <v>373</v>
      </c>
      <c r="E139" t="s">
        <v>15</v>
      </c>
      <c r="F139">
        <v>102.88</v>
      </c>
      <c r="G139" s="71">
        <v>-1000</v>
      </c>
      <c r="H139" t="s">
        <v>113</v>
      </c>
      <c r="I139">
        <v>-20</v>
      </c>
      <c r="J139" s="72">
        <v>34575336.030000001</v>
      </c>
    </row>
    <row r="140" spans="4:10" x14ac:dyDescent="0.2">
      <c r="D140" t="s">
        <v>373</v>
      </c>
      <c r="E140" t="s">
        <v>15</v>
      </c>
      <c r="F140">
        <v>2.12</v>
      </c>
      <c r="G140" s="71">
        <v>-1000</v>
      </c>
      <c r="H140" t="s">
        <v>114</v>
      </c>
      <c r="I140" s="72">
        <v>21153.85</v>
      </c>
      <c r="J140" s="72">
        <v>34575356.030000001</v>
      </c>
    </row>
    <row r="141" spans="4:10" x14ac:dyDescent="0.2">
      <c r="D141" t="s">
        <v>373</v>
      </c>
      <c r="E141" t="s">
        <v>15</v>
      </c>
      <c r="F141">
        <v>102.88</v>
      </c>
      <c r="G141" s="71">
        <v>-1000</v>
      </c>
      <c r="H141" t="s">
        <v>115</v>
      </c>
      <c r="I141" s="72">
        <v>1028800</v>
      </c>
      <c r="J141" s="72">
        <v>34554202.18</v>
      </c>
    </row>
    <row r="142" spans="4:10" x14ac:dyDescent="0.2">
      <c r="D142" t="s">
        <v>373</v>
      </c>
      <c r="E142" t="s">
        <v>233</v>
      </c>
      <c r="F142">
        <v>0</v>
      </c>
      <c r="G142" s="72">
        <v>1049933.8500000001</v>
      </c>
      <c r="H142" t="s">
        <v>234</v>
      </c>
      <c r="I142">
        <v>0</v>
      </c>
      <c r="J142" s="72">
        <v>-10000000</v>
      </c>
    </row>
    <row r="143" spans="4:10" x14ac:dyDescent="0.2">
      <c r="D143" t="s">
        <v>373</v>
      </c>
      <c r="E143" t="s">
        <v>233</v>
      </c>
      <c r="F143">
        <v>0</v>
      </c>
      <c r="G143" s="72">
        <v>1049933.8500000001</v>
      </c>
      <c r="H143" t="s">
        <v>235</v>
      </c>
      <c r="I143">
        <v>0</v>
      </c>
      <c r="J143" s="72">
        <v>-10000000</v>
      </c>
    </row>
    <row r="144" spans="4:10" x14ac:dyDescent="0.2">
      <c r="D144" t="s">
        <v>373</v>
      </c>
      <c r="E144" t="s">
        <v>15</v>
      </c>
      <c r="F144">
        <v>102.88</v>
      </c>
      <c r="G144" s="71">
        <v>-1000</v>
      </c>
      <c r="H144" t="s">
        <v>113</v>
      </c>
      <c r="I144">
        <v>-20</v>
      </c>
      <c r="J144" s="72">
        <v>33525402.18</v>
      </c>
    </row>
    <row r="145" spans="4:10" x14ac:dyDescent="0.2">
      <c r="D145" t="s">
        <v>373</v>
      </c>
      <c r="E145" t="s">
        <v>15</v>
      </c>
      <c r="F145">
        <v>2.12</v>
      </c>
      <c r="G145" s="71">
        <v>-1000</v>
      </c>
      <c r="H145" t="s">
        <v>114</v>
      </c>
      <c r="I145" s="72">
        <v>21153.85</v>
      </c>
      <c r="J145" s="72">
        <v>33525422.18</v>
      </c>
    </row>
    <row r="146" spans="4:10" x14ac:dyDescent="0.2">
      <c r="D146" t="s">
        <v>373</v>
      </c>
      <c r="E146" t="s">
        <v>15</v>
      </c>
      <c r="F146">
        <v>102.88</v>
      </c>
      <c r="G146" s="71">
        <v>-1000</v>
      </c>
      <c r="H146" t="s">
        <v>115</v>
      </c>
      <c r="I146" s="72">
        <v>1028800</v>
      </c>
      <c r="J146" s="72">
        <v>33504268.329999998</v>
      </c>
    </row>
    <row r="147" spans="4:10" x14ac:dyDescent="0.2">
      <c r="D147" t="s">
        <v>373</v>
      </c>
      <c r="E147" t="s">
        <v>233</v>
      </c>
      <c r="F147">
        <v>0</v>
      </c>
      <c r="G147" s="72">
        <v>1049933.8500000001</v>
      </c>
      <c r="H147" t="s">
        <v>234</v>
      </c>
      <c r="I147">
        <v>0</v>
      </c>
      <c r="J147" s="72">
        <v>-10000000</v>
      </c>
    </row>
    <row r="148" spans="4:10" x14ac:dyDescent="0.2">
      <c r="D148" t="s">
        <v>373</v>
      </c>
      <c r="E148" t="s">
        <v>233</v>
      </c>
      <c r="F148">
        <v>0</v>
      </c>
      <c r="G148" s="72">
        <v>1049933.8500000001</v>
      </c>
      <c r="H148" t="s">
        <v>235</v>
      </c>
      <c r="I148">
        <v>0</v>
      </c>
      <c r="J148" s="72">
        <v>-10000000</v>
      </c>
    </row>
    <row r="149" spans="4:10" x14ac:dyDescent="0.2">
      <c r="D149" t="s">
        <v>373</v>
      </c>
      <c r="E149" t="s">
        <v>15</v>
      </c>
      <c r="F149">
        <v>102.88</v>
      </c>
      <c r="G149" s="71">
        <v>-1000</v>
      </c>
      <c r="H149" t="s">
        <v>113</v>
      </c>
      <c r="I149">
        <v>-20</v>
      </c>
      <c r="J149" s="72">
        <v>32475468.329999998</v>
      </c>
    </row>
    <row r="150" spans="4:10" x14ac:dyDescent="0.2">
      <c r="D150" t="s">
        <v>373</v>
      </c>
      <c r="E150" t="s">
        <v>15</v>
      </c>
      <c r="F150">
        <v>2.12</v>
      </c>
      <c r="G150" s="71">
        <v>-1000</v>
      </c>
      <c r="H150" t="s">
        <v>114</v>
      </c>
      <c r="I150" s="72">
        <v>21153.85</v>
      </c>
      <c r="J150" s="72">
        <v>32475488.329999998</v>
      </c>
    </row>
    <row r="151" spans="4:10" x14ac:dyDescent="0.2">
      <c r="D151" t="s">
        <v>373</v>
      </c>
      <c r="E151" t="s">
        <v>15</v>
      </c>
      <c r="F151">
        <v>102.88</v>
      </c>
      <c r="G151" s="71">
        <v>-1000</v>
      </c>
      <c r="H151" t="s">
        <v>115</v>
      </c>
      <c r="I151" s="72">
        <v>1028800</v>
      </c>
      <c r="J151" s="72">
        <v>32454334.489999998</v>
      </c>
    </row>
    <row r="152" spans="4:10" x14ac:dyDescent="0.2">
      <c r="D152" t="s">
        <v>374</v>
      </c>
      <c r="E152" t="s">
        <v>233</v>
      </c>
      <c r="F152">
        <v>0</v>
      </c>
      <c r="G152" s="72">
        <v>1050453.72</v>
      </c>
      <c r="H152" t="s">
        <v>234</v>
      </c>
      <c r="I152">
        <v>0</v>
      </c>
      <c r="J152" s="72">
        <v>-10000000</v>
      </c>
    </row>
    <row r="153" spans="4:10" x14ac:dyDescent="0.2">
      <c r="D153" t="s">
        <v>374</v>
      </c>
      <c r="E153" t="s">
        <v>233</v>
      </c>
      <c r="F153">
        <v>0</v>
      </c>
      <c r="G153" s="72">
        <v>1050453.72</v>
      </c>
      <c r="H153" t="s">
        <v>235</v>
      </c>
      <c r="I153">
        <v>0</v>
      </c>
      <c r="J153" s="72">
        <v>-10000000</v>
      </c>
    </row>
    <row r="154" spans="4:10" x14ac:dyDescent="0.2">
      <c r="D154" t="s">
        <v>374</v>
      </c>
      <c r="E154" t="s">
        <v>15</v>
      </c>
      <c r="F154">
        <v>102.94</v>
      </c>
      <c r="G154" s="71">
        <v>-1000</v>
      </c>
      <c r="H154" t="s">
        <v>113</v>
      </c>
      <c r="I154">
        <v>-20</v>
      </c>
      <c r="J154" s="72">
        <v>31425534.489999998</v>
      </c>
    </row>
    <row r="155" spans="4:10" x14ac:dyDescent="0.2">
      <c r="D155" t="s">
        <v>374</v>
      </c>
      <c r="E155" t="s">
        <v>15</v>
      </c>
      <c r="F155">
        <v>2.11</v>
      </c>
      <c r="G155" s="71">
        <v>-1000</v>
      </c>
      <c r="H155" t="s">
        <v>114</v>
      </c>
      <c r="I155" s="72">
        <v>21073.72</v>
      </c>
      <c r="J155" s="72">
        <v>31425554.489999998</v>
      </c>
    </row>
    <row r="156" spans="4:10" x14ac:dyDescent="0.2">
      <c r="D156" t="s">
        <v>374</v>
      </c>
      <c r="E156" t="s">
        <v>15</v>
      </c>
      <c r="F156">
        <v>102.94</v>
      </c>
      <c r="G156" s="71">
        <v>-1000</v>
      </c>
      <c r="H156" t="s">
        <v>115</v>
      </c>
      <c r="I156" s="72">
        <v>1029400</v>
      </c>
      <c r="J156" s="72">
        <v>31404480.77</v>
      </c>
    </row>
    <row r="157" spans="4:10" x14ac:dyDescent="0.2">
      <c r="D157" t="s">
        <v>374</v>
      </c>
      <c r="E157" t="s">
        <v>233</v>
      </c>
      <c r="F157">
        <v>0</v>
      </c>
      <c r="G157" s="72">
        <v>1050453.72</v>
      </c>
      <c r="H157" t="s">
        <v>234</v>
      </c>
      <c r="I157">
        <v>0</v>
      </c>
      <c r="J157" s="72">
        <v>-10000000</v>
      </c>
    </row>
    <row r="158" spans="4:10" x14ac:dyDescent="0.2">
      <c r="D158" t="s">
        <v>374</v>
      </c>
      <c r="E158" t="s">
        <v>233</v>
      </c>
      <c r="F158">
        <v>0</v>
      </c>
      <c r="G158" s="72">
        <v>1050453.72</v>
      </c>
      <c r="H158" t="s">
        <v>235</v>
      </c>
      <c r="I158">
        <v>0</v>
      </c>
      <c r="J158" s="72">
        <v>-10000000</v>
      </c>
    </row>
    <row r="159" spans="4:10" x14ac:dyDescent="0.2">
      <c r="D159" t="s">
        <v>374</v>
      </c>
      <c r="E159" t="s">
        <v>15</v>
      </c>
      <c r="F159">
        <v>102.94</v>
      </c>
      <c r="G159" s="71">
        <v>-1000</v>
      </c>
      <c r="H159" t="s">
        <v>113</v>
      </c>
      <c r="I159">
        <v>-20</v>
      </c>
      <c r="J159" s="72">
        <v>30375080.77</v>
      </c>
    </row>
    <row r="160" spans="4:10" x14ac:dyDescent="0.2">
      <c r="D160" t="s">
        <v>374</v>
      </c>
      <c r="E160" t="s">
        <v>15</v>
      </c>
      <c r="F160">
        <v>2.11</v>
      </c>
      <c r="G160" s="71">
        <v>-1000</v>
      </c>
      <c r="H160" t="s">
        <v>114</v>
      </c>
      <c r="I160" s="72">
        <v>21073.72</v>
      </c>
      <c r="J160" s="72">
        <v>30375100.77</v>
      </c>
    </row>
    <row r="161" spans="4:10" x14ac:dyDescent="0.2">
      <c r="D161" t="s">
        <v>374</v>
      </c>
      <c r="E161" t="s">
        <v>15</v>
      </c>
      <c r="F161">
        <v>102.94</v>
      </c>
      <c r="G161" s="71">
        <v>-1000</v>
      </c>
      <c r="H161" t="s">
        <v>115</v>
      </c>
      <c r="I161" s="72">
        <v>1029400</v>
      </c>
      <c r="J161" s="72">
        <v>30354027.050000001</v>
      </c>
    </row>
    <row r="162" spans="4:10" x14ac:dyDescent="0.2">
      <c r="D162" t="s">
        <v>374</v>
      </c>
      <c r="E162" t="s">
        <v>233</v>
      </c>
      <c r="F162">
        <v>0</v>
      </c>
      <c r="G162" s="72">
        <v>1050453.72</v>
      </c>
      <c r="H162" t="s">
        <v>234</v>
      </c>
      <c r="I162">
        <v>0</v>
      </c>
      <c r="J162" s="72">
        <v>-10000000</v>
      </c>
    </row>
    <row r="163" spans="4:10" x14ac:dyDescent="0.2">
      <c r="D163" t="s">
        <v>374</v>
      </c>
      <c r="E163" t="s">
        <v>233</v>
      </c>
      <c r="F163">
        <v>0</v>
      </c>
      <c r="G163" s="72">
        <v>1050453.72</v>
      </c>
      <c r="H163" t="s">
        <v>235</v>
      </c>
      <c r="I163">
        <v>0</v>
      </c>
      <c r="J163" s="72">
        <v>-10000000</v>
      </c>
    </row>
    <row r="164" spans="4:10" x14ac:dyDescent="0.2">
      <c r="D164" t="s">
        <v>374</v>
      </c>
      <c r="E164" t="s">
        <v>15</v>
      </c>
      <c r="F164">
        <v>102.94</v>
      </c>
      <c r="G164" s="71">
        <v>-1000</v>
      </c>
      <c r="H164" t="s">
        <v>113</v>
      </c>
      <c r="I164">
        <v>-20</v>
      </c>
      <c r="J164" s="72">
        <v>29324627.050000001</v>
      </c>
    </row>
    <row r="165" spans="4:10" x14ac:dyDescent="0.2">
      <c r="D165" t="s">
        <v>374</v>
      </c>
      <c r="E165" t="s">
        <v>15</v>
      </c>
      <c r="F165">
        <v>2.11</v>
      </c>
      <c r="G165" s="71">
        <v>-1000</v>
      </c>
      <c r="H165" t="s">
        <v>114</v>
      </c>
      <c r="I165" s="72">
        <v>21073.72</v>
      </c>
      <c r="J165" s="72">
        <v>29324647.050000001</v>
      </c>
    </row>
    <row r="166" spans="4:10" x14ac:dyDescent="0.2">
      <c r="D166" t="s">
        <v>374</v>
      </c>
      <c r="E166" t="s">
        <v>15</v>
      </c>
      <c r="F166">
        <v>102.94</v>
      </c>
      <c r="G166" s="71">
        <v>-1000</v>
      </c>
      <c r="H166" t="s">
        <v>115</v>
      </c>
      <c r="I166" s="72">
        <v>1029400</v>
      </c>
      <c r="J166" s="72">
        <v>29303573.329999998</v>
      </c>
    </row>
    <row r="167" spans="4:10" x14ac:dyDescent="0.2">
      <c r="D167" t="s">
        <v>374</v>
      </c>
      <c r="E167" t="s">
        <v>233</v>
      </c>
      <c r="F167">
        <v>0</v>
      </c>
      <c r="G167" s="72">
        <v>1050453.72</v>
      </c>
      <c r="H167" t="s">
        <v>234</v>
      </c>
      <c r="I167">
        <v>0</v>
      </c>
      <c r="J167" s="72">
        <v>-10000000</v>
      </c>
    </row>
    <row r="168" spans="4:10" x14ac:dyDescent="0.2">
      <c r="D168" t="s">
        <v>374</v>
      </c>
      <c r="E168" t="s">
        <v>233</v>
      </c>
      <c r="F168">
        <v>0</v>
      </c>
      <c r="G168" s="72">
        <v>1050453.72</v>
      </c>
      <c r="H168" t="s">
        <v>235</v>
      </c>
      <c r="I168">
        <v>0</v>
      </c>
      <c r="J168" s="72">
        <v>-10000000</v>
      </c>
    </row>
    <row r="169" spans="4:10" x14ac:dyDescent="0.2">
      <c r="D169" t="s">
        <v>374</v>
      </c>
      <c r="E169" t="s">
        <v>15</v>
      </c>
      <c r="F169">
        <v>102.94</v>
      </c>
      <c r="G169" s="71">
        <v>-1000</v>
      </c>
      <c r="H169" t="s">
        <v>113</v>
      </c>
      <c r="I169">
        <v>-20</v>
      </c>
      <c r="J169" s="72">
        <v>28274173.329999998</v>
      </c>
    </row>
    <row r="170" spans="4:10" x14ac:dyDescent="0.2">
      <c r="D170" t="s">
        <v>374</v>
      </c>
      <c r="E170" t="s">
        <v>15</v>
      </c>
      <c r="F170">
        <v>2.11</v>
      </c>
      <c r="G170" s="71">
        <v>-1000</v>
      </c>
      <c r="H170" t="s">
        <v>114</v>
      </c>
      <c r="I170" s="72">
        <v>21073.72</v>
      </c>
      <c r="J170" s="72">
        <v>28274193.329999998</v>
      </c>
    </row>
    <row r="171" spans="4:10" x14ac:dyDescent="0.2">
      <c r="D171" t="s">
        <v>374</v>
      </c>
      <c r="E171" t="s">
        <v>15</v>
      </c>
      <c r="F171">
        <v>102.94</v>
      </c>
      <c r="G171" s="71">
        <v>-1000</v>
      </c>
      <c r="H171" t="s">
        <v>115</v>
      </c>
      <c r="I171" s="72">
        <v>1029400</v>
      </c>
      <c r="J171" s="72">
        <v>28253119.620000001</v>
      </c>
    </row>
    <row r="172" spans="4:10" x14ac:dyDescent="0.2">
      <c r="D172" t="s">
        <v>375</v>
      </c>
      <c r="E172" t="s">
        <v>233</v>
      </c>
      <c r="F172">
        <v>0</v>
      </c>
      <c r="G172" s="72">
        <v>1050873.5900000001</v>
      </c>
      <c r="H172" t="s">
        <v>234</v>
      </c>
      <c r="I172">
        <v>0</v>
      </c>
      <c r="J172" s="72">
        <v>-10000000</v>
      </c>
    </row>
    <row r="173" spans="4:10" x14ac:dyDescent="0.2">
      <c r="D173" t="s">
        <v>375</v>
      </c>
      <c r="E173" t="s">
        <v>233</v>
      </c>
      <c r="F173">
        <v>0</v>
      </c>
      <c r="G173" s="72">
        <v>1050873.5900000001</v>
      </c>
      <c r="H173" t="s">
        <v>235</v>
      </c>
      <c r="I173">
        <v>0</v>
      </c>
      <c r="J173" s="72">
        <v>-10000000</v>
      </c>
    </row>
    <row r="174" spans="4:10" x14ac:dyDescent="0.2">
      <c r="D174" t="s">
        <v>375</v>
      </c>
      <c r="E174" t="s">
        <v>15</v>
      </c>
      <c r="F174">
        <v>102.99</v>
      </c>
      <c r="G174" s="71">
        <v>-1000</v>
      </c>
      <c r="H174" t="s">
        <v>113</v>
      </c>
      <c r="I174">
        <v>-20</v>
      </c>
      <c r="J174" s="72">
        <v>27223719.620000001</v>
      </c>
    </row>
    <row r="175" spans="4:10" x14ac:dyDescent="0.2">
      <c r="D175" t="s">
        <v>375</v>
      </c>
      <c r="E175" t="s">
        <v>15</v>
      </c>
      <c r="F175">
        <v>2.1</v>
      </c>
      <c r="G175" s="71">
        <v>-1000</v>
      </c>
      <c r="H175" t="s">
        <v>114</v>
      </c>
      <c r="I175" s="72">
        <v>20993.59</v>
      </c>
      <c r="J175" s="72">
        <v>27223739.620000001</v>
      </c>
    </row>
    <row r="176" spans="4:10" x14ac:dyDescent="0.2">
      <c r="D176" t="s">
        <v>375</v>
      </c>
      <c r="E176" t="s">
        <v>15</v>
      </c>
      <c r="F176">
        <v>102.99</v>
      </c>
      <c r="G176" s="71">
        <v>-1000</v>
      </c>
      <c r="H176" t="s">
        <v>115</v>
      </c>
      <c r="I176" s="72">
        <v>1029900</v>
      </c>
      <c r="J176" s="72">
        <v>27202746.030000001</v>
      </c>
    </row>
    <row r="177" spans="4:10" x14ac:dyDescent="0.2">
      <c r="D177" t="s">
        <v>375</v>
      </c>
      <c r="E177" t="s">
        <v>233</v>
      </c>
      <c r="F177">
        <v>0</v>
      </c>
      <c r="G177" s="72">
        <v>1050873.5900000001</v>
      </c>
      <c r="H177" t="s">
        <v>234</v>
      </c>
      <c r="I177">
        <v>0</v>
      </c>
      <c r="J177" s="72">
        <v>-10000000</v>
      </c>
    </row>
    <row r="178" spans="4:10" x14ac:dyDescent="0.2">
      <c r="D178" t="s">
        <v>375</v>
      </c>
      <c r="E178" t="s">
        <v>233</v>
      </c>
      <c r="F178">
        <v>0</v>
      </c>
      <c r="G178" s="72">
        <v>1050873.5900000001</v>
      </c>
      <c r="H178" t="s">
        <v>235</v>
      </c>
      <c r="I178">
        <v>0</v>
      </c>
      <c r="J178" s="72">
        <v>-10000000</v>
      </c>
    </row>
    <row r="179" spans="4:10" x14ac:dyDescent="0.2">
      <c r="D179" t="s">
        <v>375</v>
      </c>
      <c r="E179" t="s">
        <v>15</v>
      </c>
      <c r="F179">
        <v>102.99</v>
      </c>
      <c r="G179" s="71">
        <v>-1000</v>
      </c>
      <c r="H179" t="s">
        <v>113</v>
      </c>
      <c r="I179">
        <v>-20</v>
      </c>
      <c r="J179" s="72">
        <v>26172846.030000001</v>
      </c>
    </row>
    <row r="180" spans="4:10" x14ac:dyDescent="0.2">
      <c r="D180" t="s">
        <v>375</v>
      </c>
      <c r="E180" t="s">
        <v>15</v>
      </c>
      <c r="F180">
        <v>2.1</v>
      </c>
      <c r="G180" s="71">
        <v>-1000</v>
      </c>
      <c r="H180" t="s">
        <v>114</v>
      </c>
      <c r="I180" s="72">
        <v>20993.59</v>
      </c>
      <c r="J180" s="72">
        <v>26172866.030000001</v>
      </c>
    </row>
    <row r="181" spans="4:10" x14ac:dyDescent="0.2">
      <c r="D181" t="s">
        <v>375</v>
      </c>
      <c r="E181" t="s">
        <v>15</v>
      </c>
      <c r="F181">
        <v>102.99</v>
      </c>
      <c r="G181" s="71">
        <v>-1000</v>
      </c>
      <c r="H181" t="s">
        <v>115</v>
      </c>
      <c r="I181" s="72">
        <v>1029900</v>
      </c>
      <c r="J181" s="72">
        <v>26151872.440000001</v>
      </c>
    </row>
    <row r="182" spans="4:10" x14ac:dyDescent="0.2">
      <c r="D182" t="s">
        <v>375</v>
      </c>
      <c r="E182" t="s">
        <v>233</v>
      </c>
      <c r="F182">
        <v>0</v>
      </c>
      <c r="G182" s="72">
        <v>121972.45</v>
      </c>
      <c r="H182" t="s">
        <v>234</v>
      </c>
      <c r="I182">
        <v>0</v>
      </c>
      <c r="J182" s="72">
        <v>-10000000</v>
      </c>
    </row>
    <row r="183" spans="4:10" x14ac:dyDescent="0.2">
      <c r="D183" t="s">
        <v>375</v>
      </c>
      <c r="E183" t="s">
        <v>233</v>
      </c>
      <c r="F183">
        <v>0</v>
      </c>
      <c r="G183" s="72">
        <v>121972.37360000001</v>
      </c>
      <c r="H183" t="s">
        <v>235</v>
      </c>
      <c r="I183">
        <v>0</v>
      </c>
      <c r="J183" s="72">
        <v>-10000000</v>
      </c>
    </row>
    <row r="184" spans="4:10" x14ac:dyDescent="0.2">
      <c r="D184" t="s">
        <v>375</v>
      </c>
      <c r="E184" t="s">
        <v>15</v>
      </c>
      <c r="F184">
        <v>102.99</v>
      </c>
      <c r="G184" s="71">
        <v>-1000</v>
      </c>
      <c r="H184" t="s">
        <v>113</v>
      </c>
      <c r="I184">
        <v>-20</v>
      </c>
      <c r="J184" s="72">
        <v>25121972.440000001</v>
      </c>
    </row>
    <row r="185" spans="4:10" x14ac:dyDescent="0.2">
      <c r="D185" t="s">
        <v>375</v>
      </c>
      <c r="E185" t="s">
        <v>15</v>
      </c>
      <c r="F185">
        <v>2.1</v>
      </c>
      <c r="G185" s="71">
        <v>-1000</v>
      </c>
      <c r="H185" t="s">
        <v>114</v>
      </c>
      <c r="I185" s="72">
        <v>20993.59</v>
      </c>
      <c r="J185" s="72">
        <v>25121992.440000001</v>
      </c>
    </row>
    <row r="186" spans="4:10" x14ac:dyDescent="0.2">
      <c r="D186" t="s">
        <v>375</v>
      </c>
      <c r="E186" t="s">
        <v>15</v>
      </c>
      <c r="F186">
        <v>102.99</v>
      </c>
      <c r="G186" s="71">
        <v>-1000</v>
      </c>
      <c r="H186" t="s">
        <v>115</v>
      </c>
      <c r="I186" s="72">
        <v>1029900</v>
      </c>
      <c r="J186" s="72">
        <v>25100998.850000001</v>
      </c>
    </row>
    <row r="187" spans="4:10" x14ac:dyDescent="0.2">
      <c r="D187" t="s">
        <v>375</v>
      </c>
      <c r="E187" t="s">
        <v>15</v>
      </c>
      <c r="F187">
        <v>102.99</v>
      </c>
      <c r="G187" s="71">
        <v>-1000</v>
      </c>
      <c r="H187" t="s">
        <v>113</v>
      </c>
      <c r="I187">
        <v>-20</v>
      </c>
      <c r="J187" s="72">
        <v>24071098.850000001</v>
      </c>
    </row>
    <row r="188" spans="4:10" x14ac:dyDescent="0.2">
      <c r="D188" t="s">
        <v>375</v>
      </c>
      <c r="E188" t="s">
        <v>15</v>
      </c>
      <c r="F188">
        <v>2.1</v>
      </c>
      <c r="G188" s="71">
        <v>-1000</v>
      </c>
      <c r="H188" t="s">
        <v>114</v>
      </c>
      <c r="I188" s="72">
        <v>20993.59</v>
      </c>
      <c r="J188" s="72">
        <v>24071118.850000001</v>
      </c>
    </row>
    <row r="189" spans="4:10" x14ac:dyDescent="0.2">
      <c r="D189" t="s">
        <v>375</v>
      </c>
      <c r="E189" t="s">
        <v>15</v>
      </c>
      <c r="F189">
        <v>102.99</v>
      </c>
      <c r="G189" s="71">
        <v>-1000</v>
      </c>
      <c r="H189" t="s">
        <v>115</v>
      </c>
      <c r="I189" s="72">
        <v>1029900</v>
      </c>
      <c r="J189" s="72">
        <v>24050125.260000002</v>
      </c>
    </row>
    <row r="190" spans="4:10" x14ac:dyDescent="0.2">
      <c r="D190" t="s">
        <v>376</v>
      </c>
      <c r="E190" t="s">
        <v>15</v>
      </c>
      <c r="F190">
        <v>103.06</v>
      </c>
      <c r="G190" s="71">
        <v>-1000</v>
      </c>
      <c r="H190" t="s">
        <v>113</v>
      </c>
      <c r="I190">
        <v>-20</v>
      </c>
      <c r="J190" s="72">
        <v>23020225.260000002</v>
      </c>
    </row>
    <row r="191" spans="4:10" x14ac:dyDescent="0.2">
      <c r="D191" t="s">
        <v>376</v>
      </c>
      <c r="E191" t="s">
        <v>15</v>
      </c>
      <c r="F191">
        <v>2.09</v>
      </c>
      <c r="G191" s="71">
        <v>-1000</v>
      </c>
      <c r="H191" t="s">
        <v>114</v>
      </c>
      <c r="I191" s="72">
        <v>20913.46</v>
      </c>
      <c r="J191" s="72">
        <v>23020245.260000002</v>
      </c>
    </row>
    <row r="192" spans="4:10" x14ac:dyDescent="0.2">
      <c r="D192" t="s">
        <v>376</v>
      </c>
      <c r="E192" t="s">
        <v>15</v>
      </c>
      <c r="F192">
        <v>103.06</v>
      </c>
      <c r="G192" s="71">
        <v>-1000</v>
      </c>
      <c r="H192" t="s">
        <v>115</v>
      </c>
      <c r="I192" s="72">
        <v>1030600</v>
      </c>
      <c r="J192" s="72">
        <v>22999331.789999999</v>
      </c>
    </row>
    <row r="193" spans="4:10" x14ac:dyDescent="0.2">
      <c r="D193" t="s">
        <v>376</v>
      </c>
      <c r="E193" t="s">
        <v>15</v>
      </c>
      <c r="F193">
        <v>103.06</v>
      </c>
      <c r="G193" s="71">
        <v>-1000</v>
      </c>
      <c r="H193" t="s">
        <v>113</v>
      </c>
      <c r="I193">
        <v>-20</v>
      </c>
      <c r="J193" s="72">
        <v>21968731.789999999</v>
      </c>
    </row>
    <row r="194" spans="4:10" x14ac:dyDescent="0.2">
      <c r="D194" t="s">
        <v>376</v>
      </c>
      <c r="E194" t="s">
        <v>15</v>
      </c>
      <c r="F194">
        <v>2.09</v>
      </c>
      <c r="G194" s="71">
        <v>-1000</v>
      </c>
      <c r="H194" t="s">
        <v>114</v>
      </c>
      <c r="I194" s="72">
        <v>20913.46</v>
      </c>
      <c r="J194" s="72">
        <v>21968751.789999999</v>
      </c>
    </row>
    <row r="195" spans="4:10" x14ac:dyDescent="0.2">
      <c r="D195" t="s">
        <v>376</v>
      </c>
      <c r="E195" t="s">
        <v>15</v>
      </c>
      <c r="F195">
        <v>103.06</v>
      </c>
      <c r="G195" s="71">
        <v>-1000</v>
      </c>
      <c r="H195" t="s">
        <v>115</v>
      </c>
      <c r="I195" s="72">
        <v>1030600</v>
      </c>
      <c r="J195" s="72">
        <v>21947838.329999998</v>
      </c>
    </row>
    <row r="196" spans="4:10" x14ac:dyDescent="0.2">
      <c r="D196" t="s">
        <v>376</v>
      </c>
      <c r="E196" t="s">
        <v>15</v>
      </c>
      <c r="F196">
        <v>103.06</v>
      </c>
      <c r="G196" s="71">
        <v>-1000</v>
      </c>
      <c r="H196" t="s">
        <v>113</v>
      </c>
      <c r="I196">
        <v>-20</v>
      </c>
      <c r="J196" s="72">
        <v>20917238.329999998</v>
      </c>
    </row>
    <row r="197" spans="4:10" x14ac:dyDescent="0.2">
      <c r="D197" t="s">
        <v>376</v>
      </c>
      <c r="E197" t="s">
        <v>15</v>
      </c>
      <c r="F197">
        <v>2.09</v>
      </c>
      <c r="G197" s="71">
        <v>-1000</v>
      </c>
      <c r="H197" t="s">
        <v>114</v>
      </c>
      <c r="I197" s="72">
        <v>20913.46</v>
      </c>
      <c r="J197" s="72">
        <v>20917258.329999998</v>
      </c>
    </row>
    <row r="198" spans="4:10" x14ac:dyDescent="0.2">
      <c r="D198" t="s">
        <v>376</v>
      </c>
      <c r="E198" t="s">
        <v>15</v>
      </c>
      <c r="F198">
        <v>103.06</v>
      </c>
      <c r="G198" s="71">
        <v>-1000</v>
      </c>
      <c r="H198" t="s">
        <v>115</v>
      </c>
      <c r="I198" s="72">
        <v>1030600</v>
      </c>
      <c r="J198" s="72">
        <v>20896344.870000001</v>
      </c>
    </row>
    <row r="199" spans="4:10" x14ac:dyDescent="0.2">
      <c r="D199" t="s">
        <v>376</v>
      </c>
      <c r="E199" t="s">
        <v>15</v>
      </c>
      <c r="F199">
        <v>103.06</v>
      </c>
      <c r="G199" s="71">
        <v>-1000</v>
      </c>
      <c r="H199" t="s">
        <v>113</v>
      </c>
      <c r="I199">
        <v>-20</v>
      </c>
      <c r="J199" s="72">
        <v>19865744.870000001</v>
      </c>
    </row>
    <row r="200" spans="4:10" x14ac:dyDescent="0.2">
      <c r="D200" t="s">
        <v>376</v>
      </c>
      <c r="E200" t="s">
        <v>15</v>
      </c>
      <c r="F200">
        <v>2.09</v>
      </c>
      <c r="G200" s="71">
        <v>-1000</v>
      </c>
      <c r="H200" t="s">
        <v>114</v>
      </c>
      <c r="I200" s="72">
        <v>20913.46</v>
      </c>
      <c r="J200" s="72">
        <v>19865764.870000001</v>
      </c>
    </row>
    <row r="201" spans="4:10" x14ac:dyDescent="0.2">
      <c r="D201" t="s">
        <v>376</v>
      </c>
      <c r="E201" t="s">
        <v>15</v>
      </c>
      <c r="F201">
        <v>103.06</v>
      </c>
      <c r="G201" s="71">
        <v>-1000</v>
      </c>
      <c r="H201" t="s">
        <v>115</v>
      </c>
      <c r="I201" s="72">
        <v>1030600</v>
      </c>
      <c r="J201" s="72">
        <v>19844851.41</v>
      </c>
    </row>
    <row r="202" spans="4:10" x14ac:dyDescent="0.2">
      <c r="D202" t="s">
        <v>377</v>
      </c>
      <c r="E202" t="s">
        <v>15</v>
      </c>
      <c r="F202">
        <v>103.02</v>
      </c>
      <c r="G202" s="71">
        <v>-1000</v>
      </c>
      <c r="H202" t="s">
        <v>113</v>
      </c>
      <c r="I202">
        <v>-20</v>
      </c>
      <c r="J202" s="72">
        <v>18814251.41</v>
      </c>
    </row>
    <row r="203" spans="4:10" x14ac:dyDescent="0.2">
      <c r="D203" t="s">
        <v>377</v>
      </c>
      <c r="E203" t="s">
        <v>15</v>
      </c>
      <c r="F203">
        <v>2.08</v>
      </c>
      <c r="G203" s="71">
        <v>-1000</v>
      </c>
      <c r="H203" t="s">
        <v>114</v>
      </c>
      <c r="I203" s="72">
        <v>20833.330000000002</v>
      </c>
      <c r="J203" s="72">
        <v>18814271.41</v>
      </c>
    </row>
    <row r="204" spans="4:10" x14ac:dyDescent="0.2">
      <c r="D204" t="s">
        <v>377</v>
      </c>
      <c r="E204" t="s">
        <v>15</v>
      </c>
      <c r="F204">
        <v>103.02</v>
      </c>
      <c r="G204" s="71">
        <v>-1000</v>
      </c>
      <c r="H204" t="s">
        <v>115</v>
      </c>
      <c r="I204" s="72">
        <v>1030200</v>
      </c>
      <c r="J204" s="72">
        <v>18793438.079999998</v>
      </c>
    </row>
    <row r="205" spans="4:10" x14ac:dyDescent="0.2">
      <c r="D205" t="s">
        <v>377</v>
      </c>
      <c r="E205" t="s">
        <v>15</v>
      </c>
      <c r="F205">
        <v>103.02</v>
      </c>
      <c r="G205" s="71">
        <v>-1000</v>
      </c>
      <c r="H205" t="s">
        <v>113</v>
      </c>
      <c r="I205">
        <v>-20</v>
      </c>
      <c r="J205" s="72">
        <v>17763238.079999998</v>
      </c>
    </row>
    <row r="206" spans="4:10" x14ac:dyDescent="0.2">
      <c r="D206" t="s">
        <v>377</v>
      </c>
      <c r="E206" t="s">
        <v>15</v>
      </c>
      <c r="F206">
        <v>2.08</v>
      </c>
      <c r="G206" s="71">
        <v>-1000</v>
      </c>
      <c r="H206" t="s">
        <v>114</v>
      </c>
      <c r="I206" s="72">
        <v>20833.330000000002</v>
      </c>
      <c r="J206" s="72">
        <v>17763258.079999998</v>
      </c>
    </row>
    <row r="207" spans="4:10" x14ac:dyDescent="0.2">
      <c r="D207" t="s">
        <v>377</v>
      </c>
      <c r="E207" t="s">
        <v>15</v>
      </c>
      <c r="F207">
        <v>103.02</v>
      </c>
      <c r="G207" s="71">
        <v>-1000</v>
      </c>
      <c r="H207" t="s">
        <v>115</v>
      </c>
      <c r="I207" s="72">
        <v>1030200</v>
      </c>
      <c r="J207" s="72">
        <v>17742424.739999998</v>
      </c>
    </row>
    <row r="208" spans="4:10" x14ac:dyDescent="0.2">
      <c r="D208" t="s">
        <v>378</v>
      </c>
      <c r="E208" t="s">
        <v>15</v>
      </c>
      <c r="F208">
        <v>103.14</v>
      </c>
      <c r="G208" s="71">
        <v>1000</v>
      </c>
      <c r="H208" t="s">
        <v>113</v>
      </c>
      <c r="I208">
        <v>-20</v>
      </c>
      <c r="J208" s="72">
        <v>16712224.74</v>
      </c>
    </row>
    <row r="209" spans="4:10" x14ac:dyDescent="0.2">
      <c r="D209" t="s">
        <v>378</v>
      </c>
      <c r="E209" t="s">
        <v>15</v>
      </c>
      <c r="F209">
        <v>1.62</v>
      </c>
      <c r="G209" s="71">
        <v>1000</v>
      </c>
      <c r="H209" t="s">
        <v>114</v>
      </c>
      <c r="I209" s="72">
        <v>-16185.9</v>
      </c>
      <c r="J209" s="72">
        <v>16712244.74</v>
      </c>
    </row>
    <row r="210" spans="4:10" x14ac:dyDescent="0.2">
      <c r="D210" t="s">
        <v>378</v>
      </c>
      <c r="E210" t="s">
        <v>15</v>
      </c>
      <c r="F210">
        <v>103.14</v>
      </c>
      <c r="G210" s="71">
        <v>1000</v>
      </c>
      <c r="H210" t="s">
        <v>115</v>
      </c>
      <c r="I210" s="72">
        <v>-1031400</v>
      </c>
      <c r="J210" s="72">
        <v>16728430.640000001</v>
      </c>
    </row>
    <row r="211" spans="4:10" x14ac:dyDescent="0.2">
      <c r="D211" t="s">
        <v>261</v>
      </c>
      <c r="E211" t="s">
        <v>15</v>
      </c>
      <c r="F211">
        <v>102.8</v>
      </c>
      <c r="G211" s="71">
        <v>1000</v>
      </c>
      <c r="H211" t="s">
        <v>113</v>
      </c>
      <c r="I211">
        <v>-20</v>
      </c>
      <c r="J211" s="72">
        <v>17759830.640000001</v>
      </c>
    </row>
    <row r="212" spans="4:10" x14ac:dyDescent="0.2">
      <c r="D212" t="s">
        <v>261</v>
      </c>
      <c r="E212" t="s">
        <v>15</v>
      </c>
      <c r="F212">
        <v>1.55</v>
      </c>
      <c r="G212" s="71">
        <v>1000</v>
      </c>
      <c r="H212" t="s">
        <v>114</v>
      </c>
      <c r="I212" s="72">
        <v>-15544.87</v>
      </c>
      <c r="J212" s="72">
        <v>17759850.640000001</v>
      </c>
    </row>
    <row r="213" spans="4:10" x14ac:dyDescent="0.2">
      <c r="D213" t="s">
        <v>261</v>
      </c>
      <c r="E213" t="s">
        <v>15</v>
      </c>
      <c r="F213">
        <v>102.8</v>
      </c>
      <c r="G213" s="71">
        <v>1000</v>
      </c>
      <c r="H213" t="s">
        <v>115</v>
      </c>
      <c r="I213" s="72">
        <v>-1028000</v>
      </c>
      <c r="J213" s="72">
        <v>17775395.510000002</v>
      </c>
    </row>
    <row r="214" spans="4:10" x14ac:dyDescent="0.2">
      <c r="D214" t="s">
        <v>261</v>
      </c>
      <c r="E214" t="s">
        <v>15</v>
      </c>
      <c r="F214">
        <v>102.8</v>
      </c>
      <c r="G214" s="71">
        <v>1000</v>
      </c>
      <c r="H214" t="s">
        <v>113</v>
      </c>
      <c r="I214">
        <v>-20</v>
      </c>
      <c r="J214" s="72">
        <v>18803395.510000002</v>
      </c>
    </row>
    <row r="215" spans="4:10" x14ac:dyDescent="0.2">
      <c r="D215" t="s">
        <v>261</v>
      </c>
      <c r="E215" t="s">
        <v>15</v>
      </c>
      <c r="F215">
        <v>1.55</v>
      </c>
      <c r="G215" s="71">
        <v>1000</v>
      </c>
      <c r="H215" t="s">
        <v>114</v>
      </c>
      <c r="I215" s="72">
        <v>-15544.87</v>
      </c>
      <c r="J215" s="72">
        <v>18803415.510000002</v>
      </c>
    </row>
    <row r="216" spans="4:10" x14ac:dyDescent="0.2">
      <c r="D216" t="s">
        <v>261</v>
      </c>
      <c r="E216" t="s">
        <v>15</v>
      </c>
      <c r="F216">
        <v>102.8</v>
      </c>
      <c r="G216" s="71">
        <v>1000</v>
      </c>
      <c r="H216" t="s">
        <v>115</v>
      </c>
      <c r="I216" s="72">
        <v>-1028000</v>
      </c>
      <c r="J216" s="72">
        <v>18818960.379999999</v>
      </c>
    </row>
    <row r="217" spans="4:10" x14ac:dyDescent="0.2">
      <c r="D217" t="s">
        <v>131</v>
      </c>
      <c r="E217" t="s">
        <v>15</v>
      </c>
      <c r="F217">
        <v>102.61</v>
      </c>
      <c r="G217" s="71">
        <v>-1000</v>
      </c>
      <c r="H217" t="s">
        <v>113</v>
      </c>
      <c r="I217">
        <v>-20</v>
      </c>
      <c r="J217" s="72">
        <v>19846960.379999999</v>
      </c>
    </row>
    <row r="218" spans="4:10" x14ac:dyDescent="0.2">
      <c r="D218" t="s">
        <v>131</v>
      </c>
      <c r="E218" t="s">
        <v>15</v>
      </c>
      <c r="F218">
        <v>1.49</v>
      </c>
      <c r="G218" s="71">
        <v>-1000</v>
      </c>
      <c r="H218" t="s">
        <v>114</v>
      </c>
      <c r="I218" s="72">
        <v>14903.85</v>
      </c>
      <c r="J218" s="72">
        <v>19846980.379999999</v>
      </c>
    </row>
    <row r="219" spans="4:10" x14ac:dyDescent="0.2">
      <c r="D219" t="s">
        <v>131</v>
      </c>
      <c r="E219" t="s">
        <v>15</v>
      </c>
      <c r="F219">
        <v>102.61</v>
      </c>
      <c r="G219" s="71">
        <v>-1000</v>
      </c>
      <c r="H219" t="s">
        <v>115</v>
      </c>
      <c r="I219" s="72">
        <v>1026100</v>
      </c>
      <c r="J219" s="72">
        <v>19832076.539999999</v>
      </c>
    </row>
    <row r="220" spans="4:10" x14ac:dyDescent="0.2">
      <c r="D220" t="s">
        <v>133</v>
      </c>
      <c r="E220" t="s">
        <v>15</v>
      </c>
      <c r="F220">
        <v>102.5</v>
      </c>
      <c r="G220" s="71">
        <v>-1000</v>
      </c>
      <c r="H220" t="s">
        <v>113</v>
      </c>
      <c r="I220">
        <v>-20</v>
      </c>
      <c r="J220" s="72">
        <v>18805976.539999999</v>
      </c>
    </row>
    <row r="221" spans="4:10" x14ac:dyDescent="0.2">
      <c r="D221" t="s">
        <v>133</v>
      </c>
      <c r="E221" t="s">
        <v>15</v>
      </c>
      <c r="F221">
        <v>1.47</v>
      </c>
      <c r="G221" s="71">
        <v>-1000</v>
      </c>
      <c r="H221" t="s">
        <v>114</v>
      </c>
      <c r="I221" s="72">
        <v>14743.59</v>
      </c>
      <c r="J221" s="72">
        <v>18805996.539999999</v>
      </c>
    </row>
    <row r="222" spans="4:10" x14ac:dyDescent="0.2">
      <c r="D222" t="s">
        <v>133</v>
      </c>
      <c r="E222" t="s">
        <v>15</v>
      </c>
      <c r="F222">
        <v>102.5</v>
      </c>
      <c r="G222" s="71">
        <v>-1000</v>
      </c>
      <c r="H222" t="s">
        <v>115</v>
      </c>
      <c r="I222" s="72">
        <v>1025000</v>
      </c>
      <c r="J222" s="72">
        <v>18791252.949999999</v>
      </c>
    </row>
    <row r="223" spans="4:10" x14ac:dyDescent="0.2">
      <c r="D223" t="s">
        <v>133</v>
      </c>
      <c r="E223" t="s">
        <v>15</v>
      </c>
      <c r="F223">
        <v>102.5</v>
      </c>
      <c r="G223" s="71">
        <v>-1000</v>
      </c>
      <c r="H223" t="s">
        <v>113</v>
      </c>
      <c r="I223">
        <v>-20</v>
      </c>
      <c r="J223" s="72">
        <v>17766252.949999999</v>
      </c>
    </row>
    <row r="224" spans="4:10" x14ac:dyDescent="0.2">
      <c r="D224" t="s">
        <v>133</v>
      </c>
      <c r="E224" t="s">
        <v>15</v>
      </c>
      <c r="F224">
        <v>1.47</v>
      </c>
      <c r="G224" s="71">
        <v>-1000</v>
      </c>
      <c r="H224" t="s">
        <v>114</v>
      </c>
      <c r="I224" s="72">
        <v>14743.59</v>
      </c>
      <c r="J224" s="72">
        <v>17766272.949999999</v>
      </c>
    </row>
    <row r="225" spans="4:10" x14ac:dyDescent="0.2">
      <c r="D225" t="s">
        <v>133</v>
      </c>
      <c r="E225" t="s">
        <v>15</v>
      </c>
      <c r="F225">
        <v>102.5</v>
      </c>
      <c r="G225" s="71">
        <v>-1000</v>
      </c>
      <c r="H225" t="s">
        <v>115</v>
      </c>
      <c r="I225" s="72">
        <v>1025000</v>
      </c>
      <c r="J225" s="72">
        <v>17751529.359999999</v>
      </c>
    </row>
    <row r="226" spans="4:10" x14ac:dyDescent="0.2">
      <c r="D226" t="s">
        <v>379</v>
      </c>
      <c r="E226" t="s">
        <v>17</v>
      </c>
      <c r="F226">
        <v>119.25</v>
      </c>
      <c r="G226" s="71">
        <v>-1000</v>
      </c>
      <c r="H226" t="s">
        <v>113</v>
      </c>
      <c r="I226">
        <v>-20</v>
      </c>
      <c r="J226" s="72">
        <v>16726529.359999999</v>
      </c>
    </row>
    <row r="227" spans="4:10" x14ac:dyDescent="0.2">
      <c r="D227" t="s">
        <v>379</v>
      </c>
      <c r="E227" t="s">
        <v>17</v>
      </c>
      <c r="F227">
        <v>1.46</v>
      </c>
      <c r="G227" s="71">
        <v>-1000</v>
      </c>
      <c r="H227" t="s">
        <v>114</v>
      </c>
      <c r="I227" s="72">
        <v>14583.33</v>
      </c>
      <c r="J227" s="72">
        <v>16726549.359999999</v>
      </c>
    </row>
    <row r="228" spans="4:10" x14ac:dyDescent="0.2">
      <c r="D228" t="s">
        <v>379</v>
      </c>
      <c r="E228" t="s">
        <v>17</v>
      </c>
      <c r="F228">
        <v>119.25</v>
      </c>
      <c r="G228" s="71">
        <v>-1000</v>
      </c>
      <c r="H228" t="s">
        <v>115</v>
      </c>
      <c r="I228" s="72">
        <v>1192500</v>
      </c>
      <c r="J228" s="72">
        <v>16711966.029999999</v>
      </c>
    </row>
    <row r="229" spans="4:10" x14ac:dyDescent="0.2">
      <c r="D229" t="s">
        <v>380</v>
      </c>
      <c r="E229" t="s">
        <v>17</v>
      </c>
      <c r="F229">
        <v>119.19</v>
      </c>
      <c r="G229" s="71">
        <v>-1000</v>
      </c>
      <c r="H229" t="s">
        <v>113</v>
      </c>
      <c r="I229">
        <v>-20</v>
      </c>
      <c r="J229" s="72">
        <v>15519466.029999999</v>
      </c>
    </row>
    <row r="230" spans="4:10" x14ac:dyDescent="0.2">
      <c r="D230" t="s">
        <v>380</v>
      </c>
      <c r="E230" t="s">
        <v>17</v>
      </c>
      <c r="F230">
        <v>1.45</v>
      </c>
      <c r="G230" s="71">
        <v>-1000</v>
      </c>
      <c r="H230" t="s">
        <v>114</v>
      </c>
      <c r="I230" s="72">
        <v>14503.21</v>
      </c>
      <c r="J230" s="72">
        <v>15519486.029999999</v>
      </c>
    </row>
    <row r="231" spans="4:10" x14ac:dyDescent="0.2">
      <c r="D231" t="s">
        <v>380</v>
      </c>
      <c r="E231" t="s">
        <v>17</v>
      </c>
      <c r="F231">
        <v>119.19</v>
      </c>
      <c r="G231" s="71">
        <v>-1000</v>
      </c>
      <c r="H231" t="s">
        <v>115</v>
      </c>
      <c r="I231" s="72">
        <v>1191900</v>
      </c>
      <c r="J231" s="72">
        <v>15504982.82</v>
      </c>
    </row>
    <row r="232" spans="4:10" x14ac:dyDescent="0.2">
      <c r="D232" t="s">
        <v>380</v>
      </c>
      <c r="E232" t="s">
        <v>17</v>
      </c>
      <c r="F232">
        <v>119.19</v>
      </c>
      <c r="G232" s="71">
        <v>-1000</v>
      </c>
      <c r="H232" t="s">
        <v>113</v>
      </c>
      <c r="I232">
        <v>-20</v>
      </c>
      <c r="J232" s="72">
        <v>14313082.82</v>
      </c>
    </row>
    <row r="233" spans="4:10" x14ac:dyDescent="0.2">
      <c r="D233" t="s">
        <v>380</v>
      </c>
      <c r="E233" t="s">
        <v>17</v>
      </c>
      <c r="F233">
        <v>1.45</v>
      </c>
      <c r="G233" s="71">
        <v>-1000</v>
      </c>
      <c r="H233" t="s">
        <v>114</v>
      </c>
      <c r="I233" s="72">
        <v>14503.21</v>
      </c>
      <c r="J233" s="72">
        <v>14313102.82</v>
      </c>
    </row>
    <row r="234" spans="4:10" x14ac:dyDescent="0.2">
      <c r="D234" t="s">
        <v>380</v>
      </c>
      <c r="E234" t="s">
        <v>17</v>
      </c>
      <c r="F234">
        <v>119.19</v>
      </c>
      <c r="G234" s="71">
        <v>-1000</v>
      </c>
      <c r="H234" t="s">
        <v>115</v>
      </c>
      <c r="I234" s="72">
        <v>1191900</v>
      </c>
      <c r="J234" s="72">
        <v>14298599.619999999</v>
      </c>
    </row>
    <row r="235" spans="4:10" x14ac:dyDescent="0.2">
      <c r="D235" t="s">
        <v>380</v>
      </c>
      <c r="E235" t="s">
        <v>17</v>
      </c>
      <c r="F235">
        <v>119.19</v>
      </c>
      <c r="G235" s="71">
        <v>-1000</v>
      </c>
      <c r="H235" t="s">
        <v>113</v>
      </c>
      <c r="I235">
        <v>-20</v>
      </c>
      <c r="J235" s="72">
        <v>13106699.619999999</v>
      </c>
    </row>
    <row r="236" spans="4:10" x14ac:dyDescent="0.2">
      <c r="D236" t="s">
        <v>380</v>
      </c>
      <c r="E236" t="s">
        <v>17</v>
      </c>
      <c r="F236">
        <v>1.45</v>
      </c>
      <c r="G236" s="71">
        <v>-1000</v>
      </c>
      <c r="H236" t="s">
        <v>114</v>
      </c>
      <c r="I236" s="72">
        <v>14503.21</v>
      </c>
      <c r="J236" s="72">
        <v>13106719.619999999</v>
      </c>
    </row>
    <row r="237" spans="4:10" x14ac:dyDescent="0.2">
      <c r="D237" t="s">
        <v>380</v>
      </c>
      <c r="E237" t="s">
        <v>17</v>
      </c>
      <c r="F237">
        <v>119.19</v>
      </c>
      <c r="G237" s="71">
        <v>-1000</v>
      </c>
      <c r="H237" t="s">
        <v>115</v>
      </c>
      <c r="I237" s="72">
        <v>1191900</v>
      </c>
      <c r="J237" s="72">
        <v>13092216.41</v>
      </c>
    </row>
    <row r="238" spans="4:10" x14ac:dyDescent="0.2">
      <c r="D238" t="s">
        <v>381</v>
      </c>
      <c r="E238" t="s">
        <v>17</v>
      </c>
      <c r="F238">
        <v>119.61</v>
      </c>
      <c r="G238" s="71">
        <v>-1000</v>
      </c>
      <c r="H238" t="s">
        <v>113</v>
      </c>
      <c r="I238">
        <v>-20</v>
      </c>
      <c r="J238" s="72">
        <v>11900316.41</v>
      </c>
    </row>
    <row r="239" spans="4:10" x14ac:dyDescent="0.2">
      <c r="D239" t="s">
        <v>381</v>
      </c>
      <c r="E239" t="s">
        <v>17</v>
      </c>
      <c r="F239">
        <v>1.44</v>
      </c>
      <c r="G239" s="71">
        <v>-1000</v>
      </c>
      <c r="H239" t="s">
        <v>114</v>
      </c>
      <c r="I239" s="72">
        <v>14423.08</v>
      </c>
      <c r="J239" s="72">
        <v>11900336.41</v>
      </c>
    </row>
    <row r="240" spans="4:10" x14ac:dyDescent="0.2">
      <c r="D240" t="s">
        <v>381</v>
      </c>
      <c r="E240" t="s">
        <v>17</v>
      </c>
      <c r="F240">
        <v>119.61</v>
      </c>
      <c r="G240" s="71">
        <v>-1000</v>
      </c>
      <c r="H240" t="s">
        <v>115</v>
      </c>
      <c r="I240" s="72">
        <v>1196100</v>
      </c>
      <c r="J240" s="72">
        <v>11885913.33</v>
      </c>
    </row>
    <row r="241" spans="4:10" x14ac:dyDescent="0.2">
      <c r="D241" t="s">
        <v>381</v>
      </c>
      <c r="E241" t="s">
        <v>17</v>
      </c>
      <c r="F241">
        <v>119.61</v>
      </c>
      <c r="G241" s="71">
        <v>-1000</v>
      </c>
      <c r="H241" t="s">
        <v>113</v>
      </c>
      <c r="I241">
        <v>-20</v>
      </c>
      <c r="J241" s="72">
        <v>10689813.33</v>
      </c>
    </row>
    <row r="242" spans="4:10" x14ac:dyDescent="0.2">
      <c r="D242" t="s">
        <v>381</v>
      </c>
      <c r="E242" t="s">
        <v>17</v>
      </c>
      <c r="F242">
        <v>1.44</v>
      </c>
      <c r="G242" s="71">
        <v>-1000</v>
      </c>
      <c r="H242" t="s">
        <v>114</v>
      </c>
      <c r="I242" s="72">
        <v>14423.08</v>
      </c>
      <c r="J242" s="72">
        <v>10689833.33</v>
      </c>
    </row>
    <row r="243" spans="4:10" x14ac:dyDescent="0.2">
      <c r="D243" t="s">
        <v>381</v>
      </c>
      <c r="E243" t="s">
        <v>17</v>
      </c>
      <c r="F243">
        <v>119.61</v>
      </c>
      <c r="G243" s="71">
        <v>-1000</v>
      </c>
      <c r="H243" t="s">
        <v>115</v>
      </c>
      <c r="I243" s="72">
        <v>1196100</v>
      </c>
      <c r="J243" s="72">
        <v>10675410.26</v>
      </c>
    </row>
    <row r="244" spans="4:10" x14ac:dyDescent="0.2">
      <c r="D244" t="s">
        <v>381</v>
      </c>
      <c r="E244" t="s">
        <v>17</v>
      </c>
      <c r="F244">
        <v>119.61</v>
      </c>
      <c r="G244" s="71">
        <v>-1000</v>
      </c>
      <c r="H244" t="s">
        <v>113</v>
      </c>
      <c r="I244">
        <v>-20</v>
      </c>
      <c r="J244" s="72">
        <v>9479310.2599999998</v>
      </c>
    </row>
    <row r="245" spans="4:10" x14ac:dyDescent="0.2">
      <c r="D245" t="s">
        <v>381</v>
      </c>
      <c r="E245" t="s">
        <v>17</v>
      </c>
      <c r="F245">
        <v>1.44</v>
      </c>
      <c r="G245" s="71">
        <v>-1000</v>
      </c>
      <c r="H245" t="s">
        <v>114</v>
      </c>
      <c r="I245" s="72">
        <v>14423.08</v>
      </c>
      <c r="J245" s="72">
        <v>9479330.2599999998</v>
      </c>
    </row>
    <row r="246" spans="4:10" x14ac:dyDescent="0.2">
      <c r="D246" t="s">
        <v>381</v>
      </c>
      <c r="E246" t="s">
        <v>17</v>
      </c>
      <c r="F246">
        <v>119.61</v>
      </c>
      <c r="G246" s="71">
        <v>-1000</v>
      </c>
      <c r="H246" t="s">
        <v>115</v>
      </c>
      <c r="I246" s="72">
        <v>1196100</v>
      </c>
      <c r="J246" s="72">
        <v>9464907.1799999997</v>
      </c>
    </row>
    <row r="247" spans="4:10" x14ac:dyDescent="0.2">
      <c r="D247" t="s">
        <v>381</v>
      </c>
      <c r="E247" t="s">
        <v>17</v>
      </c>
      <c r="F247">
        <v>119.61</v>
      </c>
      <c r="G247" s="71">
        <v>-1000</v>
      </c>
      <c r="H247" t="s">
        <v>113</v>
      </c>
      <c r="I247">
        <v>-20</v>
      </c>
      <c r="J247" s="72">
        <v>8268807.1799999997</v>
      </c>
    </row>
    <row r="248" spans="4:10" x14ac:dyDescent="0.2">
      <c r="D248" t="s">
        <v>381</v>
      </c>
      <c r="E248" t="s">
        <v>17</v>
      </c>
      <c r="F248">
        <v>1.44</v>
      </c>
      <c r="G248" s="71">
        <v>-1000</v>
      </c>
      <c r="H248" t="s">
        <v>114</v>
      </c>
      <c r="I248" s="72">
        <v>14423.08</v>
      </c>
      <c r="J248" s="72">
        <v>8268827.1799999997</v>
      </c>
    </row>
    <row r="249" spans="4:10" x14ac:dyDescent="0.2">
      <c r="D249" t="s">
        <v>381</v>
      </c>
      <c r="E249" t="s">
        <v>17</v>
      </c>
      <c r="F249">
        <v>119.61</v>
      </c>
      <c r="G249" s="71">
        <v>-1000</v>
      </c>
      <c r="H249" t="s">
        <v>115</v>
      </c>
      <c r="I249" s="72">
        <v>1196100</v>
      </c>
      <c r="J249" s="72">
        <v>8254404.0999999996</v>
      </c>
    </row>
    <row r="250" spans="4:10" x14ac:dyDescent="0.2">
      <c r="D250" t="s">
        <v>381</v>
      </c>
      <c r="E250" t="s">
        <v>17</v>
      </c>
      <c r="F250">
        <v>119.61</v>
      </c>
      <c r="G250" s="71">
        <v>-1000</v>
      </c>
      <c r="H250" t="s">
        <v>113</v>
      </c>
      <c r="I250">
        <v>-20</v>
      </c>
      <c r="J250" s="72">
        <v>7058304.0999999996</v>
      </c>
    </row>
    <row r="251" spans="4:10" x14ac:dyDescent="0.2">
      <c r="D251" t="s">
        <v>381</v>
      </c>
      <c r="E251" t="s">
        <v>17</v>
      </c>
      <c r="F251">
        <v>1.44</v>
      </c>
      <c r="G251" s="71">
        <v>-1000</v>
      </c>
      <c r="H251" t="s">
        <v>114</v>
      </c>
      <c r="I251" s="72">
        <v>14423.08</v>
      </c>
      <c r="J251" s="72">
        <v>7058324.0999999996</v>
      </c>
    </row>
    <row r="252" spans="4:10" x14ac:dyDescent="0.2">
      <c r="D252" t="s">
        <v>381</v>
      </c>
      <c r="E252" t="s">
        <v>17</v>
      </c>
      <c r="F252">
        <v>119.61</v>
      </c>
      <c r="G252" s="71">
        <v>-1000</v>
      </c>
      <c r="H252" t="s">
        <v>115</v>
      </c>
      <c r="I252" s="72">
        <v>1196100</v>
      </c>
      <c r="J252" s="72">
        <v>7043901.0300000003</v>
      </c>
    </row>
    <row r="253" spans="4:10" x14ac:dyDescent="0.2">
      <c r="D253" t="s">
        <v>265</v>
      </c>
      <c r="E253" t="s">
        <v>17</v>
      </c>
      <c r="F253">
        <v>119.87</v>
      </c>
      <c r="G253" s="71">
        <v>-1000</v>
      </c>
      <c r="H253" t="s">
        <v>113</v>
      </c>
      <c r="I253">
        <v>-20</v>
      </c>
      <c r="J253" s="72">
        <v>5847801.0300000003</v>
      </c>
    </row>
    <row r="254" spans="4:10" x14ac:dyDescent="0.2">
      <c r="D254" t="s">
        <v>265</v>
      </c>
      <c r="E254" t="s">
        <v>17</v>
      </c>
      <c r="F254">
        <v>1.43</v>
      </c>
      <c r="G254" s="71">
        <v>-1000</v>
      </c>
      <c r="H254" t="s">
        <v>114</v>
      </c>
      <c r="I254" s="72">
        <v>14342.95</v>
      </c>
      <c r="J254" s="72">
        <v>5847821.0300000003</v>
      </c>
    </row>
    <row r="255" spans="4:10" x14ac:dyDescent="0.2">
      <c r="D255" t="s">
        <v>265</v>
      </c>
      <c r="E255" t="s">
        <v>17</v>
      </c>
      <c r="F255">
        <v>119.87</v>
      </c>
      <c r="G255" s="71">
        <v>-1000</v>
      </c>
      <c r="H255" t="s">
        <v>115</v>
      </c>
      <c r="I255" s="72">
        <v>1198700</v>
      </c>
      <c r="J255" s="72">
        <v>5833478.0800000001</v>
      </c>
    </row>
    <row r="256" spans="4:10" x14ac:dyDescent="0.2">
      <c r="D256" t="s">
        <v>265</v>
      </c>
      <c r="E256" t="s">
        <v>17</v>
      </c>
      <c r="F256">
        <v>119.87</v>
      </c>
      <c r="G256" s="71">
        <v>-1000</v>
      </c>
      <c r="H256" t="s">
        <v>113</v>
      </c>
      <c r="I256">
        <v>-20</v>
      </c>
      <c r="J256" s="72">
        <v>4634778.08</v>
      </c>
    </row>
    <row r="257" spans="4:10" x14ac:dyDescent="0.2">
      <c r="D257" t="s">
        <v>265</v>
      </c>
      <c r="E257" t="s">
        <v>17</v>
      </c>
      <c r="F257">
        <v>1.43</v>
      </c>
      <c r="G257" s="71">
        <v>-1000</v>
      </c>
      <c r="H257" t="s">
        <v>114</v>
      </c>
      <c r="I257" s="72">
        <v>14342.95</v>
      </c>
      <c r="J257" s="72">
        <v>4634798.0800000001</v>
      </c>
    </row>
    <row r="258" spans="4:10" x14ac:dyDescent="0.2">
      <c r="D258" t="s">
        <v>265</v>
      </c>
      <c r="E258" t="s">
        <v>17</v>
      </c>
      <c r="F258">
        <v>119.87</v>
      </c>
      <c r="G258" s="71">
        <v>-1000</v>
      </c>
      <c r="H258" t="s">
        <v>115</v>
      </c>
      <c r="I258" s="72">
        <v>1198700</v>
      </c>
      <c r="J258" s="72">
        <v>4620455.13</v>
      </c>
    </row>
    <row r="259" spans="4:10" x14ac:dyDescent="0.2">
      <c r="D259" t="s">
        <v>265</v>
      </c>
      <c r="E259" t="s">
        <v>17</v>
      </c>
      <c r="F259">
        <v>119.87</v>
      </c>
      <c r="G259" s="71">
        <v>-1000</v>
      </c>
      <c r="H259" t="s">
        <v>113</v>
      </c>
      <c r="I259">
        <v>-20</v>
      </c>
      <c r="J259" s="72">
        <v>3421755.13</v>
      </c>
    </row>
    <row r="260" spans="4:10" x14ac:dyDescent="0.2">
      <c r="D260" t="s">
        <v>265</v>
      </c>
      <c r="E260" t="s">
        <v>17</v>
      </c>
      <c r="F260">
        <v>1.43</v>
      </c>
      <c r="G260" s="71">
        <v>-1000</v>
      </c>
      <c r="H260" t="s">
        <v>114</v>
      </c>
      <c r="I260" s="72">
        <v>14342.95</v>
      </c>
      <c r="J260" s="72">
        <v>3421775.13</v>
      </c>
    </row>
    <row r="261" spans="4:10" x14ac:dyDescent="0.2">
      <c r="D261" t="s">
        <v>265</v>
      </c>
      <c r="E261" t="s">
        <v>17</v>
      </c>
      <c r="F261">
        <v>119.87</v>
      </c>
      <c r="G261" s="71">
        <v>-1000</v>
      </c>
      <c r="H261" t="s">
        <v>115</v>
      </c>
      <c r="I261" s="72">
        <v>1198700</v>
      </c>
      <c r="J261" s="72">
        <v>3407432.18</v>
      </c>
    </row>
    <row r="262" spans="4:10" x14ac:dyDescent="0.2">
      <c r="D262" t="s">
        <v>265</v>
      </c>
      <c r="E262" t="s">
        <v>17</v>
      </c>
      <c r="F262">
        <v>119.87</v>
      </c>
      <c r="G262" s="71">
        <v>-1000</v>
      </c>
      <c r="H262" t="s">
        <v>113</v>
      </c>
      <c r="I262">
        <v>-20</v>
      </c>
      <c r="J262" s="72">
        <v>2208732.1800000002</v>
      </c>
    </row>
    <row r="263" spans="4:10" x14ac:dyDescent="0.2">
      <c r="D263" t="s">
        <v>265</v>
      </c>
      <c r="E263" t="s">
        <v>17</v>
      </c>
      <c r="F263">
        <v>1.43</v>
      </c>
      <c r="G263" s="71">
        <v>-1000</v>
      </c>
      <c r="H263" t="s">
        <v>114</v>
      </c>
      <c r="I263" s="72">
        <v>14342.95</v>
      </c>
      <c r="J263" s="72">
        <v>2208752.1800000002</v>
      </c>
    </row>
    <row r="264" spans="4:10" x14ac:dyDescent="0.2">
      <c r="D264" t="s">
        <v>265</v>
      </c>
      <c r="E264" t="s">
        <v>17</v>
      </c>
      <c r="F264">
        <v>119.87</v>
      </c>
      <c r="G264" s="71">
        <v>-1000</v>
      </c>
      <c r="H264" t="s">
        <v>115</v>
      </c>
      <c r="I264" s="72">
        <v>1198700</v>
      </c>
      <c r="J264" s="72">
        <v>2194409.23</v>
      </c>
    </row>
    <row r="265" spans="4:10" x14ac:dyDescent="0.2">
      <c r="D265" t="s">
        <v>265</v>
      </c>
      <c r="E265" t="s">
        <v>17</v>
      </c>
      <c r="F265">
        <v>119.87</v>
      </c>
      <c r="G265" s="71">
        <v>-1000</v>
      </c>
      <c r="H265" t="s">
        <v>113</v>
      </c>
      <c r="I265">
        <v>-20</v>
      </c>
      <c r="J265" s="72">
        <v>995709.23</v>
      </c>
    </row>
    <row r="266" spans="4:10" x14ac:dyDescent="0.2">
      <c r="D266" t="s">
        <v>265</v>
      </c>
      <c r="E266" t="s">
        <v>17</v>
      </c>
      <c r="F266">
        <v>1.43</v>
      </c>
      <c r="G266" s="71">
        <v>-1000</v>
      </c>
      <c r="H266" t="s">
        <v>114</v>
      </c>
      <c r="I266" s="72">
        <v>14342.95</v>
      </c>
      <c r="J266" s="72">
        <v>995729.23</v>
      </c>
    </row>
    <row r="267" spans="4:10" x14ac:dyDescent="0.2">
      <c r="D267" t="s">
        <v>265</v>
      </c>
      <c r="E267" t="s">
        <v>17</v>
      </c>
      <c r="F267">
        <v>119.87</v>
      </c>
      <c r="G267" s="71">
        <v>-1000</v>
      </c>
      <c r="H267" t="s">
        <v>115</v>
      </c>
      <c r="I267" s="72">
        <v>1198700</v>
      </c>
      <c r="J267" s="72">
        <v>981386.28</v>
      </c>
    </row>
    <row r="268" spans="4:10" x14ac:dyDescent="0.2">
      <c r="D268" t="s">
        <v>265</v>
      </c>
      <c r="E268" t="s">
        <v>17</v>
      </c>
      <c r="F268">
        <v>119.87</v>
      </c>
      <c r="G268" s="71">
        <v>-1000</v>
      </c>
      <c r="H268" t="s">
        <v>113</v>
      </c>
      <c r="I268">
        <v>-20</v>
      </c>
      <c r="J268" s="72">
        <v>-217313.72</v>
      </c>
    </row>
    <row r="269" spans="4:10" x14ac:dyDescent="0.2">
      <c r="D269" t="s">
        <v>265</v>
      </c>
      <c r="E269" t="s">
        <v>17</v>
      </c>
      <c r="F269">
        <v>1.43</v>
      </c>
      <c r="G269" s="71">
        <v>-1000</v>
      </c>
      <c r="H269" t="s">
        <v>114</v>
      </c>
      <c r="I269" s="72">
        <v>14342.95</v>
      </c>
      <c r="J269" s="72">
        <v>-217293.72</v>
      </c>
    </row>
    <row r="270" spans="4:10" x14ac:dyDescent="0.2">
      <c r="D270" t="s">
        <v>265</v>
      </c>
      <c r="E270" t="s">
        <v>17</v>
      </c>
      <c r="F270">
        <v>119.87</v>
      </c>
      <c r="G270" s="71">
        <v>-1000</v>
      </c>
      <c r="H270" t="s">
        <v>115</v>
      </c>
      <c r="I270" s="72">
        <v>1198700</v>
      </c>
      <c r="J270" s="72">
        <v>-231636.67</v>
      </c>
    </row>
    <row r="271" spans="4:10" x14ac:dyDescent="0.2">
      <c r="D271" t="s">
        <v>266</v>
      </c>
      <c r="E271" t="s">
        <v>17</v>
      </c>
      <c r="F271">
        <v>120.15</v>
      </c>
      <c r="G271" s="71">
        <v>-1000</v>
      </c>
      <c r="H271" t="s">
        <v>113</v>
      </c>
      <c r="I271">
        <v>-20</v>
      </c>
      <c r="J271" s="72">
        <v>-1430336.67</v>
      </c>
    </row>
    <row r="272" spans="4:10" x14ac:dyDescent="0.2">
      <c r="D272" t="s">
        <v>266</v>
      </c>
      <c r="E272" t="s">
        <v>17</v>
      </c>
      <c r="F272">
        <v>1.43</v>
      </c>
      <c r="G272" s="71">
        <v>-1000</v>
      </c>
      <c r="H272" t="s">
        <v>114</v>
      </c>
      <c r="I272" s="72">
        <v>14262.82</v>
      </c>
      <c r="J272" s="72">
        <v>-1430316.67</v>
      </c>
    </row>
    <row r="273" spans="4:10" x14ac:dyDescent="0.2">
      <c r="D273" t="s">
        <v>266</v>
      </c>
      <c r="E273" t="s">
        <v>17</v>
      </c>
      <c r="F273">
        <v>120.15</v>
      </c>
      <c r="G273" s="71">
        <v>-1000</v>
      </c>
      <c r="H273" t="s">
        <v>115</v>
      </c>
      <c r="I273" s="72">
        <v>1201500</v>
      </c>
      <c r="J273" s="72">
        <v>-1444579.49</v>
      </c>
    </row>
    <row r="274" spans="4:10" x14ac:dyDescent="0.2">
      <c r="D274" t="s">
        <v>266</v>
      </c>
      <c r="E274" t="s">
        <v>17</v>
      </c>
      <c r="F274">
        <v>120.15</v>
      </c>
      <c r="G274" s="71">
        <v>-1000</v>
      </c>
      <c r="H274" t="s">
        <v>113</v>
      </c>
      <c r="I274">
        <v>-20</v>
      </c>
      <c r="J274" s="72">
        <v>-2646079.4900000002</v>
      </c>
    </row>
    <row r="275" spans="4:10" x14ac:dyDescent="0.2">
      <c r="D275" t="s">
        <v>266</v>
      </c>
      <c r="E275" t="s">
        <v>17</v>
      </c>
      <c r="F275">
        <v>1.43</v>
      </c>
      <c r="G275" s="71">
        <v>-1000</v>
      </c>
      <c r="H275" t="s">
        <v>114</v>
      </c>
      <c r="I275" s="72">
        <v>14262.82</v>
      </c>
      <c r="J275" s="72">
        <v>-2646059.4900000002</v>
      </c>
    </row>
    <row r="276" spans="4:10" x14ac:dyDescent="0.2">
      <c r="D276" t="s">
        <v>266</v>
      </c>
      <c r="E276" t="s">
        <v>17</v>
      </c>
      <c r="F276">
        <v>120.15</v>
      </c>
      <c r="G276" s="71">
        <v>-1000</v>
      </c>
      <c r="H276" t="s">
        <v>115</v>
      </c>
      <c r="I276" s="72">
        <v>1201500</v>
      </c>
      <c r="J276" s="72">
        <v>-2660322.31</v>
      </c>
    </row>
    <row r="277" spans="4:10" x14ac:dyDescent="0.2">
      <c r="D277" t="s">
        <v>266</v>
      </c>
      <c r="E277" t="s">
        <v>17</v>
      </c>
      <c r="F277">
        <v>120.15</v>
      </c>
      <c r="G277" s="71">
        <v>-1000</v>
      </c>
      <c r="H277" t="s">
        <v>113</v>
      </c>
      <c r="I277">
        <v>-20</v>
      </c>
      <c r="J277" s="72">
        <v>-3861822.31</v>
      </c>
    </row>
    <row r="278" spans="4:10" x14ac:dyDescent="0.2">
      <c r="D278" t="s">
        <v>266</v>
      </c>
      <c r="E278" t="s">
        <v>17</v>
      </c>
      <c r="F278">
        <v>1.43</v>
      </c>
      <c r="G278" s="71">
        <v>-1000</v>
      </c>
      <c r="H278" t="s">
        <v>114</v>
      </c>
      <c r="I278" s="72">
        <v>14262.82</v>
      </c>
      <c r="J278" s="72">
        <v>-3861802.31</v>
      </c>
    </row>
    <row r="279" spans="4:10" x14ac:dyDescent="0.2">
      <c r="D279" t="s">
        <v>266</v>
      </c>
      <c r="E279" t="s">
        <v>17</v>
      </c>
      <c r="F279">
        <v>120.15</v>
      </c>
      <c r="G279" s="71">
        <v>-1000</v>
      </c>
      <c r="H279" t="s">
        <v>115</v>
      </c>
      <c r="I279" s="72">
        <v>1201500</v>
      </c>
      <c r="J279" s="72">
        <v>-3876065.13</v>
      </c>
    </row>
    <row r="280" spans="4:10" x14ac:dyDescent="0.2">
      <c r="D280" t="s">
        <v>382</v>
      </c>
      <c r="E280" t="s">
        <v>17</v>
      </c>
      <c r="F280">
        <v>120.42</v>
      </c>
      <c r="G280" s="71">
        <v>-1000</v>
      </c>
      <c r="H280" t="s">
        <v>113</v>
      </c>
      <c r="I280">
        <v>-20</v>
      </c>
      <c r="J280" s="72">
        <v>-5077565.13</v>
      </c>
    </row>
    <row r="281" spans="4:10" x14ac:dyDescent="0.2">
      <c r="D281" t="s">
        <v>382</v>
      </c>
      <c r="E281" t="s">
        <v>17</v>
      </c>
      <c r="F281">
        <v>1.42</v>
      </c>
      <c r="G281" s="71">
        <v>-1000</v>
      </c>
      <c r="H281" t="s">
        <v>114</v>
      </c>
      <c r="I281" s="72">
        <v>14182.69</v>
      </c>
      <c r="J281" s="72">
        <v>-5077545.13</v>
      </c>
    </row>
    <row r="282" spans="4:10" x14ac:dyDescent="0.2">
      <c r="D282" t="s">
        <v>382</v>
      </c>
      <c r="E282" t="s">
        <v>17</v>
      </c>
      <c r="F282">
        <v>120.42</v>
      </c>
      <c r="G282" s="71">
        <v>-1000</v>
      </c>
      <c r="H282" t="s">
        <v>115</v>
      </c>
      <c r="I282" s="72">
        <v>1204200</v>
      </c>
      <c r="J282" s="72">
        <v>-5091727.82</v>
      </c>
    </row>
    <row r="283" spans="4:10" x14ac:dyDescent="0.2">
      <c r="D283" t="s">
        <v>134</v>
      </c>
      <c r="E283" t="s">
        <v>17</v>
      </c>
      <c r="F283">
        <v>120.71</v>
      </c>
      <c r="G283" s="71">
        <v>-1000</v>
      </c>
      <c r="H283" t="s">
        <v>113</v>
      </c>
      <c r="I283">
        <v>-20</v>
      </c>
      <c r="J283" s="72">
        <v>-6295927.8200000003</v>
      </c>
    </row>
    <row r="284" spans="4:10" x14ac:dyDescent="0.2">
      <c r="D284" t="s">
        <v>134</v>
      </c>
      <c r="E284" t="s">
        <v>17</v>
      </c>
      <c r="F284">
        <v>1.41</v>
      </c>
      <c r="G284" s="71">
        <v>-1000</v>
      </c>
      <c r="H284" t="s">
        <v>114</v>
      </c>
      <c r="I284" s="72">
        <v>14102.56</v>
      </c>
      <c r="J284" s="72">
        <v>-6295907.8200000003</v>
      </c>
    </row>
    <row r="285" spans="4:10" x14ac:dyDescent="0.2">
      <c r="D285" t="s">
        <v>134</v>
      </c>
      <c r="E285" t="s">
        <v>17</v>
      </c>
      <c r="F285">
        <v>120.71</v>
      </c>
      <c r="G285" s="71">
        <v>-1000</v>
      </c>
      <c r="H285" t="s">
        <v>115</v>
      </c>
      <c r="I285" s="72">
        <v>1207100</v>
      </c>
      <c r="J285" s="72">
        <v>-6310010.3799999999</v>
      </c>
    </row>
    <row r="286" spans="4:10" x14ac:dyDescent="0.2">
      <c r="D286" t="s">
        <v>134</v>
      </c>
      <c r="E286" t="s">
        <v>17</v>
      </c>
      <c r="F286">
        <v>120.71</v>
      </c>
      <c r="G286" s="71">
        <v>-1000</v>
      </c>
      <c r="H286" t="s">
        <v>113</v>
      </c>
      <c r="I286">
        <v>-20</v>
      </c>
      <c r="J286" s="72">
        <v>-7517110.3799999999</v>
      </c>
    </row>
    <row r="287" spans="4:10" x14ac:dyDescent="0.2">
      <c r="D287" t="s">
        <v>134</v>
      </c>
      <c r="E287" t="s">
        <v>17</v>
      </c>
      <c r="F287">
        <v>1.41</v>
      </c>
      <c r="G287" s="71">
        <v>-1000</v>
      </c>
      <c r="H287" t="s">
        <v>114</v>
      </c>
      <c r="I287" s="72">
        <v>14102.56</v>
      </c>
      <c r="J287" s="72">
        <v>-7517090.3799999999</v>
      </c>
    </row>
    <row r="288" spans="4:10" x14ac:dyDescent="0.2">
      <c r="D288" t="s">
        <v>134</v>
      </c>
      <c r="E288" t="s">
        <v>17</v>
      </c>
      <c r="F288">
        <v>120.71</v>
      </c>
      <c r="G288" s="71">
        <v>-1000</v>
      </c>
      <c r="H288" t="s">
        <v>115</v>
      </c>
      <c r="I288" s="72">
        <v>1207100</v>
      </c>
      <c r="J288" s="72">
        <v>-7531192.9500000002</v>
      </c>
    </row>
    <row r="289" spans="4:10" x14ac:dyDescent="0.2">
      <c r="D289" t="s">
        <v>134</v>
      </c>
      <c r="E289" t="s">
        <v>17</v>
      </c>
      <c r="F289">
        <v>120.71</v>
      </c>
      <c r="G289" s="71">
        <v>-1000</v>
      </c>
      <c r="H289" t="s">
        <v>113</v>
      </c>
      <c r="I289">
        <v>-20</v>
      </c>
      <c r="J289" s="72">
        <v>-8738292.9499999993</v>
      </c>
    </row>
    <row r="290" spans="4:10" x14ac:dyDescent="0.2">
      <c r="D290" t="s">
        <v>134</v>
      </c>
      <c r="E290" t="s">
        <v>17</v>
      </c>
      <c r="F290">
        <v>1.41</v>
      </c>
      <c r="G290" s="71">
        <v>-1000</v>
      </c>
      <c r="H290" t="s">
        <v>114</v>
      </c>
      <c r="I290" s="72">
        <v>14102.56</v>
      </c>
      <c r="J290" s="72">
        <v>-8738272.9499999993</v>
      </c>
    </row>
    <row r="291" spans="4:10" x14ac:dyDescent="0.2">
      <c r="D291" t="s">
        <v>134</v>
      </c>
      <c r="E291" t="s">
        <v>17</v>
      </c>
      <c r="F291">
        <v>120.71</v>
      </c>
      <c r="G291" s="71">
        <v>-1000</v>
      </c>
      <c r="H291" t="s">
        <v>115</v>
      </c>
      <c r="I291" s="72">
        <v>1207100</v>
      </c>
      <c r="J291" s="72">
        <v>-8752375.5099999998</v>
      </c>
    </row>
    <row r="292" spans="4:10" x14ac:dyDescent="0.2">
      <c r="D292" t="s">
        <v>134</v>
      </c>
      <c r="E292" t="s">
        <v>17</v>
      </c>
      <c r="F292">
        <v>120.71</v>
      </c>
      <c r="G292" s="71">
        <v>-1000</v>
      </c>
      <c r="H292" t="s">
        <v>113</v>
      </c>
      <c r="I292">
        <v>-20</v>
      </c>
      <c r="J292" s="72">
        <v>-9959475.5099999998</v>
      </c>
    </row>
    <row r="293" spans="4:10" x14ac:dyDescent="0.2">
      <c r="D293" t="s">
        <v>134</v>
      </c>
      <c r="E293" t="s">
        <v>17</v>
      </c>
      <c r="F293">
        <v>1.41</v>
      </c>
      <c r="G293" s="71">
        <v>-1000</v>
      </c>
      <c r="H293" t="s">
        <v>114</v>
      </c>
      <c r="I293" s="72">
        <v>14102.56</v>
      </c>
      <c r="J293" s="72">
        <v>-9959455.5099999998</v>
      </c>
    </row>
    <row r="294" spans="4:10" x14ac:dyDescent="0.2">
      <c r="D294" t="s">
        <v>134</v>
      </c>
      <c r="E294" t="s">
        <v>17</v>
      </c>
      <c r="F294">
        <v>120.71</v>
      </c>
      <c r="G294" s="71">
        <v>-1000</v>
      </c>
      <c r="H294" t="s">
        <v>115</v>
      </c>
      <c r="I294" s="72">
        <v>1207100</v>
      </c>
      <c r="J294" s="72">
        <v>-9973558.0800000001</v>
      </c>
    </row>
    <row r="295" spans="4:10" x14ac:dyDescent="0.2">
      <c r="D295" t="s">
        <v>135</v>
      </c>
      <c r="E295" t="s">
        <v>17</v>
      </c>
      <c r="F295">
        <v>121.09</v>
      </c>
      <c r="G295" s="71">
        <v>-1000</v>
      </c>
      <c r="H295" t="s">
        <v>113</v>
      </c>
      <c r="I295">
        <v>-20</v>
      </c>
      <c r="J295" s="72">
        <v>-11180658.08</v>
      </c>
    </row>
    <row r="296" spans="4:10" x14ac:dyDescent="0.2">
      <c r="D296" t="s">
        <v>135</v>
      </c>
      <c r="E296" t="s">
        <v>17</v>
      </c>
      <c r="F296">
        <v>1.4</v>
      </c>
      <c r="G296" s="71">
        <v>-1000</v>
      </c>
      <c r="H296" t="s">
        <v>114</v>
      </c>
      <c r="I296" s="72">
        <v>14022.44</v>
      </c>
      <c r="J296" s="72">
        <v>-11180638.08</v>
      </c>
    </row>
    <row r="297" spans="4:10" x14ac:dyDescent="0.2">
      <c r="D297" t="s">
        <v>135</v>
      </c>
      <c r="E297" t="s">
        <v>17</v>
      </c>
      <c r="F297">
        <v>121.09</v>
      </c>
      <c r="G297" s="71">
        <v>-1000</v>
      </c>
      <c r="H297" t="s">
        <v>115</v>
      </c>
      <c r="I297" s="72">
        <v>1210900</v>
      </c>
      <c r="J297" s="72">
        <v>-11194660.51</v>
      </c>
    </row>
    <row r="298" spans="4:10" x14ac:dyDescent="0.2">
      <c r="D298" t="s">
        <v>135</v>
      </c>
      <c r="E298" t="s">
        <v>17</v>
      </c>
      <c r="F298">
        <v>121.09</v>
      </c>
      <c r="G298" s="71">
        <v>-1000</v>
      </c>
      <c r="H298" t="s">
        <v>113</v>
      </c>
      <c r="I298">
        <v>-20</v>
      </c>
      <c r="J298" s="72">
        <v>-12405560.51</v>
      </c>
    </row>
    <row r="299" spans="4:10" x14ac:dyDescent="0.2">
      <c r="D299" t="s">
        <v>135</v>
      </c>
      <c r="E299" t="s">
        <v>17</v>
      </c>
      <c r="F299">
        <v>1.4</v>
      </c>
      <c r="G299" s="71">
        <v>-1000</v>
      </c>
      <c r="H299" t="s">
        <v>114</v>
      </c>
      <c r="I299" s="72">
        <v>14022.44</v>
      </c>
      <c r="J299" s="72">
        <v>-12405540.51</v>
      </c>
    </row>
    <row r="300" spans="4:10" x14ac:dyDescent="0.2">
      <c r="D300" t="s">
        <v>135</v>
      </c>
      <c r="E300" t="s">
        <v>17</v>
      </c>
      <c r="F300">
        <v>121.09</v>
      </c>
      <c r="G300" s="71">
        <v>-1000</v>
      </c>
      <c r="H300" t="s">
        <v>115</v>
      </c>
      <c r="I300" s="72">
        <v>1210900</v>
      </c>
      <c r="J300" s="72">
        <v>-12419562.949999999</v>
      </c>
    </row>
    <row r="301" spans="4:10" x14ac:dyDescent="0.2">
      <c r="D301" t="s">
        <v>135</v>
      </c>
      <c r="E301" t="s">
        <v>17</v>
      </c>
      <c r="F301">
        <v>121.09</v>
      </c>
      <c r="G301" s="71">
        <v>-1000</v>
      </c>
      <c r="H301" t="s">
        <v>113</v>
      </c>
      <c r="I301">
        <v>-20</v>
      </c>
      <c r="J301" s="72">
        <v>-13630462.949999999</v>
      </c>
    </row>
    <row r="302" spans="4:10" x14ac:dyDescent="0.2">
      <c r="D302" t="s">
        <v>135</v>
      </c>
      <c r="E302" t="s">
        <v>17</v>
      </c>
      <c r="F302">
        <v>1.4</v>
      </c>
      <c r="G302" s="71">
        <v>-1000</v>
      </c>
      <c r="H302" t="s">
        <v>114</v>
      </c>
      <c r="I302" s="72">
        <v>14022.44</v>
      </c>
      <c r="J302" s="72">
        <v>-13630442.949999999</v>
      </c>
    </row>
    <row r="303" spans="4:10" x14ac:dyDescent="0.2">
      <c r="D303" t="s">
        <v>135</v>
      </c>
      <c r="E303" t="s">
        <v>17</v>
      </c>
      <c r="F303">
        <v>121.09</v>
      </c>
      <c r="G303" s="71">
        <v>-1000</v>
      </c>
      <c r="H303" t="s">
        <v>115</v>
      </c>
      <c r="I303" s="72">
        <v>1210900</v>
      </c>
      <c r="J303" s="72">
        <v>-13644465.380000001</v>
      </c>
    </row>
    <row r="304" spans="4:10" x14ac:dyDescent="0.2">
      <c r="D304" t="s">
        <v>42</v>
      </c>
      <c r="E304" t="s">
        <v>17</v>
      </c>
      <c r="F304">
        <v>124.6</v>
      </c>
      <c r="G304" s="71">
        <v>1000</v>
      </c>
      <c r="H304" t="s">
        <v>113</v>
      </c>
      <c r="I304">
        <v>-20</v>
      </c>
      <c r="J304" s="72">
        <v>-14855365.380000001</v>
      </c>
    </row>
    <row r="305" spans="4:10" x14ac:dyDescent="0.2">
      <c r="D305" t="s">
        <v>42</v>
      </c>
      <c r="E305" t="s">
        <v>17</v>
      </c>
      <c r="F305">
        <v>1.31</v>
      </c>
      <c r="G305" s="71">
        <v>1000</v>
      </c>
      <c r="H305" t="s">
        <v>114</v>
      </c>
      <c r="I305" s="72">
        <v>-13060.9</v>
      </c>
      <c r="J305" s="72">
        <v>-14855345.380000001</v>
      </c>
    </row>
    <row r="306" spans="4:10" x14ac:dyDescent="0.2">
      <c r="D306" t="s">
        <v>42</v>
      </c>
      <c r="E306" t="s">
        <v>17</v>
      </c>
      <c r="F306">
        <v>124.6</v>
      </c>
      <c r="G306" s="71">
        <v>1000</v>
      </c>
      <c r="H306" t="s">
        <v>115</v>
      </c>
      <c r="I306" s="72">
        <v>-1246000</v>
      </c>
      <c r="J306" s="72">
        <v>-14842284.49</v>
      </c>
    </row>
    <row r="307" spans="4:10" x14ac:dyDescent="0.2">
      <c r="D307" t="s">
        <v>383</v>
      </c>
      <c r="E307" t="s">
        <v>15</v>
      </c>
      <c r="F307">
        <v>102.89</v>
      </c>
      <c r="G307" s="71">
        <v>1000</v>
      </c>
      <c r="H307" t="s">
        <v>113</v>
      </c>
      <c r="I307">
        <v>-20</v>
      </c>
      <c r="J307" s="72">
        <v>-13596284.49</v>
      </c>
    </row>
    <row r="308" spans="4:10" x14ac:dyDescent="0.2">
      <c r="D308" t="s">
        <v>383</v>
      </c>
      <c r="E308" t="s">
        <v>15</v>
      </c>
      <c r="F308">
        <v>1.3</v>
      </c>
      <c r="G308" s="71">
        <v>1000</v>
      </c>
      <c r="H308" t="s">
        <v>114</v>
      </c>
      <c r="I308" s="72">
        <v>-12980.77</v>
      </c>
      <c r="J308" s="72">
        <v>-13596264.49</v>
      </c>
    </row>
    <row r="309" spans="4:10" x14ac:dyDescent="0.2">
      <c r="D309" t="s">
        <v>383</v>
      </c>
      <c r="E309" t="s">
        <v>15</v>
      </c>
      <c r="F309">
        <v>102.89</v>
      </c>
      <c r="G309" s="71">
        <v>1000</v>
      </c>
      <c r="H309" t="s">
        <v>115</v>
      </c>
      <c r="I309" s="72">
        <v>-1028900</v>
      </c>
      <c r="J309" s="72">
        <v>-13583283.720000001</v>
      </c>
    </row>
    <row r="310" spans="4:10" x14ac:dyDescent="0.2">
      <c r="D310" t="s">
        <v>201</v>
      </c>
      <c r="E310" t="s">
        <v>15</v>
      </c>
      <c r="F310">
        <v>102.88</v>
      </c>
      <c r="G310" s="71">
        <v>1000</v>
      </c>
      <c r="H310" t="s">
        <v>113</v>
      </c>
      <c r="I310">
        <v>-20</v>
      </c>
      <c r="J310" s="72">
        <v>-12554383.720000001</v>
      </c>
    </row>
    <row r="311" spans="4:10" x14ac:dyDescent="0.2">
      <c r="D311" t="s">
        <v>201</v>
      </c>
      <c r="E311" t="s">
        <v>15</v>
      </c>
      <c r="F311">
        <v>1.29</v>
      </c>
      <c r="G311" s="71">
        <v>1000</v>
      </c>
      <c r="H311" t="s">
        <v>114</v>
      </c>
      <c r="I311" s="72">
        <v>-12900.64</v>
      </c>
      <c r="J311" s="72">
        <v>-12554363.720000001</v>
      </c>
    </row>
    <row r="312" spans="4:10" x14ac:dyDescent="0.2">
      <c r="D312" t="s">
        <v>201</v>
      </c>
      <c r="E312" t="s">
        <v>15</v>
      </c>
      <c r="F312">
        <v>102.88</v>
      </c>
      <c r="G312" s="71">
        <v>1000</v>
      </c>
      <c r="H312" t="s">
        <v>115</v>
      </c>
      <c r="I312" s="72">
        <v>-1028800</v>
      </c>
      <c r="J312" s="72">
        <v>-12541463.08</v>
      </c>
    </row>
    <row r="313" spans="4:10" x14ac:dyDescent="0.2">
      <c r="D313" t="s">
        <v>384</v>
      </c>
      <c r="E313" t="s">
        <v>15</v>
      </c>
      <c r="F313">
        <v>102.58</v>
      </c>
      <c r="G313" s="71">
        <v>1000</v>
      </c>
      <c r="H313" t="s">
        <v>113</v>
      </c>
      <c r="I313">
        <v>-20</v>
      </c>
      <c r="J313" s="72">
        <v>-11512663.08</v>
      </c>
    </row>
    <row r="314" spans="4:10" x14ac:dyDescent="0.2">
      <c r="D314" t="s">
        <v>384</v>
      </c>
      <c r="E314" t="s">
        <v>15</v>
      </c>
      <c r="F314">
        <v>1.26</v>
      </c>
      <c r="G314" s="71">
        <v>1000</v>
      </c>
      <c r="H314" t="s">
        <v>114</v>
      </c>
      <c r="I314" s="72">
        <v>-12580.13</v>
      </c>
      <c r="J314" s="72">
        <v>-11512643.08</v>
      </c>
    </row>
    <row r="315" spans="4:10" x14ac:dyDescent="0.2">
      <c r="D315" t="s">
        <v>384</v>
      </c>
      <c r="E315" t="s">
        <v>15</v>
      </c>
      <c r="F315">
        <v>102.58</v>
      </c>
      <c r="G315" s="71">
        <v>1000</v>
      </c>
      <c r="H315" t="s">
        <v>115</v>
      </c>
      <c r="I315" s="72">
        <v>-1025800</v>
      </c>
      <c r="J315" s="72">
        <v>-11500062.949999999</v>
      </c>
    </row>
    <row r="316" spans="4:10" x14ac:dyDescent="0.2">
      <c r="D316" t="s">
        <v>384</v>
      </c>
      <c r="E316" t="s">
        <v>15</v>
      </c>
      <c r="F316">
        <v>102.58</v>
      </c>
      <c r="G316" s="71">
        <v>1000</v>
      </c>
      <c r="H316" t="s">
        <v>113</v>
      </c>
      <c r="I316">
        <v>-20</v>
      </c>
      <c r="J316" s="72">
        <v>-10474262.949999999</v>
      </c>
    </row>
    <row r="317" spans="4:10" x14ac:dyDescent="0.2">
      <c r="D317" t="s">
        <v>384</v>
      </c>
      <c r="E317" t="s">
        <v>15</v>
      </c>
      <c r="F317">
        <v>1.26</v>
      </c>
      <c r="G317" s="71">
        <v>1000</v>
      </c>
      <c r="H317" t="s">
        <v>114</v>
      </c>
      <c r="I317" s="72">
        <v>-12580.13</v>
      </c>
      <c r="J317" s="72">
        <v>-10474242.949999999</v>
      </c>
    </row>
    <row r="318" spans="4:10" x14ac:dyDescent="0.2">
      <c r="D318" t="s">
        <v>384</v>
      </c>
      <c r="E318" t="s">
        <v>15</v>
      </c>
      <c r="F318">
        <v>102.58</v>
      </c>
      <c r="G318" s="71">
        <v>1000</v>
      </c>
      <c r="H318" t="s">
        <v>115</v>
      </c>
      <c r="I318" s="72">
        <v>-1025800</v>
      </c>
      <c r="J318" s="72">
        <v>-10461662.82</v>
      </c>
    </row>
    <row r="319" spans="4:10" x14ac:dyDescent="0.2">
      <c r="D319" t="s">
        <v>384</v>
      </c>
      <c r="E319" t="s">
        <v>15</v>
      </c>
      <c r="F319">
        <v>102.58</v>
      </c>
      <c r="G319" s="71">
        <v>1000</v>
      </c>
      <c r="H319" t="s">
        <v>113</v>
      </c>
      <c r="I319">
        <v>-20</v>
      </c>
      <c r="J319" s="72">
        <v>-9435862.8200000003</v>
      </c>
    </row>
    <row r="320" spans="4:10" x14ac:dyDescent="0.2">
      <c r="D320" t="s">
        <v>384</v>
      </c>
      <c r="E320" t="s">
        <v>15</v>
      </c>
      <c r="F320">
        <v>1.26</v>
      </c>
      <c r="G320" s="71">
        <v>1000</v>
      </c>
      <c r="H320" t="s">
        <v>114</v>
      </c>
      <c r="I320" s="72">
        <v>-12580.13</v>
      </c>
      <c r="J320" s="72">
        <v>-9435842.8200000003</v>
      </c>
    </row>
    <row r="321" spans="4:10" x14ac:dyDescent="0.2">
      <c r="D321" t="s">
        <v>384</v>
      </c>
      <c r="E321" t="s">
        <v>15</v>
      </c>
      <c r="F321">
        <v>102.58</v>
      </c>
      <c r="G321" s="71">
        <v>1000</v>
      </c>
      <c r="H321" t="s">
        <v>115</v>
      </c>
      <c r="I321" s="72">
        <v>-1025800</v>
      </c>
      <c r="J321" s="72">
        <v>-9423262.6899999995</v>
      </c>
    </row>
    <row r="322" spans="4:10" x14ac:dyDescent="0.2">
      <c r="D322" t="s">
        <v>384</v>
      </c>
      <c r="E322" t="s">
        <v>15</v>
      </c>
      <c r="F322">
        <v>102.58</v>
      </c>
      <c r="G322" s="71">
        <v>1000</v>
      </c>
      <c r="H322" t="s">
        <v>113</v>
      </c>
      <c r="I322">
        <v>-20</v>
      </c>
      <c r="J322" s="72">
        <v>-8397462.6899999995</v>
      </c>
    </row>
    <row r="323" spans="4:10" x14ac:dyDescent="0.2">
      <c r="D323" t="s">
        <v>384</v>
      </c>
      <c r="E323" t="s">
        <v>15</v>
      </c>
      <c r="F323">
        <v>1.26</v>
      </c>
      <c r="G323" s="71">
        <v>1000</v>
      </c>
      <c r="H323" t="s">
        <v>114</v>
      </c>
      <c r="I323" s="72">
        <v>-12580.13</v>
      </c>
      <c r="J323" s="72">
        <v>-8397442.6899999995</v>
      </c>
    </row>
    <row r="324" spans="4:10" x14ac:dyDescent="0.2">
      <c r="D324" t="s">
        <v>384</v>
      </c>
      <c r="E324" t="s">
        <v>15</v>
      </c>
      <c r="F324">
        <v>102.58</v>
      </c>
      <c r="G324" s="71">
        <v>1000</v>
      </c>
      <c r="H324" t="s">
        <v>115</v>
      </c>
      <c r="I324" s="72">
        <v>-1025800</v>
      </c>
      <c r="J324" s="72">
        <v>-8384862.5599999996</v>
      </c>
    </row>
    <row r="325" spans="4:10" x14ac:dyDescent="0.2">
      <c r="D325" t="s">
        <v>385</v>
      </c>
      <c r="E325" t="s">
        <v>15</v>
      </c>
      <c r="F325">
        <v>102.51</v>
      </c>
      <c r="G325" s="71">
        <v>1000</v>
      </c>
      <c r="H325" t="s">
        <v>113</v>
      </c>
      <c r="I325">
        <v>-20</v>
      </c>
      <c r="J325" s="72">
        <v>-7359062.5599999996</v>
      </c>
    </row>
    <row r="326" spans="4:10" x14ac:dyDescent="0.2">
      <c r="D326" t="s">
        <v>385</v>
      </c>
      <c r="E326" t="s">
        <v>15</v>
      </c>
      <c r="F326">
        <v>1.25</v>
      </c>
      <c r="G326" s="71">
        <v>1000</v>
      </c>
      <c r="H326" t="s">
        <v>114</v>
      </c>
      <c r="I326" s="72">
        <v>-12500</v>
      </c>
      <c r="J326" s="72">
        <v>-7359042.5599999996</v>
      </c>
    </row>
    <row r="327" spans="4:10" x14ac:dyDescent="0.2">
      <c r="D327" t="s">
        <v>385</v>
      </c>
      <c r="E327" t="s">
        <v>15</v>
      </c>
      <c r="F327">
        <v>102.51</v>
      </c>
      <c r="G327" s="71">
        <v>1000</v>
      </c>
      <c r="H327" t="s">
        <v>115</v>
      </c>
      <c r="I327" s="72">
        <v>-1025100</v>
      </c>
      <c r="J327" s="72">
        <v>-7346542.5599999996</v>
      </c>
    </row>
    <row r="328" spans="4:10" x14ac:dyDescent="0.2">
      <c r="D328" t="s">
        <v>385</v>
      </c>
      <c r="E328" t="s">
        <v>15</v>
      </c>
      <c r="F328">
        <v>102.51</v>
      </c>
      <c r="G328" s="71">
        <v>1000</v>
      </c>
      <c r="H328" t="s">
        <v>113</v>
      </c>
      <c r="I328">
        <v>-20</v>
      </c>
      <c r="J328" s="72">
        <v>-6321442.5599999996</v>
      </c>
    </row>
    <row r="329" spans="4:10" x14ac:dyDescent="0.2">
      <c r="D329" t="s">
        <v>385</v>
      </c>
      <c r="E329" t="s">
        <v>15</v>
      </c>
      <c r="F329">
        <v>1.25</v>
      </c>
      <c r="G329" s="71">
        <v>1000</v>
      </c>
      <c r="H329" t="s">
        <v>114</v>
      </c>
      <c r="I329" s="72">
        <v>-12500</v>
      </c>
      <c r="J329" s="72">
        <v>-6321422.5599999996</v>
      </c>
    </row>
    <row r="330" spans="4:10" x14ac:dyDescent="0.2">
      <c r="D330" t="s">
        <v>385</v>
      </c>
      <c r="E330" t="s">
        <v>15</v>
      </c>
      <c r="F330">
        <v>102.51</v>
      </c>
      <c r="G330" s="71">
        <v>1000</v>
      </c>
      <c r="H330" t="s">
        <v>115</v>
      </c>
      <c r="I330" s="72">
        <v>-1025100</v>
      </c>
      <c r="J330" s="72">
        <v>-6308922.5599999996</v>
      </c>
    </row>
    <row r="331" spans="4:10" x14ac:dyDescent="0.2">
      <c r="D331" t="s">
        <v>385</v>
      </c>
      <c r="E331" t="s">
        <v>15</v>
      </c>
      <c r="F331">
        <v>102.51</v>
      </c>
      <c r="G331" s="71">
        <v>1000</v>
      </c>
      <c r="H331" t="s">
        <v>113</v>
      </c>
      <c r="I331">
        <v>-20</v>
      </c>
      <c r="J331" s="72">
        <v>-5283822.5599999996</v>
      </c>
    </row>
    <row r="332" spans="4:10" x14ac:dyDescent="0.2">
      <c r="D332" t="s">
        <v>385</v>
      </c>
      <c r="E332" t="s">
        <v>15</v>
      </c>
      <c r="F332">
        <v>1.25</v>
      </c>
      <c r="G332" s="71">
        <v>1000</v>
      </c>
      <c r="H332" t="s">
        <v>114</v>
      </c>
      <c r="I332" s="72">
        <v>-12500</v>
      </c>
      <c r="J332" s="72">
        <v>-5283802.5599999996</v>
      </c>
    </row>
    <row r="333" spans="4:10" x14ac:dyDescent="0.2">
      <c r="D333" t="s">
        <v>385</v>
      </c>
      <c r="E333" t="s">
        <v>15</v>
      </c>
      <c r="F333">
        <v>102.51</v>
      </c>
      <c r="G333" s="71">
        <v>1000</v>
      </c>
      <c r="H333" t="s">
        <v>115</v>
      </c>
      <c r="I333" s="72">
        <v>-1025100</v>
      </c>
      <c r="J333" s="72">
        <v>-5271302.5599999996</v>
      </c>
    </row>
    <row r="334" spans="4:10" x14ac:dyDescent="0.2">
      <c r="D334" t="s">
        <v>385</v>
      </c>
      <c r="E334" t="s">
        <v>15</v>
      </c>
      <c r="F334">
        <v>102.51</v>
      </c>
      <c r="G334" s="71">
        <v>1000</v>
      </c>
      <c r="H334" t="s">
        <v>113</v>
      </c>
      <c r="I334">
        <v>-20</v>
      </c>
      <c r="J334" s="72">
        <v>-4246202.5599999996</v>
      </c>
    </row>
    <row r="335" spans="4:10" x14ac:dyDescent="0.2">
      <c r="D335" t="s">
        <v>385</v>
      </c>
      <c r="E335" t="s">
        <v>15</v>
      </c>
      <c r="F335">
        <v>1.25</v>
      </c>
      <c r="G335" s="71">
        <v>1000</v>
      </c>
      <c r="H335" t="s">
        <v>114</v>
      </c>
      <c r="I335" s="72">
        <v>-12500</v>
      </c>
      <c r="J335" s="72">
        <v>-4246182.5599999996</v>
      </c>
    </row>
    <row r="336" spans="4:10" x14ac:dyDescent="0.2">
      <c r="D336" t="s">
        <v>385</v>
      </c>
      <c r="E336" t="s">
        <v>15</v>
      </c>
      <c r="F336">
        <v>102.51</v>
      </c>
      <c r="G336" s="71">
        <v>1000</v>
      </c>
      <c r="H336" t="s">
        <v>115</v>
      </c>
      <c r="I336" s="72">
        <v>-1025100</v>
      </c>
      <c r="J336" s="72">
        <v>-4233682.5599999996</v>
      </c>
    </row>
    <row r="337" spans="4:10" x14ac:dyDescent="0.2">
      <c r="D337" t="s">
        <v>385</v>
      </c>
      <c r="E337" t="s">
        <v>15</v>
      </c>
      <c r="F337">
        <v>102.51</v>
      </c>
      <c r="G337" s="71">
        <v>1000</v>
      </c>
      <c r="H337" t="s">
        <v>113</v>
      </c>
      <c r="I337">
        <v>-20</v>
      </c>
      <c r="J337" s="72">
        <v>-3208582.56</v>
      </c>
    </row>
    <row r="338" spans="4:10" x14ac:dyDescent="0.2">
      <c r="D338" t="s">
        <v>385</v>
      </c>
      <c r="E338" t="s">
        <v>15</v>
      </c>
      <c r="F338">
        <v>1.25</v>
      </c>
      <c r="G338" s="71">
        <v>1000</v>
      </c>
      <c r="H338" t="s">
        <v>114</v>
      </c>
      <c r="I338" s="72">
        <v>-12500</v>
      </c>
      <c r="J338" s="72">
        <v>-3208562.56</v>
      </c>
    </row>
    <row r="339" spans="4:10" x14ac:dyDescent="0.2">
      <c r="D339" t="s">
        <v>385</v>
      </c>
      <c r="E339" t="s">
        <v>15</v>
      </c>
      <c r="F339">
        <v>102.51</v>
      </c>
      <c r="G339" s="71">
        <v>1000</v>
      </c>
      <c r="H339" t="s">
        <v>115</v>
      </c>
      <c r="I339" s="72">
        <v>-1025100</v>
      </c>
      <c r="J339" s="72">
        <v>-3196062.56</v>
      </c>
    </row>
    <row r="340" spans="4:10" x14ac:dyDescent="0.2">
      <c r="D340" t="s">
        <v>386</v>
      </c>
      <c r="E340" t="s">
        <v>15</v>
      </c>
      <c r="F340">
        <v>102.38</v>
      </c>
      <c r="G340" s="71">
        <v>1000</v>
      </c>
      <c r="H340" t="s">
        <v>113</v>
      </c>
      <c r="I340">
        <v>-20</v>
      </c>
      <c r="J340" s="72">
        <v>-2170962.56</v>
      </c>
    </row>
    <row r="341" spans="4:10" x14ac:dyDescent="0.2">
      <c r="D341" t="s">
        <v>386</v>
      </c>
      <c r="E341" t="s">
        <v>15</v>
      </c>
      <c r="F341">
        <v>1.24</v>
      </c>
      <c r="G341" s="71">
        <v>1000</v>
      </c>
      <c r="H341" t="s">
        <v>114</v>
      </c>
      <c r="I341" s="72">
        <v>-12419.87</v>
      </c>
      <c r="J341" s="72">
        <v>-2170942.56</v>
      </c>
    </row>
    <row r="342" spans="4:10" x14ac:dyDescent="0.2">
      <c r="D342" t="s">
        <v>386</v>
      </c>
      <c r="E342" t="s">
        <v>15</v>
      </c>
      <c r="F342">
        <v>102.38</v>
      </c>
      <c r="G342" s="71">
        <v>1000</v>
      </c>
      <c r="H342" t="s">
        <v>115</v>
      </c>
      <c r="I342" s="72">
        <v>-1023800</v>
      </c>
      <c r="J342" s="72">
        <v>-2158522.69</v>
      </c>
    </row>
    <row r="343" spans="4:10" x14ac:dyDescent="0.2">
      <c r="D343" t="s">
        <v>386</v>
      </c>
      <c r="E343" t="s">
        <v>15</v>
      </c>
      <c r="F343">
        <v>102.38</v>
      </c>
      <c r="G343" s="71">
        <v>1000</v>
      </c>
      <c r="H343" t="s">
        <v>113</v>
      </c>
      <c r="I343">
        <v>-20</v>
      </c>
      <c r="J343" s="72">
        <v>-1134722.69</v>
      </c>
    </row>
    <row r="344" spans="4:10" x14ac:dyDescent="0.2">
      <c r="D344" t="s">
        <v>386</v>
      </c>
      <c r="E344" t="s">
        <v>15</v>
      </c>
      <c r="F344">
        <v>1.24</v>
      </c>
      <c r="G344" s="71">
        <v>1000</v>
      </c>
      <c r="H344" t="s">
        <v>114</v>
      </c>
      <c r="I344" s="72">
        <v>-12419.87</v>
      </c>
      <c r="J344" s="72">
        <v>-1134702.69</v>
      </c>
    </row>
    <row r="345" spans="4:10" x14ac:dyDescent="0.2">
      <c r="D345" t="s">
        <v>386</v>
      </c>
      <c r="E345" t="s">
        <v>15</v>
      </c>
      <c r="F345">
        <v>102.38</v>
      </c>
      <c r="G345" s="71">
        <v>1000</v>
      </c>
      <c r="H345" t="s">
        <v>115</v>
      </c>
      <c r="I345" s="72">
        <v>-1023800</v>
      </c>
      <c r="J345" s="72">
        <v>-1122282.82</v>
      </c>
    </row>
    <row r="346" spans="4:10" x14ac:dyDescent="0.2">
      <c r="D346" t="s">
        <v>386</v>
      </c>
      <c r="E346" t="s">
        <v>15</v>
      </c>
      <c r="F346">
        <v>102.38</v>
      </c>
      <c r="G346" s="71">
        <v>1000</v>
      </c>
      <c r="H346" t="s">
        <v>113</v>
      </c>
      <c r="I346">
        <v>-20</v>
      </c>
      <c r="J346" s="72">
        <v>-98482.82</v>
      </c>
    </row>
    <row r="347" spans="4:10" x14ac:dyDescent="0.2">
      <c r="D347" t="s">
        <v>386</v>
      </c>
      <c r="E347" t="s">
        <v>15</v>
      </c>
      <c r="F347">
        <v>1.24</v>
      </c>
      <c r="G347" s="71">
        <v>1000</v>
      </c>
      <c r="H347" t="s">
        <v>114</v>
      </c>
      <c r="I347" s="72">
        <v>-12419.87</v>
      </c>
      <c r="J347" s="72">
        <v>-98462.82</v>
      </c>
    </row>
    <row r="348" spans="4:10" x14ac:dyDescent="0.2">
      <c r="D348" t="s">
        <v>386</v>
      </c>
      <c r="E348" t="s">
        <v>15</v>
      </c>
      <c r="F348">
        <v>102.38</v>
      </c>
      <c r="G348" s="71">
        <v>1000</v>
      </c>
      <c r="H348" t="s">
        <v>115</v>
      </c>
      <c r="I348" s="72">
        <v>-1023800</v>
      </c>
      <c r="J348" s="72">
        <v>-86042.95</v>
      </c>
    </row>
    <row r="349" spans="4:10" x14ac:dyDescent="0.2">
      <c r="D349" t="s">
        <v>386</v>
      </c>
      <c r="E349" t="s">
        <v>15</v>
      </c>
      <c r="F349">
        <v>102.38</v>
      </c>
      <c r="G349" s="71">
        <v>1000</v>
      </c>
      <c r="H349" t="s">
        <v>113</v>
      </c>
      <c r="I349">
        <v>-20</v>
      </c>
      <c r="J349" s="72">
        <v>937757.05</v>
      </c>
    </row>
    <row r="350" spans="4:10" x14ac:dyDescent="0.2">
      <c r="D350" t="s">
        <v>386</v>
      </c>
      <c r="E350" t="s">
        <v>15</v>
      </c>
      <c r="F350">
        <v>1.24</v>
      </c>
      <c r="G350" s="71">
        <v>1000</v>
      </c>
      <c r="H350" t="s">
        <v>114</v>
      </c>
      <c r="I350" s="72">
        <v>-12419.87</v>
      </c>
      <c r="J350" s="72">
        <v>937777.05</v>
      </c>
    </row>
    <row r="351" spans="4:10" x14ac:dyDescent="0.2">
      <c r="D351" t="s">
        <v>386</v>
      </c>
      <c r="E351" t="s">
        <v>15</v>
      </c>
      <c r="F351">
        <v>102.38</v>
      </c>
      <c r="G351" s="71">
        <v>1000</v>
      </c>
      <c r="H351" t="s">
        <v>115</v>
      </c>
      <c r="I351" s="72">
        <v>-1023800</v>
      </c>
      <c r="J351" s="72">
        <v>950196.92</v>
      </c>
    </row>
    <row r="352" spans="4:10" x14ac:dyDescent="0.2">
      <c r="D352" t="s">
        <v>386</v>
      </c>
      <c r="E352" t="s">
        <v>15</v>
      </c>
      <c r="F352">
        <v>102.38</v>
      </c>
      <c r="G352" s="71">
        <v>1000</v>
      </c>
      <c r="H352" t="s">
        <v>113</v>
      </c>
      <c r="I352">
        <v>-20</v>
      </c>
      <c r="J352" s="72">
        <v>1973996.92</v>
      </c>
    </row>
    <row r="353" spans="4:10" x14ac:dyDescent="0.2">
      <c r="D353" t="s">
        <v>386</v>
      </c>
      <c r="E353" t="s">
        <v>15</v>
      </c>
      <c r="F353">
        <v>1.24</v>
      </c>
      <c r="G353" s="71">
        <v>1000</v>
      </c>
      <c r="H353" t="s">
        <v>114</v>
      </c>
      <c r="I353" s="72">
        <v>-12419.87</v>
      </c>
      <c r="J353" s="72">
        <v>1974016.92</v>
      </c>
    </row>
    <row r="354" spans="4:10" x14ac:dyDescent="0.2">
      <c r="D354" t="s">
        <v>386</v>
      </c>
      <c r="E354" t="s">
        <v>15</v>
      </c>
      <c r="F354">
        <v>102.38</v>
      </c>
      <c r="G354" s="71">
        <v>1000</v>
      </c>
      <c r="H354" t="s">
        <v>115</v>
      </c>
      <c r="I354" s="72">
        <v>-1023800</v>
      </c>
      <c r="J354" s="72">
        <v>1986436.79</v>
      </c>
    </row>
    <row r="355" spans="4:10" x14ac:dyDescent="0.2">
      <c r="D355" t="s">
        <v>387</v>
      </c>
      <c r="E355" t="s">
        <v>15</v>
      </c>
      <c r="F355">
        <v>102.37</v>
      </c>
      <c r="G355" s="71">
        <v>1000</v>
      </c>
      <c r="H355" t="s">
        <v>113</v>
      </c>
      <c r="I355">
        <v>-20</v>
      </c>
      <c r="J355" s="72">
        <v>3010236.79</v>
      </c>
    </row>
    <row r="356" spans="4:10" x14ac:dyDescent="0.2">
      <c r="D356" t="s">
        <v>387</v>
      </c>
      <c r="E356" t="s">
        <v>15</v>
      </c>
      <c r="F356">
        <v>1.23</v>
      </c>
      <c r="G356" s="71">
        <v>1000</v>
      </c>
      <c r="H356" t="s">
        <v>114</v>
      </c>
      <c r="I356" s="72">
        <v>-12339.74</v>
      </c>
      <c r="J356" s="72">
        <v>3010256.79</v>
      </c>
    </row>
    <row r="357" spans="4:10" x14ac:dyDescent="0.2">
      <c r="D357" t="s">
        <v>387</v>
      </c>
      <c r="E357" t="s">
        <v>15</v>
      </c>
      <c r="F357">
        <v>102.37</v>
      </c>
      <c r="G357" s="71">
        <v>1000</v>
      </c>
      <c r="H357" t="s">
        <v>115</v>
      </c>
      <c r="I357" s="72">
        <v>-1023700</v>
      </c>
      <c r="J357" s="72">
        <v>3022596.54</v>
      </c>
    </row>
    <row r="358" spans="4:10" x14ac:dyDescent="0.2">
      <c r="D358" t="s">
        <v>387</v>
      </c>
      <c r="E358" t="s">
        <v>15</v>
      </c>
      <c r="F358">
        <v>102.37</v>
      </c>
      <c r="G358" s="71">
        <v>1000</v>
      </c>
      <c r="H358" t="s">
        <v>113</v>
      </c>
      <c r="I358">
        <v>-20</v>
      </c>
      <c r="J358" s="72">
        <v>4046296.54</v>
      </c>
    </row>
    <row r="359" spans="4:10" x14ac:dyDescent="0.2">
      <c r="D359" t="s">
        <v>387</v>
      </c>
      <c r="E359" t="s">
        <v>15</v>
      </c>
      <c r="F359">
        <v>1.23</v>
      </c>
      <c r="G359" s="71">
        <v>1000</v>
      </c>
      <c r="H359" t="s">
        <v>114</v>
      </c>
      <c r="I359" s="72">
        <v>-12339.74</v>
      </c>
      <c r="J359" s="72">
        <v>4046316.54</v>
      </c>
    </row>
    <row r="360" spans="4:10" x14ac:dyDescent="0.2">
      <c r="D360" t="s">
        <v>387</v>
      </c>
      <c r="E360" t="s">
        <v>15</v>
      </c>
      <c r="F360">
        <v>102.37</v>
      </c>
      <c r="G360" s="71">
        <v>1000</v>
      </c>
      <c r="H360" t="s">
        <v>115</v>
      </c>
      <c r="I360" s="72">
        <v>-1023700</v>
      </c>
      <c r="J360" s="72">
        <v>4058656.28</v>
      </c>
    </row>
    <row r="361" spans="4:10" x14ac:dyDescent="0.2">
      <c r="D361" t="s">
        <v>387</v>
      </c>
      <c r="E361" t="s">
        <v>15</v>
      </c>
      <c r="F361">
        <v>102.37</v>
      </c>
      <c r="G361" s="71">
        <v>1000</v>
      </c>
      <c r="H361" t="s">
        <v>113</v>
      </c>
      <c r="I361">
        <v>-20</v>
      </c>
      <c r="J361" s="72">
        <v>5082356.28</v>
      </c>
    </row>
    <row r="362" spans="4:10" x14ac:dyDescent="0.2">
      <c r="D362" t="s">
        <v>387</v>
      </c>
      <c r="E362" t="s">
        <v>15</v>
      </c>
      <c r="F362">
        <v>1.23</v>
      </c>
      <c r="G362" s="71">
        <v>1000</v>
      </c>
      <c r="H362" t="s">
        <v>114</v>
      </c>
      <c r="I362" s="72">
        <v>-12339.74</v>
      </c>
      <c r="J362" s="72">
        <v>5082376.28</v>
      </c>
    </row>
    <row r="363" spans="4:10" x14ac:dyDescent="0.2">
      <c r="D363" t="s">
        <v>387</v>
      </c>
      <c r="E363" t="s">
        <v>15</v>
      </c>
      <c r="F363">
        <v>102.37</v>
      </c>
      <c r="G363" s="71">
        <v>1000</v>
      </c>
      <c r="H363" t="s">
        <v>115</v>
      </c>
      <c r="I363" s="72">
        <v>-1023700</v>
      </c>
      <c r="J363" s="72">
        <v>5094716.03</v>
      </c>
    </row>
    <row r="364" spans="4:10" x14ac:dyDescent="0.2">
      <c r="D364" t="s">
        <v>387</v>
      </c>
      <c r="E364" t="s">
        <v>15</v>
      </c>
      <c r="F364">
        <v>102.37</v>
      </c>
      <c r="G364" s="71">
        <v>1000</v>
      </c>
      <c r="H364" t="s">
        <v>113</v>
      </c>
      <c r="I364">
        <v>-20</v>
      </c>
      <c r="J364" s="72">
        <v>6118416.0300000003</v>
      </c>
    </row>
    <row r="365" spans="4:10" x14ac:dyDescent="0.2">
      <c r="D365" t="s">
        <v>387</v>
      </c>
      <c r="E365" t="s">
        <v>15</v>
      </c>
      <c r="F365">
        <v>1.23</v>
      </c>
      <c r="G365" s="71">
        <v>1000</v>
      </c>
      <c r="H365" t="s">
        <v>114</v>
      </c>
      <c r="I365" s="72">
        <v>-12339.74</v>
      </c>
      <c r="J365" s="72">
        <v>6118436.0300000003</v>
      </c>
    </row>
    <row r="366" spans="4:10" x14ac:dyDescent="0.2">
      <c r="D366" t="s">
        <v>387</v>
      </c>
      <c r="E366" t="s">
        <v>15</v>
      </c>
      <c r="F366">
        <v>102.37</v>
      </c>
      <c r="G366" s="71">
        <v>1000</v>
      </c>
      <c r="H366" t="s">
        <v>115</v>
      </c>
      <c r="I366" s="72">
        <v>-1023700</v>
      </c>
      <c r="J366" s="72">
        <v>6130775.7699999996</v>
      </c>
    </row>
    <row r="367" spans="4:10" x14ac:dyDescent="0.2">
      <c r="D367" t="s">
        <v>387</v>
      </c>
      <c r="E367" t="s">
        <v>15</v>
      </c>
      <c r="F367">
        <v>102.37</v>
      </c>
      <c r="G367" s="71">
        <v>1000</v>
      </c>
      <c r="H367" t="s">
        <v>113</v>
      </c>
      <c r="I367">
        <v>-20</v>
      </c>
      <c r="J367" s="72">
        <v>7154475.7699999996</v>
      </c>
    </row>
    <row r="368" spans="4:10" x14ac:dyDescent="0.2">
      <c r="D368" t="s">
        <v>387</v>
      </c>
      <c r="E368" t="s">
        <v>15</v>
      </c>
      <c r="F368">
        <v>1.23</v>
      </c>
      <c r="G368" s="71">
        <v>1000</v>
      </c>
      <c r="H368" t="s">
        <v>114</v>
      </c>
      <c r="I368" s="72">
        <v>-12339.74</v>
      </c>
      <c r="J368" s="72">
        <v>7154495.7699999996</v>
      </c>
    </row>
    <row r="369" spans="4:10" x14ac:dyDescent="0.2">
      <c r="D369" t="s">
        <v>387</v>
      </c>
      <c r="E369" t="s">
        <v>15</v>
      </c>
      <c r="F369">
        <v>102.37</v>
      </c>
      <c r="G369" s="71">
        <v>1000</v>
      </c>
      <c r="H369" t="s">
        <v>115</v>
      </c>
      <c r="I369" s="72">
        <v>-1023700</v>
      </c>
      <c r="J369" s="72">
        <v>7166835.5099999998</v>
      </c>
    </row>
    <row r="370" spans="4:10" x14ac:dyDescent="0.2">
      <c r="D370" t="s">
        <v>387</v>
      </c>
      <c r="E370" t="s">
        <v>15</v>
      </c>
      <c r="F370">
        <v>102.37</v>
      </c>
      <c r="G370" s="71">
        <v>1000</v>
      </c>
      <c r="H370" t="s">
        <v>113</v>
      </c>
      <c r="I370">
        <v>-20</v>
      </c>
      <c r="J370" s="72">
        <v>8190535.5099999998</v>
      </c>
    </row>
    <row r="371" spans="4:10" x14ac:dyDescent="0.2">
      <c r="D371" t="s">
        <v>387</v>
      </c>
      <c r="E371" t="s">
        <v>15</v>
      </c>
      <c r="F371">
        <v>1.23</v>
      </c>
      <c r="G371" s="71">
        <v>1000</v>
      </c>
      <c r="H371" t="s">
        <v>114</v>
      </c>
      <c r="I371" s="72">
        <v>-12339.74</v>
      </c>
      <c r="J371" s="72">
        <v>8190555.5099999998</v>
      </c>
    </row>
    <row r="372" spans="4:10" x14ac:dyDescent="0.2">
      <c r="D372" t="s">
        <v>387</v>
      </c>
      <c r="E372" t="s">
        <v>15</v>
      </c>
      <c r="F372">
        <v>102.37</v>
      </c>
      <c r="G372" s="71">
        <v>1000</v>
      </c>
      <c r="H372" t="s">
        <v>115</v>
      </c>
      <c r="I372" s="72">
        <v>-1023700</v>
      </c>
      <c r="J372" s="72">
        <v>8202895.2599999998</v>
      </c>
    </row>
    <row r="373" spans="4:10" x14ac:dyDescent="0.2">
      <c r="D373" t="s">
        <v>387</v>
      </c>
      <c r="E373" t="s">
        <v>15</v>
      </c>
      <c r="F373">
        <v>102.37</v>
      </c>
      <c r="G373" s="71">
        <v>1000</v>
      </c>
      <c r="H373" t="s">
        <v>113</v>
      </c>
      <c r="I373">
        <v>-20</v>
      </c>
      <c r="J373" s="72">
        <v>9226595.2599999998</v>
      </c>
    </row>
    <row r="374" spans="4:10" x14ac:dyDescent="0.2">
      <c r="D374" t="s">
        <v>387</v>
      </c>
      <c r="E374" t="s">
        <v>15</v>
      </c>
      <c r="F374">
        <v>1.23</v>
      </c>
      <c r="G374" s="71">
        <v>1000</v>
      </c>
      <c r="H374" t="s">
        <v>114</v>
      </c>
      <c r="I374" s="72">
        <v>-12339.74</v>
      </c>
      <c r="J374" s="72">
        <v>9226615.2599999998</v>
      </c>
    </row>
    <row r="375" spans="4:10" x14ac:dyDescent="0.2">
      <c r="D375" t="s">
        <v>387</v>
      </c>
      <c r="E375" t="s">
        <v>15</v>
      </c>
      <c r="F375">
        <v>102.37</v>
      </c>
      <c r="G375" s="71">
        <v>1000</v>
      </c>
      <c r="H375" t="s">
        <v>115</v>
      </c>
      <c r="I375" s="72">
        <v>-1023700</v>
      </c>
      <c r="J375" s="72">
        <v>9238955</v>
      </c>
    </row>
    <row r="376" spans="4:10" x14ac:dyDescent="0.2">
      <c r="D376" t="s">
        <v>388</v>
      </c>
      <c r="E376" t="s">
        <v>15</v>
      </c>
      <c r="F376">
        <v>102.38</v>
      </c>
      <c r="G376" s="71">
        <v>1000</v>
      </c>
      <c r="H376" t="s">
        <v>113</v>
      </c>
      <c r="I376">
        <v>-20</v>
      </c>
      <c r="J376" s="72">
        <v>10262655</v>
      </c>
    </row>
    <row r="377" spans="4:10" x14ac:dyDescent="0.2">
      <c r="D377" t="s">
        <v>388</v>
      </c>
      <c r="E377" t="s">
        <v>15</v>
      </c>
      <c r="F377">
        <v>1.23</v>
      </c>
      <c r="G377" s="71">
        <v>1000</v>
      </c>
      <c r="H377" t="s">
        <v>114</v>
      </c>
      <c r="I377" s="72">
        <v>-12259.62</v>
      </c>
      <c r="J377" s="72">
        <v>10262675</v>
      </c>
    </row>
    <row r="378" spans="4:10" x14ac:dyDescent="0.2">
      <c r="D378" t="s">
        <v>388</v>
      </c>
      <c r="E378" t="s">
        <v>15</v>
      </c>
      <c r="F378">
        <v>102.38</v>
      </c>
      <c r="G378" s="71">
        <v>1000</v>
      </c>
      <c r="H378" t="s">
        <v>115</v>
      </c>
      <c r="I378" s="72">
        <v>-1023800</v>
      </c>
      <c r="J378" s="72">
        <v>10274934.619999999</v>
      </c>
    </row>
    <row r="379" spans="4:10" x14ac:dyDescent="0.2">
      <c r="D379" t="s">
        <v>388</v>
      </c>
      <c r="E379" t="s">
        <v>15</v>
      </c>
      <c r="F379">
        <v>102.38</v>
      </c>
      <c r="G379" s="71">
        <v>1000</v>
      </c>
      <c r="H379" t="s">
        <v>113</v>
      </c>
      <c r="I379">
        <v>-20</v>
      </c>
      <c r="J379" s="72">
        <v>11298734.619999999</v>
      </c>
    </row>
    <row r="380" spans="4:10" x14ac:dyDescent="0.2">
      <c r="D380" t="s">
        <v>388</v>
      </c>
      <c r="E380" t="s">
        <v>15</v>
      </c>
      <c r="F380">
        <v>1.23</v>
      </c>
      <c r="G380" s="71">
        <v>1000</v>
      </c>
      <c r="H380" t="s">
        <v>114</v>
      </c>
      <c r="I380" s="72">
        <v>-12259.62</v>
      </c>
      <c r="J380" s="72">
        <v>11298754.619999999</v>
      </c>
    </row>
    <row r="381" spans="4:10" x14ac:dyDescent="0.2">
      <c r="D381" t="s">
        <v>388</v>
      </c>
      <c r="E381" t="s">
        <v>15</v>
      </c>
      <c r="F381">
        <v>102.38</v>
      </c>
      <c r="G381" s="71">
        <v>1000</v>
      </c>
      <c r="H381" t="s">
        <v>115</v>
      </c>
      <c r="I381" s="72">
        <v>-1023800</v>
      </c>
      <c r="J381" s="72">
        <v>11311014.23</v>
      </c>
    </row>
    <row r="382" spans="4:10" x14ac:dyDescent="0.2">
      <c r="D382" t="s">
        <v>389</v>
      </c>
      <c r="E382" t="s">
        <v>17</v>
      </c>
      <c r="F382">
        <v>114.2</v>
      </c>
      <c r="G382" s="71">
        <v>1000</v>
      </c>
      <c r="H382" t="s">
        <v>113</v>
      </c>
      <c r="I382">
        <v>-20</v>
      </c>
      <c r="J382" s="72">
        <v>12334814.23</v>
      </c>
    </row>
    <row r="383" spans="4:10" x14ac:dyDescent="0.2">
      <c r="D383" t="s">
        <v>389</v>
      </c>
      <c r="E383" t="s">
        <v>17</v>
      </c>
      <c r="F383">
        <v>1.17</v>
      </c>
      <c r="G383" s="71">
        <v>1000</v>
      </c>
      <c r="H383" t="s">
        <v>114</v>
      </c>
      <c r="I383" s="72">
        <v>-11698.72</v>
      </c>
      <c r="J383" s="72">
        <v>12334834.23</v>
      </c>
    </row>
    <row r="384" spans="4:10" x14ac:dyDescent="0.2">
      <c r="D384" t="s">
        <v>389</v>
      </c>
      <c r="E384" t="s">
        <v>17</v>
      </c>
      <c r="F384">
        <v>114.2</v>
      </c>
      <c r="G384" s="71">
        <v>1000</v>
      </c>
      <c r="H384" t="s">
        <v>115</v>
      </c>
      <c r="I384" s="72">
        <v>-1142000</v>
      </c>
      <c r="J384" s="72">
        <v>12346532.949999999</v>
      </c>
    </row>
    <row r="385" spans="4:10" x14ac:dyDescent="0.2">
      <c r="D385" t="s">
        <v>390</v>
      </c>
      <c r="E385" t="s">
        <v>17</v>
      </c>
      <c r="F385">
        <v>113.52</v>
      </c>
      <c r="G385" s="71">
        <v>1000</v>
      </c>
      <c r="H385" t="s">
        <v>113</v>
      </c>
      <c r="I385">
        <v>-20</v>
      </c>
      <c r="J385" s="72">
        <v>13488532.949999999</v>
      </c>
    </row>
    <row r="386" spans="4:10" x14ac:dyDescent="0.2">
      <c r="D386" t="s">
        <v>390</v>
      </c>
      <c r="E386" t="s">
        <v>17</v>
      </c>
      <c r="F386">
        <v>1.1599999999999999</v>
      </c>
      <c r="G386" s="71">
        <v>1000</v>
      </c>
      <c r="H386" t="s">
        <v>114</v>
      </c>
      <c r="I386" s="72">
        <v>-11618.59</v>
      </c>
      <c r="J386" s="72">
        <v>13488552.949999999</v>
      </c>
    </row>
    <row r="387" spans="4:10" x14ac:dyDescent="0.2">
      <c r="D387" t="s">
        <v>390</v>
      </c>
      <c r="E387" t="s">
        <v>17</v>
      </c>
      <c r="F387">
        <v>113.52</v>
      </c>
      <c r="G387" s="71">
        <v>1000</v>
      </c>
      <c r="H387" t="s">
        <v>115</v>
      </c>
      <c r="I387" s="72">
        <v>-1135200</v>
      </c>
      <c r="J387" s="72">
        <v>13500171.539999999</v>
      </c>
    </row>
    <row r="388" spans="4:10" x14ac:dyDescent="0.2">
      <c r="D388" t="s">
        <v>390</v>
      </c>
      <c r="E388" t="s">
        <v>17</v>
      </c>
      <c r="F388">
        <v>113.52</v>
      </c>
      <c r="G388" s="71">
        <v>1000</v>
      </c>
      <c r="H388" t="s">
        <v>113</v>
      </c>
      <c r="I388">
        <v>-20</v>
      </c>
      <c r="J388" s="72">
        <v>14635371.539999999</v>
      </c>
    </row>
    <row r="389" spans="4:10" x14ac:dyDescent="0.2">
      <c r="D389" t="s">
        <v>390</v>
      </c>
      <c r="E389" t="s">
        <v>17</v>
      </c>
      <c r="F389">
        <v>1.1599999999999999</v>
      </c>
      <c r="G389" s="71">
        <v>1000</v>
      </c>
      <c r="H389" t="s">
        <v>114</v>
      </c>
      <c r="I389" s="72">
        <v>-11618.59</v>
      </c>
      <c r="J389" s="72">
        <v>14635391.539999999</v>
      </c>
    </row>
    <row r="390" spans="4:10" x14ac:dyDescent="0.2">
      <c r="D390" t="s">
        <v>390</v>
      </c>
      <c r="E390" t="s">
        <v>17</v>
      </c>
      <c r="F390">
        <v>113.52</v>
      </c>
      <c r="G390" s="71">
        <v>1000</v>
      </c>
      <c r="H390" t="s">
        <v>115</v>
      </c>
      <c r="I390" s="72">
        <v>-1135200</v>
      </c>
      <c r="J390" s="72">
        <v>14647010.130000001</v>
      </c>
    </row>
    <row r="391" spans="4:10" x14ac:dyDescent="0.2">
      <c r="D391" t="s">
        <v>348</v>
      </c>
      <c r="E391" t="s">
        <v>17</v>
      </c>
      <c r="F391">
        <v>112.9</v>
      </c>
      <c r="G391" s="71">
        <v>1000</v>
      </c>
      <c r="H391" t="s">
        <v>113</v>
      </c>
      <c r="I391">
        <v>-20</v>
      </c>
      <c r="J391" s="72">
        <v>15782210.130000001</v>
      </c>
    </row>
    <row r="392" spans="4:10" x14ac:dyDescent="0.2">
      <c r="D392" t="s">
        <v>348</v>
      </c>
      <c r="E392" t="s">
        <v>17</v>
      </c>
      <c r="F392">
        <v>1.1499999999999999</v>
      </c>
      <c r="G392" s="71">
        <v>1000</v>
      </c>
      <c r="H392" t="s">
        <v>114</v>
      </c>
      <c r="I392" s="72">
        <v>-11538.46</v>
      </c>
      <c r="J392" s="72">
        <v>15782230.130000001</v>
      </c>
    </row>
    <row r="393" spans="4:10" x14ac:dyDescent="0.2">
      <c r="D393" t="s">
        <v>348</v>
      </c>
      <c r="E393" t="s">
        <v>17</v>
      </c>
      <c r="F393">
        <v>112.9</v>
      </c>
      <c r="G393" s="71">
        <v>1000</v>
      </c>
      <c r="H393" t="s">
        <v>115</v>
      </c>
      <c r="I393" s="72">
        <v>-1129000</v>
      </c>
      <c r="J393" s="72">
        <v>15793768.59</v>
      </c>
    </row>
    <row r="394" spans="4:10" x14ac:dyDescent="0.2">
      <c r="D394" t="s">
        <v>348</v>
      </c>
      <c r="E394" t="s">
        <v>17</v>
      </c>
      <c r="F394">
        <v>112.9</v>
      </c>
      <c r="G394" s="71">
        <v>1000</v>
      </c>
      <c r="H394" t="s">
        <v>113</v>
      </c>
      <c r="I394">
        <v>-20</v>
      </c>
      <c r="J394" s="72">
        <v>16922768.59</v>
      </c>
    </row>
    <row r="395" spans="4:10" x14ac:dyDescent="0.2">
      <c r="D395" t="s">
        <v>348</v>
      </c>
      <c r="E395" t="s">
        <v>17</v>
      </c>
      <c r="F395">
        <v>1.1499999999999999</v>
      </c>
      <c r="G395" s="71">
        <v>1000</v>
      </c>
      <c r="H395" t="s">
        <v>114</v>
      </c>
      <c r="I395" s="72">
        <v>-11538.46</v>
      </c>
      <c r="J395" s="72">
        <v>16922788.59</v>
      </c>
    </row>
    <row r="396" spans="4:10" x14ac:dyDescent="0.2">
      <c r="D396" t="s">
        <v>348</v>
      </c>
      <c r="E396" t="s">
        <v>17</v>
      </c>
      <c r="F396">
        <v>112.9</v>
      </c>
      <c r="G396" s="71">
        <v>1000</v>
      </c>
      <c r="H396" t="s">
        <v>115</v>
      </c>
      <c r="I396" s="72">
        <v>-1129000</v>
      </c>
      <c r="J396" s="72">
        <v>16934327.050000001</v>
      </c>
    </row>
    <row r="397" spans="4:10" x14ac:dyDescent="0.2">
      <c r="D397" t="s">
        <v>348</v>
      </c>
      <c r="E397" t="s">
        <v>17</v>
      </c>
      <c r="F397">
        <v>112.9</v>
      </c>
      <c r="G397" s="71">
        <v>1000</v>
      </c>
      <c r="H397" t="s">
        <v>113</v>
      </c>
      <c r="I397">
        <v>-20</v>
      </c>
      <c r="J397" s="72">
        <v>18063327.050000001</v>
      </c>
    </row>
    <row r="398" spans="4:10" x14ac:dyDescent="0.2">
      <c r="D398" t="s">
        <v>348</v>
      </c>
      <c r="E398" t="s">
        <v>17</v>
      </c>
      <c r="F398">
        <v>1.1499999999999999</v>
      </c>
      <c r="G398" s="71">
        <v>1000</v>
      </c>
      <c r="H398" t="s">
        <v>114</v>
      </c>
      <c r="I398" s="72">
        <v>-11538.46</v>
      </c>
      <c r="J398" s="72">
        <v>18063347.050000001</v>
      </c>
    </row>
    <row r="399" spans="4:10" x14ac:dyDescent="0.2">
      <c r="D399" t="s">
        <v>348</v>
      </c>
      <c r="E399" t="s">
        <v>17</v>
      </c>
      <c r="F399">
        <v>112.9</v>
      </c>
      <c r="G399" s="71">
        <v>1000</v>
      </c>
      <c r="H399" t="s">
        <v>115</v>
      </c>
      <c r="I399" s="72">
        <v>-1129000</v>
      </c>
      <c r="J399" s="72">
        <v>18074885.510000002</v>
      </c>
    </row>
    <row r="400" spans="4:10" x14ac:dyDescent="0.2">
      <c r="D400" t="s">
        <v>348</v>
      </c>
      <c r="E400" t="s">
        <v>17</v>
      </c>
      <c r="F400">
        <v>112.9</v>
      </c>
      <c r="G400" s="71">
        <v>1000</v>
      </c>
      <c r="H400" t="s">
        <v>113</v>
      </c>
      <c r="I400">
        <v>-20</v>
      </c>
      <c r="J400" s="72">
        <v>19203885.510000002</v>
      </c>
    </row>
    <row r="401" spans="4:10" x14ac:dyDescent="0.2">
      <c r="D401" t="s">
        <v>348</v>
      </c>
      <c r="E401" t="s">
        <v>17</v>
      </c>
      <c r="F401">
        <v>1.1499999999999999</v>
      </c>
      <c r="G401" s="71">
        <v>1000</v>
      </c>
      <c r="H401" t="s">
        <v>114</v>
      </c>
      <c r="I401" s="72">
        <v>-11538.46</v>
      </c>
      <c r="J401" s="72">
        <v>19203905.510000002</v>
      </c>
    </row>
    <row r="402" spans="4:10" x14ac:dyDescent="0.2">
      <c r="D402" t="s">
        <v>348</v>
      </c>
      <c r="E402" t="s">
        <v>17</v>
      </c>
      <c r="F402">
        <v>112.9</v>
      </c>
      <c r="G402" s="71">
        <v>1000</v>
      </c>
      <c r="H402" t="s">
        <v>115</v>
      </c>
      <c r="I402" s="72">
        <v>-1129000</v>
      </c>
      <c r="J402" s="72">
        <v>19215443.969999999</v>
      </c>
    </row>
    <row r="403" spans="4:10" x14ac:dyDescent="0.2">
      <c r="D403" t="s">
        <v>348</v>
      </c>
      <c r="E403" t="s">
        <v>17</v>
      </c>
      <c r="F403">
        <v>112.9</v>
      </c>
      <c r="G403" s="71">
        <v>1000</v>
      </c>
      <c r="H403" t="s">
        <v>113</v>
      </c>
      <c r="I403">
        <v>-20</v>
      </c>
      <c r="J403" s="72">
        <v>20344443.969999999</v>
      </c>
    </row>
    <row r="404" spans="4:10" x14ac:dyDescent="0.2">
      <c r="D404" t="s">
        <v>348</v>
      </c>
      <c r="E404" t="s">
        <v>17</v>
      </c>
      <c r="F404">
        <v>1.1499999999999999</v>
      </c>
      <c r="G404" s="71">
        <v>1000</v>
      </c>
      <c r="H404" t="s">
        <v>114</v>
      </c>
      <c r="I404" s="72">
        <v>-11538.46</v>
      </c>
      <c r="J404" s="72">
        <v>20344463.969999999</v>
      </c>
    </row>
    <row r="405" spans="4:10" x14ac:dyDescent="0.2">
      <c r="D405" t="s">
        <v>348</v>
      </c>
      <c r="E405" t="s">
        <v>17</v>
      </c>
      <c r="F405">
        <v>112.9</v>
      </c>
      <c r="G405" s="71">
        <v>1000</v>
      </c>
      <c r="H405" t="s">
        <v>115</v>
      </c>
      <c r="I405" s="72">
        <v>-1129000</v>
      </c>
      <c r="J405" s="72">
        <v>20356002.440000001</v>
      </c>
    </row>
    <row r="406" spans="4:10" x14ac:dyDescent="0.2">
      <c r="D406" t="s">
        <v>391</v>
      </c>
      <c r="E406" t="s">
        <v>17</v>
      </c>
      <c r="F406">
        <v>112.35</v>
      </c>
      <c r="G406" s="71">
        <v>1000</v>
      </c>
      <c r="H406" t="s">
        <v>113</v>
      </c>
      <c r="I406">
        <v>-20</v>
      </c>
      <c r="J406" s="72">
        <v>21485002.440000001</v>
      </c>
    </row>
    <row r="407" spans="4:10" x14ac:dyDescent="0.2">
      <c r="D407" t="s">
        <v>391</v>
      </c>
      <c r="E407" t="s">
        <v>17</v>
      </c>
      <c r="F407">
        <v>1.1499999999999999</v>
      </c>
      <c r="G407" s="71">
        <v>1000</v>
      </c>
      <c r="H407" t="s">
        <v>114</v>
      </c>
      <c r="I407" s="72">
        <v>-11458.33</v>
      </c>
      <c r="J407" s="72">
        <v>21485022.440000001</v>
      </c>
    </row>
    <row r="408" spans="4:10" x14ac:dyDescent="0.2">
      <c r="D408" t="s">
        <v>391</v>
      </c>
      <c r="E408" t="s">
        <v>17</v>
      </c>
      <c r="F408">
        <v>112.35</v>
      </c>
      <c r="G408" s="71">
        <v>1000</v>
      </c>
      <c r="H408" t="s">
        <v>115</v>
      </c>
      <c r="I408" s="72">
        <v>-1123500</v>
      </c>
      <c r="J408" s="72">
        <v>21496480.77</v>
      </c>
    </row>
    <row r="409" spans="4:10" x14ac:dyDescent="0.2">
      <c r="D409" t="s">
        <v>391</v>
      </c>
      <c r="E409" t="s">
        <v>17</v>
      </c>
      <c r="F409">
        <v>112.35</v>
      </c>
      <c r="G409" s="71">
        <v>1000</v>
      </c>
      <c r="H409" t="s">
        <v>113</v>
      </c>
      <c r="I409">
        <v>-20</v>
      </c>
      <c r="J409" s="72">
        <v>22619980.77</v>
      </c>
    </row>
    <row r="410" spans="4:10" x14ac:dyDescent="0.2">
      <c r="D410" t="s">
        <v>391</v>
      </c>
      <c r="E410" t="s">
        <v>17</v>
      </c>
      <c r="F410">
        <v>1.1499999999999999</v>
      </c>
      <c r="G410" s="71">
        <v>1000</v>
      </c>
      <c r="H410" t="s">
        <v>114</v>
      </c>
      <c r="I410" s="72">
        <v>-11458.33</v>
      </c>
      <c r="J410" s="72">
        <v>22620000.77</v>
      </c>
    </row>
    <row r="411" spans="4:10" x14ac:dyDescent="0.2">
      <c r="D411" t="s">
        <v>391</v>
      </c>
      <c r="E411" t="s">
        <v>17</v>
      </c>
      <c r="F411">
        <v>112.35</v>
      </c>
      <c r="G411" s="71">
        <v>1000</v>
      </c>
      <c r="H411" t="s">
        <v>115</v>
      </c>
      <c r="I411" s="72">
        <v>-1123500</v>
      </c>
      <c r="J411" s="72">
        <v>22631459.100000001</v>
      </c>
    </row>
    <row r="412" spans="4:10" x14ac:dyDescent="0.2">
      <c r="D412" t="s">
        <v>391</v>
      </c>
      <c r="E412" t="s">
        <v>17</v>
      </c>
      <c r="F412">
        <v>112.35</v>
      </c>
      <c r="G412" s="71">
        <v>1000</v>
      </c>
      <c r="H412" t="s">
        <v>113</v>
      </c>
      <c r="I412">
        <v>-20</v>
      </c>
      <c r="J412" s="72">
        <v>23754959.100000001</v>
      </c>
    </row>
    <row r="413" spans="4:10" x14ac:dyDescent="0.2">
      <c r="D413" t="s">
        <v>391</v>
      </c>
      <c r="E413" t="s">
        <v>17</v>
      </c>
      <c r="F413">
        <v>1.1499999999999999</v>
      </c>
      <c r="G413" s="71">
        <v>1000</v>
      </c>
      <c r="H413" t="s">
        <v>114</v>
      </c>
      <c r="I413" s="72">
        <v>-11458.33</v>
      </c>
      <c r="J413" s="72">
        <v>23754979.100000001</v>
      </c>
    </row>
    <row r="414" spans="4:10" x14ac:dyDescent="0.2">
      <c r="D414" t="s">
        <v>391</v>
      </c>
      <c r="E414" t="s">
        <v>17</v>
      </c>
      <c r="F414">
        <v>112.35</v>
      </c>
      <c r="G414" s="71">
        <v>1000</v>
      </c>
      <c r="H414" t="s">
        <v>115</v>
      </c>
      <c r="I414" s="72">
        <v>-1123500</v>
      </c>
      <c r="J414" s="72">
        <v>23766437.440000001</v>
      </c>
    </row>
    <row r="415" spans="4:10" x14ac:dyDescent="0.2">
      <c r="D415" t="s">
        <v>392</v>
      </c>
      <c r="E415" t="s">
        <v>17</v>
      </c>
      <c r="F415">
        <v>111.62</v>
      </c>
      <c r="G415" s="71">
        <v>1000</v>
      </c>
      <c r="H415" t="s">
        <v>113</v>
      </c>
      <c r="I415">
        <v>-20</v>
      </c>
      <c r="J415" s="72">
        <v>24889937.440000001</v>
      </c>
    </row>
    <row r="416" spans="4:10" x14ac:dyDescent="0.2">
      <c r="D416" t="s">
        <v>392</v>
      </c>
      <c r="E416" t="s">
        <v>17</v>
      </c>
      <c r="F416">
        <v>1.1399999999999999</v>
      </c>
      <c r="G416" s="71">
        <v>1000</v>
      </c>
      <c r="H416" t="s">
        <v>114</v>
      </c>
      <c r="I416" s="72">
        <v>-11378.21</v>
      </c>
      <c r="J416" s="72">
        <v>24889957.440000001</v>
      </c>
    </row>
    <row r="417" spans="4:10" x14ac:dyDescent="0.2">
      <c r="D417" t="s">
        <v>392</v>
      </c>
      <c r="E417" t="s">
        <v>17</v>
      </c>
      <c r="F417">
        <v>111.62</v>
      </c>
      <c r="G417" s="71">
        <v>1000</v>
      </c>
      <c r="H417" t="s">
        <v>115</v>
      </c>
      <c r="I417" s="72">
        <v>-1116200</v>
      </c>
      <c r="J417" s="72">
        <v>24901335.640000001</v>
      </c>
    </row>
    <row r="418" spans="4:10" x14ac:dyDescent="0.2">
      <c r="D418" t="s">
        <v>392</v>
      </c>
      <c r="E418" t="s">
        <v>17</v>
      </c>
      <c r="F418">
        <v>111.62</v>
      </c>
      <c r="G418" s="71">
        <v>1000</v>
      </c>
      <c r="H418" t="s">
        <v>113</v>
      </c>
      <c r="I418">
        <v>-20</v>
      </c>
      <c r="J418" s="72">
        <v>26017535.640000001</v>
      </c>
    </row>
    <row r="419" spans="4:10" x14ac:dyDescent="0.2">
      <c r="D419" t="s">
        <v>392</v>
      </c>
      <c r="E419" t="s">
        <v>17</v>
      </c>
      <c r="F419">
        <v>1.1399999999999999</v>
      </c>
      <c r="G419" s="71">
        <v>1000</v>
      </c>
      <c r="H419" t="s">
        <v>114</v>
      </c>
      <c r="I419" s="72">
        <v>-11378.21</v>
      </c>
      <c r="J419" s="72">
        <v>26017555.640000001</v>
      </c>
    </row>
    <row r="420" spans="4:10" x14ac:dyDescent="0.2">
      <c r="D420" t="s">
        <v>392</v>
      </c>
      <c r="E420" t="s">
        <v>17</v>
      </c>
      <c r="F420">
        <v>111.62</v>
      </c>
      <c r="G420" s="71">
        <v>1000</v>
      </c>
      <c r="H420" t="s">
        <v>115</v>
      </c>
      <c r="I420" s="72">
        <v>-1116200</v>
      </c>
      <c r="J420" s="72">
        <v>26028933.850000001</v>
      </c>
    </row>
    <row r="421" spans="4:10" x14ac:dyDescent="0.2">
      <c r="D421" t="s">
        <v>392</v>
      </c>
      <c r="E421" t="s">
        <v>17</v>
      </c>
      <c r="F421">
        <v>111.62</v>
      </c>
      <c r="G421" s="71">
        <v>1000</v>
      </c>
      <c r="H421" t="s">
        <v>113</v>
      </c>
      <c r="I421">
        <v>-20</v>
      </c>
      <c r="J421" s="72">
        <v>27145133.850000001</v>
      </c>
    </row>
    <row r="422" spans="4:10" x14ac:dyDescent="0.2">
      <c r="D422" t="s">
        <v>392</v>
      </c>
      <c r="E422" t="s">
        <v>17</v>
      </c>
      <c r="F422">
        <v>1.1399999999999999</v>
      </c>
      <c r="G422" s="71">
        <v>1000</v>
      </c>
      <c r="H422" t="s">
        <v>114</v>
      </c>
      <c r="I422" s="72">
        <v>-11378.21</v>
      </c>
      <c r="J422" s="72">
        <v>27145153.850000001</v>
      </c>
    </row>
    <row r="423" spans="4:10" x14ac:dyDescent="0.2">
      <c r="D423" t="s">
        <v>392</v>
      </c>
      <c r="E423" t="s">
        <v>17</v>
      </c>
      <c r="F423">
        <v>111.62</v>
      </c>
      <c r="G423" s="71">
        <v>1000</v>
      </c>
      <c r="H423" t="s">
        <v>115</v>
      </c>
      <c r="I423" s="72">
        <v>-1116200</v>
      </c>
      <c r="J423" s="72">
        <v>27156532.050000001</v>
      </c>
    </row>
    <row r="424" spans="4:10" x14ac:dyDescent="0.2">
      <c r="D424" t="s">
        <v>392</v>
      </c>
      <c r="E424" t="s">
        <v>17</v>
      </c>
      <c r="F424">
        <v>111.62</v>
      </c>
      <c r="G424" s="71">
        <v>1000</v>
      </c>
      <c r="H424" t="s">
        <v>113</v>
      </c>
      <c r="I424">
        <v>-20</v>
      </c>
      <c r="J424" s="72">
        <v>28272732.050000001</v>
      </c>
    </row>
    <row r="425" spans="4:10" x14ac:dyDescent="0.2">
      <c r="D425" t="s">
        <v>392</v>
      </c>
      <c r="E425" t="s">
        <v>17</v>
      </c>
      <c r="F425">
        <v>1.1399999999999999</v>
      </c>
      <c r="G425" s="71">
        <v>1000</v>
      </c>
      <c r="H425" t="s">
        <v>114</v>
      </c>
      <c r="I425" s="72">
        <v>-11378.21</v>
      </c>
      <c r="J425" s="72">
        <v>28272752.050000001</v>
      </c>
    </row>
    <row r="426" spans="4:10" x14ac:dyDescent="0.2">
      <c r="D426" t="s">
        <v>392</v>
      </c>
      <c r="E426" t="s">
        <v>17</v>
      </c>
      <c r="F426">
        <v>111.62</v>
      </c>
      <c r="G426" s="71">
        <v>1000</v>
      </c>
      <c r="H426" t="s">
        <v>115</v>
      </c>
      <c r="I426" s="72">
        <v>-1116200</v>
      </c>
      <c r="J426" s="72">
        <v>28284130.260000002</v>
      </c>
    </row>
    <row r="427" spans="4:10" x14ac:dyDescent="0.2">
      <c r="D427" t="s">
        <v>392</v>
      </c>
      <c r="E427" t="s">
        <v>17</v>
      </c>
      <c r="F427">
        <v>111.62</v>
      </c>
      <c r="G427" s="71">
        <v>1000</v>
      </c>
      <c r="H427" t="s">
        <v>113</v>
      </c>
      <c r="I427">
        <v>-20</v>
      </c>
      <c r="J427" s="72">
        <v>29400330.260000002</v>
      </c>
    </row>
    <row r="428" spans="4:10" x14ac:dyDescent="0.2">
      <c r="D428" t="s">
        <v>392</v>
      </c>
      <c r="E428" t="s">
        <v>17</v>
      </c>
      <c r="F428">
        <v>1.1399999999999999</v>
      </c>
      <c r="G428" s="71">
        <v>1000</v>
      </c>
      <c r="H428" t="s">
        <v>114</v>
      </c>
      <c r="I428" s="72">
        <v>-11378.21</v>
      </c>
      <c r="J428" s="72">
        <v>29400350.260000002</v>
      </c>
    </row>
    <row r="429" spans="4:10" x14ac:dyDescent="0.2">
      <c r="D429" t="s">
        <v>392</v>
      </c>
      <c r="E429" t="s">
        <v>17</v>
      </c>
      <c r="F429">
        <v>111.62</v>
      </c>
      <c r="G429" s="71">
        <v>1000</v>
      </c>
      <c r="H429" t="s">
        <v>115</v>
      </c>
      <c r="I429" s="72">
        <v>-1116200</v>
      </c>
      <c r="J429" s="72">
        <v>29411728.460000001</v>
      </c>
    </row>
    <row r="430" spans="4:10" x14ac:dyDescent="0.2">
      <c r="D430" t="s">
        <v>393</v>
      </c>
      <c r="E430" t="s">
        <v>17</v>
      </c>
      <c r="F430">
        <v>111.23</v>
      </c>
      <c r="G430" s="71">
        <v>1000</v>
      </c>
      <c r="H430" t="s">
        <v>113</v>
      </c>
      <c r="I430">
        <v>-20</v>
      </c>
      <c r="J430" s="72">
        <v>30527928.460000001</v>
      </c>
    </row>
    <row r="431" spans="4:10" x14ac:dyDescent="0.2">
      <c r="D431" t="s">
        <v>393</v>
      </c>
      <c r="E431" t="s">
        <v>17</v>
      </c>
      <c r="F431">
        <v>1.1299999999999999</v>
      </c>
      <c r="G431" s="71">
        <v>1000</v>
      </c>
      <c r="H431" t="s">
        <v>114</v>
      </c>
      <c r="I431" s="72">
        <v>-11298.08</v>
      </c>
      <c r="J431" s="72">
        <v>30527948.460000001</v>
      </c>
    </row>
    <row r="432" spans="4:10" x14ac:dyDescent="0.2">
      <c r="D432" t="s">
        <v>393</v>
      </c>
      <c r="E432" t="s">
        <v>17</v>
      </c>
      <c r="F432">
        <v>111.23</v>
      </c>
      <c r="G432" s="71">
        <v>1000</v>
      </c>
      <c r="H432" t="s">
        <v>115</v>
      </c>
      <c r="I432" s="72">
        <v>-1112300</v>
      </c>
      <c r="J432" s="72">
        <v>30539246.539999999</v>
      </c>
    </row>
    <row r="433" spans="4:10" x14ac:dyDescent="0.2">
      <c r="D433" t="s">
        <v>393</v>
      </c>
      <c r="E433" t="s">
        <v>17</v>
      </c>
      <c r="F433">
        <v>111.23</v>
      </c>
      <c r="G433" s="71">
        <v>1000</v>
      </c>
      <c r="H433" t="s">
        <v>113</v>
      </c>
      <c r="I433">
        <v>-20</v>
      </c>
      <c r="J433" s="72">
        <v>31651546.539999999</v>
      </c>
    </row>
    <row r="434" spans="4:10" x14ac:dyDescent="0.2">
      <c r="D434" t="s">
        <v>393</v>
      </c>
      <c r="E434" t="s">
        <v>17</v>
      </c>
      <c r="F434">
        <v>1.1299999999999999</v>
      </c>
      <c r="G434" s="71">
        <v>1000</v>
      </c>
      <c r="H434" t="s">
        <v>114</v>
      </c>
      <c r="I434" s="72">
        <v>-11298.08</v>
      </c>
      <c r="J434" s="72">
        <v>31651566.539999999</v>
      </c>
    </row>
    <row r="435" spans="4:10" x14ac:dyDescent="0.2">
      <c r="D435" t="s">
        <v>393</v>
      </c>
      <c r="E435" t="s">
        <v>17</v>
      </c>
      <c r="F435">
        <v>111.23</v>
      </c>
      <c r="G435" s="71">
        <v>1000</v>
      </c>
      <c r="H435" t="s">
        <v>115</v>
      </c>
      <c r="I435" s="72">
        <v>-1112300</v>
      </c>
      <c r="J435" s="72">
        <v>31662864.620000001</v>
      </c>
    </row>
    <row r="436" spans="4:10" x14ac:dyDescent="0.2">
      <c r="D436" t="s">
        <v>393</v>
      </c>
      <c r="E436" t="s">
        <v>17</v>
      </c>
      <c r="F436">
        <v>111.23</v>
      </c>
      <c r="G436" s="71">
        <v>1000</v>
      </c>
      <c r="H436" t="s">
        <v>113</v>
      </c>
      <c r="I436">
        <v>-20</v>
      </c>
      <c r="J436" s="72">
        <v>32775164.620000001</v>
      </c>
    </row>
    <row r="437" spans="4:10" x14ac:dyDescent="0.2">
      <c r="D437" t="s">
        <v>393</v>
      </c>
      <c r="E437" t="s">
        <v>17</v>
      </c>
      <c r="F437">
        <v>1.1299999999999999</v>
      </c>
      <c r="G437" s="71">
        <v>1000</v>
      </c>
      <c r="H437" t="s">
        <v>114</v>
      </c>
      <c r="I437" s="72">
        <v>-11298.08</v>
      </c>
      <c r="J437" s="72">
        <v>32775184.620000001</v>
      </c>
    </row>
    <row r="438" spans="4:10" x14ac:dyDescent="0.2">
      <c r="D438" t="s">
        <v>393</v>
      </c>
      <c r="E438" t="s">
        <v>17</v>
      </c>
      <c r="F438">
        <v>111.23</v>
      </c>
      <c r="G438" s="71">
        <v>1000</v>
      </c>
      <c r="H438" t="s">
        <v>115</v>
      </c>
      <c r="I438" s="72">
        <v>-1112300</v>
      </c>
      <c r="J438" s="72">
        <v>32786482.690000001</v>
      </c>
    </row>
    <row r="439" spans="4:10" x14ac:dyDescent="0.2">
      <c r="D439" t="s">
        <v>393</v>
      </c>
      <c r="E439" t="s">
        <v>17</v>
      </c>
      <c r="F439">
        <v>111.23</v>
      </c>
      <c r="G439" s="71">
        <v>1000</v>
      </c>
      <c r="H439" t="s">
        <v>113</v>
      </c>
      <c r="I439">
        <v>-20</v>
      </c>
      <c r="J439" s="72">
        <v>33898782.689999998</v>
      </c>
    </row>
    <row r="440" spans="4:10" x14ac:dyDescent="0.2">
      <c r="D440" t="s">
        <v>393</v>
      </c>
      <c r="E440" t="s">
        <v>17</v>
      </c>
      <c r="F440">
        <v>1.1299999999999999</v>
      </c>
      <c r="G440" s="71">
        <v>1000</v>
      </c>
      <c r="H440" t="s">
        <v>114</v>
      </c>
      <c r="I440" s="72">
        <v>-11298.08</v>
      </c>
      <c r="J440" s="72">
        <v>33898802.689999998</v>
      </c>
    </row>
    <row r="441" spans="4:10" x14ac:dyDescent="0.2">
      <c r="D441" t="s">
        <v>393</v>
      </c>
      <c r="E441" t="s">
        <v>17</v>
      </c>
      <c r="F441">
        <v>111.23</v>
      </c>
      <c r="G441" s="71">
        <v>1000</v>
      </c>
      <c r="H441" t="s">
        <v>115</v>
      </c>
      <c r="I441" s="72">
        <v>-1112300</v>
      </c>
      <c r="J441" s="72">
        <v>33910100.770000003</v>
      </c>
    </row>
    <row r="442" spans="4:10" x14ac:dyDescent="0.2">
      <c r="D442" t="s">
        <v>393</v>
      </c>
      <c r="E442" t="s">
        <v>17</v>
      </c>
      <c r="F442">
        <v>111.23</v>
      </c>
      <c r="G442" s="71">
        <v>1000</v>
      </c>
      <c r="H442" t="s">
        <v>113</v>
      </c>
      <c r="I442">
        <v>-20</v>
      </c>
      <c r="J442" s="72">
        <v>35022400.770000003</v>
      </c>
    </row>
    <row r="443" spans="4:10" x14ac:dyDescent="0.2">
      <c r="D443" t="s">
        <v>393</v>
      </c>
      <c r="E443" t="s">
        <v>17</v>
      </c>
      <c r="F443">
        <v>1.1299999999999999</v>
      </c>
      <c r="G443" s="71">
        <v>1000</v>
      </c>
      <c r="H443" t="s">
        <v>114</v>
      </c>
      <c r="I443" s="72">
        <v>-11298.08</v>
      </c>
      <c r="J443" s="72">
        <v>35022420.770000003</v>
      </c>
    </row>
    <row r="444" spans="4:10" x14ac:dyDescent="0.2">
      <c r="D444" t="s">
        <v>393</v>
      </c>
      <c r="E444" t="s">
        <v>17</v>
      </c>
      <c r="F444">
        <v>111.23</v>
      </c>
      <c r="G444" s="71">
        <v>1000</v>
      </c>
      <c r="H444" t="s">
        <v>115</v>
      </c>
      <c r="I444" s="72">
        <v>-1112300</v>
      </c>
      <c r="J444" s="72">
        <v>35033718.850000001</v>
      </c>
    </row>
    <row r="445" spans="4:10" x14ac:dyDescent="0.2">
      <c r="D445" t="s">
        <v>393</v>
      </c>
      <c r="E445" t="s">
        <v>17</v>
      </c>
      <c r="F445">
        <v>111.23</v>
      </c>
      <c r="G445" s="71">
        <v>1000</v>
      </c>
      <c r="H445" t="s">
        <v>113</v>
      </c>
      <c r="I445">
        <v>-20</v>
      </c>
      <c r="J445" s="72">
        <v>36146018.850000001</v>
      </c>
    </row>
    <row r="446" spans="4:10" x14ac:dyDescent="0.2">
      <c r="D446" t="s">
        <v>393</v>
      </c>
      <c r="E446" t="s">
        <v>17</v>
      </c>
      <c r="F446">
        <v>1.1299999999999999</v>
      </c>
      <c r="G446" s="71">
        <v>1000</v>
      </c>
      <c r="H446" t="s">
        <v>114</v>
      </c>
      <c r="I446" s="72">
        <v>-11298.08</v>
      </c>
      <c r="J446" s="72">
        <v>36146038.850000001</v>
      </c>
    </row>
    <row r="447" spans="4:10" x14ac:dyDescent="0.2">
      <c r="D447" t="s">
        <v>393</v>
      </c>
      <c r="E447" t="s">
        <v>17</v>
      </c>
      <c r="F447">
        <v>111.23</v>
      </c>
      <c r="G447" s="71">
        <v>1000</v>
      </c>
      <c r="H447" t="s">
        <v>115</v>
      </c>
      <c r="I447" s="72">
        <v>-1112300</v>
      </c>
      <c r="J447" s="72">
        <v>36157336.920000002</v>
      </c>
    </row>
    <row r="448" spans="4:10" x14ac:dyDescent="0.2">
      <c r="D448" t="s">
        <v>393</v>
      </c>
      <c r="E448" t="s">
        <v>17</v>
      </c>
      <c r="F448">
        <v>111.23</v>
      </c>
      <c r="G448" s="71">
        <v>1000</v>
      </c>
      <c r="H448" t="s">
        <v>113</v>
      </c>
      <c r="I448">
        <v>-20</v>
      </c>
      <c r="J448" s="72">
        <v>37269636.920000002</v>
      </c>
    </row>
    <row r="449" spans="4:10" x14ac:dyDescent="0.2">
      <c r="D449" t="s">
        <v>393</v>
      </c>
      <c r="E449" t="s">
        <v>17</v>
      </c>
      <c r="F449">
        <v>1.1299999999999999</v>
      </c>
      <c r="G449" s="71">
        <v>1000</v>
      </c>
      <c r="H449" t="s">
        <v>114</v>
      </c>
      <c r="I449" s="72">
        <v>-11298.08</v>
      </c>
      <c r="J449" s="72">
        <v>37269656.920000002</v>
      </c>
    </row>
    <row r="450" spans="4:10" x14ac:dyDescent="0.2">
      <c r="D450" t="s">
        <v>393</v>
      </c>
      <c r="E450" t="s">
        <v>17</v>
      </c>
      <c r="F450">
        <v>111.23</v>
      </c>
      <c r="G450" s="71">
        <v>1000</v>
      </c>
      <c r="H450" t="s">
        <v>115</v>
      </c>
      <c r="I450" s="72">
        <v>-1112300</v>
      </c>
      <c r="J450" s="72">
        <v>37280955</v>
      </c>
    </row>
    <row r="451" spans="4:10" x14ac:dyDescent="0.2">
      <c r="D451" t="s">
        <v>394</v>
      </c>
      <c r="E451" t="s">
        <v>17</v>
      </c>
      <c r="F451">
        <v>110.73</v>
      </c>
      <c r="G451" s="71">
        <v>1000</v>
      </c>
      <c r="H451" t="s">
        <v>113</v>
      </c>
      <c r="I451">
        <v>-20</v>
      </c>
      <c r="J451" s="72">
        <v>38393255</v>
      </c>
    </row>
    <row r="452" spans="4:10" x14ac:dyDescent="0.2">
      <c r="D452" t="s">
        <v>394</v>
      </c>
      <c r="E452" t="s">
        <v>17</v>
      </c>
      <c r="F452">
        <v>1.1200000000000001</v>
      </c>
      <c r="G452" s="71">
        <v>1000</v>
      </c>
      <c r="H452" t="s">
        <v>114</v>
      </c>
      <c r="I452" s="72">
        <v>-11217.95</v>
      </c>
      <c r="J452" s="72">
        <v>38393275</v>
      </c>
    </row>
    <row r="453" spans="4:10" x14ac:dyDescent="0.2">
      <c r="D453" t="s">
        <v>394</v>
      </c>
      <c r="E453" t="s">
        <v>17</v>
      </c>
      <c r="F453">
        <v>110.73</v>
      </c>
      <c r="G453" s="71">
        <v>1000</v>
      </c>
      <c r="H453" t="s">
        <v>115</v>
      </c>
      <c r="I453" s="72">
        <v>-1107300</v>
      </c>
      <c r="J453" s="72">
        <v>38404492.950000003</v>
      </c>
    </row>
    <row r="454" spans="4:10" x14ac:dyDescent="0.2">
      <c r="D454" t="s">
        <v>395</v>
      </c>
      <c r="E454" t="s">
        <v>233</v>
      </c>
      <c r="F454">
        <v>0</v>
      </c>
      <c r="G454" s="72">
        <v>1143213.33</v>
      </c>
      <c r="H454" t="s">
        <v>234</v>
      </c>
      <c r="I454">
        <v>0</v>
      </c>
      <c r="J454" s="72">
        <v>-10000000</v>
      </c>
    </row>
    <row r="455" spans="4:10" x14ac:dyDescent="0.2">
      <c r="D455" t="s">
        <v>395</v>
      </c>
      <c r="E455" t="s">
        <v>233</v>
      </c>
      <c r="F455">
        <v>0</v>
      </c>
      <c r="G455" s="72">
        <v>1143213.33</v>
      </c>
      <c r="H455" t="s">
        <v>235</v>
      </c>
      <c r="I455">
        <v>0</v>
      </c>
      <c r="J455" s="72">
        <v>-10000000</v>
      </c>
    </row>
    <row r="456" spans="4:10" x14ac:dyDescent="0.2">
      <c r="D456" t="s">
        <v>395</v>
      </c>
      <c r="E456" t="s">
        <v>17</v>
      </c>
      <c r="F456">
        <v>113.49</v>
      </c>
      <c r="G456" s="71">
        <v>-1000</v>
      </c>
      <c r="H456" t="s">
        <v>113</v>
      </c>
      <c r="I456">
        <v>-20</v>
      </c>
      <c r="J456" s="72">
        <v>39511792.950000003</v>
      </c>
    </row>
    <row r="457" spans="4:10" x14ac:dyDescent="0.2">
      <c r="D457" t="s">
        <v>395</v>
      </c>
      <c r="E457" t="s">
        <v>17</v>
      </c>
      <c r="F457">
        <v>0.83</v>
      </c>
      <c r="G457" s="71">
        <v>-1000</v>
      </c>
      <c r="H457" t="s">
        <v>114</v>
      </c>
      <c r="I457" s="72">
        <v>8333.33</v>
      </c>
      <c r="J457" s="72">
        <v>39511812.950000003</v>
      </c>
    </row>
    <row r="458" spans="4:10" x14ac:dyDescent="0.2">
      <c r="D458" t="s">
        <v>395</v>
      </c>
      <c r="E458" t="s">
        <v>17</v>
      </c>
      <c r="F458">
        <v>113.49</v>
      </c>
      <c r="G458" s="71">
        <v>-1000</v>
      </c>
      <c r="H458" t="s">
        <v>115</v>
      </c>
      <c r="I458" s="72">
        <v>1134900</v>
      </c>
      <c r="J458" s="72">
        <v>39503479.619999997</v>
      </c>
    </row>
    <row r="459" spans="4:10" x14ac:dyDescent="0.2">
      <c r="D459" t="s">
        <v>396</v>
      </c>
      <c r="E459" t="s">
        <v>233</v>
      </c>
      <c r="F459">
        <v>0</v>
      </c>
      <c r="G459" s="72">
        <v>1149433.21</v>
      </c>
      <c r="H459" t="s">
        <v>234</v>
      </c>
      <c r="I459">
        <v>0</v>
      </c>
      <c r="J459" s="72">
        <v>-10000000</v>
      </c>
    </row>
    <row r="460" spans="4:10" x14ac:dyDescent="0.2">
      <c r="D460" t="s">
        <v>396</v>
      </c>
      <c r="E460" t="s">
        <v>233</v>
      </c>
      <c r="F460">
        <v>0</v>
      </c>
      <c r="G460" s="72">
        <v>1149433.21</v>
      </c>
      <c r="H460" t="s">
        <v>235</v>
      </c>
      <c r="I460">
        <v>0</v>
      </c>
      <c r="J460" s="72">
        <v>-10000000</v>
      </c>
    </row>
    <row r="461" spans="4:10" x14ac:dyDescent="0.2">
      <c r="D461" t="s">
        <v>396</v>
      </c>
      <c r="E461" t="s">
        <v>17</v>
      </c>
      <c r="F461">
        <v>114.12</v>
      </c>
      <c r="G461" s="71">
        <v>-1000</v>
      </c>
      <c r="H461" t="s">
        <v>113</v>
      </c>
      <c r="I461">
        <v>-20</v>
      </c>
      <c r="J461" s="72">
        <v>38368579.619999997</v>
      </c>
    </row>
    <row r="462" spans="4:10" x14ac:dyDescent="0.2">
      <c r="D462" t="s">
        <v>396</v>
      </c>
      <c r="E462" t="s">
        <v>17</v>
      </c>
      <c r="F462">
        <v>0.83</v>
      </c>
      <c r="G462" s="71">
        <v>-1000</v>
      </c>
      <c r="H462" t="s">
        <v>114</v>
      </c>
      <c r="I462" s="72">
        <v>8253.2099999999991</v>
      </c>
      <c r="J462" s="72">
        <v>38368599.619999997</v>
      </c>
    </row>
    <row r="463" spans="4:10" x14ac:dyDescent="0.2">
      <c r="D463" t="s">
        <v>396</v>
      </c>
      <c r="E463" t="s">
        <v>17</v>
      </c>
      <c r="F463">
        <v>114.12</v>
      </c>
      <c r="G463" s="71">
        <v>-1000</v>
      </c>
      <c r="H463" t="s">
        <v>115</v>
      </c>
      <c r="I463" s="72">
        <v>1141200</v>
      </c>
      <c r="J463" s="72">
        <v>38360346.409999996</v>
      </c>
    </row>
    <row r="464" spans="4:10" x14ac:dyDescent="0.2">
      <c r="D464" t="s">
        <v>396</v>
      </c>
      <c r="E464" t="s">
        <v>233</v>
      </c>
      <c r="F464">
        <v>0</v>
      </c>
      <c r="G464" s="72">
        <v>1149433.21</v>
      </c>
      <c r="H464" t="s">
        <v>234</v>
      </c>
      <c r="I464">
        <v>0</v>
      </c>
      <c r="J464" s="72">
        <v>-10000000</v>
      </c>
    </row>
    <row r="465" spans="4:10" x14ac:dyDescent="0.2">
      <c r="D465" t="s">
        <v>396</v>
      </c>
      <c r="E465" t="s">
        <v>233</v>
      </c>
      <c r="F465">
        <v>0</v>
      </c>
      <c r="G465" s="72">
        <v>1149433.21</v>
      </c>
      <c r="H465" t="s">
        <v>235</v>
      </c>
      <c r="I465">
        <v>0</v>
      </c>
      <c r="J465" s="72">
        <v>-10000000</v>
      </c>
    </row>
    <row r="466" spans="4:10" x14ac:dyDescent="0.2">
      <c r="D466" t="s">
        <v>396</v>
      </c>
      <c r="E466" t="s">
        <v>17</v>
      </c>
      <c r="F466">
        <v>114.12</v>
      </c>
      <c r="G466" s="71">
        <v>-1000</v>
      </c>
      <c r="H466" t="s">
        <v>113</v>
      </c>
      <c r="I466">
        <v>-20</v>
      </c>
      <c r="J466" s="72">
        <v>37219146.409999996</v>
      </c>
    </row>
    <row r="467" spans="4:10" x14ac:dyDescent="0.2">
      <c r="D467" t="s">
        <v>396</v>
      </c>
      <c r="E467" t="s">
        <v>17</v>
      </c>
      <c r="F467">
        <v>0.83</v>
      </c>
      <c r="G467" s="71">
        <v>-1000</v>
      </c>
      <c r="H467" t="s">
        <v>114</v>
      </c>
      <c r="I467" s="72">
        <v>8253.2099999999991</v>
      </c>
      <c r="J467" s="72">
        <v>37219166.409999996</v>
      </c>
    </row>
    <row r="468" spans="4:10" x14ac:dyDescent="0.2">
      <c r="D468" t="s">
        <v>396</v>
      </c>
      <c r="E468" t="s">
        <v>17</v>
      </c>
      <c r="F468">
        <v>114.12</v>
      </c>
      <c r="G468" s="71">
        <v>-1000</v>
      </c>
      <c r="H468" t="s">
        <v>115</v>
      </c>
      <c r="I468" s="72">
        <v>1141200</v>
      </c>
      <c r="J468" s="72">
        <v>37210913.210000001</v>
      </c>
    </row>
    <row r="469" spans="4:10" x14ac:dyDescent="0.2">
      <c r="D469" t="s">
        <v>396</v>
      </c>
      <c r="E469" t="s">
        <v>233</v>
      </c>
      <c r="F469">
        <v>0</v>
      </c>
      <c r="G469" s="72">
        <v>1149433.21</v>
      </c>
      <c r="H469" t="s">
        <v>234</v>
      </c>
      <c r="I469">
        <v>0</v>
      </c>
      <c r="J469" s="72">
        <v>-10000000</v>
      </c>
    </row>
    <row r="470" spans="4:10" x14ac:dyDescent="0.2">
      <c r="D470" t="s">
        <v>396</v>
      </c>
      <c r="E470" t="s">
        <v>233</v>
      </c>
      <c r="F470">
        <v>0</v>
      </c>
      <c r="G470" s="72">
        <v>1149433.21</v>
      </c>
      <c r="H470" t="s">
        <v>235</v>
      </c>
      <c r="I470">
        <v>0</v>
      </c>
      <c r="J470" s="72">
        <v>-10000000</v>
      </c>
    </row>
    <row r="471" spans="4:10" x14ac:dyDescent="0.2">
      <c r="D471" t="s">
        <v>396</v>
      </c>
      <c r="E471" t="s">
        <v>17</v>
      </c>
      <c r="F471">
        <v>114.12</v>
      </c>
      <c r="G471" s="71">
        <v>-1000</v>
      </c>
      <c r="H471" t="s">
        <v>113</v>
      </c>
      <c r="I471">
        <v>-20</v>
      </c>
      <c r="J471" s="72">
        <v>36069713.210000001</v>
      </c>
    </row>
    <row r="472" spans="4:10" x14ac:dyDescent="0.2">
      <c r="D472" t="s">
        <v>396</v>
      </c>
      <c r="E472" t="s">
        <v>17</v>
      </c>
      <c r="F472">
        <v>0.83</v>
      </c>
      <c r="G472" s="71">
        <v>-1000</v>
      </c>
      <c r="H472" t="s">
        <v>114</v>
      </c>
      <c r="I472" s="72">
        <v>8253.2099999999991</v>
      </c>
      <c r="J472" s="72">
        <v>36069733.210000001</v>
      </c>
    </row>
    <row r="473" spans="4:10" x14ac:dyDescent="0.2">
      <c r="D473" t="s">
        <v>396</v>
      </c>
      <c r="E473" t="s">
        <v>17</v>
      </c>
      <c r="F473">
        <v>114.12</v>
      </c>
      <c r="G473" s="71">
        <v>-1000</v>
      </c>
      <c r="H473" t="s">
        <v>115</v>
      </c>
      <c r="I473" s="72">
        <v>1141200</v>
      </c>
      <c r="J473" s="72">
        <v>36061480</v>
      </c>
    </row>
    <row r="474" spans="4:10" x14ac:dyDescent="0.2">
      <c r="D474" t="s">
        <v>396</v>
      </c>
      <c r="E474" t="s">
        <v>233</v>
      </c>
      <c r="F474">
        <v>0</v>
      </c>
      <c r="G474" s="72">
        <v>1149433.21</v>
      </c>
      <c r="H474" t="s">
        <v>234</v>
      </c>
      <c r="I474">
        <v>0</v>
      </c>
      <c r="J474" s="72">
        <v>-10000000</v>
      </c>
    </row>
    <row r="475" spans="4:10" x14ac:dyDescent="0.2">
      <c r="D475" t="s">
        <v>396</v>
      </c>
      <c r="E475" t="s">
        <v>233</v>
      </c>
      <c r="F475">
        <v>0</v>
      </c>
      <c r="G475" s="72">
        <v>1149433.21</v>
      </c>
      <c r="H475" t="s">
        <v>235</v>
      </c>
      <c r="I475">
        <v>0</v>
      </c>
      <c r="J475" s="72">
        <v>-10000000</v>
      </c>
    </row>
    <row r="476" spans="4:10" x14ac:dyDescent="0.2">
      <c r="D476" t="s">
        <v>396</v>
      </c>
      <c r="E476" t="s">
        <v>17</v>
      </c>
      <c r="F476">
        <v>114.12</v>
      </c>
      <c r="G476" s="71">
        <v>-1000</v>
      </c>
      <c r="H476" t="s">
        <v>113</v>
      </c>
      <c r="I476">
        <v>-20</v>
      </c>
      <c r="J476" s="72">
        <v>34920280</v>
      </c>
    </row>
    <row r="477" spans="4:10" x14ac:dyDescent="0.2">
      <c r="D477" t="s">
        <v>396</v>
      </c>
      <c r="E477" t="s">
        <v>17</v>
      </c>
      <c r="F477">
        <v>0.83</v>
      </c>
      <c r="G477" s="71">
        <v>-1000</v>
      </c>
      <c r="H477" t="s">
        <v>114</v>
      </c>
      <c r="I477" s="72">
        <v>8253.2099999999991</v>
      </c>
      <c r="J477" s="72">
        <v>34920300</v>
      </c>
    </row>
    <row r="478" spans="4:10" x14ac:dyDescent="0.2">
      <c r="D478" t="s">
        <v>396</v>
      </c>
      <c r="E478" t="s">
        <v>17</v>
      </c>
      <c r="F478">
        <v>114.12</v>
      </c>
      <c r="G478" s="71">
        <v>-1000</v>
      </c>
      <c r="H478" t="s">
        <v>115</v>
      </c>
      <c r="I478" s="72">
        <v>1141200</v>
      </c>
      <c r="J478" s="72">
        <v>34912046.789999999</v>
      </c>
    </row>
    <row r="479" spans="4:10" x14ac:dyDescent="0.2">
      <c r="D479" t="s">
        <v>397</v>
      </c>
      <c r="E479" t="s">
        <v>233</v>
      </c>
      <c r="F479">
        <v>0</v>
      </c>
      <c r="G479" s="72">
        <v>1155453.08</v>
      </c>
      <c r="H479" t="s">
        <v>234</v>
      </c>
      <c r="I479">
        <v>0</v>
      </c>
      <c r="J479" s="72">
        <v>-10000000</v>
      </c>
    </row>
    <row r="480" spans="4:10" x14ac:dyDescent="0.2">
      <c r="D480" t="s">
        <v>397</v>
      </c>
      <c r="E480" t="s">
        <v>233</v>
      </c>
      <c r="F480">
        <v>0</v>
      </c>
      <c r="G480" s="72">
        <v>1155453.08</v>
      </c>
      <c r="H480" t="s">
        <v>235</v>
      </c>
      <c r="I480">
        <v>0</v>
      </c>
      <c r="J480" s="72">
        <v>-10000000</v>
      </c>
    </row>
    <row r="481" spans="4:10" x14ac:dyDescent="0.2">
      <c r="D481" t="s">
        <v>397</v>
      </c>
      <c r="E481" t="s">
        <v>17</v>
      </c>
      <c r="F481">
        <v>114.73</v>
      </c>
      <c r="G481" s="71">
        <v>-1000</v>
      </c>
      <c r="H481" t="s">
        <v>113</v>
      </c>
      <c r="I481">
        <v>-20</v>
      </c>
      <c r="J481" s="72">
        <v>33770846.789999999</v>
      </c>
    </row>
    <row r="482" spans="4:10" x14ac:dyDescent="0.2">
      <c r="D482" t="s">
        <v>397</v>
      </c>
      <c r="E482" t="s">
        <v>17</v>
      </c>
      <c r="F482">
        <v>0.82</v>
      </c>
      <c r="G482" s="71">
        <v>-1000</v>
      </c>
      <c r="H482" t="s">
        <v>114</v>
      </c>
      <c r="I482" s="72">
        <v>8173.08</v>
      </c>
      <c r="J482" s="72">
        <v>33770866.789999999</v>
      </c>
    </row>
    <row r="483" spans="4:10" x14ac:dyDescent="0.2">
      <c r="D483" t="s">
        <v>397</v>
      </c>
      <c r="E483" t="s">
        <v>17</v>
      </c>
      <c r="F483">
        <v>114.73</v>
      </c>
      <c r="G483" s="71">
        <v>-1000</v>
      </c>
      <c r="H483" t="s">
        <v>115</v>
      </c>
      <c r="I483" s="72">
        <v>1147300</v>
      </c>
      <c r="J483" s="72">
        <v>33762693.719999999</v>
      </c>
    </row>
    <row r="484" spans="4:10" x14ac:dyDescent="0.2">
      <c r="D484" t="s">
        <v>397</v>
      </c>
      <c r="E484" t="s">
        <v>233</v>
      </c>
      <c r="F484">
        <v>0</v>
      </c>
      <c r="G484" s="72">
        <v>1155453.08</v>
      </c>
      <c r="H484" t="s">
        <v>234</v>
      </c>
      <c r="I484">
        <v>0</v>
      </c>
      <c r="J484" s="72">
        <v>-10000000</v>
      </c>
    </row>
    <row r="485" spans="4:10" x14ac:dyDescent="0.2">
      <c r="D485" t="s">
        <v>397</v>
      </c>
      <c r="E485" t="s">
        <v>233</v>
      </c>
      <c r="F485">
        <v>0</v>
      </c>
      <c r="G485" s="72">
        <v>1155453.08</v>
      </c>
      <c r="H485" t="s">
        <v>235</v>
      </c>
      <c r="I485">
        <v>0</v>
      </c>
      <c r="J485" s="72">
        <v>-10000000</v>
      </c>
    </row>
    <row r="486" spans="4:10" x14ac:dyDescent="0.2">
      <c r="D486" t="s">
        <v>397</v>
      </c>
      <c r="E486" t="s">
        <v>17</v>
      </c>
      <c r="F486">
        <v>114.73</v>
      </c>
      <c r="G486" s="71">
        <v>-1000</v>
      </c>
      <c r="H486" t="s">
        <v>113</v>
      </c>
      <c r="I486">
        <v>-20</v>
      </c>
      <c r="J486" s="72">
        <v>32615393.719999999</v>
      </c>
    </row>
    <row r="487" spans="4:10" x14ac:dyDescent="0.2">
      <c r="D487" t="s">
        <v>397</v>
      </c>
      <c r="E487" t="s">
        <v>17</v>
      </c>
      <c r="F487">
        <v>0.82</v>
      </c>
      <c r="G487" s="71">
        <v>-1000</v>
      </c>
      <c r="H487" t="s">
        <v>114</v>
      </c>
      <c r="I487" s="72">
        <v>8173.08</v>
      </c>
      <c r="J487" s="72">
        <v>32615413.719999999</v>
      </c>
    </row>
    <row r="488" spans="4:10" x14ac:dyDescent="0.2">
      <c r="D488" t="s">
        <v>397</v>
      </c>
      <c r="E488" t="s">
        <v>17</v>
      </c>
      <c r="F488">
        <v>114.73</v>
      </c>
      <c r="G488" s="71">
        <v>-1000</v>
      </c>
      <c r="H488" t="s">
        <v>115</v>
      </c>
      <c r="I488" s="72">
        <v>1147300</v>
      </c>
      <c r="J488" s="72">
        <v>32607240.640000001</v>
      </c>
    </row>
    <row r="489" spans="4:10" x14ac:dyDescent="0.2">
      <c r="D489" t="s">
        <v>397</v>
      </c>
      <c r="E489" t="s">
        <v>233</v>
      </c>
      <c r="F489">
        <v>0</v>
      </c>
      <c r="G489" s="72">
        <v>1155453.08</v>
      </c>
      <c r="H489" t="s">
        <v>234</v>
      </c>
      <c r="I489">
        <v>0</v>
      </c>
      <c r="J489" s="72">
        <v>-10000000</v>
      </c>
    </row>
    <row r="490" spans="4:10" x14ac:dyDescent="0.2">
      <c r="D490" t="s">
        <v>397</v>
      </c>
      <c r="E490" t="s">
        <v>233</v>
      </c>
      <c r="F490">
        <v>0</v>
      </c>
      <c r="G490" s="72">
        <v>1155453.08</v>
      </c>
      <c r="H490" t="s">
        <v>235</v>
      </c>
      <c r="I490">
        <v>0</v>
      </c>
      <c r="J490" s="72">
        <v>-10000000</v>
      </c>
    </row>
    <row r="491" spans="4:10" x14ac:dyDescent="0.2">
      <c r="D491" t="s">
        <v>397</v>
      </c>
      <c r="E491" t="s">
        <v>17</v>
      </c>
      <c r="F491">
        <v>114.73</v>
      </c>
      <c r="G491" s="71">
        <v>-1000</v>
      </c>
      <c r="H491" t="s">
        <v>113</v>
      </c>
      <c r="I491">
        <v>-20</v>
      </c>
      <c r="J491" s="72">
        <v>31459940.640000001</v>
      </c>
    </row>
    <row r="492" spans="4:10" x14ac:dyDescent="0.2">
      <c r="D492" t="s">
        <v>397</v>
      </c>
      <c r="E492" t="s">
        <v>17</v>
      </c>
      <c r="F492">
        <v>0.82</v>
      </c>
      <c r="G492" s="71">
        <v>-1000</v>
      </c>
      <c r="H492" t="s">
        <v>114</v>
      </c>
      <c r="I492" s="72">
        <v>8173.08</v>
      </c>
      <c r="J492" s="72">
        <v>31459960.640000001</v>
      </c>
    </row>
    <row r="493" spans="4:10" x14ac:dyDescent="0.2">
      <c r="D493" t="s">
        <v>397</v>
      </c>
      <c r="E493" t="s">
        <v>17</v>
      </c>
      <c r="F493">
        <v>114.73</v>
      </c>
      <c r="G493" s="71">
        <v>-1000</v>
      </c>
      <c r="H493" t="s">
        <v>115</v>
      </c>
      <c r="I493" s="72">
        <v>1147300</v>
      </c>
      <c r="J493" s="72">
        <v>31451787.559999999</v>
      </c>
    </row>
    <row r="494" spans="4:10" x14ac:dyDescent="0.2">
      <c r="D494" t="s">
        <v>397</v>
      </c>
      <c r="E494" t="s">
        <v>233</v>
      </c>
      <c r="F494">
        <v>0</v>
      </c>
      <c r="G494" s="72">
        <v>1155453.08</v>
      </c>
      <c r="H494" t="s">
        <v>234</v>
      </c>
      <c r="I494">
        <v>0</v>
      </c>
      <c r="J494" s="72">
        <v>-10000000</v>
      </c>
    </row>
    <row r="495" spans="4:10" x14ac:dyDescent="0.2">
      <c r="D495" t="s">
        <v>397</v>
      </c>
      <c r="E495" t="s">
        <v>233</v>
      </c>
      <c r="F495">
        <v>0</v>
      </c>
      <c r="G495" s="72">
        <v>1155453.08</v>
      </c>
      <c r="H495" t="s">
        <v>235</v>
      </c>
      <c r="I495">
        <v>0</v>
      </c>
      <c r="J495" s="72">
        <v>-10000000</v>
      </c>
    </row>
    <row r="496" spans="4:10" x14ac:dyDescent="0.2">
      <c r="D496" t="s">
        <v>397</v>
      </c>
      <c r="E496" t="s">
        <v>17</v>
      </c>
      <c r="F496">
        <v>114.73</v>
      </c>
      <c r="G496" s="71">
        <v>-1000</v>
      </c>
      <c r="H496" t="s">
        <v>113</v>
      </c>
      <c r="I496">
        <v>-20</v>
      </c>
      <c r="J496" s="72">
        <v>30304487.559999999</v>
      </c>
    </row>
    <row r="497" spans="4:10" x14ac:dyDescent="0.2">
      <c r="D497" t="s">
        <v>397</v>
      </c>
      <c r="E497" t="s">
        <v>17</v>
      </c>
      <c r="F497">
        <v>0.82</v>
      </c>
      <c r="G497" s="71">
        <v>-1000</v>
      </c>
      <c r="H497" t="s">
        <v>114</v>
      </c>
      <c r="I497" s="72">
        <v>8173.08</v>
      </c>
      <c r="J497" s="72">
        <v>30304507.559999999</v>
      </c>
    </row>
    <row r="498" spans="4:10" x14ac:dyDescent="0.2">
      <c r="D498" t="s">
        <v>397</v>
      </c>
      <c r="E498" t="s">
        <v>17</v>
      </c>
      <c r="F498">
        <v>114.73</v>
      </c>
      <c r="G498" s="71">
        <v>-1000</v>
      </c>
      <c r="H498" t="s">
        <v>115</v>
      </c>
      <c r="I498" s="72">
        <v>1147300</v>
      </c>
      <c r="J498" s="72">
        <v>30296334.489999998</v>
      </c>
    </row>
    <row r="499" spans="4:10" x14ac:dyDescent="0.2">
      <c r="D499" t="s">
        <v>397</v>
      </c>
      <c r="E499" t="s">
        <v>233</v>
      </c>
      <c r="F499">
        <v>0</v>
      </c>
      <c r="G499" s="72">
        <v>1155453.08</v>
      </c>
      <c r="H499" t="s">
        <v>234</v>
      </c>
      <c r="I499">
        <v>0</v>
      </c>
      <c r="J499" s="72">
        <v>-10000000</v>
      </c>
    </row>
    <row r="500" spans="4:10" x14ac:dyDescent="0.2">
      <c r="D500" t="s">
        <v>397</v>
      </c>
      <c r="E500" t="s">
        <v>233</v>
      </c>
      <c r="F500">
        <v>0</v>
      </c>
      <c r="G500" s="72">
        <v>1155453.08</v>
      </c>
      <c r="H500" t="s">
        <v>235</v>
      </c>
      <c r="I500">
        <v>0</v>
      </c>
      <c r="J500" s="72">
        <v>-10000000</v>
      </c>
    </row>
    <row r="501" spans="4:10" x14ac:dyDescent="0.2">
      <c r="D501" t="s">
        <v>397</v>
      </c>
      <c r="E501" t="s">
        <v>17</v>
      </c>
      <c r="F501">
        <v>114.73</v>
      </c>
      <c r="G501" s="71">
        <v>-1000</v>
      </c>
      <c r="H501" t="s">
        <v>113</v>
      </c>
      <c r="I501">
        <v>-20</v>
      </c>
      <c r="J501" s="72">
        <v>29149034.489999998</v>
      </c>
    </row>
    <row r="502" spans="4:10" x14ac:dyDescent="0.2">
      <c r="D502" t="s">
        <v>397</v>
      </c>
      <c r="E502" t="s">
        <v>17</v>
      </c>
      <c r="F502">
        <v>0.82</v>
      </c>
      <c r="G502" s="71">
        <v>-1000</v>
      </c>
      <c r="H502" t="s">
        <v>114</v>
      </c>
      <c r="I502" s="72">
        <v>8173.08</v>
      </c>
      <c r="J502" s="72">
        <v>29149054.489999998</v>
      </c>
    </row>
    <row r="503" spans="4:10" x14ac:dyDescent="0.2">
      <c r="D503" t="s">
        <v>397</v>
      </c>
      <c r="E503" t="s">
        <v>17</v>
      </c>
      <c r="F503">
        <v>114.73</v>
      </c>
      <c r="G503" s="71">
        <v>-1000</v>
      </c>
      <c r="H503" t="s">
        <v>115</v>
      </c>
      <c r="I503" s="72">
        <v>1147300</v>
      </c>
      <c r="J503" s="72">
        <v>29140881.41</v>
      </c>
    </row>
    <row r="504" spans="4:10" x14ac:dyDescent="0.2">
      <c r="D504" t="s">
        <v>398</v>
      </c>
      <c r="E504" t="s">
        <v>233</v>
      </c>
      <c r="F504">
        <v>0</v>
      </c>
      <c r="G504" s="72">
        <v>1162572.95</v>
      </c>
      <c r="H504" t="s">
        <v>234</v>
      </c>
      <c r="I504">
        <v>0</v>
      </c>
      <c r="J504" s="72">
        <v>-10000000</v>
      </c>
    </row>
    <row r="505" spans="4:10" x14ac:dyDescent="0.2">
      <c r="D505" t="s">
        <v>398</v>
      </c>
      <c r="E505" t="s">
        <v>233</v>
      </c>
      <c r="F505">
        <v>0</v>
      </c>
      <c r="G505" s="72">
        <v>1162572.95</v>
      </c>
      <c r="H505" t="s">
        <v>235</v>
      </c>
      <c r="I505">
        <v>0</v>
      </c>
      <c r="J505" s="72">
        <v>-10000000</v>
      </c>
    </row>
    <row r="506" spans="4:10" x14ac:dyDescent="0.2">
      <c r="D506" t="s">
        <v>398</v>
      </c>
      <c r="E506" t="s">
        <v>17</v>
      </c>
      <c r="F506">
        <v>115.45</v>
      </c>
      <c r="G506" s="71">
        <v>-1000</v>
      </c>
      <c r="H506" t="s">
        <v>113</v>
      </c>
      <c r="I506">
        <v>-20</v>
      </c>
      <c r="J506" s="72">
        <v>27993581.41</v>
      </c>
    </row>
    <row r="507" spans="4:10" x14ac:dyDescent="0.2">
      <c r="D507" t="s">
        <v>398</v>
      </c>
      <c r="E507" t="s">
        <v>17</v>
      </c>
      <c r="F507">
        <v>0.81</v>
      </c>
      <c r="G507" s="71">
        <v>-1000</v>
      </c>
      <c r="H507" t="s">
        <v>114</v>
      </c>
      <c r="I507" s="72">
        <v>8092.95</v>
      </c>
      <c r="J507" s="72">
        <v>27993601.41</v>
      </c>
    </row>
    <row r="508" spans="4:10" x14ac:dyDescent="0.2">
      <c r="D508" t="s">
        <v>398</v>
      </c>
      <c r="E508" t="s">
        <v>17</v>
      </c>
      <c r="F508">
        <v>115.45</v>
      </c>
      <c r="G508" s="71">
        <v>-1000</v>
      </c>
      <c r="H508" t="s">
        <v>115</v>
      </c>
      <c r="I508" s="72">
        <v>1154500</v>
      </c>
      <c r="J508" s="72">
        <v>27985508.460000001</v>
      </c>
    </row>
    <row r="509" spans="4:10" x14ac:dyDescent="0.2">
      <c r="D509" t="s">
        <v>398</v>
      </c>
      <c r="E509" t="s">
        <v>233</v>
      </c>
      <c r="F509">
        <v>0</v>
      </c>
      <c r="G509" s="72">
        <v>1162572.95</v>
      </c>
      <c r="H509" t="s">
        <v>234</v>
      </c>
      <c r="I509">
        <v>0</v>
      </c>
      <c r="J509" s="72">
        <v>-10000000</v>
      </c>
    </row>
    <row r="510" spans="4:10" x14ac:dyDescent="0.2">
      <c r="D510" t="s">
        <v>398</v>
      </c>
      <c r="E510" t="s">
        <v>233</v>
      </c>
      <c r="F510">
        <v>0</v>
      </c>
      <c r="G510" s="72">
        <v>1162572.95</v>
      </c>
      <c r="H510" t="s">
        <v>235</v>
      </c>
      <c r="I510">
        <v>0</v>
      </c>
      <c r="J510" s="72">
        <v>-10000000</v>
      </c>
    </row>
    <row r="511" spans="4:10" x14ac:dyDescent="0.2">
      <c r="D511" t="s">
        <v>398</v>
      </c>
      <c r="E511" t="s">
        <v>17</v>
      </c>
      <c r="F511">
        <v>115.45</v>
      </c>
      <c r="G511" s="71">
        <v>-1000</v>
      </c>
      <c r="H511" t="s">
        <v>113</v>
      </c>
      <c r="I511">
        <v>-20</v>
      </c>
      <c r="J511" s="72">
        <v>26831008.460000001</v>
      </c>
    </row>
    <row r="512" spans="4:10" x14ac:dyDescent="0.2">
      <c r="D512" t="s">
        <v>398</v>
      </c>
      <c r="E512" t="s">
        <v>17</v>
      </c>
      <c r="F512">
        <v>0.81</v>
      </c>
      <c r="G512" s="71">
        <v>-1000</v>
      </c>
      <c r="H512" t="s">
        <v>114</v>
      </c>
      <c r="I512" s="72">
        <v>8092.95</v>
      </c>
      <c r="J512" s="72">
        <v>26831028.460000001</v>
      </c>
    </row>
    <row r="513" spans="4:10" x14ac:dyDescent="0.2">
      <c r="D513" t="s">
        <v>398</v>
      </c>
      <c r="E513" t="s">
        <v>17</v>
      </c>
      <c r="F513">
        <v>115.45</v>
      </c>
      <c r="G513" s="71">
        <v>-1000</v>
      </c>
      <c r="H513" t="s">
        <v>115</v>
      </c>
      <c r="I513" s="72">
        <v>1154500</v>
      </c>
      <c r="J513" s="72">
        <v>26822935.510000002</v>
      </c>
    </row>
    <row r="514" spans="4:10" x14ac:dyDescent="0.2">
      <c r="D514" t="s">
        <v>398</v>
      </c>
      <c r="E514" t="s">
        <v>233</v>
      </c>
      <c r="F514">
        <v>0</v>
      </c>
      <c r="G514" s="72">
        <v>668435.49</v>
      </c>
      <c r="H514" t="s">
        <v>234</v>
      </c>
      <c r="I514">
        <v>0</v>
      </c>
      <c r="J514" s="72">
        <v>-10000000</v>
      </c>
    </row>
    <row r="515" spans="4:10" x14ac:dyDescent="0.2">
      <c r="D515" t="s">
        <v>398</v>
      </c>
      <c r="E515" t="s">
        <v>233</v>
      </c>
      <c r="F515">
        <v>0</v>
      </c>
      <c r="G515" s="72">
        <v>668435.39210000006</v>
      </c>
      <c r="H515" t="s">
        <v>235</v>
      </c>
      <c r="I515">
        <v>0</v>
      </c>
      <c r="J515" s="72">
        <v>-10000000</v>
      </c>
    </row>
    <row r="516" spans="4:10" x14ac:dyDescent="0.2">
      <c r="D516" t="s">
        <v>398</v>
      </c>
      <c r="E516" t="s">
        <v>17</v>
      </c>
      <c r="F516">
        <v>115.45</v>
      </c>
      <c r="G516" s="71">
        <v>-1000</v>
      </c>
      <c r="H516" t="s">
        <v>113</v>
      </c>
      <c r="I516">
        <v>-20</v>
      </c>
      <c r="J516" s="72">
        <v>25668435.510000002</v>
      </c>
    </row>
    <row r="517" spans="4:10" x14ac:dyDescent="0.2">
      <c r="D517" t="s">
        <v>398</v>
      </c>
      <c r="E517" t="s">
        <v>17</v>
      </c>
      <c r="F517">
        <v>0.81</v>
      </c>
      <c r="G517" s="71">
        <v>-1000</v>
      </c>
      <c r="H517" t="s">
        <v>114</v>
      </c>
      <c r="I517" s="72">
        <v>8092.95</v>
      </c>
      <c r="J517" s="72">
        <v>25668455.510000002</v>
      </c>
    </row>
    <row r="518" spans="4:10" x14ac:dyDescent="0.2">
      <c r="D518" t="s">
        <v>398</v>
      </c>
      <c r="E518" t="s">
        <v>17</v>
      </c>
      <c r="F518">
        <v>115.45</v>
      </c>
      <c r="G518" s="71">
        <v>-1000</v>
      </c>
      <c r="H518" t="s">
        <v>115</v>
      </c>
      <c r="I518" s="72">
        <v>1154500</v>
      </c>
      <c r="J518" s="72">
        <v>25660362.559999999</v>
      </c>
    </row>
    <row r="519" spans="4:10" x14ac:dyDescent="0.2">
      <c r="D519" t="s">
        <v>398</v>
      </c>
      <c r="E519" t="s">
        <v>17</v>
      </c>
      <c r="F519">
        <v>115.45</v>
      </c>
      <c r="G519" s="71">
        <v>-1000</v>
      </c>
      <c r="H519" t="s">
        <v>113</v>
      </c>
      <c r="I519">
        <v>-20</v>
      </c>
      <c r="J519" s="72">
        <v>24505862.559999999</v>
      </c>
    </row>
    <row r="520" spans="4:10" x14ac:dyDescent="0.2">
      <c r="D520" t="s">
        <v>398</v>
      </c>
      <c r="E520" t="s">
        <v>17</v>
      </c>
      <c r="F520">
        <v>0.81</v>
      </c>
      <c r="G520" s="71">
        <v>-1000</v>
      </c>
      <c r="H520" t="s">
        <v>114</v>
      </c>
      <c r="I520" s="72">
        <v>8092.95</v>
      </c>
      <c r="J520" s="72">
        <v>24505882.559999999</v>
      </c>
    </row>
    <row r="521" spans="4:10" x14ac:dyDescent="0.2">
      <c r="D521" t="s">
        <v>398</v>
      </c>
      <c r="E521" t="s">
        <v>17</v>
      </c>
      <c r="F521">
        <v>115.45</v>
      </c>
      <c r="G521" s="71">
        <v>-1000</v>
      </c>
      <c r="H521" t="s">
        <v>115</v>
      </c>
      <c r="I521" s="72">
        <v>1154500</v>
      </c>
      <c r="J521" s="72">
        <v>24497789.620000001</v>
      </c>
    </row>
    <row r="522" spans="4:10" x14ac:dyDescent="0.2">
      <c r="D522" t="s">
        <v>398</v>
      </c>
      <c r="E522" t="s">
        <v>17</v>
      </c>
      <c r="F522">
        <v>115.45</v>
      </c>
      <c r="G522" s="71">
        <v>-1000</v>
      </c>
      <c r="H522" t="s">
        <v>113</v>
      </c>
      <c r="I522">
        <v>-20</v>
      </c>
      <c r="J522" s="72">
        <v>23343289.620000001</v>
      </c>
    </row>
    <row r="523" spans="4:10" x14ac:dyDescent="0.2">
      <c r="D523" t="s">
        <v>398</v>
      </c>
      <c r="E523" t="s">
        <v>17</v>
      </c>
      <c r="F523">
        <v>0.81</v>
      </c>
      <c r="G523" s="71">
        <v>-1000</v>
      </c>
      <c r="H523" t="s">
        <v>114</v>
      </c>
      <c r="I523" s="72">
        <v>8092.95</v>
      </c>
      <c r="J523" s="72">
        <v>23343309.620000001</v>
      </c>
    </row>
    <row r="524" spans="4:10" x14ac:dyDescent="0.2">
      <c r="D524" t="s">
        <v>398</v>
      </c>
      <c r="E524" t="s">
        <v>17</v>
      </c>
      <c r="F524">
        <v>115.45</v>
      </c>
      <c r="G524" s="71">
        <v>-1000</v>
      </c>
      <c r="H524" t="s">
        <v>115</v>
      </c>
      <c r="I524" s="72">
        <v>1154500</v>
      </c>
      <c r="J524" s="72">
        <v>23335216.670000002</v>
      </c>
    </row>
    <row r="525" spans="4:10" x14ac:dyDescent="0.2">
      <c r="D525" t="s">
        <v>398</v>
      </c>
      <c r="E525" t="s">
        <v>17</v>
      </c>
      <c r="F525">
        <v>115.45</v>
      </c>
      <c r="G525" s="71">
        <v>-1000</v>
      </c>
      <c r="H525" t="s">
        <v>113</v>
      </c>
      <c r="I525">
        <v>-20</v>
      </c>
      <c r="J525" s="72">
        <v>22180716.670000002</v>
      </c>
    </row>
    <row r="526" spans="4:10" x14ac:dyDescent="0.2">
      <c r="D526" t="s">
        <v>398</v>
      </c>
      <c r="E526" t="s">
        <v>17</v>
      </c>
      <c r="F526">
        <v>0.81</v>
      </c>
      <c r="G526" s="71">
        <v>-1000</v>
      </c>
      <c r="H526" t="s">
        <v>114</v>
      </c>
      <c r="I526" s="72">
        <v>8092.95</v>
      </c>
      <c r="J526" s="72">
        <v>22180736.670000002</v>
      </c>
    </row>
    <row r="527" spans="4:10" x14ac:dyDescent="0.2">
      <c r="D527" t="s">
        <v>398</v>
      </c>
      <c r="E527" t="s">
        <v>17</v>
      </c>
      <c r="F527">
        <v>115.45</v>
      </c>
      <c r="G527" s="71">
        <v>-1000</v>
      </c>
      <c r="H527" t="s">
        <v>115</v>
      </c>
      <c r="I527" s="72">
        <v>1154500</v>
      </c>
      <c r="J527" s="72">
        <v>22172643.719999999</v>
      </c>
    </row>
    <row r="528" spans="4:10" x14ac:dyDescent="0.2">
      <c r="D528" t="s">
        <v>273</v>
      </c>
      <c r="E528" t="s">
        <v>17</v>
      </c>
      <c r="F528">
        <v>116.29</v>
      </c>
      <c r="G528" s="71">
        <v>-1000</v>
      </c>
      <c r="H528" t="s">
        <v>113</v>
      </c>
      <c r="I528">
        <v>-20</v>
      </c>
      <c r="J528" s="72">
        <v>21018143.719999999</v>
      </c>
    </row>
    <row r="529" spans="4:10" x14ac:dyDescent="0.2">
      <c r="D529" t="s">
        <v>273</v>
      </c>
      <c r="E529" t="s">
        <v>17</v>
      </c>
      <c r="F529">
        <v>0.8</v>
      </c>
      <c r="G529" s="71">
        <v>-1000</v>
      </c>
      <c r="H529" t="s">
        <v>114</v>
      </c>
      <c r="I529" s="72">
        <v>8012.82</v>
      </c>
      <c r="J529" s="72">
        <v>21018163.719999999</v>
      </c>
    </row>
    <row r="530" spans="4:10" x14ac:dyDescent="0.2">
      <c r="D530" t="s">
        <v>273</v>
      </c>
      <c r="E530" t="s">
        <v>17</v>
      </c>
      <c r="F530">
        <v>116.29</v>
      </c>
      <c r="G530" s="71">
        <v>-1000</v>
      </c>
      <c r="H530" t="s">
        <v>115</v>
      </c>
      <c r="I530" s="72">
        <v>1162900</v>
      </c>
      <c r="J530" s="72">
        <v>21010150.899999999</v>
      </c>
    </row>
    <row r="531" spans="4:10" x14ac:dyDescent="0.2">
      <c r="D531" t="s">
        <v>273</v>
      </c>
      <c r="E531" t="s">
        <v>17</v>
      </c>
      <c r="F531">
        <v>116.29</v>
      </c>
      <c r="G531" s="71">
        <v>-1000</v>
      </c>
      <c r="H531" t="s">
        <v>113</v>
      </c>
      <c r="I531">
        <v>-20</v>
      </c>
      <c r="J531" s="72">
        <v>19847250.899999999</v>
      </c>
    </row>
    <row r="532" spans="4:10" x14ac:dyDescent="0.2">
      <c r="D532" t="s">
        <v>273</v>
      </c>
      <c r="E532" t="s">
        <v>17</v>
      </c>
      <c r="F532">
        <v>0.8</v>
      </c>
      <c r="G532" s="71">
        <v>-1000</v>
      </c>
      <c r="H532" t="s">
        <v>114</v>
      </c>
      <c r="I532" s="72">
        <v>8012.82</v>
      </c>
      <c r="J532" s="72">
        <v>19847270.899999999</v>
      </c>
    </row>
    <row r="533" spans="4:10" x14ac:dyDescent="0.2">
      <c r="D533" t="s">
        <v>273</v>
      </c>
      <c r="E533" t="s">
        <v>17</v>
      </c>
      <c r="F533">
        <v>116.29</v>
      </c>
      <c r="G533" s="71">
        <v>-1000</v>
      </c>
      <c r="H533" t="s">
        <v>115</v>
      </c>
      <c r="I533" s="72">
        <v>1162900</v>
      </c>
      <c r="J533" s="72">
        <v>19839258.079999998</v>
      </c>
    </row>
    <row r="534" spans="4:10" x14ac:dyDescent="0.2">
      <c r="D534" t="s">
        <v>273</v>
      </c>
      <c r="E534" t="s">
        <v>17</v>
      </c>
      <c r="F534">
        <v>116.29</v>
      </c>
      <c r="G534" s="71">
        <v>-1000</v>
      </c>
      <c r="H534" t="s">
        <v>113</v>
      </c>
      <c r="I534">
        <v>-20</v>
      </c>
      <c r="J534" s="72">
        <v>18676358.079999998</v>
      </c>
    </row>
    <row r="535" spans="4:10" x14ac:dyDescent="0.2">
      <c r="D535" t="s">
        <v>273</v>
      </c>
      <c r="E535" t="s">
        <v>17</v>
      </c>
      <c r="F535">
        <v>0.8</v>
      </c>
      <c r="G535" s="71">
        <v>-1000</v>
      </c>
      <c r="H535" t="s">
        <v>114</v>
      </c>
      <c r="I535" s="72">
        <v>8012.82</v>
      </c>
      <c r="J535" s="72">
        <v>18676378.079999998</v>
      </c>
    </row>
    <row r="536" spans="4:10" x14ac:dyDescent="0.2">
      <c r="D536" t="s">
        <v>273</v>
      </c>
      <c r="E536" t="s">
        <v>17</v>
      </c>
      <c r="F536">
        <v>116.29</v>
      </c>
      <c r="G536" s="71">
        <v>-1000</v>
      </c>
      <c r="H536" t="s">
        <v>115</v>
      </c>
      <c r="I536" s="72">
        <v>1162900</v>
      </c>
      <c r="J536" s="72">
        <v>18668365.260000002</v>
      </c>
    </row>
    <row r="537" spans="4:10" x14ac:dyDescent="0.2">
      <c r="D537" t="s">
        <v>273</v>
      </c>
      <c r="E537" t="s">
        <v>17</v>
      </c>
      <c r="F537">
        <v>116.29</v>
      </c>
      <c r="G537" s="71">
        <v>-1000</v>
      </c>
      <c r="H537" t="s">
        <v>113</v>
      </c>
      <c r="I537">
        <v>-20</v>
      </c>
      <c r="J537" s="72">
        <v>17505465.260000002</v>
      </c>
    </row>
    <row r="538" spans="4:10" x14ac:dyDescent="0.2">
      <c r="D538" t="s">
        <v>273</v>
      </c>
      <c r="E538" t="s">
        <v>17</v>
      </c>
      <c r="F538">
        <v>0.8</v>
      </c>
      <c r="G538" s="71">
        <v>-1000</v>
      </c>
      <c r="H538" t="s">
        <v>114</v>
      </c>
      <c r="I538" s="72">
        <v>8012.82</v>
      </c>
      <c r="J538" s="72">
        <v>17505485.260000002</v>
      </c>
    </row>
    <row r="539" spans="4:10" x14ac:dyDescent="0.2">
      <c r="D539" t="s">
        <v>273</v>
      </c>
      <c r="E539" t="s">
        <v>17</v>
      </c>
      <c r="F539">
        <v>116.29</v>
      </c>
      <c r="G539" s="71">
        <v>-1000</v>
      </c>
      <c r="H539" t="s">
        <v>115</v>
      </c>
      <c r="I539" s="72">
        <v>1162900</v>
      </c>
      <c r="J539" s="72">
        <v>17497472.440000001</v>
      </c>
    </row>
    <row r="540" spans="4:10" x14ac:dyDescent="0.2">
      <c r="D540" t="s">
        <v>274</v>
      </c>
      <c r="E540" t="s">
        <v>17</v>
      </c>
      <c r="F540">
        <v>117.06</v>
      </c>
      <c r="G540" s="71">
        <v>-1000</v>
      </c>
      <c r="H540" t="s">
        <v>113</v>
      </c>
      <c r="I540">
        <v>-20</v>
      </c>
      <c r="J540" s="72">
        <v>16334572.439999999</v>
      </c>
    </row>
    <row r="541" spans="4:10" x14ac:dyDescent="0.2">
      <c r="D541" t="s">
        <v>274</v>
      </c>
      <c r="E541" t="s">
        <v>17</v>
      </c>
      <c r="F541">
        <v>0.79</v>
      </c>
      <c r="G541" s="71">
        <v>-1000</v>
      </c>
      <c r="H541" t="s">
        <v>114</v>
      </c>
      <c r="I541" s="72">
        <v>7932.69</v>
      </c>
      <c r="J541" s="72">
        <v>16334592.439999999</v>
      </c>
    </row>
    <row r="542" spans="4:10" x14ac:dyDescent="0.2">
      <c r="D542" t="s">
        <v>274</v>
      </c>
      <c r="E542" t="s">
        <v>17</v>
      </c>
      <c r="F542">
        <v>117.06</v>
      </c>
      <c r="G542" s="71">
        <v>-1000</v>
      </c>
      <c r="H542" t="s">
        <v>115</v>
      </c>
      <c r="I542" s="72">
        <v>1170600</v>
      </c>
      <c r="J542" s="72">
        <v>16326659.74</v>
      </c>
    </row>
    <row r="543" spans="4:10" x14ac:dyDescent="0.2">
      <c r="D543" t="s">
        <v>274</v>
      </c>
      <c r="E543" t="s">
        <v>17</v>
      </c>
      <c r="F543">
        <v>117.06</v>
      </c>
      <c r="G543" s="71">
        <v>-1000</v>
      </c>
      <c r="H543" t="s">
        <v>113</v>
      </c>
      <c r="I543">
        <v>-20</v>
      </c>
      <c r="J543" s="72">
        <v>15156059.74</v>
      </c>
    </row>
    <row r="544" spans="4:10" x14ac:dyDescent="0.2">
      <c r="D544" t="s">
        <v>274</v>
      </c>
      <c r="E544" t="s">
        <v>17</v>
      </c>
      <c r="F544">
        <v>0.79</v>
      </c>
      <c r="G544" s="71">
        <v>-1000</v>
      </c>
      <c r="H544" t="s">
        <v>114</v>
      </c>
      <c r="I544" s="72">
        <v>7932.69</v>
      </c>
      <c r="J544" s="72">
        <v>15156079.74</v>
      </c>
    </row>
    <row r="545" spans="4:10" x14ac:dyDescent="0.2">
      <c r="D545" t="s">
        <v>274</v>
      </c>
      <c r="E545" t="s">
        <v>17</v>
      </c>
      <c r="F545">
        <v>117.06</v>
      </c>
      <c r="G545" s="71">
        <v>-1000</v>
      </c>
      <c r="H545" t="s">
        <v>115</v>
      </c>
      <c r="I545" s="72">
        <v>1170600</v>
      </c>
      <c r="J545" s="72">
        <v>15148147.050000001</v>
      </c>
    </row>
    <row r="546" spans="4:10" x14ac:dyDescent="0.2">
      <c r="D546" t="s">
        <v>274</v>
      </c>
      <c r="E546" t="s">
        <v>17</v>
      </c>
      <c r="F546">
        <v>117.06</v>
      </c>
      <c r="G546" s="71">
        <v>-1000</v>
      </c>
      <c r="H546" t="s">
        <v>113</v>
      </c>
      <c r="I546">
        <v>-20</v>
      </c>
      <c r="J546" s="72">
        <v>13977547.050000001</v>
      </c>
    </row>
    <row r="547" spans="4:10" x14ac:dyDescent="0.2">
      <c r="D547" t="s">
        <v>274</v>
      </c>
      <c r="E547" t="s">
        <v>17</v>
      </c>
      <c r="F547">
        <v>0.79</v>
      </c>
      <c r="G547" s="71">
        <v>-1000</v>
      </c>
      <c r="H547" t="s">
        <v>114</v>
      </c>
      <c r="I547" s="72">
        <v>7932.69</v>
      </c>
      <c r="J547" s="72">
        <v>13977567.050000001</v>
      </c>
    </row>
    <row r="548" spans="4:10" x14ac:dyDescent="0.2">
      <c r="D548" t="s">
        <v>274</v>
      </c>
      <c r="E548" t="s">
        <v>17</v>
      </c>
      <c r="F548">
        <v>117.06</v>
      </c>
      <c r="G548" s="71">
        <v>-1000</v>
      </c>
      <c r="H548" t="s">
        <v>115</v>
      </c>
      <c r="I548" s="72">
        <v>1170600</v>
      </c>
      <c r="J548" s="72">
        <v>13969634.359999999</v>
      </c>
    </row>
    <row r="549" spans="4:10" x14ac:dyDescent="0.2">
      <c r="D549" t="s">
        <v>274</v>
      </c>
      <c r="E549" t="s">
        <v>17</v>
      </c>
      <c r="F549">
        <v>117.06</v>
      </c>
      <c r="G549" s="71">
        <v>-1000</v>
      </c>
      <c r="H549" t="s">
        <v>113</v>
      </c>
      <c r="I549">
        <v>-20</v>
      </c>
      <c r="J549" s="72">
        <v>12799034.359999999</v>
      </c>
    </row>
    <row r="550" spans="4:10" x14ac:dyDescent="0.2">
      <c r="D550" t="s">
        <v>274</v>
      </c>
      <c r="E550" t="s">
        <v>17</v>
      </c>
      <c r="F550">
        <v>0.79</v>
      </c>
      <c r="G550" s="71">
        <v>-1000</v>
      </c>
      <c r="H550" t="s">
        <v>114</v>
      </c>
      <c r="I550" s="72">
        <v>7932.69</v>
      </c>
      <c r="J550" s="72">
        <v>12799054.359999999</v>
      </c>
    </row>
    <row r="551" spans="4:10" x14ac:dyDescent="0.2">
      <c r="D551" t="s">
        <v>274</v>
      </c>
      <c r="E551" t="s">
        <v>17</v>
      </c>
      <c r="F551">
        <v>117.06</v>
      </c>
      <c r="G551" s="71">
        <v>-1000</v>
      </c>
      <c r="H551" t="s">
        <v>115</v>
      </c>
      <c r="I551" s="72">
        <v>1170600</v>
      </c>
      <c r="J551" s="72">
        <v>12791121.67</v>
      </c>
    </row>
    <row r="552" spans="4:10" x14ac:dyDescent="0.2">
      <c r="D552" t="s">
        <v>399</v>
      </c>
      <c r="E552" t="s">
        <v>15</v>
      </c>
      <c r="F552">
        <v>103.24</v>
      </c>
      <c r="G552" s="71">
        <v>-1000</v>
      </c>
      <c r="H552" t="s">
        <v>113</v>
      </c>
      <c r="I552">
        <v>-20</v>
      </c>
      <c r="J552" s="72">
        <v>11620521.67</v>
      </c>
    </row>
    <row r="553" spans="4:10" x14ac:dyDescent="0.2">
      <c r="D553" t="s">
        <v>399</v>
      </c>
      <c r="E553" t="s">
        <v>15</v>
      </c>
      <c r="F553">
        <v>0.75</v>
      </c>
      <c r="G553" s="71">
        <v>-1000</v>
      </c>
      <c r="H553" t="s">
        <v>114</v>
      </c>
      <c r="I553" s="72">
        <v>7451.92</v>
      </c>
      <c r="J553" s="72">
        <v>11620541.67</v>
      </c>
    </row>
    <row r="554" spans="4:10" x14ac:dyDescent="0.2">
      <c r="D554" t="s">
        <v>399</v>
      </c>
      <c r="E554" t="s">
        <v>15</v>
      </c>
      <c r="F554">
        <v>103.24</v>
      </c>
      <c r="G554" s="71">
        <v>-1000</v>
      </c>
      <c r="H554" t="s">
        <v>115</v>
      </c>
      <c r="I554" s="72">
        <v>1032400</v>
      </c>
      <c r="J554" s="72">
        <v>11613089.74</v>
      </c>
    </row>
    <row r="555" spans="4:10" x14ac:dyDescent="0.2">
      <c r="D555" t="s">
        <v>399</v>
      </c>
      <c r="E555" t="s">
        <v>15</v>
      </c>
      <c r="F555">
        <v>103.24</v>
      </c>
      <c r="G555" s="71">
        <v>-1000</v>
      </c>
      <c r="H555" t="s">
        <v>113</v>
      </c>
      <c r="I555">
        <v>-20</v>
      </c>
      <c r="J555" s="72">
        <v>10580689.74</v>
      </c>
    </row>
    <row r="556" spans="4:10" x14ac:dyDescent="0.2">
      <c r="D556" t="s">
        <v>399</v>
      </c>
      <c r="E556" t="s">
        <v>15</v>
      </c>
      <c r="F556">
        <v>0.75</v>
      </c>
      <c r="G556" s="71">
        <v>-1000</v>
      </c>
      <c r="H556" t="s">
        <v>114</v>
      </c>
      <c r="I556" s="72">
        <v>7451.92</v>
      </c>
      <c r="J556" s="72">
        <v>10580709.74</v>
      </c>
    </row>
    <row r="557" spans="4:10" x14ac:dyDescent="0.2">
      <c r="D557" t="s">
        <v>399</v>
      </c>
      <c r="E557" t="s">
        <v>15</v>
      </c>
      <c r="F557">
        <v>103.24</v>
      </c>
      <c r="G557" s="71">
        <v>-1000</v>
      </c>
      <c r="H557" t="s">
        <v>115</v>
      </c>
      <c r="I557" s="72">
        <v>1032400</v>
      </c>
      <c r="J557" s="72">
        <v>10573257.82</v>
      </c>
    </row>
    <row r="558" spans="4:10" x14ac:dyDescent="0.2">
      <c r="D558" t="s">
        <v>400</v>
      </c>
      <c r="E558" t="s">
        <v>15</v>
      </c>
      <c r="F558">
        <v>103.25</v>
      </c>
      <c r="G558" s="71">
        <v>-1000</v>
      </c>
      <c r="H558" t="s">
        <v>113</v>
      </c>
      <c r="I558">
        <v>-20</v>
      </c>
      <c r="J558" s="72">
        <v>9540857.8200000003</v>
      </c>
    </row>
    <row r="559" spans="4:10" x14ac:dyDescent="0.2">
      <c r="D559" t="s">
        <v>400</v>
      </c>
      <c r="E559" t="s">
        <v>15</v>
      </c>
      <c r="F559">
        <v>0.74</v>
      </c>
      <c r="G559" s="71">
        <v>-1000</v>
      </c>
      <c r="H559" t="s">
        <v>114</v>
      </c>
      <c r="I559" s="72">
        <v>7371.79</v>
      </c>
      <c r="J559" s="72">
        <v>9540877.8200000003</v>
      </c>
    </row>
    <row r="560" spans="4:10" x14ac:dyDescent="0.2">
      <c r="D560" t="s">
        <v>400</v>
      </c>
      <c r="E560" t="s">
        <v>15</v>
      </c>
      <c r="F560">
        <v>103.25</v>
      </c>
      <c r="G560" s="71">
        <v>-1000</v>
      </c>
      <c r="H560" t="s">
        <v>115</v>
      </c>
      <c r="I560" s="72">
        <v>1032500</v>
      </c>
      <c r="J560" s="72">
        <v>9533506.0299999993</v>
      </c>
    </row>
    <row r="561" spans="4:10" x14ac:dyDescent="0.2">
      <c r="D561" t="s">
        <v>46</v>
      </c>
      <c r="E561" t="s">
        <v>15</v>
      </c>
      <c r="F561">
        <v>103.17</v>
      </c>
      <c r="G561" s="71">
        <v>-1000</v>
      </c>
      <c r="H561" t="s">
        <v>113</v>
      </c>
      <c r="I561">
        <v>-20</v>
      </c>
      <c r="J561" s="72">
        <v>8501006.0299999993</v>
      </c>
    </row>
    <row r="562" spans="4:10" x14ac:dyDescent="0.2">
      <c r="D562" t="s">
        <v>46</v>
      </c>
      <c r="E562" t="s">
        <v>15</v>
      </c>
      <c r="F562">
        <v>0.73</v>
      </c>
      <c r="G562" s="71">
        <v>-1000</v>
      </c>
      <c r="H562" t="s">
        <v>114</v>
      </c>
      <c r="I562" s="72">
        <v>7291.67</v>
      </c>
      <c r="J562" s="72">
        <v>8501026.0299999993</v>
      </c>
    </row>
    <row r="563" spans="4:10" x14ac:dyDescent="0.2">
      <c r="D563" t="s">
        <v>46</v>
      </c>
      <c r="E563" t="s">
        <v>15</v>
      </c>
      <c r="F563">
        <v>103.17</v>
      </c>
      <c r="G563" s="71">
        <v>-1000</v>
      </c>
      <c r="H563" t="s">
        <v>115</v>
      </c>
      <c r="I563" s="72">
        <v>1031700</v>
      </c>
      <c r="J563" s="72">
        <v>8493734.3599999994</v>
      </c>
    </row>
    <row r="564" spans="4:10" x14ac:dyDescent="0.2">
      <c r="D564" t="s">
        <v>401</v>
      </c>
      <c r="E564" t="s">
        <v>15</v>
      </c>
      <c r="F564">
        <v>103.49</v>
      </c>
      <c r="G564" s="71">
        <v>-1000</v>
      </c>
      <c r="H564" t="s">
        <v>113</v>
      </c>
      <c r="I564">
        <v>-20</v>
      </c>
      <c r="J564" s="72">
        <v>7462034.3600000003</v>
      </c>
    </row>
    <row r="565" spans="4:10" x14ac:dyDescent="0.2">
      <c r="D565" t="s">
        <v>401</v>
      </c>
      <c r="E565" t="s">
        <v>15</v>
      </c>
      <c r="F565">
        <v>0.7</v>
      </c>
      <c r="G565" s="71">
        <v>-1000</v>
      </c>
      <c r="H565" t="s">
        <v>114</v>
      </c>
      <c r="I565" s="72">
        <v>6971.15</v>
      </c>
      <c r="J565" s="72">
        <v>7462054.3600000003</v>
      </c>
    </row>
    <row r="566" spans="4:10" x14ac:dyDescent="0.2">
      <c r="D566" t="s">
        <v>401</v>
      </c>
      <c r="E566" t="s">
        <v>15</v>
      </c>
      <c r="F566">
        <v>103.49</v>
      </c>
      <c r="G566" s="71">
        <v>-1000</v>
      </c>
      <c r="H566" t="s">
        <v>115</v>
      </c>
      <c r="I566" s="72">
        <v>1034900</v>
      </c>
      <c r="J566" s="72">
        <v>7455083.21</v>
      </c>
    </row>
    <row r="567" spans="4:10" x14ac:dyDescent="0.2">
      <c r="D567" t="s">
        <v>402</v>
      </c>
      <c r="E567" t="s">
        <v>15</v>
      </c>
      <c r="F567">
        <v>103.52</v>
      </c>
      <c r="G567" s="71">
        <v>-1000</v>
      </c>
      <c r="H567" t="s">
        <v>113</v>
      </c>
      <c r="I567">
        <v>-20</v>
      </c>
      <c r="J567" s="72">
        <v>6420183.21</v>
      </c>
    </row>
    <row r="568" spans="4:10" x14ac:dyDescent="0.2">
      <c r="D568" t="s">
        <v>402</v>
      </c>
      <c r="E568" t="s">
        <v>15</v>
      </c>
      <c r="F568">
        <v>0.69</v>
      </c>
      <c r="G568" s="71">
        <v>-1000</v>
      </c>
      <c r="H568" t="s">
        <v>114</v>
      </c>
      <c r="I568" s="72">
        <v>6891.03</v>
      </c>
      <c r="J568" s="72">
        <v>6420203.21</v>
      </c>
    </row>
    <row r="569" spans="4:10" x14ac:dyDescent="0.2">
      <c r="D569" t="s">
        <v>402</v>
      </c>
      <c r="E569" t="s">
        <v>15</v>
      </c>
      <c r="F569">
        <v>103.52</v>
      </c>
      <c r="G569" s="71">
        <v>-1000</v>
      </c>
      <c r="H569" t="s">
        <v>115</v>
      </c>
      <c r="I569" s="72">
        <v>1035200</v>
      </c>
      <c r="J569" s="72">
        <v>6413312.1799999997</v>
      </c>
    </row>
    <row r="570" spans="4:10" x14ac:dyDescent="0.2">
      <c r="D570" t="s">
        <v>402</v>
      </c>
      <c r="E570" t="s">
        <v>15</v>
      </c>
      <c r="F570">
        <v>103.52</v>
      </c>
      <c r="G570" s="71">
        <v>-1000</v>
      </c>
      <c r="H570" t="s">
        <v>113</v>
      </c>
      <c r="I570">
        <v>-20</v>
      </c>
      <c r="J570" s="72">
        <v>5378112.1799999997</v>
      </c>
    </row>
    <row r="571" spans="4:10" x14ac:dyDescent="0.2">
      <c r="D571" t="s">
        <v>402</v>
      </c>
      <c r="E571" t="s">
        <v>15</v>
      </c>
      <c r="F571">
        <v>0.69</v>
      </c>
      <c r="G571" s="71">
        <v>-1000</v>
      </c>
      <c r="H571" t="s">
        <v>114</v>
      </c>
      <c r="I571" s="72">
        <v>6891.03</v>
      </c>
      <c r="J571" s="72">
        <v>5378132.1799999997</v>
      </c>
    </row>
    <row r="572" spans="4:10" x14ac:dyDescent="0.2">
      <c r="D572" t="s">
        <v>402</v>
      </c>
      <c r="E572" t="s">
        <v>15</v>
      </c>
      <c r="F572">
        <v>103.52</v>
      </c>
      <c r="G572" s="71">
        <v>-1000</v>
      </c>
      <c r="H572" t="s">
        <v>115</v>
      </c>
      <c r="I572" s="72">
        <v>1035200</v>
      </c>
      <c r="J572" s="72">
        <v>5371241.1500000004</v>
      </c>
    </row>
    <row r="573" spans="4:10" x14ac:dyDescent="0.2">
      <c r="D573" t="s">
        <v>402</v>
      </c>
      <c r="E573" t="s">
        <v>15</v>
      </c>
      <c r="F573">
        <v>103.52</v>
      </c>
      <c r="G573" s="71">
        <v>-1000</v>
      </c>
      <c r="H573" t="s">
        <v>113</v>
      </c>
      <c r="I573">
        <v>-20</v>
      </c>
      <c r="J573" s="72">
        <v>4336041.1500000004</v>
      </c>
    </row>
    <row r="574" spans="4:10" x14ac:dyDescent="0.2">
      <c r="D574" t="s">
        <v>402</v>
      </c>
      <c r="E574" t="s">
        <v>15</v>
      </c>
      <c r="F574">
        <v>0.69</v>
      </c>
      <c r="G574" s="71">
        <v>-1000</v>
      </c>
      <c r="H574" t="s">
        <v>114</v>
      </c>
      <c r="I574" s="72">
        <v>6891.03</v>
      </c>
      <c r="J574" s="72">
        <v>4336061.1500000004</v>
      </c>
    </row>
    <row r="575" spans="4:10" x14ac:dyDescent="0.2">
      <c r="D575" t="s">
        <v>402</v>
      </c>
      <c r="E575" t="s">
        <v>15</v>
      </c>
      <c r="F575">
        <v>103.52</v>
      </c>
      <c r="G575" s="71">
        <v>-1000</v>
      </c>
      <c r="H575" t="s">
        <v>115</v>
      </c>
      <c r="I575" s="72">
        <v>1035200</v>
      </c>
      <c r="J575" s="72">
        <v>4329170.13</v>
      </c>
    </row>
    <row r="576" spans="4:10" x14ac:dyDescent="0.2">
      <c r="D576" t="s">
        <v>402</v>
      </c>
      <c r="E576" t="s">
        <v>15</v>
      </c>
      <c r="F576">
        <v>103.52</v>
      </c>
      <c r="G576" s="71">
        <v>-1000</v>
      </c>
      <c r="H576" t="s">
        <v>113</v>
      </c>
      <c r="I576">
        <v>-20</v>
      </c>
      <c r="J576" s="72">
        <v>3293970.13</v>
      </c>
    </row>
    <row r="577" spans="4:10" x14ac:dyDescent="0.2">
      <c r="D577" t="s">
        <v>402</v>
      </c>
      <c r="E577" t="s">
        <v>15</v>
      </c>
      <c r="F577">
        <v>0.69</v>
      </c>
      <c r="G577" s="71">
        <v>-1000</v>
      </c>
      <c r="H577" t="s">
        <v>114</v>
      </c>
      <c r="I577" s="72">
        <v>6891.03</v>
      </c>
      <c r="J577" s="72">
        <v>3293990.13</v>
      </c>
    </row>
    <row r="578" spans="4:10" x14ac:dyDescent="0.2">
      <c r="D578" t="s">
        <v>402</v>
      </c>
      <c r="E578" t="s">
        <v>15</v>
      </c>
      <c r="F578">
        <v>103.52</v>
      </c>
      <c r="G578" s="71">
        <v>-1000</v>
      </c>
      <c r="H578" t="s">
        <v>115</v>
      </c>
      <c r="I578" s="72">
        <v>1035200</v>
      </c>
      <c r="J578" s="72">
        <v>3287099.1</v>
      </c>
    </row>
    <row r="579" spans="4:10" x14ac:dyDescent="0.2">
      <c r="D579" t="s">
        <v>403</v>
      </c>
      <c r="E579" t="s">
        <v>15</v>
      </c>
      <c r="F579">
        <v>103.49</v>
      </c>
      <c r="G579" s="71">
        <v>-1000</v>
      </c>
      <c r="H579" t="s">
        <v>113</v>
      </c>
      <c r="I579">
        <v>-20</v>
      </c>
      <c r="J579" s="72">
        <v>2251899.1</v>
      </c>
    </row>
    <row r="580" spans="4:10" x14ac:dyDescent="0.2">
      <c r="D580" t="s">
        <v>403</v>
      </c>
      <c r="E580" t="s">
        <v>15</v>
      </c>
      <c r="F580">
        <v>0.68</v>
      </c>
      <c r="G580" s="71">
        <v>-1000</v>
      </c>
      <c r="H580" t="s">
        <v>114</v>
      </c>
      <c r="I580" s="72">
        <v>6810.9</v>
      </c>
      <c r="J580" s="72">
        <v>2251919.1</v>
      </c>
    </row>
    <row r="581" spans="4:10" x14ac:dyDescent="0.2">
      <c r="D581" t="s">
        <v>403</v>
      </c>
      <c r="E581" t="s">
        <v>15</v>
      </c>
      <c r="F581">
        <v>103.49</v>
      </c>
      <c r="G581" s="71">
        <v>-1000</v>
      </c>
      <c r="H581" t="s">
        <v>115</v>
      </c>
      <c r="I581" s="72">
        <v>1034900</v>
      </c>
      <c r="J581" s="72">
        <v>2245108.21</v>
      </c>
    </row>
    <row r="582" spans="4:10" x14ac:dyDescent="0.2">
      <c r="D582" t="s">
        <v>403</v>
      </c>
      <c r="E582" t="s">
        <v>15</v>
      </c>
      <c r="F582">
        <v>103.49</v>
      </c>
      <c r="G582" s="71">
        <v>-1000</v>
      </c>
      <c r="H582" t="s">
        <v>113</v>
      </c>
      <c r="I582">
        <v>-20</v>
      </c>
      <c r="J582" s="72">
        <v>1210208.21</v>
      </c>
    </row>
    <row r="583" spans="4:10" x14ac:dyDescent="0.2">
      <c r="D583" t="s">
        <v>403</v>
      </c>
      <c r="E583" t="s">
        <v>15</v>
      </c>
      <c r="F583">
        <v>0.68</v>
      </c>
      <c r="G583" s="71">
        <v>-1000</v>
      </c>
      <c r="H583" t="s">
        <v>114</v>
      </c>
      <c r="I583" s="72">
        <v>6810.9</v>
      </c>
      <c r="J583" s="72">
        <v>1210228.21</v>
      </c>
    </row>
    <row r="584" spans="4:10" x14ac:dyDescent="0.2">
      <c r="D584" t="s">
        <v>403</v>
      </c>
      <c r="E584" t="s">
        <v>15</v>
      </c>
      <c r="F584">
        <v>103.49</v>
      </c>
      <c r="G584" s="71">
        <v>-1000</v>
      </c>
      <c r="H584" t="s">
        <v>115</v>
      </c>
      <c r="I584" s="72">
        <v>1034900</v>
      </c>
      <c r="J584" s="72">
        <v>1203417.31</v>
      </c>
    </row>
    <row r="585" spans="4:10" x14ac:dyDescent="0.2">
      <c r="D585" t="s">
        <v>403</v>
      </c>
      <c r="E585" t="s">
        <v>15</v>
      </c>
      <c r="F585">
        <v>103.49</v>
      </c>
      <c r="G585" s="71">
        <v>-1000</v>
      </c>
      <c r="H585" t="s">
        <v>113</v>
      </c>
      <c r="I585">
        <v>-20</v>
      </c>
      <c r="J585" s="72">
        <v>168517.31</v>
      </c>
    </row>
    <row r="586" spans="4:10" x14ac:dyDescent="0.2">
      <c r="D586" t="s">
        <v>403</v>
      </c>
      <c r="E586" t="s">
        <v>15</v>
      </c>
      <c r="F586">
        <v>0.68</v>
      </c>
      <c r="G586" s="71">
        <v>-1000</v>
      </c>
      <c r="H586" t="s">
        <v>114</v>
      </c>
      <c r="I586" s="72">
        <v>6810.9</v>
      </c>
      <c r="J586" s="72">
        <v>168537.31</v>
      </c>
    </row>
    <row r="587" spans="4:10" x14ac:dyDescent="0.2">
      <c r="D587" t="s">
        <v>403</v>
      </c>
      <c r="E587" t="s">
        <v>15</v>
      </c>
      <c r="F587">
        <v>103.49</v>
      </c>
      <c r="G587" s="71">
        <v>-1000</v>
      </c>
      <c r="H587" t="s">
        <v>115</v>
      </c>
      <c r="I587" s="72">
        <v>1034900</v>
      </c>
      <c r="J587" s="72">
        <v>161726.41</v>
      </c>
    </row>
    <row r="588" spans="4:10" x14ac:dyDescent="0.2">
      <c r="D588" t="s">
        <v>403</v>
      </c>
      <c r="E588" t="s">
        <v>15</v>
      </c>
      <c r="F588">
        <v>103.49</v>
      </c>
      <c r="G588" s="71">
        <v>-1000</v>
      </c>
      <c r="H588" t="s">
        <v>113</v>
      </c>
      <c r="I588">
        <v>-20</v>
      </c>
      <c r="J588" s="72">
        <v>-873173.59</v>
      </c>
    </row>
    <row r="589" spans="4:10" x14ac:dyDescent="0.2">
      <c r="D589" t="s">
        <v>403</v>
      </c>
      <c r="E589" t="s">
        <v>15</v>
      </c>
      <c r="F589">
        <v>0.68</v>
      </c>
      <c r="G589" s="71">
        <v>-1000</v>
      </c>
      <c r="H589" t="s">
        <v>114</v>
      </c>
      <c r="I589" s="72">
        <v>6810.9</v>
      </c>
      <c r="J589" s="72">
        <v>-873153.59</v>
      </c>
    </row>
    <row r="590" spans="4:10" x14ac:dyDescent="0.2">
      <c r="D590" t="s">
        <v>403</v>
      </c>
      <c r="E590" t="s">
        <v>15</v>
      </c>
      <c r="F590">
        <v>103.49</v>
      </c>
      <c r="G590" s="71">
        <v>-1000</v>
      </c>
      <c r="H590" t="s">
        <v>115</v>
      </c>
      <c r="I590" s="72">
        <v>1034900</v>
      </c>
      <c r="J590" s="72">
        <v>-879964.49</v>
      </c>
    </row>
    <row r="591" spans="4:10" x14ac:dyDescent="0.2">
      <c r="D591" t="s">
        <v>403</v>
      </c>
      <c r="E591" t="s">
        <v>15</v>
      </c>
      <c r="F591">
        <v>103.49</v>
      </c>
      <c r="G591" s="71">
        <v>-1000</v>
      </c>
      <c r="H591" t="s">
        <v>113</v>
      </c>
      <c r="I591">
        <v>-20</v>
      </c>
      <c r="J591" s="72">
        <v>-1914864.49</v>
      </c>
    </row>
    <row r="592" spans="4:10" x14ac:dyDescent="0.2">
      <c r="D592" t="s">
        <v>403</v>
      </c>
      <c r="E592" t="s">
        <v>15</v>
      </c>
      <c r="F592">
        <v>0.68</v>
      </c>
      <c r="G592" s="71">
        <v>-1000</v>
      </c>
      <c r="H592" t="s">
        <v>114</v>
      </c>
      <c r="I592" s="72">
        <v>6810.9</v>
      </c>
      <c r="J592" s="72">
        <v>-1914844.49</v>
      </c>
    </row>
    <row r="593" spans="4:10" x14ac:dyDescent="0.2">
      <c r="D593" t="s">
        <v>403</v>
      </c>
      <c r="E593" t="s">
        <v>15</v>
      </c>
      <c r="F593">
        <v>103.49</v>
      </c>
      <c r="G593" s="71">
        <v>-1000</v>
      </c>
      <c r="H593" t="s">
        <v>115</v>
      </c>
      <c r="I593" s="72">
        <v>1034900</v>
      </c>
      <c r="J593" s="72">
        <v>-1921655.38</v>
      </c>
    </row>
    <row r="594" spans="4:10" x14ac:dyDescent="0.2">
      <c r="D594" t="s">
        <v>403</v>
      </c>
      <c r="E594" t="s">
        <v>15</v>
      </c>
      <c r="F594">
        <v>103.49</v>
      </c>
      <c r="G594" s="71">
        <v>-1000</v>
      </c>
      <c r="H594" t="s">
        <v>113</v>
      </c>
      <c r="I594">
        <v>-20</v>
      </c>
      <c r="J594" s="72">
        <v>-2956555.38</v>
      </c>
    </row>
    <row r="595" spans="4:10" x14ac:dyDescent="0.2">
      <c r="D595" t="s">
        <v>403</v>
      </c>
      <c r="E595" t="s">
        <v>15</v>
      </c>
      <c r="F595">
        <v>0.68</v>
      </c>
      <c r="G595" s="71">
        <v>-1000</v>
      </c>
      <c r="H595" t="s">
        <v>114</v>
      </c>
      <c r="I595" s="72">
        <v>6810.9</v>
      </c>
      <c r="J595" s="72">
        <v>-2956535.38</v>
      </c>
    </row>
    <row r="596" spans="4:10" x14ac:dyDescent="0.2">
      <c r="D596" t="s">
        <v>403</v>
      </c>
      <c r="E596" t="s">
        <v>15</v>
      </c>
      <c r="F596">
        <v>103.49</v>
      </c>
      <c r="G596" s="71">
        <v>-1000</v>
      </c>
      <c r="H596" t="s">
        <v>115</v>
      </c>
      <c r="I596" s="72">
        <v>1034900</v>
      </c>
      <c r="J596" s="72">
        <v>-2963346.28</v>
      </c>
    </row>
    <row r="597" spans="4:10" x14ac:dyDescent="0.2">
      <c r="D597" t="s">
        <v>404</v>
      </c>
      <c r="E597" t="s">
        <v>15</v>
      </c>
      <c r="F597">
        <v>103.58</v>
      </c>
      <c r="G597" s="71">
        <v>-1000</v>
      </c>
      <c r="H597" t="s">
        <v>113</v>
      </c>
      <c r="I597">
        <v>-20</v>
      </c>
      <c r="J597" s="72">
        <v>-3998246.28</v>
      </c>
    </row>
    <row r="598" spans="4:10" x14ac:dyDescent="0.2">
      <c r="D598" t="s">
        <v>404</v>
      </c>
      <c r="E598" t="s">
        <v>15</v>
      </c>
      <c r="F598">
        <v>0.67</v>
      </c>
      <c r="G598" s="71">
        <v>-1000</v>
      </c>
      <c r="H598" t="s">
        <v>114</v>
      </c>
      <c r="I598" s="72">
        <v>6730.77</v>
      </c>
      <c r="J598" s="72">
        <v>-3998226.28</v>
      </c>
    </row>
    <row r="599" spans="4:10" x14ac:dyDescent="0.2">
      <c r="D599" t="s">
        <v>404</v>
      </c>
      <c r="E599" t="s">
        <v>15</v>
      </c>
      <c r="F599">
        <v>103.58</v>
      </c>
      <c r="G599" s="71">
        <v>-1000</v>
      </c>
      <c r="H599" t="s">
        <v>115</v>
      </c>
      <c r="I599" s="72">
        <v>1035800</v>
      </c>
      <c r="J599" s="72">
        <v>-4004957.05</v>
      </c>
    </row>
    <row r="600" spans="4:10" x14ac:dyDescent="0.2">
      <c r="D600" t="s">
        <v>404</v>
      </c>
      <c r="E600" t="s">
        <v>15</v>
      </c>
      <c r="F600">
        <v>103.58</v>
      </c>
      <c r="G600" s="71">
        <v>-1000</v>
      </c>
      <c r="H600" t="s">
        <v>113</v>
      </c>
      <c r="I600">
        <v>-20</v>
      </c>
      <c r="J600" s="72">
        <v>-5040757.05</v>
      </c>
    </row>
    <row r="601" spans="4:10" x14ac:dyDescent="0.2">
      <c r="D601" t="s">
        <v>404</v>
      </c>
      <c r="E601" t="s">
        <v>15</v>
      </c>
      <c r="F601">
        <v>0.67</v>
      </c>
      <c r="G601" s="71">
        <v>-1000</v>
      </c>
      <c r="H601" t="s">
        <v>114</v>
      </c>
      <c r="I601" s="72">
        <v>6730.77</v>
      </c>
      <c r="J601" s="72">
        <v>-5040737.05</v>
      </c>
    </row>
    <row r="602" spans="4:10" x14ac:dyDescent="0.2">
      <c r="D602" t="s">
        <v>404</v>
      </c>
      <c r="E602" t="s">
        <v>15</v>
      </c>
      <c r="F602">
        <v>103.58</v>
      </c>
      <c r="G602" s="71">
        <v>-1000</v>
      </c>
      <c r="H602" t="s">
        <v>115</v>
      </c>
      <c r="I602" s="72">
        <v>1035800</v>
      </c>
      <c r="J602" s="72">
        <v>-5047467.82</v>
      </c>
    </row>
    <row r="603" spans="4:10" x14ac:dyDescent="0.2">
      <c r="D603" t="s">
        <v>404</v>
      </c>
      <c r="E603" t="s">
        <v>15</v>
      </c>
      <c r="F603">
        <v>103.58</v>
      </c>
      <c r="G603" s="71">
        <v>-1000</v>
      </c>
      <c r="H603" t="s">
        <v>113</v>
      </c>
      <c r="I603">
        <v>-20</v>
      </c>
      <c r="J603" s="72">
        <v>-6083267.8200000003</v>
      </c>
    </row>
    <row r="604" spans="4:10" x14ac:dyDescent="0.2">
      <c r="D604" t="s">
        <v>404</v>
      </c>
      <c r="E604" t="s">
        <v>15</v>
      </c>
      <c r="F604">
        <v>0.67</v>
      </c>
      <c r="G604" s="71">
        <v>-1000</v>
      </c>
      <c r="H604" t="s">
        <v>114</v>
      </c>
      <c r="I604" s="72">
        <v>6730.77</v>
      </c>
      <c r="J604" s="72">
        <v>-6083247.8200000003</v>
      </c>
    </row>
    <row r="605" spans="4:10" x14ac:dyDescent="0.2">
      <c r="D605" t="s">
        <v>404</v>
      </c>
      <c r="E605" t="s">
        <v>15</v>
      </c>
      <c r="F605">
        <v>103.58</v>
      </c>
      <c r="G605" s="71">
        <v>-1000</v>
      </c>
      <c r="H605" t="s">
        <v>115</v>
      </c>
      <c r="I605" s="72">
        <v>1035800</v>
      </c>
      <c r="J605" s="72">
        <v>-6089978.5899999999</v>
      </c>
    </row>
    <row r="606" spans="4:10" x14ac:dyDescent="0.2">
      <c r="D606" t="s">
        <v>404</v>
      </c>
      <c r="E606" t="s">
        <v>15</v>
      </c>
      <c r="F606">
        <v>103.58</v>
      </c>
      <c r="G606" s="71">
        <v>-1000</v>
      </c>
      <c r="H606" t="s">
        <v>113</v>
      </c>
      <c r="I606">
        <v>-20</v>
      </c>
      <c r="J606" s="72">
        <v>-7125778.5899999999</v>
      </c>
    </row>
    <row r="607" spans="4:10" x14ac:dyDescent="0.2">
      <c r="D607" t="s">
        <v>404</v>
      </c>
      <c r="E607" t="s">
        <v>15</v>
      </c>
      <c r="F607">
        <v>0.67</v>
      </c>
      <c r="G607" s="71">
        <v>-1000</v>
      </c>
      <c r="H607" t="s">
        <v>114</v>
      </c>
      <c r="I607" s="72">
        <v>6730.77</v>
      </c>
      <c r="J607" s="72">
        <v>-7125758.5899999999</v>
      </c>
    </row>
    <row r="608" spans="4:10" x14ac:dyDescent="0.2">
      <c r="D608" t="s">
        <v>404</v>
      </c>
      <c r="E608" t="s">
        <v>15</v>
      </c>
      <c r="F608">
        <v>103.58</v>
      </c>
      <c r="G608" s="71">
        <v>-1000</v>
      </c>
      <c r="H608" t="s">
        <v>115</v>
      </c>
      <c r="I608" s="72">
        <v>1035800</v>
      </c>
      <c r="J608" s="72">
        <v>-7132489.3600000003</v>
      </c>
    </row>
    <row r="609" spans="4:10" x14ac:dyDescent="0.2">
      <c r="D609" t="s">
        <v>404</v>
      </c>
      <c r="E609" t="s">
        <v>15</v>
      </c>
      <c r="F609">
        <v>103.58</v>
      </c>
      <c r="G609" s="71">
        <v>-1000</v>
      </c>
      <c r="H609" t="s">
        <v>113</v>
      </c>
      <c r="I609">
        <v>-20</v>
      </c>
      <c r="J609" s="72">
        <v>-8168289.3600000003</v>
      </c>
    </row>
    <row r="610" spans="4:10" x14ac:dyDescent="0.2">
      <c r="D610" t="s">
        <v>404</v>
      </c>
      <c r="E610" t="s">
        <v>15</v>
      </c>
      <c r="F610">
        <v>0.67</v>
      </c>
      <c r="G610" s="71">
        <v>-1000</v>
      </c>
      <c r="H610" t="s">
        <v>114</v>
      </c>
      <c r="I610" s="72">
        <v>6730.77</v>
      </c>
      <c r="J610" s="72">
        <v>-8168269.3600000003</v>
      </c>
    </row>
    <row r="611" spans="4:10" x14ac:dyDescent="0.2">
      <c r="D611" t="s">
        <v>404</v>
      </c>
      <c r="E611" t="s">
        <v>15</v>
      </c>
      <c r="F611">
        <v>103.58</v>
      </c>
      <c r="G611" s="71">
        <v>-1000</v>
      </c>
      <c r="H611" t="s">
        <v>115</v>
      </c>
      <c r="I611" s="72">
        <v>1035800</v>
      </c>
      <c r="J611" s="72">
        <v>-8175000.1299999999</v>
      </c>
    </row>
    <row r="612" spans="4:10" x14ac:dyDescent="0.2">
      <c r="D612" t="s">
        <v>405</v>
      </c>
      <c r="E612" t="s">
        <v>15</v>
      </c>
      <c r="F612">
        <v>103.6</v>
      </c>
      <c r="G612" s="71">
        <v>-1000</v>
      </c>
      <c r="H612" t="s">
        <v>113</v>
      </c>
      <c r="I612">
        <v>-20</v>
      </c>
      <c r="J612" s="72">
        <v>-9210800.1300000008</v>
      </c>
    </row>
    <row r="613" spans="4:10" x14ac:dyDescent="0.2">
      <c r="D613" t="s">
        <v>405</v>
      </c>
      <c r="E613" t="s">
        <v>15</v>
      </c>
      <c r="F613">
        <v>0.67</v>
      </c>
      <c r="G613" s="71">
        <v>-1000</v>
      </c>
      <c r="H613" t="s">
        <v>114</v>
      </c>
      <c r="I613" s="72">
        <v>6650.64</v>
      </c>
      <c r="J613" s="72">
        <v>-9210780.1300000008</v>
      </c>
    </row>
    <row r="614" spans="4:10" x14ac:dyDescent="0.2">
      <c r="D614" t="s">
        <v>405</v>
      </c>
      <c r="E614" t="s">
        <v>15</v>
      </c>
      <c r="F614">
        <v>103.6</v>
      </c>
      <c r="G614" s="71">
        <v>-1000</v>
      </c>
      <c r="H614" t="s">
        <v>115</v>
      </c>
      <c r="I614" s="72">
        <v>1036000</v>
      </c>
      <c r="J614" s="72">
        <v>-9217430.7699999996</v>
      </c>
    </row>
    <row r="615" spans="4:10" x14ac:dyDescent="0.2">
      <c r="D615" t="s">
        <v>405</v>
      </c>
      <c r="E615" t="s">
        <v>15</v>
      </c>
      <c r="F615">
        <v>103.6</v>
      </c>
      <c r="G615" s="71">
        <v>-1000</v>
      </c>
      <c r="H615" t="s">
        <v>113</v>
      </c>
      <c r="I615">
        <v>-20</v>
      </c>
      <c r="J615" s="72">
        <v>-10253430.77</v>
      </c>
    </row>
    <row r="616" spans="4:10" x14ac:dyDescent="0.2">
      <c r="D616" t="s">
        <v>405</v>
      </c>
      <c r="E616" t="s">
        <v>15</v>
      </c>
      <c r="F616">
        <v>0.67</v>
      </c>
      <c r="G616" s="71">
        <v>-1000</v>
      </c>
      <c r="H616" t="s">
        <v>114</v>
      </c>
      <c r="I616" s="72">
        <v>6650.64</v>
      </c>
      <c r="J616" s="72">
        <v>-10253410.77</v>
      </c>
    </row>
    <row r="617" spans="4:10" x14ac:dyDescent="0.2">
      <c r="D617" t="s">
        <v>405</v>
      </c>
      <c r="E617" t="s">
        <v>15</v>
      </c>
      <c r="F617">
        <v>103.6</v>
      </c>
      <c r="G617" s="71">
        <v>-1000</v>
      </c>
      <c r="H617" t="s">
        <v>115</v>
      </c>
      <c r="I617" s="72">
        <v>1036000</v>
      </c>
      <c r="J617" s="72">
        <v>-10260061.41</v>
      </c>
    </row>
    <row r="618" spans="4:10" x14ac:dyDescent="0.2">
      <c r="D618" t="s">
        <v>405</v>
      </c>
      <c r="E618" t="s">
        <v>15</v>
      </c>
      <c r="F618">
        <v>103.6</v>
      </c>
      <c r="G618" s="71">
        <v>-1000</v>
      </c>
      <c r="H618" t="s">
        <v>113</v>
      </c>
      <c r="I618">
        <v>-20</v>
      </c>
      <c r="J618" s="72">
        <v>-11296061.41</v>
      </c>
    </row>
    <row r="619" spans="4:10" x14ac:dyDescent="0.2">
      <c r="D619" t="s">
        <v>405</v>
      </c>
      <c r="E619" t="s">
        <v>15</v>
      </c>
      <c r="F619">
        <v>0.67</v>
      </c>
      <c r="G619" s="71">
        <v>-1000</v>
      </c>
      <c r="H619" t="s">
        <v>114</v>
      </c>
      <c r="I619" s="72">
        <v>6650.64</v>
      </c>
      <c r="J619" s="72">
        <v>-11296041.41</v>
      </c>
    </row>
    <row r="620" spans="4:10" x14ac:dyDescent="0.2">
      <c r="D620" t="s">
        <v>405</v>
      </c>
      <c r="E620" t="s">
        <v>15</v>
      </c>
      <c r="F620">
        <v>103.6</v>
      </c>
      <c r="G620" s="71">
        <v>-1000</v>
      </c>
      <c r="H620" t="s">
        <v>115</v>
      </c>
      <c r="I620" s="72">
        <v>1036000</v>
      </c>
      <c r="J620" s="72">
        <v>-11302692.050000001</v>
      </c>
    </row>
    <row r="621" spans="4:10" x14ac:dyDescent="0.2">
      <c r="D621" t="s">
        <v>405</v>
      </c>
      <c r="E621" t="s">
        <v>15</v>
      </c>
      <c r="F621">
        <v>103.6</v>
      </c>
      <c r="G621" s="71">
        <v>-1000</v>
      </c>
      <c r="H621" t="s">
        <v>113</v>
      </c>
      <c r="I621">
        <v>-20</v>
      </c>
      <c r="J621" s="72">
        <v>-12338692.050000001</v>
      </c>
    </row>
    <row r="622" spans="4:10" x14ac:dyDescent="0.2">
      <c r="D622" t="s">
        <v>405</v>
      </c>
      <c r="E622" t="s">
        <v>15</v>
      </c>
      <c r="F622">
        <v>0.67</v>
      </c>
      <c r="G622" s="71">
        <v>-1000</v>
      </c>
      <c r="H622" t="s">
        <v>114</v>
      </c>
      <c r="I622" s="72">
        <v>6650.64</v>
      </c>
      <c r="J622" s="72">
        <v>-12338672.050000001</v>
      </c>
    </row>
    <row r="623" spans="4:10" x14ac:dyDescent="0.2">
      <c r="D623" t="s">
        <v>405</v>
      </c>
      <c r="E623" t="s">
        <v>15</v>
      </c>
      <c r="F623">
        <v>103.6</v>
      </c>
      <c r="G623" s="71">
        <v>-1000</v>
      </c>
      <c r="H623" t="s">
        <v>115</v>
      </c>
      <c r="I623" s="72">
        <v>1036000</v>
      </c>
      <c r="J623" s="72">
        <v>-12345322.689999999</v>
      </c>
    </row>
    <row r="624" spans="4:10" x14ac:dyDescent="0.2">
      <c r="D624" t="s">
        <v>405</v>
      </c>
      <c r="E624" t="s">
        <v>15</v>
      </c>
      <c r="F624">
        <v>103.6</v>
      </c>
      <c r="G624" s="71">
        <v>-1000</v>
      </c>
      <c r="H624" t="s">
        <v>113</v>
      </c>
      <c r="I624">
        <v>-20</v>
      </c>
      <c r="J624" s="72">
        <v>-13381322.689999999</v>
      </c>
    </row>
    <row r="625" spans="4:10" x14ac:dyDescent="0.2">
      <c r="D625" t="s">
        <v>405</v>
      </c>
      <c r="E625" t="s">
        <v>15</v>
      </c>
      <c r="F625">
        <v>0.67</v>
      </c>
      <c r="G625" s="71">
        <v>-1000</v>
      </c>
      <c r="H625" t="s">
        <v>114</v>
      </c>
      <c r="I625" s="72">
        <v>6650.64</v>
      </c>
      <c r="J625" s="72">
        <v>-13381302.689999999</v>
      </c>
    </row>
    <row r="626" spans="4:10" x14ac:dyDescent="0.2">
      <c r="D626" t="s">
        <v>405</v>
      </c>
      <c r="E626" t="s">
        <v>15</v>
      </c>
      <c r="F626">
        <v>103.6</v>
      </c>
      <c r="G626" s="71">
        <v>-1000</v>
      </c>
      <c r="H626" t="s">
        <v>115</v>
      </c>
      <c r="I626" s="72">
        <v>1036000</v>
      </c>
      <c r="J626" s="72">
        <v>-13387953.33</v>
      </c>
    </row>
    <row r="627" spans="4:10" x14ac:dyDescent="0.2">
      <c r="D627" t="s">
        <v>405</v>
      </c>
      <c r="E627" t="s">
        <v>15</v>
      </c>
      <c r="F627">
        <v>103.6</v>
      </c>
      <c r="G627" s="71">
        <v>-1000</v>
      </c>
      <c r="H627" t="s">
        <v>113</v>
      </c>
      <c r="I627">
        <v>-20</v>
      </c>
      <c r="J627" s="72">
        <v>-14423953.33</v>
      </c>
    </row>
    <row r="628" spans="4:10" x14ac:dyDescent="0.2">
      <c r="D628" t="s">
        <v>405</v>
      </c>
      <c r="E628" t="s">
        <v>15</v>
      </c>
      <c r="F628">
        <v>0.67</v>
      </c>
      <c r="G628" s="71">
        <v>-1000</v>
      </c>
      <c r="H628" t="s">
        <v>114</v>
      </c>
      <c r="I628" s="72">
        <v>6650.64</v>
      </c>
      <c r="J628" s="72">
        <v>-14423933.33</v>
      </c>
    </row>
    <row r="629" spans="4:10" x14ac:dyDescent="0.2">
      <c r="D629" t="s">
        <v>405</v>
      </c>
      <c r="E629" t="s">
        <v>15</v>
      </c>
      <c r="F629">
        <v>103.6</v>
      </c>
      <c r="G629" s="71">
        <v>-1000</v>
      </c>
      <c r="H629" t="s">
        <v>115</v>
      </c>
      <c r="I629" s="72">
        <v>1036000</v>
      </c>
      <c r="J629" s="72">
        <v>-14430583.970000001</v>
      </c>
    </row>
    <row r="630" spans="4:10" x14ac:dyDescent="0.2">
      <c r="D630" t="s">
        <v>285</v>
      </c>
      <c r="E630" t="s">
        <v>15</v>
      </c>
      <c r="F630">
        <v>103.95</v>
      </c>
      <c r="G630" s="71">
        <v>1000</v>
      </c>
      <c r="H630" t="s">
        <v>113</v>
      </c>
      <c r="I630">
        <v>-20</v>
      </c>
      <c r="J630" s="72">
        <v>-15466583.970000001</v>
      </c>
    </row>
    <row r="631" spans="4:10" x14ac:dyDescent="0.2">
      <c r="D631" t="s">
        <v>285</v>
      </c>
      <c r="E631" t="s">
        <v>15</v>
      </c>
      <c r="F631">
        <v>0.54</v>
      </c>
      <c r="G631" s="71">
        <v>1000</v>
      </c>
      <c r="H631" t="s">
        <v>114</v>
      </c>
      <c r="I631" s="72">
        <v>-5368.59</v>
      </c>
      <c r="J631" s="72">
        <v>-15466563.970000001</v>
      </c>
    </row>
    <row r="632" spans="4:10" x14ac:dyDescent="0.2">
      <c r="D632" t="s">
        <v>285</v>
      </c>
      <c r="E632" t="s">
        <v>15</v>
      </c>
      <c r="F632">
        <v>103.95</v>
      </c>
      <c r="G632" s="71">
        <v>1000</v>
      </c>
      <c r="H632" t="s">
        <v>115</v>
      </c>
      <c r="I632" s="72">
        <v>-1039500</v>
      </c>
      <c r="J632" s="72">
        <v>-15461195.380000001</v>
      </c>
    </row>
    <row r="633" spans="4:10" x14ac:dyDescent="0.2">
      <c r="D633" t="s">
        <v>285</v>
      </c>
      <c r="E633" t="s">
        <v>15</v>
      </c>
      <c r="F633">
        <v>103.95</v>
      </c>
      <c r="G633" s="71">
        <v>1000</v>
      </c>
      <c r="H633" t="s">
        <v>113</v>
      </c>
      <c r="I633">
        <v>-20</v>
      </c>
      <c r="J633" s="72">
        <v>-14421695.380000001</v>
      </c>
    </row>
    <row r="634" spans="4:10" x14ac:dyDescent="0.2">
      <c r="D634" t="s">
        <v>285</v>
      </c>
      <c r="E634" t="s">
        <v>15</v>
      </c>
      <c r="F634">
        <v>0.54</v>
      </c>
      <c r="G634" s="71">
        <v>1000</v>
      </c>
      <c r="H634" t="s">
        <v>114</v>
      </c>
      <c r="I634" s="72">
        <v>-5368.59</v>
      </c>
      <c r="J634" s="72">
        <v>-14421675.380000001</v>
      </c>
    </row>
    <row r="635" spans="4:10" x14ac:dyDescent="0.2">
      <c r="D635" t="s">
        <v>285</v>
      </c>
      <c r="E635" t="s">
        <v>15</v>
      </c>
      <c r="F635">
        <v>103.95</v>
      </c>
      <c r="G635" s="71">
        <v>1000</v>
      </c>
      <c r="H635" t="s">
        <v>115</v>
      </c>
      <c r="I635" s="72">
        <v>-1039500</v>
      </c>
      <c r="J635" s="72">
        <v>-14416306.789999999</v>
      </c>
    </row>
    <row r="636" spans="4:10" x14ac:dyDescent="0.2">
      <c r="D636" t="s">
        <v>285</v>
      </c>
      <c r="E636" t="s">
        <v>15</v>
      </c>
      <c r="F636">
        <v>103.95</v>
      </c>
      <c r="G636" s="71">
        <v>1000</v>
      </c>
      <c r="H636" t="s">
        <v>113</v>
      </c>
      <c r="I636">
        <v>-20</v>
      </c>
      <c r="J636" s="72">
        <v>-13376806.789999999</v>
      </c>
    </row>
    <row r="637" spans="4:10" x14ac:dyDescent="0.2">
      <c r="D637" t="s">
        <v>285</v>
      </c>
      <c r="E637" t="s">
        <v>15</v>
      </c>
      <c r="F637">
        <v>0.54</v>
      </c>
      <c r="G637" s="71">
        <v>1000</v>
      </c>
      <c r="H637" t="s">
        <v>114</v>
      </c>
      <c r="I637" s="72">
        <v>-5368.59</v>
      </c>
      <c r="J637" s="72">
        <v>-13376786.789999999</v>
      </c>
    </row>
    <row r="638" spans="4:10" x14ac:dyDescent="0.2">
      <c r="D638" t="s">
        <v>285</v>
      </c>
      <c r="E638" t="s">
        <v>15</v>
      </c>
      <c r="F638">
        <v>103.95</v>
      </c>
      <c r="G638" s="71">
        <v>1000</v>
      </c>
      <c r="H638" t="s">
        <v>115</v>
      </c>
      <c r="I638" s="72">
        <v>-1039500</v>
      </c>
      <c r="J638" s="72">
        <v>-13371418.210000001</v>
      </c>
    </row>
    <row r="639" spans="4:10" x14ac:dyDescent="0.2">
      <c r="D639" t="s">
        <v>143</v>
      </c>
      <c r="E639" t="s">
        <v>15</v>
      </c>
      <c r="F639">
        <v>103.7</v>
      </c>
      <c r="G639" s="71">
        <v>1000</v>
      </c>
      <c r="H639" t="s">
        <v>113</v>
      </c>
      <c r="I639">
        <v>-20</v>
      </c>
      <c r="J639" s="72">
        <v>-12331918.210000001</v>
      </c>
    </row>
    <row r="640" spans="4:10" x14ac:dyDescent="0.2">
      <c r="D640" t="s">
        <v>143</v>
      </c>
      <c r="E640" t="s">
        <v>15</v>
      </c>
      <c r="F640">
        <v>0.32</v>
      </c>
      <c r="G640" s="71">
        <v>1000</v>
      </c>
      <c r="H640" t="s">
        <v>114</v>
      </c>
      <c r="I640" s="72">
        <v>-3205.13</v>
      </c>
      <c r="J640" s="72">
        <v>-12331898.210000001</v>
      </c>
    </row>
    <row r="641" spans="4:10" x14ac:dyDescent="0.2">
      <c r="D641" t="s">
        <v>143</v>
      </c>
      <c r="E641" t="s">
        <v>15</v>
      </c>
      <c r="F641">
        <v>103.7</v>
      </c>
      <c r="G641" s="71">
        <v>1000</v>
      </c>
      <c r="H641" t="s">
        <v>115</v>
      </c>
      <c r="I641" s="72">
        <v>-1037000</v>
      </c>
      <c r="J641" s="72">
        <v>-12328693.08</v>
      </c>
    </row>
    <row r="642" spans="4:10" x14ac:dyDescent="0.2">
      <c r="D642" t="s">
        <v>145</v>
      </c>
      <c r="E642" t="s">
        <v>15</v>
      </c>
      <c r="F642">
        <v>103.69</v>
      </c>
      <c r="G642" s="71">
        <v>1000</v>
      </c>
      <c r="H642" t="s">
        <v>113</v>
      </c>
      <c r="I642">
        <v>-20</v>
      </c>
      <c r="J642" s="72">
        <v>-11291693.08</v>
      </c>
    </row>
    <row r="643" spans="4:10" x14ac:dyDescent="0.2">
      <c r="D643" t="s">
        <v>145</v>
      </c>
      <c r="E643" t="s">
        <v>15</v>
      </c>
      <c r="F643">
        <v>0.3</v>
      </c>
      <c r="G643" s="71">
        <v>1000</v>
      </c>
      <c r="H643" t="s">
        <v>114</v>
      </c>
      <c r="I643" s="72">
        <v>-3044.87</v>
      </c>
      <c r="J643" s="72">
        <v>-11291673.08</v>
      </c>
    </row>
    <row r="644" spans="4:10" x14ac:dyDescent="0.2">
      <c r="D644" t="s">
        <v>145</v>
      </c>
      <c r="E644" t="s">
        <v>15</v>
      </c>
      <c r="F644">
        <v>103.69</v>
      </c>
      <c r="G644" s="71">
        <v>1000</v>
      </c>
      <c r="H644" t="s">
        <v>115</v>
      </c>
      <c r="I644" s="72">
        <v>-1036900</v>
      </c>
      <c r="J644" s="72">
        <v>-11288628.210000001</v>
      </c>
    </row>
    <row r="645" spans="4:10" x14ac:dyDescent="0.2">
      <c r="D645" t="s">
        <v>145</v>
      </c>
      <c r="E645" t="s">
        <v>15</v>
      </c>
      <c r="F645">
        <v>103.69</v>
      </c>
      <c r="G645" s="71">
        <v>1000</v>
      </c>
      <c r="H645" t="s">
        <v>113</v>
      </c>
      <c r="I645">
        <v>-20</v>
      </c>
      <c r="J645" s="72">
        <v>-10251728.210000001</v>
      </c>
    </row>
    <row r="646" spans="4:10" x14ac:dyDescent="0.2">
      <c r="D646" t="s">
        <v>145</v>
      </c>
      <c r="E646" t="s">
        <v>15</v>
      </c>
      <c r="F646">
        <v>0.3</v>
      </c>
      <c r="G646" s="71">
        <v>1000</v>
      </c>
      <c r="H646" t="s">
        <v>114</v>
      </c>
      <c r="I646" s="72">
        <v>-3044.87</v>
      </c>
      <c r="J646" s="72">
        <v>-10251708.210000001</v>
      </c>
    </row>
    <row r="647" spans="4:10" x14ac:dyDescent="0.2">
      <c r="D647" t="s">
        <v>145</v>
      </c>
      <c r="E647" t="s">
        <v>15</v>
      </c>
      <c r="F647">
        <v>103.69</v>
      </c>
      <c r="G647" s="71">
        <v>1000</v>
      </c>
      <c r="H647" t="s">
        <v>115</v>
      </c>
      <c r="I647" s="72">
        <v>-1036900</v>
      </c>
      <c r="J647" s="72">
        <v>-10248663.33</v>
      </c>
    </row>
    <row r="648" spans="4:10" x14ac:dyDescent="0.2">
      <c r="D648" t="s">
        <v>406</v>
      </c>
      <c r="E648" t="s">
        <v>15</v>
      </c>
      <c r="F648">
        <v>103.62</v>
      </c>
      <c r="G648" s="71">
        <v>1000</v>
      </c>
      <c r="H648" t="s">
        <v>113</v>
      </c>
      <c r="I648">
        <v>-20</v>
      </c>
      <c r="J648" s="72">
        <v>-9211763.3300000001</v>
      </c>
    </row>
    <row r="649" spans="4:10" x14ac:dyDescent="0.2">
      <c r="D649" t="s">
        <v>406</v>
      </c>
      <c r="E649" t="s">
        <v>15</v>
      </c>
      <c r="F649">
        <v>0.3</v>
      </c>
      <c r="G649" s="71">
        <v>1000</v>
      </c>
      <c r="H649" t="s">
        <v>114</v>
      </c>
      <c r="I649" s="72">
        <v>-2964.74</v>
      </c>
      <c r="J649" s="72">
        <v>-9211743.3300000001</v>
      </c>
    </row>
    <row r="650" spans="4:10" x14ac:dyDescent="0.2">
      <c r="D650" t="s">
        <v>406</v>
      </c>
      <c r="E650" t="s">
        <v>15</v>
      </c>
      <c r="F650">
        <v>103.62</v>
      </c>
      <c r="G650" s="71">
        <v>1000</v>
      </c>
      <c r="H650" t="s">
        <v>115</v>
      </c>
      <c r="I650" s="72">
        <v>-1036200</v>
      </c>
      <c r="J650" s="72">
        <v>-9208778.5899999999</v>
      </c>
    </row>
    <row r="651" spans="4:10" x14ac:dyDescent="0.2">
      <c r="D651" t="s">
        <v>406</v>
      </c>
      <c r="E651" t="s">
        <v>15</v>
      </c>
      <c r="F651">
        <v>103.62</v>
      </c>
      <c r="G651" s="71">
        <v>1000</v>
      </c>
      <c r="H651" t="s">
        <v>113</v>
      </c>
      <c r="I651">
        <v>-20</v>
      </c>
      <c r="J651" s="72">
        <v>-8172578.5899999999</v>
      </c>
    </row>
    <row r="652" spans="4:10" x14ac:dyDescent="0.2">
      <c r="D652" t="s">
        <v>406</v>
      </c>
      <c r="E652" t="s">
        <v>15</v>
      </c>
      <c r="F652">
        <v>0.3</v>
      </c>
      <c r="G652" s="71">
        <v>1000</v>
      </c>
      <c r="H652" t="s">
        <v>114</v>
      </c>
      <c r="I652" s="72">
        <v>-2964.74</v>
      </c>
      <c r="J652" s="72">
        <v>-8172558.5899999999</v>
      </c>
    </row>
    <row r="653" spans="4:10" x14ac:dyDescent="0.2">
      <c r="D653" t="s">
        <v>406</v>
      </c>
      <c r="E653" t="s">
        <v>15</v>
      </c>
      <c r="F653">
        <v>103.62</v>
      </c>
      <c r="G653" s="71">
        <v>1000</v>
      </c>
      <c r="H653" t="s">
        <v>115</v>
      </c>
      <c r="I653" s="72">
        <v>-1036200</v>
      </c>
      <c r="J653" s="72">
        <v>-8169593.8499999996</v>
      </c>
    </row>
    <row r="654" spans="4:10" x14ac:dyDescent="0.2">
      <c r="D654" t="s">
        <v>406</v>
      </c>
      <c r="E654" t="s">
        <v>15</v>
      </c>
      <c r="F654">
        <v>103.62</v>
      </c>
      <c r="G654" s="71">
        <v>1000</v>
      </c>
      <c r="H654" t="s">
        <v>113</v>
      </c>
      <c r="I654">
        <v>-20</v>
      </c>
      <c r="J654" s="72">
        <v>-7133393.8499999996</v>
      </c>
    </row>
    <row r="655" spans="4:10" x14ac:dyDescent="0.2">
      <c r="D655" t="s">
        <v>406</v>
      </c>
      <c r="E655" t="s">
        <v>15</v>
      </c>
      <c r="F655">
        <v>0.3</v>
      </c>
      <c r="G655" s="71">
        <v>1000</v>
      </c>
      <c r="H655" t="s">
        <v>114</v>
      </c>
      <c r="I655" s="72">
        <v>-2964.74</v>
      </c>
      <c r="J655" s="72">
        <v>-7133373.8499999996</v>
      </c>
    </row>
    <row r="656" spans="4:10" x14ac:dyDescent="0.2">
      <c r="D656" t="s">
        <v>406</v>
      </c>
      <c r="E656" t="s">
        <v>15</v>
      </c>
      <c r="F656">
        <v>103.62</v>
      </c>
      <c r="G656" s="71">
        <v>1000</v>
      </c>
      <c r="H656" t="s">
        <v>115</v>
      </c>
      <c r="I656" s="72">
        <v>-1036200</v>
      </c>
      <c r="J656" s="72">
        <v>-7130409.0999999996</v>
      </c>
    </row>
    <row r="657" spans="4:10" x14ac:dyDescent="0.2">
      <c r="D657" t="s">
        <v>146</v>
      </c>
      <c r="E657" t="s">
        <v>15</v>
      </c>
      <c r="F657">
        <v>103.49</v>
      </c>
      <c r="G657" s="71">
        <v>1000</v>
      </c>
      <c r="H657" t="s">
        <v>113</v>
      </c>
      <c r="I657">
        <v>-20</v>
      </c>
      <c r="J657" s="72">
        <v>-6094209.0999999996</v>
      </c>
    </row>
    <row r="658" spans="4:10" x14ac:dyDescent="0.2">
      <c r="D658" t="s">
        <v>146</v>
      </c>
      <c r="E658" t="s">
        <v>15</v>
      </c>
      <c r="F658">
        <v>0.28999999999999998</v>
      </c>
      <c r="G658" s="71">
        <v>1000</v>
      </c>
      <c r="H658" t="s">
        <v>114</v>
      </c>
      <c r="I658" s="72">
        <v>-2884.62</v>
      </c>
      <c r="J658" s="72">
        <v>-6094189.0999999996</v>
      </c>
    </row>
    <row r="659" spans="4:10" x14ac:dyDescent="0.2">
      <c r="D659" t="s">
        <v>146</v>
      </c>
      <c r="E659" t="s">
        <v>15</v>
      </c>
      <c r="F659">
        <v>103.49</v>
      </c>
      <c r="G659" s="71">
        <v>1000</v>
      </c>
      <c r="H659" t="s">
        <v>115</v>
      </c>
      <c r="I659" s="72">
        <v>-1034900</v>
      </c>
      <c r="J659" s="72">
        <v>-6091304.4900000002</v>
      </c>
    </row>
    <row r="660" spans="4:10" x14ac:dyDescent="0.2">
      <c r="D660" t="s">
        <v>146</v>
      </c>
      <c r="E660" t="s">
        <v>15</v>
      </c>
      <c r="F660">
        <v>103.49</v>
      </c>
      <c r="G660" s="71">
        <v>1000</v>
      </c>
      <c r="H660" t="s">
        <v>113</v>
      </c>
      <c r="I660">
        <v>-20</v>
      </c>
      <c r="J660" s="72">
        <v>-5056404.49</v>
      </c>
    </row>
    <row r="661" spans="4:10" x14ac:dyDescent="0.2">
      <c r="D661" t="s">
        <v>146</v>
      </c>
      <c r="E661" t="s">
        <v>15</v>
      </c>
      <c r="F661">
        <v>0.28999999999999998</v>
      </c>
      <c r="G661" s="71">
        <v>1000</v>
      </c>
      <c r="H661" t="s">
        <v>114</v>
      </c>
      <c r="I661" s="72">
        <v>-2884.62</v>
      </c>
      <c r="J661" s="72">
        <v>-5056384.49</v>
      </c>
    </row>
    <row r="662" spans="4:10" x14ac:dyDescent="0.2">
      <c r="D662" t="s">
        <v>146</v>
      </c>
      <c r="E662" t="s">
        <v>15</v>
      </c>
      <c r="F662">
        <v>103.49</v>
      </c>
      <c r="G662" s="71">
        <v>1000</v>
      </c>
      <c r="H662" t="s">
        <v>115</v>
      </c>
      <c r="I662" s="72">
        <v>-1034900</v>
      </c>
      <c r="J662" s="72">
        <v>-5053499.87</v>
      </c>
    </row>
    <row r="663" spans="4:10" x14ac:dyDescent="0.2">
      <c r="D663" t="s">
        <v>146</v>
      </c>
      <c r="E663" t="s">
        <v>15</v>
      </c>
      <c r="F663">
        <v>103.49</v>
      </c>
      <c r="G663" s="71">
        <v>1000</v>
      </c>
      <c r="H663" t="s">
        <v>113</v>
      </c>
      <c r="I663">
        <v>-20</v>
      </c>
      <c r="J663" s="72">
        <v>-4018599.87</v>
      </c>
    </row>
    <row r="664" spans="4:10" x14ac:dyDescent="0.2">
      <c r="D664" t="s">
        <v>146</v>
      </c>
      <c r="E664" t="s">
        <v>15</v>
      </c>
      <c r="F664">
        <v>0.28999999999999998</v>
      </c>
      <c r="G664" s="71">
        <v>1000</v>
      </c>
      <c r="H664" t="s">
        <v>114</v>
      </c>
      <c r="I664" s="72">
        <v>-2884.62</v>
      </c>
      <c r="J664" s="72">
        <v>-4018579.87</v>
      </c>
    </row>
    <row r="665" spans="4:10" x14ac:dyDescent="0.2">
      <c r="D665" t="s">
        <v>146</v>
      </c>
      <c r="E665" t="s">
        <v>15</v>
      </c>
      <c r="F665">
        <v>103.49</v>
      </c>
      <c r="G665" s="71">
        <v>1000</v>
      </c>
      <c r="H665" t="s">
        <v>115</v>
      </c>
      <c r="I665" s="72">
        <v>-1034900</v>
      </c>
      <c r="J665" s="72">
        <v>-4015695.26</v>
      </c>
    </row>
    <row r="666" spans="4:10" x14ac:dyDescent="0.2">
      <c r="D666" t="s">
        <v>147</v>
      </c>
      <c r="E666" t="s">
        <v>15</v>
      </c>
      <c r="F666">
        <v>103.39</v>
      </c>
      <c r="G666" s="71">
        <v>1000</v>
      </c>
      <c r="H666" t="s">
        <v>113</v>
      </c>
      <c r="I666">
        <v>-20</v>
      </c>
      <c r="J666" s="72">
        <v>-2980795.26</v>
      </c>
    </row>
    <row r="667" spans="4:10" x14ac:dyDescent="0.2">
      <c r="D667" t="s">
        <v>147</v>
      </c>
      <c r="E667" t="s">
        <v>15</v>
      </c>
      <c r="F667">
        <v>0.28000000000000003</v>
      </c>
      <c r="G667" s="71">
        <v>1000</v>
      </c>
      <c r="H667" t="s">
        <v>114</v>
      </c>
      <c r="I667" s="72">
        <v>-2804.49</v>
      </c>
      <c r="J667" s="72">
        <v>-2980775.26</v>
      </c>
    </row>
    <row r="668" spans="4:10" x14ac:dyDescent="0.2">
      <c r="D668" t="s">
        <v>147</v>
      </c>
      <c r="E668" t="s">
        <v>15</v>
      </c>
      <c r="F668">
        <v>103.39</v>
      </c>
      <c r="G668" s="71">
        <v>1000</v>
      </c>
      <c r="H668" t="s">
        <v>115</v>
      </c>
      <c r="I668" s="72">
        <v>-1033900</v>
      </c>
      <c r="J668" s="72">
        <v>-2977970.77</v>
      </c>
    </row>
    <row r="669" spans="4:10" x14ac:dyDescent="0.2">
      <c r="D669" t="s">
        <v>147</v>
      </c>
      <c r="E669" t="s">
        <v>15</v>
      </c>
      <c r="F669">
        <v>103.39</v>
      </c>
      <c r="G669" s="71">
        <v>1000</v>
      </c>
      <c r="H669" t="s">
        <v>113</v>
      </c>
      <c r="I669">
        <v>-20</v>
      </c>
      <c r="J669" s="72">
        <v>-1944070.77</v>
      </c>
    </row>
    <row r="670" spans="4:10" x14ac:dyDescent="0.2">
      <c r="D670" t="s">
        <v>147</v>
      </c>
      <c r="E670" t="s">
        <v>15</v>
      </c>
      <c r="F670">
        <v>0.28000000000000003</v>
      </c>
      <c r="G670" s="71">
        <v>1000</v>
      </c>
      <c r="H670" t="s">
        <v>114</v>
      </c>
      <c r="I670" s="72">
        <v>-2804.49</v>
      </c>
      <c r="J670" s="72">
        <v>-1944050.77</v>
      </c>
    </row>
    <row r="671" spans="4:10" x14ac:dyDescent="0.2">
      <c r="D671" t="s">
        <v>147</v>
      </c>
      <c r="E671" t="s">
        <v>15</v>
      </c>
      <c r="F671">
        <v>103.39</v>
      </c>
      <c r="G671" s="71">
        <v>1000</v>
      </c>
      <c r="H671" t="s">
        <v>115</v>
      </c>
      <c r="I671" s="72">
        <v>-1033900</v>
      </c>
      <c r="J671" s="72">
        <v>-1941246.28</v>
      </c>
    </row>
    <row r="672" spans="4:10" x14ac:dyDescent="0.2">
      <c r="D672" t="s">
        <v>147</v>
      </c>
      <c r="E672" t="s">
        <v>15</v>
      </c>
      <c r="F672">
        <v>103.39</v>
      </c>
      <c r="G672" s="71">
        <v>1000</v>
      </c>
      <c r="H672" t="s">
        <v>113</v>
      </c>
      <c r="I672">
        <v>-20</v>
      </c>
      <c r="J672" s="72">
        <v>-907346.28</v>
      </c>
    </row>
    <row r="673" spans="4:10" x14ac:dyDescent="0.2">
      <c r="D673" t="s">
        <v>147</v>
      </c>
      <c r="E673" t="s">
        <v>15</v>
      </c>
      <c r="F673">
        <v>0.28000000000000003</v>
      </c>
      <c r="G673" s="71">
        <v>1000</v>
      </c>
      <c r="H673" t="s">
        <v>114</v>
      </c>
      <c r="I673" s="72">
        <v>-2804.49</v>
      </c>
      <c r="J673" s="72">
        <v>-907326.28</v>
      </c>
    </row>
    <row r="674" spans="4:10" x14ac:dyDescent="0.2">
      <c r="D674" t="s">
        <v>147</v>
      </c>
      <c r="E674" t="s">
        <v>15</v>
      </c>
      <c r="F674">
        <v>103.39</v>
      </c>
      <c r="G674" s="71">
        <v>1000</v>
      </c>
      <c r="H674" t="s">
        <v>115</v>
      </c>
      <c r="I674" s="72">
        <v>-1033900</v>
      </c>
      <c r="J674" s="72">
        <v>-904521.79</v>
      </c>
    </row>
    <row r="675" spans="4:10" x14ac:dyDescent="0.2">
      <c r="D675" t="s">
        <v>147</v>
      </c>
      <c r="E675" t="s">
        <v>15</v>
      </c>
      <c r="F675">
        <v>103.39</v>
      </c>
      <c r="G675" s="71">
        <v>1000</v>
      </c>
      <c r="H675" t="s">
        <v>113</v>
      </c>
      <c r="I675">
        <v>-20</v>
      </c>
      <c r="J675" s="72">
        <v>129378.21</v>
      </c>
    </row>
    <row r="676" spans="4:10" x14ac:dyDescent="0.2">
      <c r="D676" t="s">
        <v>147</v>
      </c>
      <c r="E676" t="s">
        <v>15</v>
      </c>
      <c r="F676">
        <v>0.28000000000000003</v>
      </c>
      <c r="G676" s="71">
        <v>1000</v>
      </c>
      <c r="H676" t="s">
        <v>114</v>
      </c>
      <c r="I676" s="72">
        <v>-2804.49</v>
      </c>
      <c r="J676" s="72">
        <v>129398.21</v>
      </c>
    </row>
    <row r="677" spans="4:10" x14ac:dyDescent="0.2">
      <c r="D677" t="s">
        <v>147</v>
      </c>
      <c r="E677" t="s">
        <v>15</v>
      </c>
      <c r="F677">
        <v>103.39</v>
      </c>
      <c r="G677" s="71">
        <v>1000</v>
      </c>
      <c r="H677" t="s">
        <v>115</v>
      </c>
      <c r="I677" s="72">
        <v>-1033900</v>
      </c>
      <c r="J677" s="72">
        <v>132202.69</v>
      </c>
    </row>
    <row r="678" spans="4:10" x14ac:dyDescent="0.2">
      <c r="D678" t="s">
        <v>147</v>
      </c>
      <c r="E678" t="s">
        <v>15</v>
      </c>
      <c r="F678">
        <v>103.39</v>
      </c>
      <c r="G678" s="71">
        <v>1000</v>
      </c>
      <c r="H678" t="s">
        <v>113</v>
      </c>
      <c r="I678">
        <v>-20</v>
      </c>
      <c r="J678" s="72">
        <v>1166102.69</v>
      </c>
    </row>
    <row r="679" spans="4:10" x14ac:dyDescent="0.2">
      <c r="D679" t="s">
        <v>147</v>
      </c>
      <c r="E679" t="s">
        <v>15</v>
      </c>
      <c r="F679">
        <v>0.28000000000000003</v>
      </c>
      <c r="G679" s="71">
        <v>1000</v>
      </c>
      <c r="H679" t="s">
        <v>114</v>
      </c>
      <c r="I679" s="72">
        <v>-2804.49</v>
      </c>
      <c r="J679" s="72">
        <v>1166122.69</v>
      </c>
    </row>
    <row r="680" spans="4:10" x14ac:dyDescent="0.2">
      <c r="D680" t="s">
        <v>147</v>
      </c>
      <c r="E680" t="s">
        <v>15</v>
      </c>
      <c r="F680">
        <v>103.39</v>
      </c>
      <c r="G680" s="71">
        <v>1000</v>
      </c>
      <c r="H680" t="s">
        <v>115</v>
      </c>
      <c r="I680" s="72">
        <v>-1033900</v>
      </c>
      <c r="J680" s="72">
        <v>1168927.18</v>
      </c>
    </row>
    <row r="681" spans="4:10" x14ac:dyDescent="0.2">
      <c r="D681" t="s">
        <v>148</v>
      </c>
      <c r="E681" t="s">
        <v>15</v>
      </c>
      <c r="F681">
        <v>103.44</v>
      </c>
      <c r="G681" s="71">
        <v>1000</v>
      </c>
      <c r="H681" t="s">
        <v>113</v>
      </c>
      <c r="I681">
        <v>-20</v>
      </c>
      <c r="J681" s="72">
        <v>2202827.1800000002</v>
      </c>
    </row>
    <row r="682" spans="4:10" x14ac:dyDescent="0.2">
      <c r="D682" t="s">
        <v>148</v>
      </c>
      <c r="E682" t="s">
        <v>15</v>
      </c>
      <c r="F682">
        <v>0.27</v>
      </c>
      <c r="G682" s="71">
        <v>1000</v>
      </c>
      <c r="H682" t="s">
        <v>114</v>
      </c>
      <c r="I682" s="72">
        <v>-2724.36</v>
      </c>
      <c r="J682" s="72">
        <v>2202847.1800000002</v>
      </c>
    </row>
    <row r="683" spans="4:10" x14ac:dyDescent="0.2">
      <c r="D683" t="s">
        <v>148</v>
      </c>
      <c r="E683" t="s">
        <v>15</v>
      </c>
      <c r="F683">
        <v>103.44</v>
      </c>
      <c r="G683" s="71">
        <v>1000</v>
      </c>
      <c r="H683" t="s">
        <v>115</v>
      </c>
      <c r="I683" s="72">
        <v>-1034400</v>
      </c>
      <c r="J683" s="72">
        <v>2205571.54</v>
      </c>
    </row>
    <row r="684" spans="4:10" x14ac:dyDescent="0.2">
      <c r="D684" t="s">
        <v>148</v>
      </c>
      <c r="E684" t="s">
        <v>15</v>
      </c>
      <c r="F684">
        <v>103.44</v>
      </c>
      <c r="G684" s="71">
        <v>1000</v>
      </c>
      <c r="H684" t="s">
        <v>113</v>
      </c>
      <c r="I684">
        <v>-20</v>
      </c>
      <c r="J684" s="72">
        <v>3239971.54</v>
      </c>
    </row>
    <row r="685" spans="4:10" x14ac:dyDescent="0.2">
      <c r="D685" t="s">
        <v>148</v>
      </c>
      <c r="E685" t="s">
        <v>15</v>
      </c>
      <c r="F685">
        <v>0.27</v>
      </c>
      <c r="G685" s="71">
        <v>1000</v>
      </c>
      <c r="H685" t="s">
        <v>114</v>
      </c>
      <c r="I685" s="72">
        <v>-2724.36</v>
      </c>
      <c r="J685" s="72">
        <v>3239991.54</v>
      </c>
    </row>
    <row r="686" spans="4:10" x14ac:dyDescent="0.2">
      <c r="D686" t="s">
        <v>148</v>
      </c>
      <c r="E686" t="s">
        <v>15</v>
      </c>
      <c r="F686">
        <v>103.44</v>
      </c>
      <c r="G686" s="71">
        <v>1000</v>
      </c>
      <c r="H686" t="s">
        <v>115</v>
      </c>
      <c r="I686" s="72">
        <v>-1034400</v>
      </c>
      <c r="J686" s="72">
        <v>3242715.9</v>
      </c>
    </row>
    <row r="687" spans="4:10" x14ac:dyDescent="0.2">
      <c r="D687" t="s">
        <v>148</v>
      </c>
      <c r="E687" t="s">
        <v>15</v>
      </c>
      <c r="F687">
        <v>103.44</v>
      </c>
      <c r="G687" s="71">
        <v>1000</v>
      </c>
      <c r="H687" t="s">
        <v>113</v>
      </c>
      <c r="I687">
        <v>-20</v>
      </c>
      <c r="J687" s="72">
        <v>4277115.9000000004</v>
      </c>
    </row>
    <row r="688" spans="4:10" x14ac:dyDescent="0.2">
      <c r="D688" t="s">
        <v>148</v>
      </c>
      <c r="E688" t="s">
        <v>15</v>
      </c>
      <c r="F688">
        <v>0.27</v>
      </c>
      <c r="G688" s="71">
        <v>1000</v>
      </c>
      <c r="H688" t="s">
        <v>114</v>
      </c>
      <c r="I688" s="72">
        <v>-2724.36</v>
      </c>
      <c r="J688" s="72">
        <v>4277135.9000000004</v>
      </c>
    </row>
    <row r="689" spans="4:10" x14ac:dyDescent="0.2">
      <c r="D689" t="s">
        <v>148</v>
      </c>
      <c r="E689" t="s">
        <v>15</v>
      </c>
      <c r="F689">
        <v>103.44</v>
      </c>
      <c r="G689" s="71">
        <v>1000</v>
      </c>
      <c r="H689" t="s">
        <v>115</v>
      </c>
      <c r="I689" s="72">
        <v>-1034400</v>
      </c>
      <c r="J689" s="72">
        <v>4279860.26</v>
      </c>
    </row>
    <row r="690" spans="4:10" x14ac:dyDescent="0.2">
      <c r="D690" t="s">
        <v>148</v>
      </c>
      <c r="E690" t="s">
        <v>15</v>
      </c>
      <c r="F690">
        <v>103.44</v>
      </c>
      <c r="G690" s="71">
        <v>1000</v>
      </c>
      <c r="H690" t="s">
        <v>113</v>
      </c>
      <c r="I690">
        <v>-20</v>
      </c>
      <c r="J690" s="72">
        <v>5314260.26</v>
      </c>
    </row>
    <row r="691" spans="4:10" x14ac:dyDescent="0.2">
      <c r="D691" t="s">
        <v>148</v>
      </c>
      <c r="E691" t="s">
        <v>15</v>
      </c>
      <c r="F691">
        <v>0.27</v>
      </c>
      <c r="G691" s="71">
        <v>1000</v>
      </c>
      <c r="H691" t="s">
        <v>114</v>
      </c>
      <c r="I691" s="72">
        <v>-2724.36</v>
      </c>
      <c r="J691" s="72">
        <v>5314280.26</v>
      </c>
    </row>
    <row r="692" spans="4:10" x14ac:dyDescent="0.2">
      <c r="D692" t="s">
        <v>148</v>
      </c>
      <c r="E692" t="s">
        <v>15</v>
      </c>
      <c r="F692">
        <v>103.44</v>
      </c>
      <c r="G692" s="71">
        <v>1000</v>
      </c>
      <c r="H692" t="s">
        <v>115</v>
      </c>
      <c r="I692" s="72">
        <v>-1034400</v>
      </c>
      <c r="J692" s="72">
        <v>5317004.62</v>
      </c>
    </row>
    <row r="693" spans="4:10" x14ac:dyDescent="0.2">
      <c r="D693" t="s">
        <v>150</v>
      </c>
      <c r="E693" t="s">
        <v>15</v>
      </c>
      <c r="F693">
        <v>103.26</v>
      </c>
      <c r="G693" s="71">
        <v>-1000</v>
      </c>
      <c r="H693" t="s">
        <v>113</v>
      </c>
      <c r="I693">
        <v>-20</v>
      </c>
      <c r="J693" s="72">
        <v>6351404.6200000001</v>
      </c>
    </row>
    <row r="694" spans="4:10" x14ac:dyDescent="0.2">
      <c r="D694" t="s">
        <v>150</v>
      </c>
      <c r="E694" t="s">
        <v>15</v>
      </c>
      <c r="F694">
        <v>0.26</v>
      </c>
      <c r="G694" s="71">
        <v>-1000</v>
      </c>
      <c r="H694" t="s">
        <v>114</v>
      </c>
      <c r="I694" s="72">
        <v>2564.1</v>
      </c>
      <c r="J694" s="72">
        <v>6351424.6200000001</v>
      </c>
    </row>
    <row r="695" spans="4:10" x14ac:dyDescent="0.2">
      <c r="D695" t="s">
        <v>150</v>
      </c>
      <c r="E695" t="s">
        <v>15</v>
      </c>
      <c r="F695">
        <v>103.26</v>
      </c>
      <c r="G695" s="71">
        <v>-1000</v>
      </c>
      <c r="H695" t="s">
        <v>115</v>
      </c>
      <c r="I695" s="72">
        <v>1032600</v>
      </c>
      <c r="J695" s="72">
        <v>6348860.5099999998</v>
      </c>
    </row>
    <row r="696" spans="4:10" x14ac:dyDescent="0.2">
      <c r="D696" t="s">
        <v>150</v>
      </c>
      <c r="E696" t="s">
        <v>15</v>
      </c>
      <c r="F696">
        <v>103.26</v>
      </c>
      <c r="G696" s="71">
        <v>-1000</v>
      </c>
      <c r="H696" t="s">
        <v>113</v>
      </c>
      <c r="I696">
        <v>-20</v>
      </c>
      <c r="J696" s="72">
        <v>5316260.51</v>
      </c>
    </row>
    <row r="697" spans="4:10" x14ac:dyDescent="0.2">
      <c r="D697" t="s">
        <v>150</v>
      </c>
      <c r="E697" t="s">
        <v>15</v>
      </c>
      <c r="F697">
        <v>0.26</v>
      </c>
      <c r="G697" s="71">
        <v>-1000</v>
      </c>
      <c r="H697" t="s">
        <v>114</v>
      </c>
      <c r="I697" s="72">
        <v>2564.1</v>
      </c>
      <c r="J697" s="72">
        <v>5316280.51</v>
      </c>
    </row>
    <row r="698" spans="4:10" x14ac:dyDescent="0.2">
      <c r="D698" t="s">
        <v>150</v>
      </c>
      <c r="E698" t="s">
        <v>15</v>
      </c>
      <c r="F698">
        <v>103.26</v>
      </c>
      <c r="G698" s="71">
        <v>-1000</v>
      </c>
      <c r="H698" t="s">
        <v>115</v>
      </c>
      <c r="I698" s="72">
        <v>1032600</v>
      </c>
      <c r="J698" s="72">
        <v>5313716.41</v>
      </c>
    </row>
    <row r="699" spans="4:10" x14ac:dyDescent="0.2">
      <c r="D699" t="s">
        <v>407</v>
      </c>
      <c r="E699" t="s">
        <v>15</v>
      </c>
      <c r="F699">
        <v>103.23</v>
      </c>
      <c r="G699" s="71">
        <v>-1000</v>
      </c>
      <c r="H699" t="s">
        <v>113</v>
      </c>
      <c r="I699">
        <v>-20</v>
      </c>
      <c r="J699" s="72">
        <v>4281116.41</v>
      </c>
    </row>
    <row r="700" spans="4:10" x14ac:dyDescent="0.2">
      <c r="D700" t="s">
        <v>407</v>
      </c>
      <c r="E700" t="s">
        <v>15</v>
      </c>
      <c r="F700">
        <v>0.24</v>
      </c>
      <c r="G700" s="71">
        <v>-1000</v>
      </c>
      <c r="H700" t="s">
        <v>114</v>
      </c>
      <c r="I700" s="72">
        <v>2403.85</v>
      </c>
      <c r="J700" s="72">
        <v>4281136.41</v>
      </c>
    </row>
    <row r="701" spans="4:10" x14ac:dyDescent="0.2">
      <c r="D701" t="s">
        <v>407</v>
      </c>
      <c r="E701" t="s">
        <v>15</v>
      </c>
      <c r="F701">
        <v>103.23</v>
      </c>
      <c r="G701" s="71">
        <v>-1000</v>
      </c>
      <c r="H701" t="s">
        <v>115</v>
      </c>
      <c r="I701" s="72">
        <v>1032300</v>
      </c>
      <c r="J701" s="72">
        <v>4278732.5599999996</v>
      </c>
    </row>
    <row r="702" spans="4:10" x14ac:dyDescent="0.2">
      <c r="D702" t="s">
        <v>407</v>
      </c>
      <c r="E702" t="s">
        <v>15</v>
      </c>
      <c r="F702">
        <v>103.23</v>
      </c>
      <c r="G702" s="71">
        <v>-1000</v>
      </c>
      <c r="H702" t="s">
        <v>113</v>
      </c>
      <c r="I702">
        <v>-20</v>
      </c>
      <c r="J702" s="72">
        <v>3246432.56</v>
      </c>
    </row>
    <row r="703" spans="4:10" x14ac:dyDescent="0.2">
      <c r="D703" t="s">
        <v>407</v>
      </c>
      <c r="E703" t="s">
        <v>15</v>
      </c>
      <c r="F703">
        <v>0.24</v>
      </c>
      <c r="G703" s="71">
        <v>-1000</v>
      </c>
      <c r="H703" t="s">
        <v>114</v>
      </c>
      <c r="I703" s="72">
        <v>2403.85</v>
      </c>
      <c r="J703" s="72">
        <v>3246452.56</v>
      </c>
    </row>
    <row r="704" spans="4:10" x14ac:dyDescent="0.2">
      <c r="D704" t="s">
        <v>407</v>
      </c>
      <c r="E704" t="s">
        <v>15</v>
      </c>
      <c r="F704">
        <v>103.23</v>
      </c>
      <c r="G704" s="71">
        <v>-1000</v>
      </c>
      <c r="H704" t="s">
        <v>115</v>
      </c>
      <c r="I704" s="72">
        <v>1032300</v>
      </c>
      <c r="J704" s="72">
        <v>3244048.72</v>
      </c>
    </row>
    <row r="705" spans="4:10" x14ac:dyDescent="0.2">
      <c r="D705" t="s">
        <v>407</v>
      </c>
      <c r="E705" t="s">
        <v>15</v>
      </c>
      <c r="F705">
        <v>103.23</v>
      </c>
      <c r="G705" s="71">
        <v>-1000</v>
      </c>
      <c r="H705" t="s">
        <v>113</v>
      </c>
      <c r="I705">
        <v>-20</v>
      </c>
      <c r="J705" s="72">
        <v>2211748.7200000002</v>
      </c>
    </row>
    <row r="706" spans="4:10" x14ac:dyDescent="0.2">
      <c r="D706" t="s">
        <v>407</v>
      </c>
      <c r="E706" t="s">
        <v>15</v>
      </c>
      <c r="F706">
        <v>0.24</v>
      </c>
      <c r="G706" s="71">
        <v>-1000</v>
      </c>
      <c r="H706" t="s">
        <v>114</v>
      </c>
      <c r="I706" s="72">
        <v>2403.85</v>
      </c>
      <c r="J706" s="72">
        <v>2211768.7200000002</v>
      </c>
    </row>
    <row r="707" spans="4:10" x14ac:dyDescent="0.2">
      <c r="D707" t="s">
        <v>407</v>
      </c>
      <c r="E707" t="s">
        <v>15</v>
      </c>
      <c r="F707">
        <v>103.23</v>
      </c>
      <c r="G707" s="71">
        <v>-1000</v>
      </c>
      <c r="H707" t="s">
        <v>115</v>
      </c>
      <c r="I707" s="72">
        <v>1032300</v>
      </c>
      <c r="J707" s="72">
        <v>2209364.87</v>
      </c>
    </row>
    <row r="708" spans="4:10" x14ac:dyDescent="0.2">
      <c r="D708" t="s">
        <v>407</v>
      </c>
      <c r="E708" t="s">
        <v>15</v>
      </c>
      <c r="F708">
        <v>103.23</v>
      </c>
      <c r="G708" s="71">
        <v>-1000</v>
      </c>
      <c r="H708" t="s">
        <v>113</v>
      </c>
      <c r="I708">
        <v>-20</v>
      </c>
      <c r="J708" s="72">
        <v>1177064.8700000001</v>
      </c>
    </row>
    <row r="709" spans="4:10" x14ac:dyDescent="0.2">
      <c r="D709" t="s">
        <v>407</v>
      </c>
      <c r="E709" t="s">
        <v>15</v>
      </c>
      <c r="F709">
        <v>0.24</v>
      </c>
      <c r="G709" s="71">
        <v>-1000</v>
      </c>
      <c r="H709" t="s">
        <v>114</v>
      </c>
      <c r="I709" s="72">
        <v>2403.85</v>
      </c>
      <c r="J709" s="72">
        <v>1177084.8700000001</v>
      </c>
    </row>
    <row r="710" spans="4:10" x14ac:dyDescent="0.2">
      <c r="D710" t="s">
        <v>407</v>
      </c>
      <c r="E710" t="s">
        <v>15</v>
      </c>
      <c r="F710">
        <v>103.23</v>
      </c>
      <c r="G710" s="71">
        <v>-1000</v>
      </c>
      <c r="H710" t="s">
        <v>115</v>
      </c>
      <c r="I710" s="72">
        <v>1032300</v>
      </c>
      <c r="J710" s="72">
        <v>1174681.03</v>
      </c>
    </row>
    <row r="711" spans="4:10" x14ac:dyDescent="0.2">
      <c r="D711" t="s">
        <v>408</v>
      </c>
      <c r="E711" t="s">
        <v>15</v>
      </c>
      <c r="F711">
        <v>103.24</v>
      </c>
      <c r="G711" s="71">
        <v>-1000</v>
      </c>
      <c r="H711" t="s">
        <v>113</v>
      </c>
      <c r="I711">
        <v>-20</v>
      </c>
      <c r="J711" s="72">
        <v>142381.03</v>
      </c>
    </row>
    <row r="712" spans="4:10" x14ac:dyDescent="0.2">
      <c r="D712" t="s">
        <v>408</v>
      </c>
      <c r="E712" t="s">
        <v>15</v>
      </c>
      <c r="F712">
        <v>0.23</v>
      </c>
      <c r="G712" s="71">
        <v>-1000</v>
      </c>
      <c r="H712" t="s">
        <v>114</v>
      </c>
      <c r="I712" s="72">
        <v>2323.7199999999998</v>
      </c>
      <c r="J712" s="72">
        <v>142401.03</v>
      </c>
    </row>
    <row r="713" spans="4:10" x14ac:dyDescent="0.2">
      <c r="D713" t="s">
        <v>408</v>
      </c>
      <c r="E713" t="s">
        <v>15</v>
      </c>
      <c r="F713">
        <v>103.24</v>
      </c>
      <c r="G713" s="71">
        <v>-1000</v>
      </c>
      <c r="H713" t="s">
        <v>115</v>
      </c>
      <c r="I713" s="72">
        <v>1032400</v>
      </c>
      <c r="J713" s="72">
        <v>140077.31</v>
      </c>
    </row>
    <row r="714" spans="4:10" x14ac:dyDescent="0.2">
      <c r="D714" t="s">
        <v>408</v>
      </c>
      <c r="E714" t="s">
        <v>15</v>
      </c>
      <c r="F714">
        <v>103.24</v>
      </c>
      <c r="G714" s="71">
        <v>-1000</v>
      </c>
      <c r="H714" t="s">
        <v>113</v>
      </c>
      <c r="I714">
        <v>-20</v>
      </c>
      <c r="J714" s="72">
        <v>-892322.69</v>
      </c>
    </row>
    <row r="715" spans="4:10" x14ac:dyDescent="0.2">
      <c r="D715" t="s">
        <v>408</v>
      </c>
      <c r="E715" t="s">
        <v>15</v>
      </c>
      <c r="F715">
        <v>0.23</v>
      </c>
      <c r="G715" s="71">
        <v>-1000</v>
      </c>
      <c r="H715" t="s">
        <v>114</v>
      </c>
      <c r="I715" s="72">
        <v>2323.7199999999998</v>
      </c>
      <c r="J715" s="72">
        <v>-892302.69</v>
      </c>
    </row>
    <row r="716" spans="4:10" x14ac:dyDescent="0.2">
      <c r="D716" t="s">
        <v>408</v>
      </c>
      <c r="E716" t="s">
        <v>15</v>
      </c>
      <c r="F716">
        <v>103.24</v>
      </c>
      <c r="G716" s="71">
        <v>-1000</v>
      </c>
      <c r="H716" t="s">
        <v>115</v>
      </c>
      <c r="I716" s="72">
        <v>1032400</v>
      </c>
      <c r="J716" s="72">
        <v>-894626.41</v>
      </c>
    </row>
    <row r="717" spans="4:10" x14ac:dyDescent="0.2">
      <c r="D717" t="s">
        <v>408</v>
      </c>
      <c r="E717" t="s">
        <v>15</v>
      </c>
      <c r="F717">
        <v>103.24</v>
      </c>
      <c r="G717" s="71">
        <v>-1000</v>
      </c>
      <c r="H717" t="s">
        <v>113</v>
      </c>
      <c r="I717">
        <v>-20</v>
      </c>
      <c r="J717" s="72">
        <v>-1927026.41</v>
      </c>
    </row>
    <row r="718" spans="4:10" x14ac:dyDescent="0.2">
      <c r="D718" t="s">
        <v>408</v>
      </c>
      <c r="E718" t="s">
        <v>15</v>
      </c>
      <c r="F718">
        <v>0.23</v>
      </c>
      <c r="G718" s="71">
        <v>-1000</v>
      </c>
      <c r="H718" t="s">
        <v>114</v>
      </c>
      <c r="I718" s="72">
        <v>2323.7199999999998</v>
      </c>
      <c r="J718" s="72">
        <v>-1927006.41</v>
      </c>
    </row>
    <row r="719" spans="4:10" x14ac:dyDescent="0.2">
      <c r="D719" t="s">
        <v>408</v>
      </c>
      <c r="E719" t="s">
        <v>15</v>
      </c>
      <c r="F719">
        <v>103.24</v>
      </c>
      <c r="G719" s="71">
        <v>-1000</v>
      </c>
      <c r="H719" t="s">
        <v>115</v>
      </c>
      <c r="I719" s="72">
        <v>1032400</v>
      </c>
      <c r="J719" s="72">
        <v>-1929330.13</v>
      </c>
    </row>
    <row r="720" spans="4:10" x14ac:dyDescent="0.2">
      <c r="D720" t="s">
        <v>409</v>
      </c>
      <c r="E720" t="s">
        <v>15</v>
      </c>
      <c r="F720">
        <v>103.25</v>
      </c>
      <c r="G720" s="71">
        <v>-1000</v>
      </c>
      <c r="H720" t="s">
        <v>113</v>
      </c>
      <c r="I720">
        <v>-20</v>
      </c>
      <c r="J720" s="72">
        <v>-2961730.13</v>
      </c>
    </row>
    <row r="721" spans="4:10" x14ac:dyDescent="0.2">
      <c r="D721" t="s">
        <v>409</v>
      </c>
      <c r="E721" t="s">
        <v>15</v>
      </c>
      <c r="F721">
        <v>0.22</v>
      </c>
      <c r="G721" s="71">
        <v>-1000</v>
      </c>
      <c r="H721" t="s">
        <v>114</v>
      </c>
      <c r="I721" s="72">
        <v>2243.59</v>
      </c>
      <c r="J721" s="72">
        <v>-2961710.13</v>
      </c>
    </row>
    <row r="722" spans="4:10" x14ac:dyDescent="0.2">
      <c r="D722" t="s">
        <v>409</v>
      </c>
      <c r="E722" t="s">
        <v>15</v>
      </c>
      <c r="F722">
        <v>103.25</v>
      </c>
      <c r="G722" s="71">
        <v>-1000</v>
      </c>
      <c r="H722" t="s">
        <v>115</v>
      </c>
      <c r="I722" s="72">
        <v>1032500</v>
      </c>
      <c r="J722" s="72">
        <v>-2963953.72</v>
      </c>
    </row>
    <row r="723" spans="4:10" x14ac:dyDescent="0.2">
      <c r="D723" t="s">
        <v>409</v>
      </c>
      <c r="E723" t="s">
        <v>15</v>
      </c>
      <c r="F723">
        <v>103.25</v>
      </c>
      <c r="G723" s="71">
        <v>-1000</v>
      </c>
      <c r="H723" t="s">
        <v>113</v>
      </c>
      <c r="I723">
        <v>-20</v>
      </c>
      <c r="J723" s="72">
        <v>-3996453.72</v>
      </c>
    </row>
    <row r="724" spans="4:10" x14ac:dyDescent="0.2">
      <c r="D724" t="s">
        <v>409</v>
      </c>
      <c r="E724" t="s">
        <v>15</v>
      </c>
      <c r="F724">
        <v>0.22</v>
      </c>
      <c r="G724" s="71">
        <v>-1000</v>
      </c>
      <c r="H724" t="s">
        <v>114</v>
      </c>
      <c r="I724" s="72">
        <v>2243.59</v>
      </c>
      <c r="J724" s="72">
        <v>-3996433.72</v>
      </c>
    </row>
    <row r="725" spans="4:10" x14ac:dyDescent="0.2">
      <c r="D725" t="s">
        <v>409</v>
      </c>
      <c r="E725" t="s">
        <v>15</v>
      </c>
      <c r="F725">
        <v>103.25</v>
      </c>
      <c r="G725" s="71">
        <v>-1000</v>
      </c>
      <c r="H725" t="s">
        <v>115</v>
      </c>
      <c r="I725" s="72">
        <v>1032500</v>
      </c>
      <c r="J725" s="72">
        <v>-3998677.31</v>
      </c>
    </row>
    <row r="726" spans="4:10" x14ac:dyDescent="0.2">
      <c r="D726" t="s">
        <v>409</v>
      </c>
      <c r="E726" t="s">
        <v>15</v>
      </c>
      <c r="F726">
        <v>103.25</v>
      </c>
      <c r="G726" s="71">
        <v>-1000</v>
      </c>
      <c r="H726" t="s">
        <v>113</v>
      </c>
      <c r="I726">
        <v>-20</v>
      </c>
      <c r="J726" s="72">
        <v>-5031177.3099999996</v>
      </c>
    </row>
    <row r="727" spans="4:10" x14ac:dyDescent="0.2">
      <c r="D727" t="s">
        <v>409</v>
      </c>
      <c r="E727" t="s">
        <v>15</v>
      </c>
      <c r="F727">
        <v>0.22</v>
      </c>
      <c r="G727" s="71">
        <v>-1000</v>
      </c>
      <c r="H727" t="s">
        <v>114</v>
      </c>
      <c r="I727" s="72">
        <v>2243.59</v>
      </c>
      <c r="J727" s="72">
        <v>-5031157.3099999996</v>
      </c>
    </row>
    <row r="728" spans="4:10" x14ac:dyDescent="0.2">
      <c r="D728" t="s">
        <v>409</v>
      </c>
      <c r="E728" t="s">
        <v>15</v>
      </c>
      <c r="F728">
        <v>103.25</v>
      </c>
      <c r="G728" s="71">
        <v>-1000</v>
      </c>
      <c r="H728" t="s">
        <v>115</v>
      </c>
      <c r="I728" s="72">
        <v>1032500</v>
      </c>
      <c r="J728" s="72">
        <v>-5033400.9000000004</v>
      </c>
    </row>
    <row r="729" spans="4:10" x14ac:dyDescent="0.2">
      <c r="D729" t="s">
        <v>409</v>
      </c>
      <c r="E729" t="s">
        <v>15</v>
      </c>
      <c r="F729">
        <v>103.25</v>
      </c>
      <c r="G729" s="71">
        <v>-1000</v>
      </c>
      <c r="H729" t="s">
        <v>113</v>
      </c>
      <c r="I729">
        <v>-20</v>
      </c>
      <c r="J729" s="72">
        <v>-6065900.9000000004</v>
      </c>
    </row>
    <row r="730" spans="4:10" x14ac:dyDescent="0.2">
      <c r="D730" t="s">
        <v>409</v>
      </c>
      <c r="E730" t="s">
        <v>15</v>
      </c>
      <c r="F730">
        <v>0.22</v>
      </c>
      <c r="G730" s="71">
        <v>-1000</v>
      </c>
      <c r="H730" t="s">
        <v>114</v>
      </c>
      <c r="I730" s="72">
        <v>2243.59</v>
      </c>
      <c r="J730" s="72">
        <v>-6065880.9000000004</v>
      </c>
    </row>
    <row r="731" spans="4:10" x14ac:dyDescent="0.2">
      <c r="D731" t="s">
        <v>409</v>
      </c>
      <c r="E731" t="s">
        <v>15</v>
      </c>
      <c r="F731">
        <v>103.25</v>
      </c>
      <c r="G731" s="71">
        <v>-1000</v>
      </c>
      <c r="H731" t="s">
        <v>115</v>
      </c>
      <c r="I731" s="72">
        <v>1032500</v>
      </c>
      <c r="J731" s="72">
        <v>-6068124.4900000002</v>
      </c>
    </row>
    <row r="732" spans="4:10" x14ac:dyDescent="0.2">
      <c r="D732" t="s">
        <v>290</v>
      </c>
      <c r="E732" t="s">
        <v>15</v>
      </c>
      <c r="F732">
        <v>103.24</v>
      </c>
      <c r="G732" s="71">
        <v>-1000</v>
      </c>
      <c r="H732" t="s">
        <v>113</v>
      </c>
      <c r="I732">
        <v>-20</v>
      </c>
      <c r="J732" s="72">
        <v>-7100624.4900000002</v>
      </c>
    </row>
    <row r="733" spans="4:10" x14ac:dyDescent="0.2">
      <c r="D733" t="s">
        <v>290</v>
      </c>
      <c r="E733" t="s">
        <v>15</v>
      </c>
      <c r="F733">
        <v>0.22</v>
      </c>
      <c r="G733" s="71">
        <v>-1000</v>
      </c>
      <c r="H733" t="s">
        <v>114</v>
      </c>
      <c r="I733" s="72">
        <v>2163.46</v>
      </c>
      <c r="J733" s="72">
        <v>-7100604.4900000002</v>
      </c>
    </row>
    <row r="734" spans="4:10" x14ac:dyDescent="0.2">
      <c r="D734" t="s">
        <v>290</v>
      </c>
      <c r="E734" t="s">
        <v>15</v>
      </c>
      <c r="F734">
        <v>103.24</v>
      </c>
      <c r="G734" s="71">
        <v>-1000</v>
      </c>
      <c r="H734" t="s">
        <v>115</v>
      </c>
      <c r="I734" s="72">
        <v>1032400</v>
      </c>
      <c r="J734" s="72">
        <v>-7102767.9500000002</v>
      </c>
    </row>
    <row r="735" spans="4:10" x14ac:dyDescent="0.2">
      <c r="D735" t="s">
        <v>290</v>
      </c>
      <c r="E735" t="s">
        <v>15</v>
      </c>
      <c r="F735">
        <v>103.24</v>
      </c>
      <c r="G735" s="71">
        <v>-1000</v>
      </c>
      <c r="H735" t="s">
        <v>113</v>
      </c>
      <c r="I735">
        <v>-20</v>
      </c>
      <c r="J735" s="72">
        <v>-8135167.9500000002</v>
      </c>
    </row>
    <row r="736" spans="4:10" x14ac:dyDescent="0.2">
      <c r="D736" t="s">
        <v>290</v>
      </c>
      <c r="E736" t="s">
        <v>15</v>
      </c>
      <c r="F736">
        <v>0.22</v>
      </c>
      <c r="G736" s="71">
        <v>-1000</v>
      </c>
      <c r="H736" t="s">
        <v>114</v>
      </c>
      <c r="I736" s="72">
        <v>2163.46</v>
      </c>
      <c r="J736" s="72">
        <v>-8135147.9500000002</v>
      </c>
    </row>
    <row r="737" spans="4:10" x14ac:dyDescent="0.2">
      <c r="D737" t="s">
        <v>290</v>
      </c>
      <c r="E737" t="s">
        <v>15</v>
      </c>
      <c r="F737">
        <v>103.24</v>
      </c>
      <c r="G737" s="71">
        <v>-1000</v>
      </c>
      <c r="H737" t="s">
        <v>115</v>
      </c>
      <c r="I737" s="72">
        <v>1032400</v>
      </c>
      <c r="J737" s="72">
        <v>-8137311.4100000001</v>
      </c>
    </row>
    <row r="738" spans="4:10" x14ac:dyDescent="0.2">
      <c r="D738" t="s">
        <v>290</v>
      </c>
      <c r="E738" t="s">
        <v>15</v>
      </c>
      <c r="F738">
        <v>103.24</v>
      </c>
      <c r="G738" s="71">
        <v>-1000</v>
      </c>
      <c r="H738" t="s">
        <v>113</v>
      </c>
      <c r="I738">
        <v>-20</v>
      </c>
      <c r="J738" s="72">
        <v>-9169711.4100000001</v>
      </c>
    </row>
    <row r="739" spans="4:10" x14ac:dyDescent="0.2">
      <c r="D739" t="s">
        <v>290</v>
      </c>
      <c r="E739" t="s">
        <v>15</v>
      </c>
      <c r="F739">
        <v>0.22</v>
      </c>
      <c r="G739" s="71">
        <v>-1000</v>
      </c>
      <c r="H739" t="s">
        <v>114</v>
      </c>
      <c r="I739" s="72">
        <v>2163.46</v>
      </c>
      <c r="J739" s="72">
        <v>-9169691.4100000001</v>
      </c>
    </row>
    <row r="740" spans="4:10" x14ac:dyDescent="0.2">
      <c r="D740" t="s">
        <v>290</v>
      </c>
      <c r="E740" t="s">
        <v>15</v>
      </c>
      <c r="F740">
        <v>103.24</v>
      </c>
      <c r="G740" s="71">
        <v>-1000</v>
      </c>
      <c r="H740" t="s">
        <v>115</v>
      </c>
      <c r="I740" s="72">
        <v>1032400</v>
      </c>
      <c r="J740" s="72">
        <v>-9171854.8699999992</v>
      </c>
    </row>
    <row r="741" spans="4:10" x14ac:dyDescent="0.2">
      <c r="D741" t="s">
        <v>290</v>
      </c>
      <c r="E741" t="s">
        <v>15</v>
      </c>
      <c r="F741">
        <v>103.24</v>
      </c>
      <c r="G741" s="71">
        <v>-1000</v>
      </c>
      <c r="H741" t="s">
        <v>113</v>
      </c>
      <c r="I741">
        <v>-20</v>
      </c>
      <c r="J741" s="72">
        <v>-10204254.869999999</v>
      </c>
    </row>
    <row r="742" spans="4:10" x14ac:dyDescent="0.2">
      <c r="D742" t="s">
        <v>290</v>
      </c>
      <c r="E742" t="s">
        <v>15</v>
      </c>
      <c r="F742">
        <v>0.22</v>
      </c>
      <c r="G742" s="71">
        <v>-1000</v>
      </c>
      <c r="H742" t="s">
        <v>114</v>
      </c>
      <c r="I742" s="72">
        <v>2163.46</v>
      </c>
      <c r="J742" s="72">
        <v>-10204234.869999999</v>
      </c>
    </row>
    <row r="743" spans="4:10" x14ac:dyDescent="0.2">
      <c r="D743" t="s">
        <v>290</v>
      </c>
      <c r="E743" t="s">
        <v>15</v>
      </c>
      <c r="F743">
        <v>103.24</v>
      </c>
      <c r="G743" s="71">
        <v>-1000</v>
      </c>
      <c r="H743" t="s">
        <v>115</v>
      </c>
      <c r="I743" s="72">
        <v>1032400</v>
      </c>
      <c r="J743" s="72">
        <v>-10206398.33</v>
      </c>
    </row>
    <row r="744" spans="4:10" x14ac:dyDescent="0.2">
      <c r="D744" t="s">
        <v>290</v>
      </c>
      <c r="E744" t="s">
        <v>15</v>
      </c>
      <c r="F744">
        <v>103.24</v>
      </c>
      <c r="G744" s="71">
        <v>-1000</v>
      </c>
      <c r="H744" t="s">
        <v>113</v>
      </c>
      <c r="I744">
        <v>-20</v>
      </c>
      <c r="J744" s="72">
        <v>-11238798.33</v>
      </c>
    </row>
    <row r="745" spans="4:10" x14ac:dyDescent="0.2">
      <c r="D745" t="s">
        <v>290</v>
      </c>
      <c r="E745" t="s">
        <v>15</v>
      </c>
      <c r="F745">
        <v>0.22</v>
      </c>
      <c r="G745" s="71">
        <v>-1000</v>
      </c>
      <c r="H745" t="s">
        <v>114</v>
      </c>
      <c r="I745" s="72">
        <v>2163.46</v>
      </c>
      <c r="J745" s="72">
        <v>-11238778.33</v>
      </c>
    </row>
    <row r="746" spans="4:10" x14ac:dyDescent="0.2">
      <c r="D746" t="s">
        <v>290</v>
      </c>
      <c r="E746" t="s">
        <v>15</v>
      </c>
      <c r="F746">
        <v>103.24</v>
      </c>
      <c r="G746" s="71">
        <v>-1000</v>
      </c>
      <c r="H746" t="s">
        <v>115</v>
      </c>
      <c r="I746" s="72">
        <v>1032400</v>
      </c>
      <c r="J746" s="72">
        <v>-11240941.789999999</v>
      </c>
    </row>
    <row r="747" spans="4:10" x14ac:dyDescent="0.2">
      <c r="D747" t="s">
        <v>291</v>
      </c>
      <c r="E747" t="s">
        <v>15</v>
      </c>
      <c r="F747">
        <v>103.28</v>
      </c>
      <c r="G747" s="71">
        <v>-1000</v>
      </c>
      <c r="H747" t="s">
        <v>113</v>
      </c>
      <c r="I747">
        <v>-20</v>
      </c>
      <c r="J747" s="72">
        <v>-12273341.789999999</v>
      </c>
    </row>
    <row r="748" spans="4:10" x14ac:dyDescent="0.2">
      <c r="D748" t="s">
        <v>291</v>
      </c>
      <c r="E748" t="s">
        <v>15</v>
      </c>
      <c r="F748">
        <v>0.21</v>
      </c>
      <c r="G748" s="71">
        <v>-1000</v>
      </c>
      <c r="H748" t="s">
        <v>114</v>
      </c>
      <c r="I748" s="72">
        <v>2083.33</v>
      </c>
      <c r="J748" s="72">
        <v>-12273321.789999999</v>
      </c>
    </row>
    <row r="749" spans="4:10" x14ac:dyDescent="0.2">
      <c r="D749" t="s">
        <v>291</v>
      </c>
      <c r="E749" t="s">
        <v>15</v>
      </c>
      <c r="F749">
        <v>103.28</v>
      </c>
      <c r="G749" s="71">
        <v>-1000</v>
      </c>
      <c r="H749" t="s">
        <v>115</v>
      </c>
      <c r="I749" s="72">
        <v>1032800</v>
      </c>
      <c r="J749" s="72">
        <v>-12275405.130000001</v>
      </c>
    </row>
    <row r="750" spans="4:10" x14ac:dyDescent="0.2">
      <c r="D750" t="s">
        <v>291</v>
      </c>
      <c r="E750" t="s">
        <v>15</v>
      </c>
      <c r="F750">
        <v>103.28</v>
      </c>
      <c r="G750" s="71">
        <v>-1000</v>
      </c>
      <c r="H750" t="s">
        <v>113</v>
      </c>
      <c r="I750">
        <v>-20</v>
      </c>
      <c r="J750" s="72">
        <v>-13308205.130000001</v>
      </c>
    </row>
    <row r="751" spans="4:10" x14ac:dyDescent="0.2">
      <c r="D751" t="s">
        <v>291</v>
      </c>
      <c r="E751" t="s">
        <v>15</v>
      </c>
      <c r="F751">
        <v>0.21</v>
      </c>
      <c r="G751" s="71">
        <v>-1000</v>
      </c>
      <c r="H751" t="s">
        <v>114</v>
      </c>
      <c r="I751" s="72">
        <v>2083.33</v>
      </c>
      <c r="J751" s="72">
        <v>-13308185.130000001</v>
      </c>
    </row>
    <row r="752" spans="4:10" x14ac:dyDescent="0.2">
      <c r="D752" t="s">
        <v>291</v>
      </c>
      <c r="E752" t="s">
        <v>15</v>
      </c>
      <c r="F752">
        <v>103.28</v>
      </c>
      <c r="G752" s="71">
        <v>-1000</v>
      </c>
      <c r="H752" t="s">
        <v>115</v>
      </c>
      <c r="I752" s="72">
        <v>1032800</v>
      </c>
      <c r="J752" s="72">
        <v>-13310268.460000001</v>
      </c>
    </row>
    <row r="753" spans="4:10" x14ac:dyDescent="0.2">
      <c r="D753" t="s">
        <v>159</v>
      </c>
      <c r="E753" t="s">
        <v>17</v>
      </c>
      <c r="F753">
        <v>117.43</v>
      </c>
      <c r="G753" s="71">
        <v>1000</v>
      </c>
      <c r="H753" t="s">
        <v>113</v>
      </c>
      <c r="I753">
        <v>-20</v>
      </c>
      <c r="J753" s="72">
        <v>-14343068.460000001</v>
      </c>
    </row>
    <row r="754" spans="4:10" x14ac:dyDescent="0.2">
      <c r="D754" t="s">
        <v>159</v>
      </c>
      <c r="E754" t="s">
        <v>17</v>
      </c>
      <c r="F754">
        <v>0.12</v>
      </c>
      <c r="G754" s="71">
        <v>1000</v>
      </c>
      <c r="H754" t="s">
        <v>114</v>
      </c>
      <c r="I754" s="72">
        <v>-1201.92</v>
      </c>
      <c r="J754" s="72">
        <v>-14343048.460000001</v>
      </c>
    </row>
    <row r="755" spans="4:10" x14ac:dyDescent="0.2">
      <c r="D755" t="s">
        <v>159</v>
      </c>
      <c r="E755" t="s">
        <v>17</v>
      </c>
      <c r="F755">
        <v>117.43</v>
      </c>
      <c r="G755" s="71">
        <v>1000</v>
      </c>
      <c r="H755" t="s">
        <v>115</v>
      </c>
      <c r="I755" s="72">
        <v>-1174300</v>
      </c>
      <c r="J755" s="72">
        <v>-14341846.539999999</v>
      </c>
    </row>
    <row r="756" spans="4:10" x14ac:dyDescent="0.2">
      <c r="D756" t="s">
        <v>159</v>
      </c>
      <c r="E756" t="s">
        <v>17</v>
      </c>
      <c r="F756">
        <v>117.43</v>
      </c>
      <c r="G756" s="71">
        <v>1000</v>
      </c>
      <c r="H756" t="s">
        <v>113</v>
      </c>
      <c r="I756">
        <v>-20</v>
      </c>
      <c r="J756" s="72">
        <v>-13167546.539999999</v>
      </c>
    </row>
    <row r="757" spans="4:10" x14ac:dyDescent="0.2">
      <c r="D757" t="s">
        <v>159</v>
      </c>
      <c r="E757" t="s">
        <v>17</v>
      </c>
      <c r="F757">
        <v>0.12</v>
      </c>
      <c r="G757" s="71">
        <v>1000</v>
      </c>
      <c r="H757" t="s">
        <v>114</v>
      </c>
      <c r="I757" s="72">
        <v>-1201.92</v>
      </c>
      <c r="J757" s="72">
        <v>-13167526.539999999</v>
      </c>
    </row>
    <row r="758" spans="4:10" x14ac:dyDescent="0.2">
      <c r="D758" t="s">
        <v>159</v>
      </c>
      <c r="E758" t="s">
        <v>17</v>
      </c>
      <c r="F758">
        <v>117.43</v>
      </c>
      <c r="G758" s="71">
        <v>1000</v>
      </c>
      <c r="H758" t="s">
        <v>115</v>
      </c>
      <c r="I758" s="72">
        <v>-1174300</v>
      </c>
      <c r="J758" s="72">
        <v>-13166324.619999999</v>
      </c>
    </row>
    <row r="759" spans="4:10" x14ac:dyDescent="0.2">
      <c r="D759" t="s">
        <v>160</v>
      </c>
      <c r="E759" t="s">
        <v>17</v>
      </c>
      <c r="F759">
        <v>117.38</v>
      </c>
      <c r="G759" s="71">
        <v>1000</v>
      </c>
      <c r="H759" t="s">
        <v>113</v>
      </c>
      <c r="I759">
        <v>-20</v>
      </c>
      <c r="J759" s="72">
        <v>-11992024.619999999</v>
      </c>
    </row>
    <row r="760" spans="4:10" x14ac:dyDescent="0.2">
      <c r="D760" t="s">
        <v>160</v>
      </c>
      <c r="E760" t="s">
        <v>17</v>
      </c>
      <c r="F760">
        <v>0.11</v>
      </c>
      <c r="G760" s="71">
        <v>1000</v>
      </c>
      <c r="H760" t="s">
        <v>114</v>
      </c>
      <c r="I760" s="72">
        <v>-1121.79</v>
      </c>
      <c r="J760" s="72">
        <v>-11992004.619999999</v>
      </c>
    </row>
    <row r="761" spans="4:10" x14ac:dyDescent="0.2">
      <c r="D761" t="s">
        <v>160</v>
      </c>
      <c r="E761" t="s">
        <v>17</v>
      </c>
      <c r="F761">
        <v>117.38</v>
      </c>
      <c r="G761" s="71">
        <v>1000</v>
      </c>
      <c r="H761" t="s">
        <v>115</v>
      </c>
      <c r="I761" s="72">
        <v>-1173800</v>
      </c>
      <c r="J761" s="72">
        <v>-11990882.82</v>
      </c>
    </row>
    <row r="762" spans="4:10" x14ac:dyDescent="0.2">
      <c r="D762" t="s">
        <v>160</v>
      </c>
      <c r="E762" t="s">
        <v>17</v>
      </c>
      <c r="F762">
        <v>117.38</v>
      </c>
      <c r="G762" s="71">
        <v>1000</v>
      </c>
      <c r="H762" t="s">
        <v>113</v>
      </c>
      <c r="I762">
        <v>-20</v>
      </c>
      <c r="J762" s="72">
        <v>-10817082.82</v>
      </c>
    </row>
    <row r="763" spans="4:10" x14ac:dyDescent="0.2">
      <c r="D763" t="s">
        <v>160</v>
      </c>
      <c r="E763" t="s">
        <v>17</v>
      </c>
      <c r="F763">
        <v>0.11</v>
      </c>
      <c r="G763" s="71">
        <v>1000</v>
      </c>
      <c r="H763" t="s">
        <v>114</v>
      </c>
      <c r="I763" s="72">
        <v>-1121.79</v>
      </c>
      <c r="J763" s="72">
        <v>-10817062.82</v>
      </c>
    </row>
    <row r="764" spans="4:10" x14ac:dyDescent="0.2">
      <c r="D764" t="s">
        <v>160</v>
      </c>
      <c r="E764" t="s">
        <v>17</v>
      </c>
      <c r="F764">
        <v>117.38</v>
      </c>
      <c r="G764" s="71">
        <v>1000</v>
      </c>
      <c r="H764" t="s">
        <v>115</v>
      </c>
      <c r="I764" s="72">
        <v>-1173800</v>
      </c>
      <c r="J764" s="72">
        <v>-10815941.029999999</v>
      </c>
    </row>
    <row r="765" spans="4:10" x14ac:dyDescent="0.2">
      <c r="D765" t="s">
        <v>160</v>
      </c>
      <c r="E765" t="s">
        <v>17</v>
      </c>
      <c r="F765">
        <v>117.38</v>
      </c>
      <c r="G765" s="71">
        <v>1000</v>
      </c>
      <c r="H765" t="s">
        <v>113</v>
      </c>
      <c r="I765">
        <v>-20</v>
      </c>
      <c r="J765" s="72">
        <v>-9642141.0299999993</v>
      </c>
    </row>
    <row r="766" spans="4:10" x14ac:dyDescent="0.2">
      <c r="D766" t="s">
        <v>160</v>
      </c>
      <c r="E766" t="s">
        <v>17</v>
      </c>
      <c r="F766">
        <v>0.11</v>
      </c>
      <c r="G766" s="71">
        <v>1000</v>
      </c>
      <c r="H766" t="s">
        <v>114</v>
      </c>
      <c r="I766" s="72">
        <v>-1121.79</v>
      </c>
      <c r="J766" s="72">
        <v>-9642121.0299999993</v>
      </c>
    </row>
    <row r="767" spans="4:10" x14ac:dyDescent="0.2">
      <c r="D767" t="s">
        <v>160</v>
      </c>
      <c r="E767" t="s">
        <v>17</v>
      </c>
      <c r="F767">
        <v>117.38</v>
      </c>
      <c r="G767" s="71">
        <v>1000</v>
      </c>
      <c r="H767" t="s">
        <v>115</v>
      </c>
      <c r="I767" s="72">
        <v>-1173800</v>
      </c>
      <c r="J767" s="72">
        <v>-9640999.2300000004</v>
      </c>
    </row>
    <row r="768" spans="4:10" x14ac:dyDescent="0.2">
      <c r="D768" t="s">
        <v>410</v>
      </c>
      <c r="E768" t="s">
        <v>15</v>
      </c>
      <c r="F768">
        <v>103.27</v>
      </c>
      <c r="G768" s="71">
        <v>1000</v>
      </c>
      <c r="H768" t="s">
        <v>113</v>
      </c>
      <c r="I768">
        <v>-20</v>
      </c>
      <c r="J768" s="72">
        <v>-8467199.2300000004</v>
      </c>
    </row>
    <row r="769" spans="4:10" x14ac:dyDescent="0.2">
      <c r="D769" t="s">
        <v>410</v>
      </c>
      <c r="E769" t="s">
        <v>15</v>
      </c>
      <c r="F769">
        <v>0.06</v>
      </c>
      <c r="G769" s="71">
        <v>1000</v>
      </c>
      <c r="H769" t="s">
        <v>114</v>
      </c>
      <c r="I769">
        <v>-641.03</v>
      </c>
      <c r="J769" s="72">
        <v>-8467179.2300000004</v>
      </c>
    </row>
    <row r="770" spans="4:10" x14ac:dyDescent="0.2">
      <c r="D770" t="s">
        <v>410</v>
      </c>
      <c r="E770" t="s">
        <v>15</v>
      </c>
      <c r="F770">
        <v>103.27</v>
      </c>
      <c r="G770" s="71">
        <v>1000</v>
      </c>
      <c r="H770" t="s">
        <v>115</v>
      </c>
      <c r="I770" s="72">
        <v>-1032700</v>
      </c>
      <c r="J770" s="72">
        <v>-8466538.2100000009</v>
      </c>
    </row>
    <row r="771" spans="4:10" x14ac:dyDescent="0.2">
      <c r="D771" t="s">
        <v>411</v>
      </c>
      <c r="E771" t="s">
        <v>15</v>
      </c>
      <c r="F771">
        <v>103.38</v>
      </c>
      <c r="G771" s="71">
        <v>1000</v>
      </c>
      <c r="H771" t="s">
        <v>113</v>
      </c>
      <c r="I771">
        <v>-20</v>
      </c>
      <c r="J771" s="72">
        <v>-7433838.21</v>
      </c>
    </row>
    <row r="772" spans="4:10" x14ac:dyDescent="0.2">
      <c r="D772" t="s">
        <v>411</v>
      </c>
      <c r="E772" t="s">
        <v>15</v>
      </c>
      <c r="F772">
        <v>0.06</v>
      </c>
      <c r="G772" s="71">
        <v>1000</v>
      </c>
      <c r="H772" t="s">
        <v>114</v>
      </c>
      <c r="I772">
        <v>-560.9</v>
      </c>
      <c r="J772" s="72">
        <v>-7433818.21</v>
      </c>
    </row>
    <row r="773" spans="4:10" x14ac:dyDescent="0.2">
      <c r="D773" t="s">
        <v>411</v>
      </c>
      <c r="E773" t="s">
        <v>15</v>
      </c>
      <c r="F773">
        <v>103.38</v>
      </c>
      <c r="G773" s="71">
        <v>1000</v>
      </c>
      <c r="H773" t="s">
        <v>115</v>
      </c>
      <c r="I773" s="72">
        <v>-1033800</v>
      </c>
      <c r="J773" s="72">
        <v>-7433257.3099999996</v>
      </c>
    </row>
    <row r="774" spans="4:10" x14ac:dyDescent="0.2">
      <c r="D774" t="s">
        <v>411</v>
      </c>
      <c r="E774" t="s">
        <v>15</v>
      </c>
      <c r="F774">
        <v>103.38</v>
      </c>
      <c r="G774" s="71">
        <v>1000</v>
      </c>
      <c r="H774" t="s">
        <v>113</v>
      </c>
      <c r="I774">
        <v>-20</v>
      </c>
      <c r="J774" s="72">
        <v>-6399457.3099999996</v>
      </c>
    </row>
    <row r="775" spans="4:10" x14ac:dyDescent="0.2">
      <c r="D775" t="s">
        <v>411</v>
      </c>
      <c r="E775" t="s">
        <v>15</v>
      </c>
      <c r="F775">
        <v>0.06</v>
      </c>
      <c r="G775" s="71">
        <v>1000</v>
      </c>
      <c r="H775" t="s">
        <v>114</v>
      </c>
      <c r="I775">
        <v>-560.9</v>
      </c>
      <c r="J775" s="72">
        <v>-6399437.3099999996</v>
      </c>
    </row>
    <row r="776" spans="4:10" x14ac:dyDescent="0.2">
      <c r="D776" t="s">
        <v>411</v>
      </c>
      <c r="E776" t="s">
        <v>15</v>
      </c>
      <c r="F776">
        <v>103.38</v>
      </c>
      <c r="G776" s="71">
        <v>1000</v>
      </c>
      <c r="H776" t="s">
        <v>115</v>
      </c>
      <c r="I776" s="72">
        <v>-1033800</v>
      </c>
      <c r="J776" s="72">
        <v>-6398876.4100000001</v>
      </c>
    </row>
    <row r="777" spans="4:10" x14ac:dyDescent="0.2">
      <c r="D777" t="s">
        <v>411</v>
      </c>
      <c r="E777" t="s">
        <v>15</v>
      </c>
      <c r="F777">
        <v>103.38</v>
      </c>
      <c r="G777" s="71">
        <v>1000</v>
      </c>
      <c r="H777" t="s">
        <v>113</v>
      </c>
      <c r="I777">
        <v>-20</v>
      </c>
      <c r="J777" s="72">
        <v>-5365076.41</v>
      </c>
    </row>
    <row r="778" spans="4:10" x14ac:dyDescent="0.2">
      <c r="D778" t="s">
        <v>411</v>
      </c>
      <c r="E778" t="s">
        <v>15</v>
      </c>
      <c r="F778">
        <v>0.06</v>
      </c>
      <c r="G778" s="71">
        <v>1000</v>
      </c>
      <c r="H778" t="s">
        <v>114</v>
      </c>
      <c r="I778">
        <v>-560.9</v>
      </c>
      <c r="J778" s="72">
        <v>-5365056.41</v>
      </c>
    </row>
    <row r="779" spans="4:10" x14ac:dyDescent="0.2">
      <c r="D779" t="s">
        <v>411</v>
      </c>
      <c r="E779" t="s">
        <v>15</v>
      </c>
      <c r="F779">
        <v>103.38</v>
      </c>
      <c r="G779" s="71">
        <v>1000</v>
      </c>
      <c r="H779" t="s">
        <v>115</v>
      </c>
      <c r="I779" s="72">
        <v>-1033800</v>
      </c>
      <c r="J779" s="72">
        <v>-5364495.51</v>
      </c>
    </row>
    <row r="780" spans="4:10" x14ac:dyDescent="0.2">
      <c r="D780" t="s">
        <v>161</v>
      </c>
      <c r="E780" t="s">
        <v>17</v>
      </c>
      <c r="F780">
        <v>2.5</v>
      </c>
      <c r="G780" s="71">
        <v>7000</v>
      </c>
      <c r="H780" t="s">
        <v>162</v>
      </c>
      <c r="I780" s="72">
        <v>175000</v>
      </c>
      <c r="J780" s="72">
        <v>-4330695.51</v>
      </c>
    </row>
    <row r="781" spans="4:10" x14ac:dyDescent="0.2">
      <c r="D781" t="s">
        <v>161</v>
      </c>
      <c r="E781" t="s">
        <v>15</v>
      </c>
      <c r="F781">
        <v>2.5</v>
      </c>
      <c r="G781" s="71">
        <v>8000</v>
      </c>
      <c r="H781" t="s">
        <v>162</v>
      </c>
      <c r="I781" s="72">
        <v>200000</v>
      </c>
      <c r="J781" s="72">
        <v>-4505695.51</v>
      </c>
    </row>
    <row r="782" spans="4:10" x14ac:dyDescent="0.2">
      <c r="D782" t="s">
        <v>412</v>
      </c>
      <c r="E782" t="s">
        <v>17</v>
      </c>
      <c r="F782">
        <v>115.93</v>
      </c>
      <c r="G782" s="71">
        <v>1000</v>
      </c>
      <c r="H782" t="s">
        <v>113</v>
      </c>
      <c r="I782">
        <v>-20</v>
      </c>
      <c r="J782" s="72">
        <v>-4705695.51</v>
      </c>
    </row>
    <row r="783" spans="4:10" x14ac:dyDescent="0.2">
      <c r="D783" t="s">
        <v>412</v>
      </c>
      <c r="E783" t="s">
        <v>17</v>
      </c>
      <c r="F783">
        <v>2.4900000000000002</v>
      </c>
      <c r="G783" s="71">
        <v>1000</v>
      </c>
      <c r="H783" t="s">
        <v>114</v>
      </c>
      <c r="I783" s="72">
        <v>-24919.87</v>
      </c>
      <c r="J783" s="72">
        <v>-4705675.51</v>
      </c>
    </row>
    <row r="784" spans="4:10" x14ac:dyDescent="0.2">
      <c r="D784" t="s">
        <v>412</v>
      </c>
      <c r="E784" t="s">
        <v>17</v>
      </c>
      <c r="F784">
        <v>115.93</v>
      </c>
      <c r="G784" s="71">
        <v>1000</v>
      </c>
      <c r="H784" t="s">
        <v>115</v>
      </c>
      <c r="I784" s="72">
        <v>-1159300</v>
      </c>
      <c r="J784" s="72">
        <v>-4680755.6399999997</v>
      </c>
    </row>
    <row r="785" spans="4:10" x14ac:dyDescent="0.2">
      <c r="D785" t="s">
        <v>412</v>
      </c>
      <c r="E785" t="s">
        <v>17</v>
      </c>
      <c r="F785">
        <v>115.93</v>
      </c>
      <c r="G785" s="71">
        <v>1000</v>
      </c>
      <c r="H785" t="s">
        <v>113</v>
      </c>
      <c r="I785">
        <v>-20</v>
      </c>
      <c r="J785" s="72">
        <v>-3521455.64</v>
      </c>
    </row>
    <row r="786" spans="4:10" x14ac:dyDescent="0.2">
      <c r="D786" t="s">
        <v>412</v>
      </c>
      <c r="E786" t="s">
        <v>17</v>
      </c>
      <c r="F786">
        <v>2.4900000000000002</v>
      </c>
      <c r="G786" s="71">
        <v>1000</v>
      </c>
      <c r="H786" t="s">
        <v>114</v>
      </c>
      <c r="I786" s="72">
        <v>-24919.87</v>
      </c>
      <c r="J786" s="72">
        <v>-3521435.64</v>
      </c>
    </row>
    <row r="787" spans="4:10" x14ac:dyDescent="0.2">
      <c r="D787" t="s">
        <v>412</v>
      </c>
      <c r="E787" t="s">
        <v>17</v>
      </c>
      <c r="F787">
        <v>115.93</v>
      </c>
      <c r="G787" s="71">
        <v>1000</v>
      </c>
      <c r="H787" t="s">
        <v>115</v>
      </c>
      <c r="I787" s="72">
        <v>-1159300</v>
      </c>
      <c r="J787" s="72">
        <v>-3496515.77</v>
      </c>
    </row>
    <row r="788" spans="4:10" x14ac:dyDescent="0.2">
      <c r="D788" t="s">
        <v>412</v>
      </c>
      <c r="E788" t="s">
        <v>17</v>
      </c>
      <c r="F788">
        <v>115.93</v>
      </c>
      <c r="G788" s="71">
        <v>1000</v>
      </c>
      <c r="H788" t="s">
        <v>113</v>
      </c>
      <c r="I788">
        <v>-20</v>
      </c>
      <c r="J788" s="72">
        <v>-2337215.77</v>
      </c>
    </row>
    <row r="789" spans="4:10" x14ac:dyDescent="0.2">
      <c r="D789" t="s">
        <v>412</v>
      </c>
      <c r="E789" t="s">
        <v>17</v>
      </c>
      <c r="F789">
        <v>2.4900000000000002</v>
      </c>
      <c r="G789" s="71">
        <v>1000</v>
      </c>
      <c r="H789" t="s">
        <v>114</v>
      </c>
      <c r="I789" s="72">
        <v>-24919.87</v>
      </c>
      <c r="J789" s="72">
        <v>-2337195.77</v>
      </c>
    </row>
    <row r="790" spans="4:10" x14ac:dyDescent="0.2">
      <c r="D790" t="s">
        <v>412</v>
      </c>
      <c r="E790" t="s">
        <v>17</v>
      </c>
      <c r="F790">
        <v>115.93</v>
      </c>
      <c r="G790" s="71">
        <v>1000</v>
      </c>
      <c r="H790" t="s">
        <v>115</v>
      </c>
      <c r="I790" s="72">
        <v>-1159300</v>
      </c>
      <c r="J790" s="72">
        <v>-2312275.9</v>
      </c>
    </row>
    <row r="791" spans="4:10" x14ac:dyDescent="0.2">
      <c r="D791" t="s">
        <v>412</v>
      </c>
      <c r="E791" t="s">
        <v>17</v>
      </c>
      <c r="F791">
        <v>115.93</v>
      </c>
      <c r="G791" s="71">
        <v>1000</v>
      </c>
      <c r="H791" t="s">
        <v>113</v>
      </c>
      <c r="I791">
        <v>-20</v>
      </c>
      <c r="J791" s="72">
        <v>-1152975.8999999999</v>
      </c>
    </row>
    <row r="792" spans="4:10" x14ac:dyDescent="0.2">
      <c r="D792" t="s">
        <v>412</v>
      </c>
      <c r="E792" t="s">
        <v>17</v>
      </c>
      <c r="F792">
        <v>2.4900000000000002</v>
      </c>
      <c r="G792" s="71">
        <v>1000</v>
      </c>
      <c r="H792" t="s">
        <v>114</v>
      </c>
      <c r="I792" s="72">
        <v>-24919.87</v>
      </c>
      <c r="J792" s="72">
        <v>-1152955.8999999999</v>
      </c>
    </row>
    <row r="793" spans="4:10" x14ac:dyDescent="0.2">
      <c r="D793" t="s">
        <v>412</v>
      </c>
      <c r="E793" t="s">
        <v>17</v>
      </c>
      <c r="F793">
        <v>115.93</v>
      </c>
      <c r="G793" s="71">
        <v>1000</v>
      </c>
      <c r="H793" t="s">
        <v>115</v>
      </c>
      <c r="I793" s="72">
        <v>-1159300</v>
      </c>
      <c r="J793" s="72">
        <v>-1128036.03</v>
      </c>
    </row>
    <row r="794" spans="4:10" x14ac:dyDescent="0.2">
      <c r="D794" t="s">
        <v>413</v>
      </c>
      <c r="E794" t="s">
        <v>17</v>
      </c>
      <c r="F794">
        <v>115.69</v>
      </c>
      <c r="G794" s="71">
        <v>1000</v>
      </c>
      <c r="H794" t="s">
        <v>113</v>
      </c>
      <c r="I794">
        <v>-20</v>
      </c>
      <c r="J794" s="72">
        <v>31263.97</v>
      </c>
    </row>
    <row r="795" spans="4:10" x14ac:dyDescent="0.2">
      <c r="D795" t="s">
        <v>413</v>
      </c>
      <c r="E795" t="s">
        <v>17</v>
      </c>
      <c r="F795">
        <v>2.48</v>
      </c>
      <c r="G795" s="71">
        <v>1000</v>
      </c>
      <c r="H795" t="s">
        <v>114</v>
      </c>
      <c r="I795" s="72">
        <v>-24839.74</v>
      </c>
      <c r="J795" s="72">
        <v>31283.97</v>
      </c>
    </row>
    <row r="796" spans="4:10" x14ac:dyDescent="0.2">
      <c r="D796" t="s">
        <v>413</v>
      </c>
      <c r="E796" t="s">
        <v>17</v>
      </c>
      <c r="F796">
        <v>115.69</v>
      </c>
      <c r="G796" s="71">
        <v>1000</v>
      </c>
      <c r="H796" t="s">
        <v>115</v>
      </c>
      <c r="I796" s="72">
        <v>-1156900</v>
      </c>
      <c r="J796" s="72">
        <v>56123.72</v>
      </c>
    </row>
    <row r="797" spans="4:10" x14ac:dyDescent="0.2">
      <c r="D797" t="s">
        <v>413</v>
      </c>
      <c r="E797" t="s">
        <v>17</v>
      </c>
      <c r="F797">
        <v>115.69</v>
      </c>
      <c r="G797" s="71">
        <v>1000</v>
      </c>
      <c r="H797" t="s">
        <v>113</v>
      </c>
      <c r="I797">
        <v>-20</v>
      </c>
      <c r="J797" s="72">
        <v>1213023.72</v>
      </c>
    </row>
    <row r="798" spans="4:10" x14ac:dyDescent="0.2">
      <c r="D798" t="s">
        <v>413</v>
      </c>
      <c r="E798" t="s">
        <v>17</v>
      </c>
      <c r="F798">
        <v>2.48</v>
      </c>
      <c r="G798" s="71">
        <v>1000</v>
      </c>
      <c r="H798" t="s">
        <v>114</v>
      </c>
      <c r="I798" s="72">
        <v>-24839.74</v>
      </c>
      <c r="J798" s="72">
        <v>1213043.72</v>
      </c>
    </row>
    <row r="799" spans="4:10" x14ac:dyDescent="0.2">
      <c r="D799" t="s">
        <v>413</v>
      </c>
      <c r="E799" t="s">
        <v>17</v>
      </c>
      <c r="F799">
        <v>115.69</v>
      </c>
      <c r="G799" s="71">
        <v>1000</v>
      </c>
      <c r="H799" t="s">
        <v>115</v>
      </c>
      <c r="I799" s="72">
        <v>-1156900</v>
      </c>
      <c r="J799" s="72">
        <v>1237883.46</v>
      </c>
    </row>
    <row r="800" spans="4:10" x14ac:dyDescent="0.2">
      <c r="D800" t="s">
        <v>413</v>
      </c>
      <c r="E800" t="s">
        <v>17</v>
      </c>
      <c r="F800">
        <v>115.69</v>
      </c>
      <c r="G800" s="71">
        <v>1000</v>
      </c>
      <c r="H800" t="s">
        <v>113</v>
      </c>
      <c r="I800">
        <v>-20</v>
      </c>
      <c r="J800" s="72">
        <v>2394783.46</v>
      </c>
    </row>
    <row r="801" spans="4:10" x14ac:dyDescent="0.2">
      <c r="D801" t="s">
        <v>413</v>
      </c>
      <c r="E801" t="s">
        <v>17</v>
      </c>
      <c r="F801">
        <v>2.48</v>
      </c>
      <c r="G801" s="71">
        <v>1000</v>
      </c>
      <c r="H801" t="s">
        <v>114</v>
      </c>
      <c r="I801" s="72">
        <v>-24839.74</v>
      </c>
      <c r="J801" s="72">
        <v>2394803.46</v>
      </c>
    </row>
    <row r="802" spans="4:10" x14ac:dyDescent="0.2">
      <c r="D802" t="s">
        <v>413</v>
      </c>
      <c r="E802" t="s">
        <v>17</v>
      </c>
      <c r="F802">
        <v>115.69</v>
      </c>
      <c r="G802" s="71">
        <v>1000</v>
      </c>
      <c r="H802" t="s">
        <v>115</v>
      </c>
      <c r="I802" s="72">
        <v>-1156900</v>
      </c>
      <c r="J802" s="72">
        <v>2419643.21</v>
      </c>
    </row>
    <row r="803" spans="4:10" x14ac:dyDescent="0.2">
      <c r="D803" t="s">
        <v>414</v>
      </c>
      <c r="E803" t="s">
        <v>15</v>
      </c>
      <c r="F803">
        <v>102.78</v>
      </c>
      <c r="G803" s="71">
        <v>1000</v>
      </c>
      <c r="H803" t="s">
        <v>113</v>
      </c>
      <c r="I803">
        <v>-20</v>
      </c>
      <c r="J803" s="72">
        <v>3576543.21</v>
      </c>
    </row>
    <row r="804" spans="4:10" x14ac:dyDescent="0.2">
      <c r="D804" t="s">
        <v>414</v>
      </c>
      <c r="E804" t="s">
        <v>15</v>
      </c>
      <c r="F804">
        <v>2.46</v>
      </c>
      <c r="G804" s="71">
        <v>1000</v>
      </c>
      <c r="H804" t="s">
        <v>114</v>
      </c>
      <c r="I804" s="72">
        <v>-24599.360000000001</v>
      </c>
      <c r="J804" s="72">
        <v>3576563.21</v>
      </c>
    </row>
    <row r="805" spans="4:10" x14ac:dyDescent="0.2">
      <c r="D805" t="s">
        <v>414</v>
      </c>
      <c r="E805" t="s">
        <v>15</v>
      </c>
      <c r="F805">
        <v>102.78</v>
      </c>
      <c r="G805" s="71">
        <v>1000</v>
      </c>
      <c r="H805" t="s">
        <v>115</v>
      </c>
      <c r="I805" s="72">
        <v>-1027800</v>
      </c>
      <c r="J805" s="72">
        <v>3601162.56</v>
      </c>
    </row>
    <row r="806" spans="4:10" x14ac:dyDescent="0.2">
      <c r="D806" t="s">
        <v>415</v>
      </c>
      <c r="E806" t="s">
        <v>17</v>
      </c>
      <c r="F806">
        <v>113.89</v>
      </c>
      <c r="G806" s="71">
        <v>-1000</v>
      </c>
      <c r="H806" t="s">
        <v>113</v>
      </c>
      <c r="I806">
        <v>-20</v>
      </c>
      <c r="J806" s="72">
        <v>4628962.5599999996</v>
      </c>
    </row>
    <row r="807" spans="4:10" x14ac:dyDescent="0.2">
      <c r="D807" t="s">
        <v>415</v>
      </c>
      <c r="E807" t="s">
        <v>17</v>
      </c>
      <c r="F807">
        <v>2.4300000000000002</v>
      </c>
      <c r="G807" s="71">
        <v>-1000</v>
      </c>
      <c r="H807" t="s">
        <v>114</v>
      </c>
      <c r="I807" s="72">
        <v>24278.85</v>
      </c>
      <c r="J807" s="72">
        <v>4628982.5599999996</v>
      </c>
    </row>
    <row r="808" spans="4:10" x14ac:dyDescent="0.2">
      <c r="D808" t="s">
        <v>415</v>
      </c>
      <c r="E808" t="s">
        <v>17</v>
      </c>
      <c r="F808">
        <v>113.89</v>
      </c>
      <c r="G808" s="71">
        <v>-1000</v>
      </c>
      <c r="H808" t="s">
        <v>115</v>
      </c>
      <c r="I808" s="72">
        <v>1138900</v>
      </c>
      <c r="J808" s="72">
        <v>4604703.72</v>
      </c>
    </row>
    <row r="809" spans="4:10" x14ac:dyDescent="0.2">
      <c r="D809" t="s">
        <v>415</v>
      </c>
      <c r="E809" t="s">
        <v>17</v>
      </c>
      <c r="F809">
        <v>113.89</v>
      </c>
      <c r="G809" s="71">
        <v>-1000</v>
      </c>
      <c r="H809" t="s">
        <v>113</v>
      </c>
      <c r="I809">
        <v>-20</v>
      </c>
      <c r="J809" s="72">
        <v>3465803.72</v>
      </c>
    </row>
    <row r="810" spans="4:10" x14ac:dyDescent="0.2">
      <c r="D810" t="s">
        <v>415</v>
      </c>
      <c r="E810" t="s">
        <v>17</v>
      </c>
      <c r="F810">
        <v>2.4300000000000002</v>
      </c>
      <c r="G810" s="71">
        <v>-1000</v>
      </c>
      <c r="H810" t="s">
        <v>114</v>
      </c>
      <c r="I810" s="72">
        <v>24278.85</v>
      </c>
      <c r="J810" s="72">
        <v>3465823.72</v>
      </c>
    </row>
    <row r="811" spans="4:10" x14ac:dyDescent="0.2">
      <c r="D811" t="s">
        <v>415</v>
      </c>
      <c r="E811" t="s">
        <v>17</v>
      </c>
      <c r="F811">
        <v>113.89</v>
      </c>
      <c r="G811" s="71">
        <v>-1000</v>
      </c>
      <c r="H811" t="s">
        <v>115</v>
      </c>
      <c r="I811" s="72">
        <v>1138900</v>
      </c>
      <c r="J811" s="72">
        <v>3441544.87</v>
      </c>
    </row>
    <row r="812" spans="4:10" x14ac:dyDescent="0.2">
      <c r="D812" t="s">
        <v>416</v>
      </c>
      <c r="E812" t="s">
        <v>17</v>
      </c>
      <c r="F812">
        <v>113.91</v>
      </c>
      <c r="G812" s="71">
        <v>-1000</v>
      </c>
      <c r="H812" t="s">
        <v>113</v>
      </c>
      <c r="I812">
        <v>-20</v>
      </c>
      <c r="J812" s="72">
        <v>2302644.87</v>
      </c>
    </row>
    <row r="813" spans="4:10" x14ac:dyDescent="0.2">
      <c r="D813" t="s">
        <v>416</v>
      </c>
      <c r="E813" t="s">
        <v>17</v>
      </c>
      <c r="F813">
        <v>2.42</v>
      </c>
      <c r="G813" s="71">
        <v>-1000</v>
      </c>
      <c r="H813" t="s">
        <v>114</v>
      </c>
      <c r="I813" s="72">
        <v>24198.720000000001</v>
      </c>
      <c r="J813" s="72">
        <v>2302664.87</v>
      </c>
    </row>
    <row r="814" spans="4:10" x14ac:dyDescent="0.2">
      <c r="D814" t="s">
        <v>416</v>
      </c>
      <c r="E814" t="s">
        <v>17</v>
      </c>
      <c r="F814">
        <v>113.91</v>
      </c>
      <c r="G814" s="71">
        <v>-1000</v>
      </c>
      <c r="H814" t="s">
        <v>115</v>
      </c>
      <c r="I814" s="72">
        <v>1139100</v>
      </c>
      <c r="J814" s="72">
        <v>2278466.15</v>
      </c>
    </row>
    <row r="815" spans="4:10" x14ac:dyDescent="0.2">
      <c r="D815" t="s">
        <v>416</v>
      </c>
      <c r="E815" t="s">
        <v>17</v>
      </c>
      <c r="F815">
        <v>113.91</v>
      </c>
      <c r="G815" s="71">
        <v>-1000</v>
      </c>
      <c r="H815" t="s">
        <v>113</v>
      </c>
      <c r="I815">
        <v>-20</v>
      </c>
      <c r="J815" s="72">
        <v>1139366.1499999999</v>
      </c>
    </row>
    <row r="816" spans="4:10" x14ac:dyDescent="0.2">
      <c r="D816" t="s">
        <v>416</v>
      </c>
      <c r="E816" t="s">
        <v>17</v>
      </c>
      <c r="F816">
        <v>2.42</v>
      </c>
      <c r="G816" s="71">
        <v>-1000</v>
      </c>
      <c r="H816" t="s">
        <v>114</v>
      </c>
      <c r="I816" s="72">
        <v>24198.720000000001</v>
      </c>
      <c r="J816" s="72">
        <v>1139386.1499999999</v>
      </c>
    </row>
    <row r="817" spans="4:10" x14ac:dyDescent="0.2">
      <c r="D817" t="s">
        <v>416</v>
      </c>
      <c r="E817" t="s">
        <v>17</v>
      </c>
      <c r="F817">
        <v>113.91</v>
      </c>
      <c r="G817" s="71">
        <v>-1000</v>
      </c>
      <c r="H817" t="s">
        <v>115</v>
      </c>
      <c r="I817" s="72">
        <v>1139100</v>
      </c>
      <c r="J817" s="72">
        <v>1115187.44</v>
      </c>
    </row>
    <row r="818" spans="4:10" x14ac:dyDescent="0.2">
      <c r="D818" t="s">
        <v>416</v>
      </c>
      <c r="E818" t="s">
        <v>17</v>
      </c>
      <c r="F818">
        <v>113.91</v>
      </c>
      <c r="G818" s="71">
        <v>-1000</v>
      </c>
      <c r="H818" t="s">
        <v>113</v>
      </c>
      <c r="I818">
        <v>-20</v>
      </c>
      <c r="J818" s="72">
        <v>-23912.560000000001</v>
      </c>
    </row>
    <row r="819" spans="4:10" x14ac:dyDescent="0.2">
      <c r="D819" t="s">
        <v>416</v>
      </c>
      <c r="E819" t="s">
        <v>17</v>
      </c>
      <c r="F819">
        <v>2.42</v>
      </c>
      <c r="G819" s="71">
        <v>-1000</v>
      </c>
      <c r="H819" t="s">
        <v>114</v>
      </c>
      <c r="I819" s="72">
        <v>24198.720000000001</v>
      </c>
      <c r="J819" s="72">
        <v>-23892.560000000001</v>
      </c>
    </row>
    <row r="820" spans="4:10" x14ac:dyDescent="0.2">
      <c r="D820" t="s">
        <v>416</v>
      </c>
      <c r="E820" t="s">
        <v>17</v>
      </c>
      <c r="F820">
        <v>113.91</v>
      </c>
      <c r="G820" s="71">
        <v>-1000</v>
      </c>
      <c r="H820" t="s">
        <v>115</v>
      </c>
      <c r="I820" s="72">
        <v>1139100</v>
      </c>
      <c r="J820" s="72">
        <v>-48091.28</v>
      </c>
    </row>
    <row r="821" spans="4:10" x14ac:dyDescent="0.2">
      <c r="D821" t="s">
        <v>416</v>
      </c>
      <c r="E821" t="s">
        <v>17</v>
      </c>
      <c r="F821">
        <v>113.91</v>
      </c>
      <c r="G821" s="71">
        <v>-1000</v>
      </c>
      <c r="H821" t="s">
        <v>113</v>
      </c>
      <c r="I821">
        <v>-20</v>
      </c>
      <c r="J821" s="72">
        <v>-1187191.28</v>
      </c>
    </row>
    <row r="822" spans="4:10" x14ac:dyDescent="0.2">
      <c r="D822" t="s">
        <v>416</v>
      </c>
      <c r="E822" t="s">
        <v>17</v>
      </c>
      <c r="F822">
        <v>2.42</v>
      </c>
      <c r="G822" s="71">
        <v>-1000</v>
      </c>
      <c r="H822" t="s">
        <v>114</v>
      </c>
      <c r="I822" s="72">
        <v>24198.720000000001</v>
      </c>
      <c r="J822" s="72">
        <v>-1187171.28</v>
      </c>
    </row>
    <row r="823" spans="4:10" x14ac:dyDescent="0.2">
      <c r="D823" t="s">
        <v>416</v>
      </c>
      <c r="E823" t="s">
        <v>17</v>
      </c>
      <c r="F823">
        <v>113.91</v>
      </c>
      <c r="G823" s="71">
        <v>-1000</v>
      </c>
      <c r="H823" t="s">
        <v>115</v>
      </c>
      <c r="I823" s="72">
        <v>1139100</v>
      </c>
      <c r="J823" s="72">
        <v>-1211370</v>
      </c>
    </row>
    <row r="824" spans="4:10" x14ac:dyDescent="0.2">
      <c r="D824" t="s">
        <v>417</v>
      </c>
      <c r="E824" t="s">
        <v>17</v>
      </c>
      <c r="F824">
        <v>113.54</v>
      </c>
      <c r="G824" s="71">
        <v>-1000</v>
      </c>
      <c r="H824" t="s">
        <v>113</v>
      </c>
      <c r="I824">
        <v>-20</v>
      </c>
      <c r="J824" s="72">
        <v>-2350470</v>
      </c>
    </row>
    <row r="825" spans="4:10" x14ac:dyDescent="0.2">
      <c r="D825" t="s">
        <v>417</v>
      </c>
      <c r="E825" t="s">
        <v>17</v>
      </c>
      <c r="F825">
        <v>2.41</v>
      </c>
      <c r="G825" s="71">
        <v>-1000</v>
      </c>
      <c r="H825" t="s">
        <v>114</v>
      </c>
      <c r="I825" s="72">
        <v>24118.59</v>
      </c>
      <c r="J825" s="72">
        <v>-2350450</v>
      </c>
    </row>
    <row r="826" spans="4:10" x14ac:dyDescent="0.2">
      <c r="D826" t="s">
        <v>417</v>
      </c>
      <c r="E826" t="s">
        <v>17</v>
      </c>
      <c r="F826">
        <v>113.54</v>
      </c>
      <c r="G826" s="71">
        <v>-1000</v>
      </c>
      <c r="H826" t="s">
        <v>115</v>
      </c>
      <c r="I826" s="72">
        <v>1135400</v>
      </c>
      <c r="J826" s="72">
        <v>-2374568.59</v>
      </c>
    </row>
    <row r="827" spans="4:10" x14ac:dyDescent="0.2">
      <c r="D827" t="s">
        <v>417</v>
      </c>
      <c r="E827" t="s">
        <v>17</v>
      </c>
      <c r="F827">
        <v>113.54</v>
      </c>
      <c r="G827" s="71">
        <v>-1000</v>
      </c>
      <c r="H827" t="s">
        <v>113</v>
      </c>
      <c r="I827">
        <v>-20</v>
      </c>
      <c r="J827" s="72">
        <v>-3509968.59</v>
      </c>
    </row>
    <row r="828" spans="4:10" x14ac:dyDescent="0.2">
      <c r="D828" t="s">
        <v>417</v>
      </c>
      <c r="E828" t="s">
        <v>17</v>
      </c>
      <c r="F828">
        <v>2.41</v>
      </c>
      <c r="G828" s="71">
        <v>-1000</v>
      </c>
      <c r="H828" t="s">
        <v>114</v>
      </c>
      <c r="I828" s="72">
        <v>24118.59</v>
      </c>
      <c r="J828" s="72">
        <v>-3509948.59</v>
      </c>
    </row>
    <row r="829" spans="4:10" x14ac:dyDescent="0.2">
      <c r="D829" t="s">
        <v>417</v>
      </c>
      <c r="E829" t="s">
        <v>17</v>
      </c>
      <c r="F829">
        <v>113.54</v>
      </c>
      <c r="G829" s="71">
        <v>-1000</v>
      </c>
      <c r="H829" t="s">
        <v>115</v>
      </c>
      <c r="I829" s="72">
        <v>1135400</v>
      </c>
      <c r="J829" s="72">
        <v>-3534067.18</v>
      </c>
    </row>
    <row r="830" spans="4:10" x14ac:dyDescent="0.2">
      <c r="D830" t="s">
        <v>417</v>
      </c>
      <c r="E830" t="s">
        <v>17</v>
      </c>
      <c r="F830">
        <v>113.54</v>
      </c>
      <c r="G830" s="71">
        <v>-1000</v>
      </c>
      <c r="H830" t="s">
        <v>113</v>
      </c>
      <c r="I830">
        <v>-20</v>
      </c>
      <c r="J830" s="72">
        <v>-4669467.18</v>
      </c>
    </row>
    <row r="831" spans="4:10" x14ac:dyDescent="0.2">
      <c r="D831" t="s">
        <v>417</v>
      </c>
      <c r="E831" t="s">
        <v>17</v>
      </c>
      <c r="F831">
        <v>2.41</v>
      </c>
      <c r="G831" s="71">
        <v>-1000</v>
      </c>
      <c r="H831" t="s">
        <v>114</v>
      </c>
      <c r="I831" s="72">
        <v>24118.59</v>
      </c>
      <c r="J831" s="72">
        <v>-4669447.18</v>
      </c>
    </row>
    <row r="832" spans="4:10" x14ac:dyDescent="0.2">
      <c r="D832" t="s">
        <v>417</v>
      </c>
      <c r="E832" t="s">
        <v>17</v>
      </c>
      <c r="F832">
        <v>113.54</v>
      </c>
      <c r="G832" s="71">
        <v>-1000</v>
      </c>
      <c r="H832" t="s">
        <v>115</v>
      </c>
      <c r="I832" s="72">
        <v>1135400</v>
      </c>
      <c r="J832" s="72">
        <v>-4693565.7699999996</v>
      </c>
    </row>
    <row r="833" spans="4:10" x14ac:dyDescent="0.2">
      <c r="D833" t="s">
        <v>417</v>
      </c>
      <c r="E833" t="s">
        <v>17</v>
      </c>
      <c r="F833">
        <v>113.54</v>
      </c>
      <c r="G833" s="71">
        <v>-1000</v>
      </c>
      <c r="H833" t="s">
        <v>113</v>
      </c>
      <c r="I833">
        <v>-20</v>
      </c>
      <c r="J833" s="72">
        <v>-5828965.7699999996</v>
      </c>
    </row>
    <row r="834" spans="4:10" x14ac:dyDescent="0.2">
      <c r="D834" t="s">
        <v>417</v>
      </c>
      <c r="E834" t="s">
        <v>17</v>
      </c>
      <c r="F834">
        <v>2.41</v>
      </c>
      <c r="G834" s="71">
        <v>-1000</v>
      </c>
      <c r="H834" t="s">
        <v>114</v>
      </c>
      <c r="I834" s="72">
        <v>24118.59</v>
      </c>
      <c r="J834" s="72">
        <v>-5828945.7699999996</v>
      </c>
    </row>
    <row r="835" spans="4:10" x14ac:dyDescent="0.2">
      <c r="D835" t="s">
        <v>417</v>
      </c>
      <c r="E835" t="s">
        <v>17</v>
      </c>
      <c r="F835">
        <v>113.54</v>
      </c>
      <c r="G835" s="71">
        <v>-1000</v>
      </c>
      <c r="H835" t="s">
        <v>115</v>
      </c>
      <c r="I835" s="72">
        <v>1135400</v>
      </c>
      <c r="J835" s="72">
        <v>-5853064.3600000003</v>
      </c>
    </row>
    <row r="836" spans="4:10" x14ac:dyDescent="0.2">
      <c r="D836" t="s">
        <v>418</v>
      </c>
      <c r="E836" t="s">
        <v>17</v>
      </c>
      <c r="F836">
        <v>113.38</v>
      </c>
      <c r="G836" s="71">
        <v>-1000</v>
      </c>
      <c r="H836" t="s">
        <v>113</v>
      </c>
      <c r="I836">
        <v>-20</v>
      </c>
      <c r="J836" s="72">
        <v>-6988464.3600000003</v>
      </c>
    </row>
    <row r="837" spans="4:10" x14ac:dyDescent="0.2">
      <c r="D837" t="s">
        <v>418</v>
      </c>
      <c r="E837" t="s">
        <v>17</v>
      </c>
      <c r="F837">
        <v>2.4</v>
      </c>
      <c r="G837" s="71">
        <v>-1000</v>
      </c>
      <c r="H837" t="s">
        <v>114</v>
      </c>
      <c r="I837" s="72">
        <v>24038.46</v>
      </c>
      <c r="J837" s="72">
        <v>-6988444.3600000003</v>
      </c>
    </row>
    <row r="838" spans="4:10" x14ac:dyDescent="0.2">
      <c r="D838" t="s">
        <v>418</v>
      </c>
      <c r="E838" t="s">
        <v>17</v>
      </c>
      <c r="F838">
        <v>113.38</v>
      </c>
      <c r="G838" s="71">
        <v>-1000</v>
      </c>
      <c r="H838" t="s">
        <v>115</v>
      </c>
      <c r="I838" s="72">
        <v>1133800</v>
      </c>
      <c r="J838" s="72">
        <v>-7012482.8200000003</v>
      </c>
    </row>
    <row r="839" spans="4:10" x14ac:dyDescent="0.2">
      <c r="D839" t="s">
        <v>418</v>
      </c>
      <c r="E839" t="s">
        <v>17</v>
      </c>
      <c r="F839">
        <v>113.38</v>
      </c>
      <c r="G839" s="71">
        <v>-1000</v>
      </c>
      <c r="H839" t="s">
        <v>113</v>
      </c>
      <c r="I839">
        <v>-20</v>
      </c>
      <c r="J839" s="72">
        <v>-8146282.8200000003</v>
      </c>
    </row>
    <row r="840" spans="4:10" x14ac:dyDescent="0.2">
      <c r="D840" t="s">
        <v>418</v>
      </c>
      <c r="E840" t="s">
        <v>17</v>
      </c>
      <c r="F840">
        <v>2.4</v>
      </c>
      <c r="G840" s="71">
        <v>-1000</v>
      </c>
      <c r="H840" t="s">
        <v>114</v>
      </c>
      <c r="I840" s="72">
        <v>24038.46</v>
      </c>
      <c r="J840" s="72">
        <v>-8146262.8200000003</v>
      </c>
    </row>
    <row r="841" spans="4:10" x14ac:dyDescent="0.2">
      <c r="D841" t="s">
        <v>418</v>
      </c>
      <c r="E841" t="s">
        <v>17</v>
      </c>
      <c r="F841">
        <v>113.38</v>
      </c>
      <c r="G841" s="71">
        <v>-1000</v>
      </c>
      <c r="H841" t="s">
        <v>115</v>
      </c>
      <c r="I841" s="72">
        <v>1133800</v>
      </c>
      <c r="J841" s="72">
        <v>-8170301.2800000003</v>
      </c>
    </row>
    <row r="842" spans="4:10" x14ac:dyDescent="0.2">
      <c r="D842" t="s">
        <v>418</v>
      </c>
      <c r="E842" t="s">
        <v>17</v>
      </c>
      <c r="F842">
        <v>113.38</v>
      </c>
      <c r="G842" s="71">
        <v>-1000</v>
      </c>
      <c r="H842" t="s">
        <v>113</v>
      </c>
      <c r="I842">
        <v>-20</v>
      </c>
      <c r="J842" s="72">
        <v>-9304101.2799999993</v>
      </c>
    </row>
    <row r="843" spans="4:10" x14ac:dyDescent="0.2">
      <c r="D843" t="s">
        <v>418</v>
      </c>
      <c r="E843" t="s">
        <v>17</v>
      </c>
      <c r="F843">
        <v>2.4</v>
      </c>
      <c r="G843" s="71">
        <v>-1000</v>
      </c>
      <c r="H843" t="s">
        <v>114</v>
      </c>
      <c r="I843" s="72">
        <v>24038.46</v>
      </c>
      <c r="J843" s="72">
        <v>-9304081.2799999993</v>
      </c>
    </row>
    <row r="844" spans="4:10" x14ac:dyDescent="0.2">
      <c r="D844" t="s">
        <v>418</v>
      </c>
      <c r="E844" t="s">
        <v>17</v>
      </c>
      <c r="F844">
        <v>113.38</v>
      </c>
      <c r="G844" s="71">
        <v>-1000</v>
      </c>
      <c r="H844" t="s">
        <v>115</v>
      </c>
      <c r="I844" s="72">
        <v>1133800</v>
      </c>
      <c r="J844" s="72">
        <v>-9328119.7400000002</v>
      </c>
    </row>
    <row r="845" spans="4:10" x14ac:dyDescent="0.2">
      <c r="D845" t="s">
        <v>418</v>
      </c>
      <c r="E845" t="s">
        <v>17</v>
      </c>
      <c r="F845">
        <v>113.38</v>
      </c>
      <c r="G845" s="71">
        <v>-1000</v>
      </c>
      <c r="H845" t="s">
        <v>113</v>
      </c>
      <c r="I845">
        <v>-20</v>
      </c>
      <c r="J845" s="72">
        <v>-10461919.74</v>
      </c>
    </row>
    <row r="846" spans="4:10" x14ac:dyDescent="0.2">
      <c r="D846" t="s">
        <v>418</v>
      </c>
      <c r="E846" t="s">
        <v>17</v>
      </c>
      <c r="F846">
        <v>2.4</v>
      </c>
      <c r="G846" s="71">
        <v>-1000</v>
      </c>
      <c r="H846" t="s">
        <v>114</v>
      </c>
      <c r="I846" s="72">
        <v>24038.46</v>
      </c>
      <c r="J846" s="72">
        <v>-10461899.74</v>
      </c>
    </row>
    <row r="847" spans="4:10" x14ac:dyDescent="0.2">
      <c r="D847" t="s">
        <v>418</v>
      </c>
      <c r="E847" t="s">
        <v>17</v>
      </c>
      <c r="F847">
        <v>113.38</v>
      </c>
      <c r="G847" s="71">
        <v>-1000</v>
      </c>
      <c r="H847" t="s">
        <v>115</v>
      </c>
      <c r="I847" s="72">
        <v>1133800</v>
      </c>
      <c r="J847" s="72">
        <v>-10485938.210000001</v>
      </c>
    </row>
    <row r="848" spans="4:10" x14ac:dyDescent="0.2">
      <c r="D848" t="s">
        <v>418</v>
      </c>
      <c r="E848" t="s">
        <v>17</v>
      </c>
      <c r="F848">
        <v>113.38</v>
      </c>
      <c r="G848" s="71">
        <v>-1000</v>
      </c>
      <c r="H848" t="s">
        <v>113</v>
      </c>
      <c r="I848">
        <v>-20</v>
      </c>
      <c r="J848" s="72">
        <v>-11619738.210000001</v>
      </c>
    </row>
    <row r="849" spans="4:10" x14ac:dyDescent="0.2">
      <c r="D849" t="s">
        <v>418</v>
      </c>
      <c r="E849" t="s">
        <v>17</v>
      </c>
      <c r="F849">
        <v>2.4</v>
      </c>
      <c r="G849" s="71">
        <v>-1000</v>
      </c>
      <c r="H849" t="s">
        <v>114</v>
      </c>
      <c r="I849" s="72">
        <v>24038.46</v>
      </c>
      <c r="J849" s="72">
        <v>-11619718.210000001</v>
      </c>
    </row>
    <row r="850" spans="4:10" x14ac:dyDescent="0.2">
      <c r="D850" t="s">
        <v>418</v>
      </c>
      <c r="E850" t="s">
        <v>17</v>
      </c>
      <c r="F850">
        <v>113.38</v>
      </c>
      <c r="G850" s="71">
        <v>-1000</v>
      </c>
      <c r="H850" t="s">
        <v>115</v>
      </c>
      <c r="I850" s="72">
        <v>1133800</v>
      </c>
      <c r="J850" s="72">
        <v>-11643756.67</v>
      </c>
    </row>
    <row r="851" spans="4:10" x14ac:dyDescent="0.2">
      <c r="D851" t="s">
        <v>418</v>
      </c>
      <c r="E851" t="s">
        <v>17</v>
      </c>
      <c r="F851">
        <v>113.38</v>
      </c>
      <c r="G851" s="71">
        <v>-1000</v>
      </c>
      <c r="H851" t="s">
        <v>113</v>
      </c>
      <c r="I851">
        <v>-20</v>
      </c>
      <c r="J851" s="72">
        <v>-12777556.67</v>
      </c>
    </row>
    <row r="852" spans="4:10" x14ac:dyDescent="0.2">
      <c r="D852" t="s">
        <v>418</v>
      </c>
      <c r="E852" t="s">
        <v>17</v>
      </c>
      <c r="F852">
        <v>2.4</v>
      </c>
      <c r="G852" s="71">
        <v>-1000</v>
      </c>
      <c r="H852" t="s">
        <v>114</v>
      </c>
      <c r="I852" s="72">
        <v>24038.46</v>
      </c>
      <c r="J852" s="72">
        <v>-12777536.67</v>
      </c>
    </row>
    <row r="853" spans="4:10" x14ac:dyDescent="0.2">
      <c r="D853" t="s">
        <v>418</v>
      </c>
      <c r="E853" t="s">
        <v>17</v>
      </c>
      <c r="F853">
        <v>113.38</v>
      </c>
      <c r="G853" s="71">
        <v>-1000</v>
      </c>
      <c r="H853" t="s">
        <v>115</v>
      </c>
      <c r="I853" s="72">
        <v>1133800</v>
      </c>
      <c r="J853" s="72">
        <v>-12801575.130000001</v>
      </c>
    </row>
    <row r="854" spans="4:10" x14ac:dyDescent="0.2">
      <c r="D854" t="s">
        <v>418</v>
      </c>
      <c r="E854" t="s">
        <v>17</v>
      </c>
      <c r="F854">
        <v>113.38</v>
      </c>
      <c r="G854" s="71">
        <v>-1000</v>
      </c>
      <c r="H854" t="s">
        <v>113</v>
      </c>
      <c r="I854">
        <v>-20</v>
      </c>
      <c r="J854" s="72">
        <v>-13935375.130000001</v>
      </c>
    </row>
    <row r="855" spans="4:10" x14ac:dyDescent="0.2">
      <c r="D855" t="s">
        <v>418</v>
      </c>
      <c r="E855" t="s">
        <v>17</v>
      </c>
      <c r="F855">
        <v>2.4</v>
      </c>
      <c r="G855" s="71">
        <v>-1000</v>
      </c>
      <c r="H855" t="s">
        <v>114</v>
      </c>
      <c r="I855" s="72">
        <v>24038.46</v>
      </c>
      <c r="J855" s="72">
        <v>-13935355.130000001</v>
      </c>
    </row>
    <row r="856" spans="4:10" x14ac:dyDescent="0.2">
      <c r="D856" t="s">
        <v>418</v>
      </c>
      <c r="E856" t="s">
        <v>17</v>
      </c>
      <c r="F856">
        <v>113.38</v>
      </c>
      <c r="G856" s="71">
        <v>-1000</v>
      </c>
      <c r="H856" t="s">
        <v>115</v>
      </c>
      <c r="I856" s="72">
        <v>1133800</v>
      </c>
      <c r="J856" s="72">
        <v>-13959393.59</v>
      </c>
    </row>
    <row r="857" spans="4:10" x14ac:dyDescent="0.2">
      <c r="D857" t="s">
        <v>419</v>
      </c>
      <c r="E857" t="s">
        <v>17</v>
      </c>
      <c r="F857">
        <v>113.31</v>
      </c>
      <c r="G857" s="71">
        <v>-1000</v>
      </c>
      <c r="H857" t="s">
        <v>113</v>
      </c>
      <c r="I857">
        <v>-20</v>
      </c>
      <c r="J857" s="72">
        <v>-15093193.59</v>
      </c>
    </row>
    <row r="858" spans="4:10" x14ac:dyDescent="0.2">
      <c r="D858" t="s">
        <v>419</v>
      </c>
      <c r="E858" t="s">
        <v>17</v>
      </c>
      <c r="F858">
        <v>2.4</v>
      </c>
      <c r="G858" s="71">
        <v>-1000</v>
      </c>
      <c r="H858" t="s">
        <v>114</v>
      </c>
      <c r="I858" s="72">
        <v>23958.33</v>
      </c>
      <c r="J858" s="72">
        <v>-15093173.59</v>
      </c>
    </row>
    <row r="859" spans="4:10" x14ac:dyDescent="0.2">
      <c r="D859" t="s">
        <v>419</v>
      </c>
      <c r="E859" t="s">
        <v>17</v>
      </c>
      <c r="F859">
        <v>113.31</v>
      </c>
      <c r="G859" s="71">
        <v>-1000</v>
      </c>
      <c r="H859" t="s">
        <v>115</v>
      </c>
      <c r="I859" s="72">
        <v>1133100</v>
      </c>
      <c r="J859" s="72">
        <v>-15117131.92</v>
      </c>
    </row>
    <row r="860" spans="4:10" x14ac:dyDescent="0.2">
      <c r="D860" t="s">
        <v>420</v>
      </c>
      <c r="E860" t="s">
        <v>15</v>
      </c>
      <c r="F860">
        <v>102.77</v>
      </c>
      <c r="G860" s="71">
        <v>1000</v>
      </c>
      <c r="H860" t="s">
        <v>113</v>
      </c>
      <c r="I860">
        <v>-20</v>
      </c>
      <c r="J860" s="72">
        <v>-16250231.92</v>
      </c>
    </row>
    <row r="861" spans="4:10" x14ac:dyDescent="0.2">
      <c r="D861" t="s">
        <v>420</v>
      </c>
      <c r="E861" t="s">
        <v>15</v>
      </c>
      <c r="F861">
        <v>2.3199999999999998</v>
      </c>
      <c r="G861" s="71">
        <v>1000</v>
      </c>
      <c r="H861" t="s">
        <v>114</v>
      </c>
      <c r="I861" s="72">
        <v>-23157.05</v>
      </c>
      <c r="J861" s="72">
        <v>-16250211.92</v>
      </c>
    </row>
    <row r="862" spans="4:10" x14ac:dyDescent="0.2">
      <c r="D862" t="s">
        <v>420</v>
      </c>
      <c r="E862" t="s">
        <v>15</v>
      </c>
      <c r="F862">
        <v>102.77</v>
      </c>
      <c r="G862" s="71">
        <v>1000</v>
      </c>
      <c r="H862" t="s">
        <v>115</v>
      </c>
      <c r="I862" s="72">
        <v>-1027700</v>
      </c>
      <c r="J862" s="72">
        <v>-16227054.869999999</v>
      </c>
    </row>
    <row r="863" spans="4:10" x14ac:dyDescent="0.2">
      <c r="D863" t="s">
        <v>164</v>
      </c>
      <c r="E863" t="s">
        <v>15</v>
      </c>
      <c r="F863">
        <v>102.9</v>
      </c>
      <c r="G863" s="71">
        <v>1000</v>
      </c>
      <c r="H863" t="s">
        <v>113</v>
      </c>
      <c r="I863">
        <v>-20</v>
      </c>
      <c r="J863" s="72">
        <v>-15199354.869999999</v>
      </c>
    </row>
    <row r="864" spans="4:10" x14ac:dyDescent="0.2">
      <c r="D864" t="s">
        <v>164</v>
      </c>
      <c r="E864" t="s">
        <v>15</v>
      </c>
      <c r="F864">
        <v>2.31</v>
      </c>
      <c r="G864" s="71">
        <v>1000</v>
      </c>
      <c r="H864" t="s">
        <v>114</v>
      </c>
      <c r="I864" s="72">
        <v>-23076.92</v>
      </c>
      <c r="J864" s="72">
        <v>-15199334.869999999</v>
      </c>
    </row>
    <row r="865" spans="4:10" x14ac:dyDescent="0.2">
      <c r="D865" t="s">
        <v>164</v>
      </c>
      <c r="E865" t="s">
        <v>15</v>
      </c>
      <c r="F865">
        <v>102.9</v>
      </c>
      <c r="G865" s="71">
        <v>1000</v>
      </c>
      <c r="H865" t="s">
        <v>115</v>
      </c>
      <c r="I865" s="72">
        <v>-1029000</v>
      </c>
      <c r="J865" s="72">
        <v>-15176257.949999999</v>
      </c>
    </row>
    <row r="866" spans="4:10" x14ac:dyDescent="0.2">
      <c r="D866" t="s">
        <v>164</v>
      </c>
      <c r="E866" t="s">
        <v>15</v>
      </c>
      <c r="F866">
        <v>102.9</v>
      </c>
      <c r="G866" s="71">
        <v>1000</v>
      </c>
      <c r="H866" t="s">
        <v>113</v>
      </c>
      <c r="I866">
        <v>-20</v>
      </c>
      <c r="J866" s="72">
        <v>-14147257.949999999</v>
      </c>
    </row>
    <row r="867" spans="4:10" x14ac:dyDescent="0.2">
      <c r="D867" t="s">
        <v>164</v>
      </c>
      <c r="E867" t="s">
        <v>15</v>
      </c>
      <c r="F867">
        <v>2.31</v>
      </c>
      <c r="G867" s="71">
        <v>1000</v>
      </c>
      <c r="H867" t="s">
        <v>114</v>
      </c>
      <c r="I867" s="72">
        <v>-23076.92</v>
      </c>
      <c r="J867" s="72">
        <v>-14147237.949999999</v>
      </c>
    </row>
    <row r="868" spans="4:10" x14ac:dyDescent="0.2">
      <c r="D868" t="s">
        <v>164</v>
      </c>
      <c r="E868" t="s">
        <v>15</v>
      </c>
      <c r="F868">
        <v>102.9</v>
      </c>
      <c r="G868" s="71">
        <v>1000</v>
      </c>
      <c r="H868" t="s">
        <v>115</v>
      </c>
      <c r="I868" s="72">
        <v>-1029000</v>
      </c>
      <c r="J868" s="72">
        <v>-14124161.029999999</v>
      </c>
    </row>
    <row r="869" spans="4:10" x14ac:dyDescent="0.2">
      <c r="D869" t="s">
        <v>164</v>
      </c>
      <c r="E869" t="s">
        <v>15</v>
      </c>
      <c r="F869">
        <v>102.9</v>
      </c>
      <c r="G869" s="71">
        <v>1000</v>
      </c>
      <c r="H869" t="s">
        <v>113</v>
      </c>
      <c r="I869">
        <v>-20</v>
      </c>
      <c r="J869" s="72">
        <v>-13095161.029999999</v>
      </c>
    </row>
    <row r="870" spans="4:10" x14ac:dyDescent="0.2">
      <c r="D870" t="s">
        <v>164</v>
      </c>
      <c r="E870" t="s">
        <v>15</v>
      </c>
      <c r="F870">
        <v>2.31</v>
      </c>
      <c r="G870" s="71">
        <v>1000</v>
      </c>
      <c r="H870" t="s">
        <v>114</v>
      </c>
      <c r="I870" s="72">
        <v>-23076.92</v>
      </c>
      <c r="J870" s="72">
        <v>-13095141.029999999</v>
      </c>
    </row>
    <row r="871" spans="4:10" x14ac:dyDescent="0.2">
      <c r="D871" t="s">
        <v>164</v>
      </c>
      <c r="E871" t="s">
        <v>15</v>
      </c>
      <c r="F871">
        <v>102.9</v>
      </c>
      <c r="G871" s="71">
        <v>1000</v>
      </c>
      <c r="H871" t="s">
        <v>115</v>
      </c>
      <c r="I871" s="72">
        <v>-1029000</v>
      </c>
      <c r="J871" s="72">
        <v>-13072064.1</v>
      </c>
    </row>
    <row r="872" spans="4:10" x14ac:dyDescent="0.2">
      <c r="D872" t="s">
        <v>164</v>
      </c>
      <c r="E872" t="s">
        <v>15</v>
      </c>
      <c r="F872">
        <v>102.9</v>
      </c>
      <c r="G872" s="71">
        <v>1000</v>
      </c>
      <c r="H872" t="s">
        <v>113</v>
      </c>
      <c r="I872">
        <v>-20</v>
      </c>
      <c r="J872" s="72">
        <v>-12043064.1</v>
      </c>
    </row>
    <row r="873" spans="4:10" x14ac:dyDescent="0.2">
      <c r="D873" t="s">
        <v>164</v>
      </c>
      <c r="E873" t="s">
        <v>15</v>
      </c>
      <c r="F873">
        <v>2.31</v>
      </c>
      <c r="G873" s="71">
        <v>1000</v>
      </c>
      <c r="H873" t="s">
        <v>114</v>
      </c>
      <c r="I873" s="72">
        <v>-23076.92</v>
      </c>
      <c r="J873" s="72">
        <v>-12043044.1</v>
      </c>
    </row>
    <row r="874" spans="4:10" x14ac:dyDescent="0.2">
      <c r="D874" t="s">
        <v>164</v>
      </c>
      <c r="E874" t="s">
        <v>15</v>
      </c>
      <c r="F874">
        <v>102.9</v>
      </c>
      <c r="G874" s="71">
        <v>1000</v>
      </c>
      <c r="H874" t="s">
        <v>115</v>
      </c>
      <c r="I874" s="72">
        <v>-1029000</v>
      </c>
      <c r="J874" s="72">
        <v>-12019967.18</v>
      </c>
    </row>
    <row r="875" spans="4:10" x14ac:dyDescent="0.2">
      <c r="D875" t="s">
        <v>164</v>
      </c>
      <c r="E875" t="s">
        <v>15</v>
      </c>
      <c r="F875">
        <v>102.9</v>
      </c>
      <c r="G875" s="71">
        <v>1000</v>
      </c>
      <c r="H875" t="s">
        <v>113</v>
      </c>
      <c r="I875">
        <v>-20</v>
      </c>
      <c r="J875" s="72">
        <v>-10990967.18</v>
      </c>
    </row>
    <row r="876" spans="4:10" x14ac:dyDescent="0.2">
      <c r="D876" t="s">
        <v>164</v>
      </c>
      <c r="E876" t="s">
        <v>15</v>
      </c>
      <c r="F876">
        <v>2.31</v>
      </c>
      <c r="G876" s="71">
        <v>1000</v>
      </c>
      <c r="H876" t="s">
        <v>114</v>
      </c>
      <c r="I876" s="72">
        <v>-23076.92</v>
      </c>
      <c r="J876" s="72">
        <v>-10990947.18</v>
      </c>
    </row>
    <row r="877" spans="4:10" x14ac:dyDescent="0.2">
      <c r="D877" t="s">
        <v>164</v>
      </c>
      <c r="E877" t="s">
        <v>15</v>
      </c>
      <c r="F877">
        <v>102.9</v>
      </c>
      <c r="G877" s="71">
        <v>1000</v>
      </c>
      <c r="H877" t="s">
        <v>115</v>
      </c>
      <c r="I877" s="72">
        <v>-1029000</v>
      </c>
      <c r="J877" s="72">
        <v>-10967870.26</v>
      </c>
    </row>
    <row r="878" spans="4:10" x14ac:dyDescent="0.2">
      <c r="D878" t="s">
        <v>164</v>
      </c>
      <c r="E878" t="s">
        <v>15</v>
      </c>
      <c r="F878">
        <v>102.9</v>
      </c>
      <c r="G878" s="71">
        <v>1000</v>
      </c>
      <c r="H878" t="s">
        <v>113</v>
      </c>
      <c r="I878">
        <v>-20</v>
      </c>
      <c r="J878" s="72">
        <v>-9938870.2599999998</v>
      </c>
    </row>
    <row r="879" spans="4:10" x14ac:dyDescent="0.2">
      <c r="D879" t="s">
        <v>164</v>
      </c>
      <c r="E879" t="s">
        <v>15</v>
      </c>
      <c r="F879">
        <v>2.31</v>
      </c>
      <c r="G879" s="71">
        <v>1000</v>
      </c>
      <c r="H879" t="s">
        <v>114</v>
      </c>
      <c r="I879" s="72">
        <v>-23076.92</v>
      </c>
      <c r="J879" s="72">
        <v>-9938850.2599999998</v>
      </c>
    </row>
    <row r="880" spans="4:10" x14ac:dyDescent="0.2">
      <c r="D880" t="s">
        <v>164</v>
      </c>
      <c r="E880" t="s">
        <v>15</v>
      </c>
      <c r="F880">
        <v>102.9</v>
      </c>
      <c r="G880" s="71">
        <v>1000</v>
      </c>
      <c r="H880" t="s">
        <v>115</v>
      </c>
      <c r="I880" s="72">
        <v>-1029000</v>
      </c>
      <c r="J880" s="72">
        <v>-9915773.3300000001</v>
      </c>
    </row>
    <row r="881" spans="4:10" x14ac:dyDescent="0.2">
      <c r="D881" t="s">
        <v>165</v>
      </c>
      <c r="E881" t="s">
        <v>15</v>
      </c>
      <c r="F881">
        <v>102.79</v>
      </c>
      <c r="G881" s="71">
        <v>1000</v>
      </c>
      <c r="H881" t="s">
        <v>113</v>
      </c>
      <c r="I881">
        <v>-20</v>
      </c>
      <c r="J881" s="72">
        <v>-8886773.3300000001</v>
      </c>
    </row>
    <row r="882" spans="4:10" x14ac:dyDescent="0.2">
      <c r="D882" t="s">
        <v>165</v>
      </c>
      <c r="E882" t="s">
        <v>15</v>
      </c>
      <c r="F882">
        <v>2.2999999999999998</v>
      </c>
      <c r="G882" s="71">
        <v>1000</v>
      </c>
      <c r="H882" t="s">
        <v>114</v>
      </c>
      <c r="I882" s="72">
        <v>-22996.79</v>
      </c>
      <c r="J882" s="72">
        <v>-8886753.3300000001</v>
      </c>
    </row>
    <row r="883" spans="4:10" x14ac:dyDescent="0.2">
      <c r="D883" t="s">
        <v>165</v>
      </c>
      <c r="E883" t="s">
        <v>15</v>
      </c>
      <c r="F883">
        <v>102.79</v>
      </c>
      <c r="G883" s="71">
        <v>1000</v>
      </c>
      <c r="H883" t="s">
        <v>115</v>
      </c>
      <c r="I883" s="72">
        <v>-1027900</v>
      </c>
      <c r="J883" s="72">
        <v>-8863756.5399999991</v>
      </c>
    </row>
    <row r="884" spans="4:10" x14ac:dyDescent="0.2">
      <c r="D884" t="s">
        <v>165</v>
      </c>
      <c r="E884" t="s">
        <v>15</v>
      </c>
      <c r="F884">
        <v>102.79</v>
      </c>
      <c r="G884" s="71">
        <v>1000</v>
      </c>
      <c r="H884" t="s">
        <v>113</v>
      </c>
      <c r="I884">
        <v>-20</v>
      </c>
      <c r="J884" s="72">
        <v>-7835856.54</v>
      </c>
    </row>
    <row r="885" spans="4:10" x14ac:dyDescent="0.2">
      <c r="D885" t="s">
        <v>165</v>
      </c>
      <c r="E885" t="s">
        <v>15</v>
      </c>
      <c r="F885">
        <v>2.2999999999999998</v>
      </c>
      <c r="G885" s="71">
        <v>1000</v>
      </c>
      <c r="H885" t="s">
        <v>114</v>
      </c>
      <c r="I885" s="72">
        <v>-22996.79</v>
      </c>
      <c r="J885" s="72">
        <v>-7835836.54</v>
      </c>
    </row>
    <row r="886" spans="4:10" x14ac:dyDescent="0.2">
      <c r="D886" t="s">
        <v>165</v>
      </c>
      <c r="E886" t="s">
        <v>15</v>
      </c>
      <c r="F886">
        <v>102.79</v>
      </c>
      <c r="G886" s="71">
        <v>1000</v>
      </c>
      <c r="H886" t="s">
        <v>115</v>
      </c>
      <c r="I886" s="72">
        <v>-1027900</v>
      </c>
      <c r="J886" s="72">
        <v>-7812839.7400000002</v>
      </c>
    </row>
    <row r="887" spans="4:10" x14ac:dyDescent="0.2">
      <c r="D887" t="s">
        <v>165</v>
      </c>
      <c r="E887" t="s">
        <v>15</v>
      </c>
      <c r="F887">
        <v>102.79</v>
      </c>
      <c r="G887" s="71">
        <v>1000</v>
      </c>
      <c r="H887" t="s">
        <v>113</v>
      </c>
      <c r="I887">
        <v>-20</v>
      </c>
      <c r="J887" s="72">
        <v>-6784939.7400000002</v>
      </c>
    </row>
    <row r="888" spans="4:10" x14ac:dyDescent="0.2">
      <c r="D888" t="s">
        <v>165</v>
      </c>
      <c r="E888" t="s">
        <v>15</v>
      </c>
      <c r="F888">
        <v>2.2999999999999998</v>
      </c>
      <c r="G888" s="71">
        <v>1000</v>
      </c>
      <c r="H888" t="s">
        <v>114</v>
      </c>
      <c r="I888" s="72">
        <v>-22996.79</v>
      </c>
      <c r="J888" s="72">
        <v>-6784919.7400000002</v>
      </c>
    </row>
    <row r="889" spans="4:10" x14ac:dyDescent="0.2">
      <c r="D889" t="s">
        <v>165</v>
      </c>
      <c r="E889" t="s">
        <v>15</v>
      </c>
      <c r="F889">
        <v>102.79</v>
      </c>
      <c r="G889" s="71">
        <v>1000</v>
      </c>
      <c r="H889" t="s">
        <v>115</v>
      </c>
      <c r="I889" s="72">
        <v>-1027900</v>
      </c>
      <c r="J889" s="72">
        <v>-6761922.9500000002</v>
      </c>
    </row>
    <row r="890" spans="4:10" x14ac:dyDescent="0.2">
      <c r="D890" t="s">
        <v>165</v>
      </c>
      <c r="E890" t="s">
        <v>15</v>
      </c>
      <c r="F890">
        <v>102.79</v>
      </c>
      <c r="G890" s="71">
        <v>1000</v>
      </c>
      <c r="H890" t="s">
        <v>113</v>
      </c>
      <c r="I890">
        <v>-20</v>
      </c>
      <c r="J890" s="72">
        <v>-5734022.9500000002</v>
      </c>
    </row>
    <row r="891" spans="4:10" x14ac:dyDescent="0.2">
      <c r="D891" t="s">
        <v>165</v>
      </c>
      <c r="E891" t="s">
        <v>15</v>
      </c>
      <c r="F891">
        <v>2.2999999999999998</v>
      </c>
      <c r="G891" s="71">
        <v>1000</v>
      </c>
      <c r="H891" t="s">
        <v>114</v>
      </c>
      <c r="I891" s="72">
        <v>-22996.79</v>
      </c>
      <c r="J891" s="72">
        <v>-5734002.9500000002</v>
      </c>
    </row>
    <row r="892" spans="4:10" x14ac:dyDescent="0.2">
      <c r="D892" t="s">
        <v>165</v>
      </c>
      <c r="E892" t="s">
        <v>15</v>
      </c>
      <c r="F892">
        <v>102.79</v>
      </c>
      <c r="G892" s="71">
        <v>1000</v>
      </c>
      <c r="H892" t="s">
        <v>115</v>
      </c>
      <c r="I892" s="72">
        <v>-1027900</v>
      </c>
      <c r="J892" s="72">
        <v>-5711006.1500000004</v>
      </c>
    </row>
    <row r="893" spans="4:10" x14ac:dyDescent="0.2">
      <c r="D893" t="s">
        <v>165</v>
      </c>
      <c r="E893" t="s">
        <v>15</v>
      </c>
      <c r="F893">
        <v>102.79</v>
      </c>
      <c r="G893" s="71">
        <v>1000</v>
      </c>
      <c r="H893" t="s">
        <v>113</v>
      </c>
      <c r="I893">
        <v>-20</v>
      </c>
      <c r="J893" s="72">
        <v>-4683106.1500000004</v>
      </c>
    </row>
    <row r="894" spans="4:10" x14ac:dyDescent="0.2">
      <c r="D894" t="s">
        <v>165</v>
      </c>
      <c r="E894" t="s">
        <v>15</v>
      </c>
      <c r="F894">
        <v>2.2999999999999998</v>
      </c>
      <c r="G894" s="71">
        <v>1000</v>
      </c>
      <c r="H894" t="s">
        <v>114</v>
      </c>
      <c r="I894" s="72">
        <v>-22996.79</v>
      </c>
      <c r="J894" s="72">
        <v>-4683086.1500000004</v>
      </c>
    </row>
    <row r="895" spans="4:10" x14ac:dyDescent="0.2">
      <c r="D895" t="s">
        <v>165</v>
      </c>
      <c r="E895" t="s">
        <v>15</v>
      </c>
      <c r="F895">
        <v>102.79</v>
      </c>
      <c r="G895" s="71">
        <v>1000</v>
      </c>
      <c r="H895" t="s">
        <v>115</v>
      </c>
      <c r="I895" s="72">
        <v>-1027900</v>
      </c>
      <c r="J895" s="72">
        <v>-4660089.3600000003</v>
      </c>
    </row>
    <row r="896" spans="4:10" x14ac:dyDescent="0.2">
      <c r="D896" t="s">
        <v>165</v>
      </c>
      <c r="E896" t="s">
        <v>15</v>
      </c>
      <c r="F896">
        <v>102.79</v>
      </c>
      <c r="G896" s="71">
        <v>1000</v>
      </c>
      <c r="H896" t="s">
        <v>113</v>
      </c>
      <c r="I896">
        <v>-20</v>
      </c>
      <c r="J896" s="72">
        <v>-3632189.36</v>
      </c>
    </row>
    <row r="897" spans="4:10" x14ac:dyDescent="0.2">
      <c r="D897" t="s">
        <v>165</v>
      </c>
      <c r="E897" t="s">
        <v>15</v>
      </c>
      <c r="F897">
        <v>2.2999999999999998</v>
      </c>
      <c r="G897" s="71">
        <v>1000</v>
      </c>
      <c r="H897" t="s">
        <v>114</v>
      </c>
      <c r="I897" s="72">
        <v>-22996.79</v>
      </c>
      <c r="J897" s="72">
        <v>-3632169.36</v>
      </c>
    </row>
    <row r="898" spans="4:10" x14ac:dyDescent="0.2">
      <c r="D898" t="s">
        <v>165</v>
      </c>
      <c r="E898" t="s">
        <v>15</v>
      </c>
      <c r="F898">
        <v>102.79</v>
      </c>
      <c r="G898" s="71">
        <v>1000</v>
      </c>
      <c r="H898" t="s">
        <v>115</v>
      </c>
      <c r="I898" s="72">
        <v>-1027900</v>
      </c>
      <c r="J898" s="72">
        <v>-3609172.56</v>
      </c>
    </row>
    <row r="899" spans="4:10" x14ac:dyDescent="0.2">
      <c r="D899" t="s">
        <v>166</v>
      </c>
      <c r="E899" t="s">
        <v>15</v>
      </c>
      <c r="F899">
        <v>102.78</v>
      </c>
      <c r="G899" s="71">
        <v>1000</v>
      </c>
      <c r="H899" t="s">
        <v>113</v>
      </c>
      <c r="I899">
        <v>-20</v>
      </c>
      <c r="J899" s="72">
        <v>-2581272.56</v>
      </c>
    </row>
    <row r="900" spans="4:10" x14ac:dyDescent="0.2">
      <c r="D900" t="s">
        <v>166</v>
      </c>
      <c r="E900" t="s">
        <v>15</v>
      </c>
      <c r="F900">
        <v>2.29</v>
      </c>
      <c r="G900" s="71">
        <v>1000</v>
      </c>
      <c r="H900" t="s">
        <v>114</v>
      </c>
      <c r="I900" s="72">
        <v>-22916.67</v>
      </c>
      <c r="J900" s="72">
        <v>-2581252.56</v>
      </c>
    </row>
    <row r="901" spans="4:10" x14ac:dyDescent="0.2">
      <c r="D901" t="s">
        <v>166</v>
      </c>
      <c r="E901" t="s">
        <v>15</v>
      </c>
      <c r="F901">
        <v>102.78</v>
      </c>
      <c r="G901" s="71">
        <v>1000</v>
      </c>
      <c r="H901" t="s">
        <v>115</v>
      </c>
      <c r="I901" s="72">
        <v>-1027800</v>
      </c>
      <c r="J901" s="72">
        <v>-2558335.9</v>
      </c>
    </row>
    <row r="902" spans="4:10" x14ac:dyDescent="0.2">
      <c r="D902" t="s">
        <v>167</v>
      </c>
      <c r="E902" t="s">
        <v>15</v>
      </c>
      <c r="F902">
        <v>102.63</v>
      </c>
      <c r="G902" s="71">
        <v>-1000</v>
      </c>
      <c r="H902" t="s">
        <v>113</v>
      </c>
      <c r="I902">
        <v>-20</v>
      </c>
      <c r="J902" s="72">
        <v>-1530535.9</v>
      </c>
    </row>
    <row r="903" spans="4:10" x14ac:dyDescent="0.2">
      <c r="D903" t="s">
        <v>167</v>
      </c>
      <c r="E903" t="s">
        <v>15</v>
      </c>
      <c r="F903">
        <v>2.2799999999999998</v>
      </c>
      <c r="G903" s="71">
        <v>-1000</v>
      </c>
      <c r="H903" t="s">
        <v>114</v>
      </c>
      <c r="I903" s="72">
        <v>22836.54</v>
      </c>
      <c r="J903" s="72">
        <v>-1530515.9</v>
      </c>
    </row>
    <row r="904" spans="4:10" x14ac:dyDescent="0.2">
      <c r="D904" t="s">
        <v>167</v>
      </c>
      <c r="E904" t="s">
        <v>15</v>
      </c>
      <c r="F904">
        <v>102.63</v>
      </c>
      <c r="G904" s="71">
        <v>-1000</v>
      </c>
      <c r="H904" t="s">
        <v>115</v>
      </c>
      <c r="I904" s="72">
        <v>1026300</v>
      </c>
      <c r="J904" s="72">
        <v>-1553352.44</v>
      </c>
    </row>
    <row r="905" spans="4:10" x14ac:dyDescent="0.2">
      <c r="D905" t="s">
        <v>421</v>
      </c>
      <c r="E905" t="s">
        <v>15</v>
      </c>
      <c r="F905">
        <v>102.45</v>
      </c>
      <c r="G905" s="71">
        <v>-1000</v>
      </c>
      <c r="H905" t="s">
        <v>113</v>
      </c>
      <c r="I905">
        <v>-20</v>
      </c>
      <c r="J905" s="72">
        <v>-2579652.44</v>
      </c>
    </row>
    <row r="906" spans="4:10" x14ac:dyDescent="0.2">
      <c r="D906" t="s">
        <v>421</v>
      </c>
      <c r="E906" t="s">
        <v>15</v>
      </c>
      <c r="F906">
        <v>2.2599999999999998</v>
      </c>
      <c r="G906" s="71">
        <v>-1000</v>
      </c>
      <c r="H906" t="s">
        <v>114</v>
      </c>
      <c r="I906" s="72">
        <v>22596.15</v>
      </c>
      <c r="J906" s="72">
        <v>-2579632.44</v>
      </c>
    </row>
    <row r="907" spans="4:10" x14ac:dyDescent="0.2">
      <c r="D907" t="s">
        <v>421</v>
      </c>
      <c r="E907" t="s">
        <v>15</v>
      </c>
      <c r="F907">
        <v>102.45</v>
      </c>
      <c r="G907" s="71">
        <v>-1000</v>
      </c>
      <c r="H907" t="s">
        <v>115</v>
      </c>
      <c r="I907" s="72">
        <v>1024500</v>
      </c>
      <c r="J907" s="72">
        <v>-2602228.59</v>
      </c>
    </row>
    <row r="908" spans="4:10" x14ac:dyDescent="0.2">
      <c r="D908" t="s">
        <v>421</v>
      </c>
      <c r="E908" t="s">
        <v>15</v>
      </c>
      <c r="F908">
        <v>102.45</v>
      </c>
      <c r="G908" s="71">
        <v>-1000</v>
      </c>
      <c r="H908" t="s">
        <v>113</v>
      </c>
      <c r="I908">
        <v>-20</v>
      </c>
      <c r="J908" s="72">
        <v>-3626728.59</v>
      </c>
    </row>
    <row r="909" spans="4:10" x14ac:dyDescent="0.2">
      <c r="D909" t="s">
        <v>421</v>
      </c>
      <c r="E909" t="s">
        <v>15</v>
      </c>
      <c r="F909">
        <v>2.2599999999999998</v>
      </c>
      <c r="G909" s="71">
        <v>-1000</v>
      </c>
      <c r="H909" t="s">
        <v>114</v>
      </c>
      <c r="I909" s="72">
        <v>22596.15</v>
      </c>
      <c r="J909" s="72">
        <v>-3626708.59</v>
      </c>
    </row>
    <row r="910" spans="4:10" x14ac:dyDescent="0.2">
      <c r="D910" t="s">
        <v>421</v>
      </c>
      <c r="E910" t="s">
        <v>15</v>
      </c>
      <c r="F910">
        <v>102.45</v>
      </c>
      <c r="G910" s="71">
        <v>-1000</v>
      </c>
      <c r="H910" t="s">
        <v>115</v>
      </c>
      <c r="I910" s="72">
        <v>1024500</v>
      </c>
      <c r="J910" s="72">
        <v>-3649304.74</v>
      </c>
    </row>
    <row r="911" spans="4:10" x14ac:dyDescent="0.2">
      <c r="D911" t="s">
        <v>422</v>
      </c>
      <c r="E911" t="s">
        <v>15</v>
      </c>
      <c r="F911">
        <v>102.56</v>
      </c>
      <c r="G911" s="71">
        <v>-1000</v>
      </c>
      <c r="H911" t="s">
        <v>113</v>
      </c>
      <c r="I911">
        <v>-20</v>
      </c>
      <c r="J911" s="72">
        <v>-4673804.74</v>
      </c>
    </row>
    <row r="912" spans="4:10" x14ac:dyDescent="0.2">
      <c r="D912" t="s">
        <v>422</v>
      </c>
      <c r="E912" t="s">
        <v>15</v>
      </c>
      <c r="F912">
        <v>2.25</v>
      </c>
      <c r="G912" s="71">
        <v>-1000</v>
      </c>
      <c r="H912" t="s">
        <v>114</v>
      </c>
      <c r="I912" s="72">
        <v>22516.03</v>
      </c>
      <c r="J912" s="72">
        <v>-4673784.74</v>
      </c>
    </row>
    <row r="913" spans="4:10" x14ac:dyDescent="0.2">
      <c r="D913" t="s">
        <v>422</v>
      </c>
      <c r="E913" t="s">
        <v>15</v>
      </c>
      <c r="F913">
        <v>102.56</v>
      </c>
      <c r="G913" s="71">
        <v>-1000</v>
      </c>
      <c r="H913" t="s">
        <v>115</v>
      </c>
      <c r="I913" s="72">
        <v>1025600</v>
      </c>
      <c r="J913" s="72">
        <v>-4696300.7699999996</v>
      </c>
    </row>
    <row r="914" spans="4:10" x14ac:dyDescent="0.2">
      <c r="D914" t="s">
        <v>423</v>
      </c>
      <c r="E914" t="s">
        <v>15</v>
      </c>
      <c r="F914">
        <v>102.93</v>
      </c>
      <c r="G914" s="71">
        <v>-1000</v>
      </c>
      <c r="H914" t="s">
        <v>113</v>
      </c>
      <c r="I914">
        <v>-20</v>
      </c>
      <c r="J914" s="72">
        <v>-5721900.7699999996</v>
      </c>
    </row>
    <row r="915" spans="4:10" x14ac:dyDescent="0.2">
      <c r="D915" t="s">
        <v>423</v>
      </c>
      <c r="E915" t="s">
        <v>15</v>
      </c>
      <c r="F915">
        <v>2.09</v>
      </c>
      <c r="G915" s="71">
        <v>-1000</v>
      </c>
      <c r="H915" t="s">
        <v>114</v>
      </c>
      <c r="I915" s="72">
        <v>20913.46</v>
      </c>
      <c r="J915" s="72">
        <v>-5721880.7699999996</v>
      </c>
    </row>
    <row r="916" spans="4:10" x14ac:dyDescent="0.2">
      <c r="D916" t="s">
        <v>423</v>
      </c>
      <c r="E916" t="s">
        <v>15</v>
      </c>
      <c r="F916">
        <v>102.93</v>
      </c>
      <c r="G916" s="71">
        <v>-1000</v>
      </c>
      <c r="H916" t="s">
        <v>115</v>
      </c>
      <c r="I916" s="72">
        <v>1029300</v>
      </c>
      <c r="J916" s="72">
        <v>-5742794.2300000004</v>
      </c>
    </row>
    <row r="917" spans="4:10" x14ac:dyDescent="0.2">
      <c r="D917" t="s">
        <v>423</v>
      </c>
      <c r="E917" t="s">
        <v>15</v>
      </c>
      <c r="F917">
        <v>102.93</v>
      </c>
      <c r="G917" s="71">
        <v>-1000</v>
      </c>
      <c r="H917" t="s">
        <v>113</v>
      </c>
      <c r="I917">
        <v>-20</v>
      </c>
      <c r="J917" s="72">
        <v>-6772094.2300000004</v>
      </c>
    </row>
    <row r="918" spans="4:10" x14ac:dyDescent="0.2">
      <c r="D918" t="s">
        <v>423</v>
      </c>
      <c r="E918" t="s">
        <v>15</v>
      </c>
      <c r="F918">
        <v>2.09</v>
      </c>
      <c r="G918" s="71">
        <v>-1000</v>
      </c>
      <c r="H918" t="s">
        <v>114</v>
      </c>
      <c r="I918" s="72">
        <v>20913.46</v>
      </c>
      <c r="J918" s="72">
        <v>-6772074.2300000004</v>
      </c>
    </row>
    <row r="919" spans="4:10" x14ac:dyDescent="0.2">
      <c r="D919" t="s">
        <v>423</v>
      </c>
      <c r="E919" t="s">
        <v>15</v>
      </c>
      <c r="F919">
        <v>102.93</v>
      </c>
      <c r="G919" s="71">
        <v>-1000</v>
      </c>
      <c r="H919" t="s">
        <v>115</v>
      </c>
      <c r="I919" s="72">
        <v>1029300</v>
      </c>
      <c r="J919" s="72">
        <v>-6792987.6900000004</v>
      </c>
    </row>
    <row r="920" spans="4:10" x14ac:dyDescent="0.2">
      <c r="D920" t="s">
        <v>423</v>
      </c>
      <c r="E920" t="s">
        <v>15</v>
      </c>
      <c r="F920">
        <v>102.93</v>
      </c>
      <c r="G920" s="71">
        <v>-1000</v>
      </c>
      <c r="H920" t="s">
        <v>113</v>
      </c>
      <c r="I920">
        <v>-20</v>
      </c>
      <c r="J920" s="72">
        <v>-7822287.6900000004</v>
      </c>
    </row>
    <row r="921" spans="4:10" x14ac:dyDescent="0.2">
      <c r="D921" t="s">
        <v>423</v>
      </c>
      <c r="E921" t="s">
        <v>15</v>
      </c>
      <c r="F921">
        <v>2.09</v>
      </c>
      <c r="G921" s="71">
        <v>-1000</v>
      </c>
      <c r="H921" t="s">
        <v>114</v>
      </c>
      <c r="I921" s="72">
        <v>20913.46</v>
      </c>
      <c r="J921" s="72">
        <v>-7822267.6900000004</v>
      </c>
    </row>
    <row r="922" spans="4:10" x14ac:dyDescent="0.2">
      <c r="D922" t="s">
        <v>423</v>
      </c>
      <c r="E922" t="s">
        <v>15</v>
      </c>
      <c r="F922">
        <v>102.93</v>
      </c>
      <c r="G922" s="71">
        <v>-1000</v>
      </c>
      <c r="H922" t="s">
        <v>115</v>
      </c>
      <c r="I922" s="72">
        <v>1029300</v>
      </c>
      <c r="J922" s="72">
        <v>-7843181.1500000004</v>
      </c>
    </row>
    <row r="923" spans="4:10" x14ac:dyDescent="0.2">
      <c r="D923" t="s">
        <v>423</v>
      </c>
      <c r="E923" t="s">
        <v>15</v>
      </c>
      <c r="F923">
        <v>102.93</v>
      </c>
      <c r="G923" s="71">
        <v>-1000</v>
      </c>
      <c r="H923" t="s">
        <v>113</v>
      </c>
      <c r="I923">
        <v>-20</v>
      </c>
      <c r="J923" s="72">
        <v>-8872481.1500000004</v>
      </c>
    </row>
    <row r="924" spans="4:10" x14ac:dyDescent="0.2">
      <c r="D924" t="s">
        <v>423</v>
      </c>
      <c r="E924" t="s">
        <v>15</v>
      </c>
      <c r="F924">
        <v>2.09</v>
      </c>
      <c r="G924" s="71">
        <v>-1000</v>
      </c>
      <c r="H924" t="s">
        <v>114</v>
      </c>
      <c r="I924" s="72">
        <v>20913.46</v>
      </c>
      <c r="J924" s="72">
        <v>-8872461.1500000004</v>
      </c>
    </row>
    <row r="925" spans="4:10" x14ac:dyDescent="0.2">
      <c r="D925" t="s">
        <v>423</v>
      </c>
      <c r="E925" t="s">
        <v>15</v>
      </c>
      <c r="F925">
        <v>102.93</v>
      </c>
      <c r="G925" s="71">
        <v>-1000</v>
      </c>
      <c r="H925" t="s">
        <v>115</v>
      </c>
      <c r="I925" s="72">
        <v>1029300</v>
      </c>
      <c r="J925" s="72">
        <v>-8893374.6199999992</v>
      </c>
    </row>
    <row r="926" spans="4:10" x14ac:dyDescent="0.2">
      <c r="D926" t="s">
        <v>423</v>
      </c>
      <c r="E926" t="s">
        <v>15</v>
      </c>
      <c r="F926">
        <v>102.93</v>
      </c>
      <c r="G926" s="71">
        <v>-1000</v>
      </c>
      <c r="H926" t="s">
        <v>113</v>
      </c>
      <c r="I926">
        <v>-20</v>
      </c>
      <c r="J926" s="72">
        <v>-9922674.6199999992</v>
      </c>
    </row>
    <row r="927" spans="4:10" x14ac:dyDescent="0.2">
      <c r="D927" t="s">
        <v>423</v>
      </c>
      <c r="E927" t="s">
        <v>15</v>
      </c>
      <c r="F927">
        <v>2.09</v>
      </c>
      <c r="G927" s="71">
        <v>-1000</v>
      </c>
      <c r="H927" t="s">
        <v>114</v>
      </c>
      <c r="I927" s="72">
        <v>20913.46</v>
      </c>
      <c r="J927" s="72">
        <v>-9922654.6199999992</v>
      </c>
    </row>
    <row r="928" spans="4:10" x14ac:dyDescent="0.2">
      <c r="D928" t="s">
        <v>423</v>
      </c>
      <c r="E928" t="s">
        <v>15</v>
      </c>
      <c r="F928">
        <v>102.93</v>
      </c>
      <c r="G928" s="71">
        <v>-1000</v>
      </c>
      <c r="H928" t="s">
        <v>115</v>
      </c>
      <c r="I928" s="72">
        <v>1029300</v>
      </c>
      <c r="J928" s="72">
        <v>-9943568.0800000001</v>
      </c>
    </row>
    <row r="929" spans="4:10" x14ac:dyDescent="0.2">
      <c r="D929" t="s">
        <v>424</v>
      </c>
      <c r="E929" t="s">
        <v>15</v>
      </c>
      <c r="F929">
        <v>102.93</v>
      </c>
      <c r="G929" s="71">
        <v>-1000</v>
      </c>
      <c r="H929" t="s">
        <v>113</v>
      </c>
      <c r="I929">
        <v>-20</v>
      </c>
      <c r="J929" s="72">
        <v>-10972868.08</v>
      </c>
    </row>
    <row r="930" spans="4:10" x14ac:dyDescent="0.2">
      <c r="D930" t="s">
        <v>424</v>
      </c>
      <c r="E930" t="s">
        <v>15</v>
      </c>
      <c r="F930">
        <v>2.08</v>
      </c>
      <c r="G930" s="71">
        <v>-1000</v>
      </c>
      <c r="H930" t="s">
        <v>114</v>
      </c>
      <c r="I930" s="72">
        <v>20833.330000000002</v>
      </c>
      <c r="J930" s="72">
        <v>-10972848.08</v>
      </c>
    </row>
    <row r="931" spans="4:10" x14ac:dyDescent="0.2">
      <c r="D931" t="s">
        <v>424</v>
      </c>
      <c r="E931" t="s">
        <v>15</v>
      </c>
      <c r="F931">
        <v>102.93</v>
      </c>
      <c r="G931" s="71">
        <v>-1000</v>
      </c>
      <c r="H931" t="s">
        <v>115</v>
      </c>
      <c r="I931" s="72">
        <v>1029300</v>
      </c>
      <c r="J931" s="72">
        <v>-10993681.41</v>
      </c>
    </row>
    <row r="932" spans="4:10" x14ac:dyDescent="0.2">
      <c r="D932" t="s">
        <v>424</v>
      </c>
      <c r="E932" t="s">
        <v>15</v>
      </c>
      <c r="F932">
        <v>102.93</v>
      </c>
      <c r="G932" s="71">
        <v>-1000</v>
      </c>
      <c r="H932" t="s">
        <v>113</v>
      </c>
      <c r="I932">
        <v>-20</v>
      </c>
      <c r="J932" s="72">
        <v>-12022981.41</v>
      </c>
    </row>
    <row r="933" spans="4:10" x14ac:dyDescent="0.2">
      <c r="D933" t="s">
        <v>424</v>
      </c>
      <c r="E933" t="s">
        <v>15</v>
      </c>
      <c r="F933">
        <v>2.08</v>
      </c>
      <c r="G933" s="71">
        <v>-1000</v>
      </c>
      <c r="H933" t="s">
        <v>114</v>
      </c>
      <c r="I933" s="72">
        <v>20833.330000000002</v>
      </c>
      <c r="J933" s="72">
        <v>-12022961.41</v>
      </c>
    </row>
    <row r="934" spans="4:10" x14ac:dyDescent="0.2">
      <c r="D934" t="s">
        <v>424</v>
      </c>
      <c r="E934" t="s">
        <v>15</v>
      </c>
      <c r="F934">
        <v>102.93</v>
      </c>
      <c r="G934" s="71">
        <v>-1000</v>
      </c>
      <c r="H934" t="s">
        <v>115</v>
      </c>
      <c r="I934" s="72">
        <v>1029300</v>
      </c>
      <c r="J934" s="72">
        <v>-12043794.74</v>
      </c>
    </row>
    <row r="935" spans="4:10" x14ac:dyDescent="0.2">
      <c r="D935" t="s">
        <v>424</v>
      </c>
      <c r="E935" t="s">
        <v>15</v>
      </c>
      <c r="F935">
        <v>102.93</v>
      </c>
      <c r="G935" s="71">
        <v>-1000</v>
      </c>
      <c r="H935" t="s">
        <v>113</v>
      </c>
      <c r="I935">
        <v>-20</v>
      </c>
      <c r="J935" s="72">
        <v>-13073094.74</v>
      </c>
    </row>
    <row r="936" spans="4:10" x14ac:dyDescent="0.2">
      <c r="D936" t="s">
        <v>424</v>
      </c>
      <c r="E936" t="s">
        <v>15</v>
      </c>
      <c r="F936">
        <v>2.08</v>
      </c>
      <c r="G936" s="71">
        <v>-1000</v>
      </c>
      <c r="H936" t="s">
        <v>114</v>
      </c>
      <c r="I936" s="72">
        <v>20833.330000000002</v>
      </c>
      <c r="J936" s="72">
        <v>-13073074.74</v>
      </c>
    </row>
    <row r="937" spans="4:10" x14ac:dyDescent="0.2">
      <c r="D937" t="s">
        <v>424</v>
      </c>
      <c r="E937" t="s">
        <v>15</v>
      </c>
      <c r="F937">
        <v>102.93</v>
      </c>
      <c r="G937" s="71">
        <v>-1000</v>
      </c>
      <c r="H937" t="s">
        <v>115</v>
      </c>
      <c r="I937" s="72">
        <v>1029300</v>
      </c>
      <c r="J937" s="72">
        <v>-13093908.08</v>
      </c>
    </row>
    <row r="938" spans="4:10" x14ac:dyDescent="0.2">
      <c r="D938" t="s">
        <v>424</v>
      </c>
      <c r="E938" t="s">
        <v>15</v>
      </c>
      <c r="F938">
        <v>102.93</v>
      </c>
      <c r="G938" s="71">
        <v>-1000</v>
      </c>
      <c r="H938" t="s">
        <v>113</v>
      </c>
      <c r="I938">
        <v>-20</v>
      </c>
      <c r="J938" s="72">
        <v>-14123208.08</v>
      </c>
    </row>
    <row r="939" spans="4:10" x14ac:dyDescent="0.2">
      <c r="D939" t="s">
        <v>424</v>
      </c>
      <c r="E939" t="s">
        <v>15</v>
      </c>
      <c r="F939">
        <v>2.08</v>
      </c>
      <c r="G939" s="71">
        <v>-1000</v>
      </c>
      <c r="H939" t="s">
        <v>114</v>
      </c>
      <c r="I939" s="72">
        <v>20833.330000000002</v>
      </c>
      <c r="J939" s="72">
        <v>-14123188.08</v>
      </c>
    </row>
    <row r="940" spans="4:10" x14ac:dyDescent="0.2">
      <c r="D940" t="s">
        <v>424</v>
      </c>
      <c r="E940" t="s">
        <v>15</v>
      </c>
      <c r="F940">
        <v>102.93</v>
      </c>
      <c r="G940" s="71">
        <v>-1000</v>
      </c>
      <c r="H940" t="s">
        <v>115</v>
      </c>
      <c r="I940" s="72">
        <v>1029300</v>
      </c>
      <c r="J940" s="72">
        <v>-14144021.41</v>
      </c>
    </row>
    <row r="941" spans="4:10" x14ac:dyDescent="0.2">
      <c r="D941" t="s">
        <v>424</v>
      </c>
      <c r="E941" t="s">
        <v>15</v>
      </c>
      <c r="F941">
        <v>102.93</v>
      </c>
      <c r="G941" s="71">
        <v>-1000</v>
      </c>
      <c r="H941" t="s">
        <v>113</v>
      </c>
      <c r="I941">
        <v>-20</v>
      </c>
      <c r="J941" s="72">
        <v>-15173321.41</v>
      </c>
    </row>
    <row r="942" spans="4:10" x14ac:dyDescent="0.2">
      <c r="D942" t="s">
        <v>424</v>
      </c>
      <c r="E942" t="s">
        <v>15</v>
      </c>
      <c r="F942">
        <v>2.08</v>
      </c>
      <c r="G942" s="71">
        <v>-1000</v>
      </c>
      <c r="H942" t="s">
        <v>114</v>
      </c>
      <c r="I942" s="72">
        <v>20833.330000000002</v>
      </c>
      <c r="J942" s="72">
        <v>-15173301.41</v>
      </c>
    </row>
    <row r="943" spans="4:10" x14ac:dyDescent="0.2">
      <c r="D943" t="s">
        <v>424</v>
      </c>
      <c r="E943" t="s">
        <v>15</v>
      </c>
      <c r="F943">
        <v>102.93</v>
      </c>
      <c r="G943" s="71">
        <v>-1000</v>
      </c>
      <c r="H943" t="s">
        <v>115</v>
      </c>
      <c r="I943" s="72">
        <v>1029300</v>
      </c>
      <c r="J943" s="72">
        <v>-15194134.74</v>
      </c>
    </row>
    <row r="944" spans="4:10" x14ac:dyDescent="0.2">
      <c r="D944" t="s">
        <v>425</v>
      </c>
      <c r="E944" t="s">
        <v>15</v>
      </c>
      <c r="F944">
        <v>103.3</v>
      </c>
      <c r="G944" s="71">
        <v>1000</v>
      </c>
      <c r="H944" t="s">
        <v>113</v>
      </c>
      <c r="I944">
        <v>-20</v>
      </c>
      <c r="J944" s="72">
        <v>-16223434.74</v>
      </c>
    </row>
    <row r="945" spans="4:10" x14ac:dyDescent="0.2">
      <c r="D945" t="s">
        <v>425</v>
      </c>
      <c r="E945" t="s">
        <v>15</v>
      </c>
      <c r="F945">
        <v>2</v>
      </c>
      <c r="G945" s="71">
        <v>1000</v>
      </c>
      <c r="H945" t="s">
        <v>114</v>
      </c>
      <c r="I945" s="72">
        <v>-20032.05</v>
      </c>
      <c r="J945" s="72">
        <v>-16223414.74</v>
      </c>
    </row>
    <row r="946" spans="4:10" x14ac:dyDescent="0.2">
      <c r="D946" t="s">
        <v>425</v>
      </c>
      <c r="E946" t="s">
        <v>15</v>
      </c>
      <c r="F946">
        <v>103.3</v>
      </c>
      <c r="G946" s="71">
        <v>1000</v>
      </c>
      <c r="H946" t="s">
        <v>115</v>
      </c>
      <c r="I946" s="72">
        <v>-1033000</v>
      </c>
      <c r="J946" s="72">
        <v>-16203382.689999999</v>
      </c>
    </row>
    <row r="947" spans="4:10" x14ac:dyDescent="0.2">
      <c r="D947" t="s">
        <v>425</v>
      </c>
      <c r="E947" t="s">
        <v>15</v>
      </c>
      <c r="F947">
        <v>103.3</v>
      </c>
      <c r="G947" s="71">
        <v>1000</v>
      </c>
      <c r="H947" t="s">
        <v>113</v>
      </c>
      <c r="I947">
        <v>-20</v>
      </c>
      <c r="J947" s="72">
        <v>-15170382.689999999</v>
      </c>
    </row>
    <row r="948" spans="4:10" x14ac:dyDescent="0.2">
      <c r="D948" t="s">
        <v>425</v>
      </c>
      <c r="E948" t="s">
        <v>15</v>
      </c>
      <c r="F948">
        <v>2</v>
      </c>
      <c r="G948" s="71">
        <v>1000</v>
      </c>
      <c r="H948" t="s">
        <v>114</v>
      </c>
      <c r="I948" s="72">
        <v>-20032.05</v>
      </c>
      <c r="J948" s="72">
        <v>-15170362.689999999</v>
      </c>
    </row>
    <row r="949" spans="4:10" x14ac:dyDescent="0.2">
      <c r="D949" t="s">
        <v>425</v>
      </c>
      <c r="E949" t="s">
        <v>15</v>
      </c>
      <c r="F949">
        <v>103.3</v>
      </c>
      <c r="G949" s="71">
        <v>1000</v>
      </c>
      <c r="H949" t="s">
        <v>115</v>
      </c>
      <c r="I949" s="72">
        <v>-1033000</v>
      </c>
      <c r="J949" s="72">
        <v>-15150330.640000001</v>
      </c>
    </row>
    <row r="950" spans="4:10" x14ac:dyDescent="0.2">
      <c r="D950" t="s">
        <v>425</v>
      </c>
      <c r="E950" t="s">
        <v>15</v>
      </c>
      <c r="F950">
        <v>103.3</v>
      </c>
      <c r="G950" s="71">
        <v>1000</v>
      </c>
      <c r="H950" t="s">
        <v>113</v>
      </c>
      <c r="I950">
        <v>-20</v>
      </c>
      <c r="J950" s="72">
        <v>-14117330.640000001</v>
      </c>
    </row>
    <row r="951" spans="4:10" x14ac:dyDescent="0.2">
      <c r="D951" t="s">
        <v>425</v>
      </c>
      <c r="E951" t="s">
        <v>15</v>
      </c>
      <c r="F951">
        <v>2</v>
      </c>
      <c r="G951" s="71">
        <v>1000</v>
      </c>
      <c r="H951" t="s">
        <v>114</v>
      </c>
      <c r="I951" s="72">
        <v>-20032.05</v>
      </c>
      <c r="J951" s="72">
        <v>-14117310.640000001</v>
      </c>
    </row>
    <row r="952" spans="4:10" x14ac:dyDescent="0.2">
      <c r="D952" t="s">
        <v>425</v>
      </c>
      <c r="E952" t="s">
        <v>15</v>
      </c>
      <c r="F952">
        <v>103.3</v>
      </c>
      <c r="G952" s="71">
        <v>1000</v>
      </c>
      <c r="H952" t="s">
        <v>115</v>
      </c>
      <c r="I952" s="72">
        <v>-1033000</v>
      </c>
      <c r="J952" s="72">
        <v>-14097278.59</v>
      </c>
    </row>
    <row r="953" spans="4:10" x14ac:dyDescent="0.2">
      <c r="D953" t="s">
        <v>425</v>
      </c>
      <c r="E953" t="s">
        <v>15</v>
      </c>
      <c r="F953">
        <v>103.3</v>
      </c>
      <c r="G953" s="71">
        <v>1000</v>
      </c>
      <c r="H953" t="s">
        <v>113</v>
      </c>
      <c r="I953">
        <v>-20</v>
      </c>
      <c r="J953" s="72">
        <v>-13064278.59</v>
      </c>
    </row>
    <row r="954" spans="4:10" x14ac:dyDescent="0.2">
      <c r="D954" t="s">
        <v>425</v>
      </c>
      <c r="E954" t="s">
        <v>15</v>
      </c>
      <c r="F954">
        <v>2</v>
      </c>
      <c r="G954" s="71">
        <v>1000</v>
      </c>
      <c r="H954" t="s">
        <v>114</v>
      </c>
      <c r="I954" s="72">
        <v>-20032.05</v>
      </c>
      <c r="J954" s="72">
        <v>-13064258.59</v>
      </c>
    </row>
    <row r="955" spans="4:10" x14ac:dyDescent="0.2">
      <c r="D955" t="s">
        <v>425</v>
      </c>
      <c r="E955" t="s">
        <v>15</v>
      </c>
      <c r="F955">
        <v>103.3</v>
      </c>
      <c r="G955" s="71">
        <v>1000</v>
      </c>
      <c r="H955" t="s">
        <v>115</v>
      </c>
      <c r="I955" s="72">
        <v>-1033000</v>
      </c>
      <c r="J955" s="72">
        <v>-13044226.539999999</v>
      </c>
    </row>
    <row r="956" spans="4:10" x14ac:dyDescent="0.2">
      <c r="D956" t="s">
        <v>426</v>
      </c>
      <c r="E956" t="s">
        <v>15</v>
      </c>
      <c r="F956">
        <v>103.21</v>
      </c>
      <c r="G956" s="71">
        <v>1000</v>
      </c>
      <c r="H956" t="s">
        <v>113</v>
      </c>
      <c r="I956">
        <v>-20</v>
      </c>
      <c r="J956" s="72">
        <v>-12011226.539999999</v>
      </c>
    </row>
    <row r="957" spans="4:10" x14ac:dyDescent="0.2">
      <c r="D957" t="s">
        <v>426</v>
      </c>
      <c r="E957" t="s">
        <v>15</v>
      </c>
      <c r="F957">
        <v>2</v>
      </c>
      <c r="G957" s="71">
        <v>1000</v>
      </c>
      <c r="H957" t="s">
        <v>114</v>
      </c>
      <c r="I957" s="72">
        <v>-19951.919999999998</v>
      </c>
      <c r="J957" s="72">
        <v>-12011206.539999999</v>
      </c>
    </row>
    <row r="958" spans="4:10" x14ac:dyDescent="0.2">
      <c r="D958" t="s">
        <v>426</v>
      </c>
      <c r="E958" t="s">
        <v>15</v>
      </c>
      <c r="F958">
        <v>103.21</v>
      </c>
      <c r="G958" s="71">
        <v>1000</v>
      </c>
      <c r="H958" t="s">
        <v>115</v>
      </c>
      <c r="I958" s="72">
        <v>-1032100</v>
      </c>
      <c r="J958" s="72">
        <v>-11991254.619999999</v>
      </c>
    </row>
    <row r="959" spans="4:10" x14ac:dyDescent="0.2">
      <c r="D959" t="s">
        <v>426</v>
      </c>
      <c r="E959" t="s">
        <v>15</v>
      </c>
      <c r="F959">
        <v>103.21</v>
      </c>
      <c r="G959" s="71">
        <v>1000</v>
      </c>
      <c r="H959" t="s">
        <v>113</v>
      </c>
      <c r="I959">
        <v>-20</v>
      </c>
      <c r="J959" s="72">
        <v>-10959154.619999999</v>
      </c>
    </row>
    <row r="960" spans="4:10" x14ac:dyDescent="0.2">
      <c r="D960" t="s">
        <v>426</v>
      </c>
      <c r="E960" t="s">
        <v>15</v>
      </c>
      <c r="F960">
        <v>2</v>
      </c>
      <c r="G960" s="71">
        <v>1000</v>
      </c>
      <c r="H960" t="s">
        <v>114</v>
      </c>
      <c r="I960" s="72">
        <v>-19951.919999999998</v>
      </c>
      <c r="J960" s="72">
        <v>-10959134.619999999</v>
      </c>
    </row>
    <row r="961" spans="4:10" x14ac:dyDescent="0.2">
      <c r="D961" t="s">
        <v>426</v>
      </c>
      <c r="E961" t="s">
        <v>15</v>
      </c>
      <c r="F961">
        <v>103.21</v>
      </c>
      <c r="G961" s="71">
        <v>1000</v>
      </c>
      <c r="H961" t="s">
        <v>115</v>
      </c>
      <c r="I961" s="72">
        <v>-1032100</v>
      </c>
      <c r="J961" s="72">
        <v>-10939182.689999999</v>
      </c>
    </row>
    <row r="962" spans="4:10" x14ac:dyDescent="0.2">
      <c r="D962" t="s">
        <v>426</v>
      </c>
      <c r="E962" t="s">
        <v>15</v>
      </c>
      <c r="F962">
        <v>103.21</v>
      </c>
      <c r="G962" s="71">
        <v>1000</v>
      </c>
      <c r="H962" t="s">
        <v>113</v>
      </c>
      <c r="I962">
        <v>-20</v>
      </c>
      <c r="J962" s="72">
        <v>-9907082.6899999995</v>
      </c>
    </row>
    <row r="963" spans="4:10" x14ac:dyDescent="0.2">
      <c r="D963" t="s">
        <v>426</v>
      </c>
      <c r="E963" t="s">
        <v>15</v>
      </c>
      <c r="F963">
        <v>2</v>
      </c>
      <c r="G963" s="71">
        <v>1000</v>
      </c>
      <c r="H963" t="s">
        <v>114</v>
      </c>
      <c r="I963" s="72">
        <v>-19951.919999999998</v>
      </c>
      <c r="J963" s="72">
        <v>-9907062.6899999995</v>
      </c>
    </row>
    <row r="964" spans="4:10" x14ac:dyDescent="0.2">
      <c r="D964" t="s">
        <v>426</v>
      </c>
      <c r="E964" t="s">
        <v>15</v>
      </c>
      <c r="F964">
        <v>103.21</v>
      </c>
      <c r="G964" s="71">
        <v>1000</v>
      </c>
      <c r="H964" t="s">
        <v>115</v>
      </c>
      <c r="I964" s="72">
        <v>-1032100</v>
      </c>
      <c r="J964" s="72">
        <v>-9887110.7699999996</v>
      </c>
    </row>
    <row r="965" spans="4:10" x14ac:dyDescent="0.2">
      <c r="D965" t="s">
        <v>426</v>
      </c>
      <c r="E965" t="s">
        <v>15</v>
      </c>
      <c r="F965">
        <v>103.21</v>
      </c>
      <c r="G965" s="71">
        <v>1000</v>
      </c>
      <c r="H965" t="s">
        <v>113</v>
      </c>
      <c r="I965">
        <v>-20</v>
      </c>
      <c r="J965" s="72">
        <v>-8855010.7699999996</v>
      </c>
    </row>
    <row r="966" spans="4:10" x14ac:dyDescent="0.2">
      <c r="D966" t="s">
        <v>426</v>
      </c>
      <c r="E966" t="s">
        <v>15</v>
      </c>
      <c r="F966">
        <v>2</v>
      </c>
      <c r="G966" s="71">
        <v>1000</v>
      </c>
      <c r="H966" t="s">
        <v>114</v>
      </c>
      <c r="I966" s="72">
        <v>-19951.919999999998</v>
      </c>
      <c r="J966" s="72">
        <v>-8854990.7699999996</v>
      </c>
    </row>
    <row r="967" spans="4:10" x14ac:dyDescent="0.2">
      <c r="D967" t="s">
        <v>426</v>
      </c>
      <c r="E967" t="s">
        <v>15</v>
      </c>
      <c r="F967">
        <v>103.21</v>
      </c>
      <c r="G967" s="71">
        <v>1000</v>
      </c>
      <c r="H967" t="s">
        <v>115</v>
      </c>
      <c r="I967" s="72">
        <v>-1032100</v>
      </c>
      <c r="J967" s="72">
        <v>-8835038.8499999996</v>
      </c>
    </row>
    <row r="968" spans="4:10" x14ac:dyDescent="0.2">
      <c r="D968" t="s">
        <v>426</v>
      </c>
      <c r="E968" t="s">
        <v>15</v>
      </c>
      <c r="F968">
        <v>103.21</v>
      </c>
      <c r="G968" s="71">
        <v>1000</v>
      </c>
      <c r="H968" t="s">
        <v>113</v>
      </c>
      <c r="I968">
        <v>-20</v>
      </c>
      <c r="J968" s="72">
        <v>-7802938.8499999996</v>
      </c>
    </row>
    <row r="969" spans="4:10" x14ac:dyDescent="0.2">
      <c r="D969" t="s">
        <v>426</v>
      </c>
      <c r="E969" t="s">
        <v>15</v>
      </c>
      <c r="F969">
        <v>2</v>
      </c>
      <c r="G969" s="71">
        <v>1000</v>
      </c>
      <c r="H969" t="s">
        <v>114</v>
      </c>
      <c r="I969" s="72">
        <v>-19951.919999999998</v>
      </c>
      <c r="J969" s="72">
        <v>-7802918.8499999996</v>
      </c>
    </row>
    <row r="970" spans="4:10" x14ac:dyDescent="0.2">
      <c r="D970" t="s">
        <v>426</v>
      </c>
      <c r="E970" t="s">
        <v>15</v>
      </c>
      <c r="F970">
        <v>103.21</v>
      </c>
      <c r="G970" s="71">
        <v>1000</v>
      </c>
      <c r="H970" t="s">
        <v>115</v>
      </c>
      <c r="I970" s="72">
        <v>-1032100</v>
      </c>
      <c r="J970" s="72">
        <v>-7782966.9199999999</v>
      </c>
    </row>
    <row r="971" spans="4:10" x14ac:dyDescent="0.2">
      <c r="D971" t="s">
        <v>426</v>
      </c>
      <c r="E971" t="s">
        <v>15</v>
      </c>
      <c r="F971">
        <v>103.21</v>
      </c>
      <c r="G971" s="71">
        <v>1000</v>
      </c>
      <c r="H971" t="s">
        <v>113</v>
      </c>
      <c r="I971">
        <v>-20</v>
      </c>
      <c r="J971" s="72">
        <v>-6750866.9199999999</v>
      </c>
    </row>
    <row r="972" spans="4:10" x14ac:dyDescent="0.2">
      <c r="D972" t="s">
        <v>426</v>
      </c>
      <c r="E972" t="s">
        <v>15</v>
      </c>
      <c r="F972">
        <v>2</v>
      </c>
      <c r="G972" s="71">
        <v>1000</v>
      </c>
      <c r="H972" t="s">
        <v>114</v>
      </c>
      <c r="I972" s="72">
        <v>-19951.919999999998</v>
      </c>
      <c r="J972" s="72">
        <v>-6750846.9199999999</v>
      </c>
    </row>
    <row r="973" spans="4:10" x14ac:dyDescent="0.2">
      <c r="D973" t="s">
        <v>426</v>
      </c>
      <c r="E973" t="s">
        <v>15</v>
      </c>
      <c r="F973">
        <v>103.21</v>
      </c>
      <c r="G973" s="71">
        <v>1000</v>
      </c>
      <c r="H973" t="s">
        <v>115</v>
      </c>
      <c r="I973" s="72">
        <v>-1032100</v>
      </c>
      <c r="J973" s="72">
        <v>-6730895</v>
      </c>
    </row>
    <row r="974" spans="4:10" x14ac:dyDescent="0.2">
      <c r="D974" t="s">
        <v>427</v>
      </c>
      <c r="E974" t="s">
        <v>15</v>
      </c>
      <c r="F974">
        <v>103.14</v>
      </c>
      <c r="G974" s="71">
        <v>1000</v>
      </c>
      <c r="H974" t="s">
        <v>113</v>
      </c>
      <c r="I974">
        <v>-20</v>
      </c>
      <c r="J974" s="72">
        <v>-5698795</v>
      </c>
    </row>
    <row r="975" spans="4:10" x14ac:dyDescent="0.2">
      <c r="D975" t="s">
        <v>427</v>
      </c>
      <c r="E975" t="s">
        <v>15</v>
      </c>
      <c r="F975">
        <v>1.99</v>
      </c>
      <c r="G975" s="71">
        <v>1000</v>
      </c>
      <c r="H975" t="s">
        <v>114</v>
      </c>
      <c r="I975" s="72">
        <v>-19871.79</v>
      </c>
      <c r="J975" s="72">
        <v>-5698775</v>
      </c>
    </row>
    <row r="976" spans="4:10" x14ac:dyDescent="0.2">
      <c r="D976" t="s">
        <v>427</v>
      </c>
      <c r="E976" t="s">
        <v>15</v>
      </c>
      <c r="F976">
        <v>103.14</v>
      </c>
      <c r="G976" s="71">
        <v>1000</v>
      </c>
      <c r="H976" t="s">
        <v>115</v>
      </c>
      <c r="I976" s="72">
        <v>-1031400</v>
      </c>
      <c r="J976" s="72">
        <v>-5678903.21</v>
      </c>
    </row>
    <row r="977" spans="4:10" x14ac:dyDescent="0.2">
      <c r="D977" t="s">
        <v>427</v>
      </c>
      <c r="E977" t="s">
        <v>15</v>
      </c>
      <c r="F977">
        <v>103.14</v>
      </c>
      <c r="G977" s="71">
        <v>1000</v>
      </c>
      <c r="H977" t="s">
        <v>113</v>
      </c>
      <c r="I977">
        <v>-20</v>
      </c>
      <c r="J977" s="72">
        <v>-4647503.21</v>
      </c>
    </row>
    <row r="978" spans="4:10" x14ac:dyDescent="0.2">
      <c r="D978" t="s">
        <v>427</v>
      </c>
      <c r="E978" t="s">
        <v>15</v>
      </c>
      <c r="F978">
        <v>1.99</v>
      </c>
      <c r="G978" s="71">
        <v>1000</v>
      </c>
      <c r="H978" t="s">
        <v>114</v>
      </c>
      <c r="I978" s="72">
        <v>-19871.79</v>
      </c>
      <c r="J978" s="72">
        <v>-4647483.21</v>
      </c>
    </row>
    <row r="979" spans="4:10" x14ac:dyDescent="0.2">
      <c r="D979" t="s">
        <v>427</v>
      </c>
      <c r="E979" t="s">
        <v>15</v>
      </c>
      <c r="F979">
        <v>103.14</v>
      </c>
      <c r="G979" s="71">
        <v>1000</v>
      </c>
      <c r="H979" t="s">
        <v>115</v>
      </c>
      <c r="I979" s="72">
        <v>-1031400</v>
      </c>
      <c r="J979" s="72">
        <v>-4627611.41</v>
      </c>
    </row>
    <row r="980" spans="4:10" x14ac:dyDescent="0.2">
      <c r="D980" t="s">
        <v>427</v>
      </c>
      <c r="E980" t="s">
        <v>15</v>
      </c>
      <c r="F980">
        <v>103.14</v>
      </c>
      <c r="G980" s="71">
        <v>1000</v>
      </c>
      <c r="H980" t="s">
        <v>113</v>
      </c>
      <c r="I980">
        <v>-20</v>
      </c>
      <c r="J980" s="72">
        <v>-3596211.41</v>
      </c>
    </row>
    <row r="981" spans="4:10" x14ac:dyDescent="0.2">
      <c r="D981" t="s">
        <v>427</v>
      </c>
      <c r="E981" t="s">
        <v>15</v>
      </c>
      <c r="F981">
        <v>1.99</v>
      </c>
      <c r="G981" s="71">
        <v>1000</v>
      </c>
      <c r="H981" t="s">
        <v>114</v>
      </c>
      <c r="I981" s="72">
        <v>-19871.79</v>
      </c>
      <c r="J981" s="72">
        <v>-3596191.41</v>
      </c>
    </row>
    <row r="982" spans="4:10" x14ac:dyDescent="0.2">
      <c r="D982" t="s">
        <v>427</v>
      </c>
      <c r="E982" t="s">
        <v>15</v>
      </c>
      <c r="F982">
        <v>103.14</v>
      </c>
      <c r="G982" s="71">
        <v>1000</v>
      </c>
      <c r="H982" t="s">
        <v>115</v>
      </c>
      <c r="I982" s="72">
        <v>-1031400</v>
      </c>
      <c r="J982" s="72">
        <v>-3576319.62</v>
      </c>
    </row>
    <row r="983" spans="4:10" x14ac:dyDescent="0.2">
      <c r="D983" t="s">
        <v>427</v>
      </c>
      <c r="E983" t="s">
        <v>15</v>
      </c>
      <c r="F983">
        <v>103.14</v>
      </c>
      <c r="G983" s="71">
        <v>1000</v>
      </c>
      <c r="H983" t="s">
        <v>113</v>
      </c>
      <c r="I983">
        <v>-20</v>
      </c>
      <c r="J983" s="72">
        <v>-2544919.62</v>
      </c>
    </row>
    <row r="984" spans="4:10" x14ac:dyDescent="0.2">
      <c r="D984" t="s">
        <v>427</v>
      </c>
      <c r="E984" t="s">
        <v>15</v>
      </c>
      <c r="F984">
        <v>1.99</v>
      </c>
      <c r="G984" s="71">
        <v>1000</v>
      </c>
      <c r="H984" t="s">
        <v>114</v>
      </c>
      <c r="I984" s="72">
        <v>-19871.79</v>
      </c>
      <c r="J984" s="72">
        <v>-2544899.62</v>
      </c>
    </row>
    <row r="985" spans="4:10" x14ac:dyDescent="0.2">
      <c r="D985" t="s">
        <v>427</v>
      </c>
      <c r="E985" t="s">
        <v>15</v>
      </c>
      <c r="F985">
        <v>103.14</v>
      </c>
      <c r="G985" s="71">
        <v>1000</v>
      </c>
      <c r="H985" t="s">
        <v>115</v>
      </c>
      <c r="I985" s="72">
        <v>-1031400</v>
      </c>
      <c r="J985" s="72">
        <v>-2525027.8199999998</v>
      </c>
    </row>
    <row r="986" spans="4:10" x14ac:dyDescent="0.2">
      <c r="D986" t="s">
        <v>428</v>
      </c>
      <c r="E986" t="s">
        <v>17</v>
      </c>
      <c r="F986">
        <v>113.55</v>
      </c>
      <c r="G986" s="71">
        <v>1000</v>
      </c>
      <c r="H986" t="s">
        <v>113</v>
      </c>
      <c r="I986">
        <v>-20</v>
      </c>
      <c r="J986" s="72">
        <v>-1493627.82</v>
      </c>
    </row>
    <row r="987" spans="4:10" x14ac:dyDescent="0.2">
      <c r="D987" t="s">
        <v>428</v>
      </c>
      <c r="E987" t="s">
        <v>17</v>
      </c>
      <c r="F987">
        <v>1.94</v>
      </c>
      <c r="G987" s="71">
        <v>1000</v>
      </c>
      <c r="H987" t="s">
        <v>114</v>
      </c>
      <c r="I987" s="72">
        <v>-19391.03</v>
      </c>
      <c r="J987" s="72">
        <v>-1493607.82</v>
      </c>
    </row>
    <row r="988" spans="4:10" x14ac:dyDescent="0.2">
      <c r="D988" t="s">
        <v>428</v>
      </c>
      <c r="E988" t="s">
        <v>17</v>
      </c>
      <c r="F988">
        <v>113.55</v>
      </c>
      <c r="G988" s="71">
        <v>1000</v>
      </c>
      <c r="H988" t="s">
        <v>115</v>
      </c>
      <c r="I988" s="72">
        <v>-1135500</v>
      </c>
      <c r="J988" s="72">
        <v>-1474216.79</v>
      </c>
    </row>
    <row r="989" spans="4:10" x14ac:dyDescent="0.2">
      <c r="D989" t="s">
        <v>428</v>
      </c>
      <c r="E989" t="s">
        <v>17</v>
      </c>
      <c r="F989">
        <v>113.55</v>
      </c>
      <c r="G989" s="71">
        <v>1000</v>
      </c>
      <c r="H989" t="s">
        <v>113</v>
      </c>
      <c r="I989">
        <v>-20</v>
      </c>
      <c r="J989" s="72">
        <v>-338716.79</v>
      </c>
    </row>
    <row r="990" spans="4:10" x14ac:dyDescent="0.2">
      <c r="D990" t="s">
        <v>428</v>
      </c>
      <c r="E990" t="s">
        <v>17</v>
      </c>
      <c r="F990">
        <v>1.94</v>
      </c>
      <c r="G990" s="71">
        <v>1000</v>
      </c>
      <c r="H990" t="s">
        <v>114</v>
      </c>
      <c r="I990" s="72">
        <v>-19391.03</v>
      </c>
      <c r="J990" s="72">
        <v>-338696.79</v>
      </c>
    </row>
    <row r="991" spans="4:10" x14ac:dyDescent="0.2">
      <c r="D991" t="s">
        <v>428</v>
      </c>
      <c r="E991" t="s">
        <v>17</v>
      </c>
      <c r="F991">
        <v>113.55</v>
      </c>
      <c r="G991" s="71">
        <v>1000</v>
      </c>
      <c r="H991" t="s">
        <v>115</v>
      </c>
      <c r="I991" s="72">
        <v>-1135500</v>
      </c>
      <c r="J991" s="72">
        <v>-319305.77</v>
      </c>
    </row>
    <row r="992" spans="4:10" x14ac:dyDescent="0.2">
      <c r="D992" t="s">
        <v>429</v>
      </c>
      <c r="E992" t="s">
        <v>17</v>
      </c>
      <c r="F992">
        <v>112.93</v>
      </c>
      <c r="G992" s="71">
        <v>1000</v>
      </c>
      <c r="H992" t="s">
        <v>113</v>
      </c>
      <c r="I992">
        <v>-20</v>
      </c>
      <c r="J992" s="72">
        <v>816194.23</v>
      </c>
    </row>
    <row r="993" spans="4:10" x14ac:dyDescent="0.2">
      <c r="D993" t="s">
        <v>429</v>
      </c>
      <c r="E993" t="s">
        <v>17</v>
      </c>
      <c r="F993">
        <v>1.93</v>
      </c>
      <c r="G993" s="71">
        <v>1000</v>
      </c>
      <c r="H993" t="s">
        <v>114</v>
      </c>
      <c r="I993" s="72">
        <v>-19310.900000000001</v>
      </c>
      <c r="J993" s="72">
        <v>816214.23</v>
      </c>
    </row>
    <row r="994" spans="4:10" x14ac:dyDescent="0.2">
      <c r="D994" t="s">
        <v>429</v>
      </c>
      <c r="E994" t="s">
        <v>17</v>
      </c>
      <c r="F994">
        <v>112.93</v>
      </c>
      <c r="G994" s="71">
        <v>1000</v>
      </c>
      <c r="H994" t="s">
        <v>115</v>
      </c>
      <c r="I994" s="72">
        <v>-1129300</v>
      </c>
      <c r="J994" s="72">
        <v>835525.13</v>
      </c>
    </row>
    <row r="995" spans="4:10" x14ac:dyDescent="0.2">
      <c r="D995" t="s">
        <v>429</v>
      </c>
      <c r="E995" t="s">
        <v>17</v>
      </c>
      <c r="F995">
        <v>112.93</v>
      </c>
      <c r="G995" s="71">
        <v>1000</v>
      </c>
      <c r="H995" t="s">
        <v>113</v>
      </c>
      <c r="I995">
        <v>-20</v>
      </c>
      <c r="J995" s="72">
        <v>1964825.13</v>
      </c>
    </row>
    <row r="996" spans="4:10" x14ac:dyDescent="0.2">
      <c r="D996" t="s">
        <v>429</v>
      </c>
      <c r="E996" t="s">
        <v>17</v>
      </c>
      <c r="F996">
        <v>1.93</v>
      </c>
      <c r="G996" s="71">
        <v>1000</v>
      </c>
      <c r="H996" t="s">
        <v>114</v>
      </c>
      <c r="I996" s="72">
        <v>-19310.900000000001</v>
      </c>
      <c r="J996" s="72">
        <v>1964845.13</v>
      </c>
    </row>
    <row r="997" spans="4:10" x14ac:dyDescent="0.2">
      <c r="D997" t="s">
        <v>429</v>
      </c>
      <c r="E997" t="s">
        <v>17</v>
      </c>
      <c r="F997">
        <v>112.93</v>
      </c>
      <c r="G997" s="71">
        <v>1000</v>
      </c>
      <c r="H997" t="s">
        <v>115</v>
      </c>
      <c r="I997" s="72">
        <v>-1129300</v>
      </c>
      <c r="J997" s="72">
        <v>1984156.03</v>
      </c>
    </row>
    <row r="998" spans="4:10" x14ac:dyDescent="0.2">
      <c r="D998" t="s">
        <v>429</v>
      </c>
      <c r="E998" t="s">
        <v>17</v>
      </c>
      <c r="F998">
        <v>112.93</v>
      </c>
      <c r="G998" s="71">
        <v>1000</v>
      </c>
      <c r="H998" t="s">
        <v>113</v>
      </c>
      <c r="I998">
        <v>-20</v>
      </c>
      <c r="J998" s="72">
        <v>3113456.03</v>
      </c>
    </row>
    <row r="999" spans="4:10" x14ac:dyDescent="0.2">
      <c r="D999" t="s">
        <v>429</v>
      </c>
      <c r="E999" t="s">
        <v>17</v>
      </c>
      <c r="F999">
        <v>1.93</v>
      </c>
      <c r="G999" s="71">
        <v>1000</v>
      </c>
      <c r="H999" t="s">
        <v>114</v>
      </c>
      <c r="I999" s="72">
        <v>-19310.900000000001</v>
      </c>
      <c r="J999" s="72">
        <v>3113476.03</v>
      </c>
    </row>
    <row r="1000" spans="4:10" x14ac:dyDescent="0.2">
      <c r="D1000" t="s">
        <v>429</v>
      </c>
      <c r="E1000" t="s">
        <v>17</v>
      </c>
      <c r="F1000">
        <v>112.93</v>
      </c>
      <c r="G1000" s="71">
        <v>1000</v>
      </c>
      <c r="H1000" t="s">
        <v>115</v>
      </c>
      <c r="I1000" s="72">
        <v>-1129300</v>
      </c>
      <c r="J1000" s="72">
        <v>3132786.92</v>
      </c>
    </row>
    <row r="1001" spans="4:10" x14ac:dyDescent="0.2">
      <c r="D1001" t="s">
        <v>430</v>
      </c>
      <c r="E1001" t="s">
        <v>15</v>
      </c>
      <c r="F1001">
        <v>102.78</v>
      </c>
      <c r="G1001" s="71">
        <v>-1000</v>
      </c>
      <c r="H1001" t="s">
        <v>113</v>
      </c>
      <c r="I1001">
        <v>-20</v>
      </c>
      <c r="J1001" s="72">
        <v>4262086.92</v>
      </c>
    </row>
    <row r="1002" spans="4:10" x14ac:dyDescent="0.2">
      <c r="D1002" t="s">
        <v>430</v>
      </c>
      <c r="E1002" t="s">
        <v>15</v>
      </c>
      <c r="F1002">
        <v>1.91</v>
      </c>
      <c r="G1002" s="71">
        <v>-1000</v>
      </c>
      <c r="H1002" t="s">
        <v>114</v>
      </c>
      <c r="I1002" s="72">
        <v>19070.509999999998</v>
      </c>
      <c r="J1002" s="72">
        <v>4262106.92</v>
      </c>
    </row>
    <row r="1003" spans="4:10" x14ac:dyDescent="0.2">
      <c r="D1003" t="s">
        <v>430</v>
      </c>
      <c r="E1003" t="s">
        <v>15</v>
      </c>
      <c r="F1003">
        <v>102.78</v>
      </c>
      <c r="G1003" s="71">
        <v>-1000</v>
      </c>
      <c r="H1003" t="s">
        <v>115</v>
      </c>
      <c r="I1003" s="72">
        <v>1027800</v>
      </c>
      <c r="J1003" s="72">
        <v>4243036.41</v>
      </c>
    </row>
    <row r="1004" spans="4:10" x14ac:dyDescent="0.2">
      <c r="D1004" t="s">
        <v>430</v>
      </c>
      <c r="E1004" t="s">
        <v>15</v>
      </c>
      <c r="F1004">
        <v>102.78</v>
      </c>
      <c r="G1004" s="71">
        <v>-1000</v>
      </c>
      <c r="H1004" t="s">
        <v>113</v>
      </c>
      <c r="I1004">
        <v>-20</v>
      </c>
      <c r="J1004" s="72">
        <v>3215236.41</v>
      </c>
    </row>
    <row r="1005" spans="4:10" x14ac:dyDescent="0.2">
      <c r="D1005" t="s">
        <v>430</v>
      </c>
      <c r="E1005" t="s">
        <v>15</v>
      </c>
      <c r="F1005">
        <v>1.91</v>
      </c>
      <c r="G1005" s="71">
        <v>-1000</v>
      </c>
      <c r="H1005" t="s">
        <v>114</v>
      </c>
      <c r="I1005" s="72">
        <v>19070.509999999998</v>
      </c>
      <c r="J1005" s="72">
        <v>3215256.41</v>
      </c>
    </row>
    <row r="1006" spans="4:10" x14ac:dyDescent="0.2">
      <c r="D1006" t="s">
        <v>430</v>
      </c>
      <c r="E1006" t="s">
        <v>15</v>
      </c>
      <c r="F1006">
        <v>102.78</v>
      </c>
      <c r="G1006" s="71">
        <v>-1000</v>
      </c>
      <c r="H1006" t="s">
        <v>115</v>
      </c>
      <c r="I1006" s="72">
        <v>1027800</v>
      </c>
      <c r="J1006" s="72">
        <v>3196185.9</v>
      </c>
    </row>
    <row r="1007" spans="4:10" x14ac:dyDescent="0.2">
      <c r="D1007" t="s">
        <v>430</v>
      </c>
      <c r="E1007" t="s">
        <v>15</v>
      </c>
      <c r="F1007">
        <v>102.78</v>
      </c>
      <c r="G1007" s="71">
        <v>-1000</v>
      </c>
      <c r="H1007" t="s">
        <v>113</v>
      </c>
      <c r="I1007">
        <v>-20</v>
      </c>
      <c r="J1007" s="72">
        <v>2168385.9</v>
      </c>
    </row>
    <row r="1008" spans="4:10" x14ac:dyDescent="0.2">
      <c r="D1008" t="s">
        <v>430</v>
      </c>
      <c r="E1008" t="s">
        <v>15</v>
      </c>
      <c r="F1008">
        <v>1.91</v>
      </c>
      <c r="G1008" s="71">
        <v>-1000</v>
      </c>
      <c r="H1008" t="s">
        <v>114</v>
      </c>
      <c r="I1008" s="72">
        <v>19070.509999999998</v>
      </c>
      <c r="J1008" s="72">
        <v>2168405.9</v>
      </c>
    </row>
    <row r="1009" spans="4:10" x14ac:dyDescent="0.2">
      <c r="D1009" t="s">
        <v>430</v>
      </c>
      <c r="E1009" t="s">
        <v>15</v>
      </c>
      <c r="F1009">
        <v>102.78</v>
      </c>
      <c r="G1009" s="71">
        <v>-1000</v>
      </c>
      <c r="H1009" t="s">
        <v>115</v>
      </c>
      <c r="I1009" s="72">
        <v>1027800</v>
      </c>
      <c r="J1009" s="72">
        <v>2149335.38</v>
      </c>
    </row>
    <row r="1010" spans="4:10" x14ac:dyDescent="0.2">
      <c r="D1010" t="s">
        <v>430</v>
      </c>
      <c r="E1010" t="s">
        <v>15</v>
      </c>
      <c r="F1010">
        <v>102.78</v>
      </c>
      <c r="G1010" s="71">
        <v>-1000</v>
      </c>
      <c r="H1010" t="s">
        <v>113</v>
      </c>
      <c r="I1010">
        <v>-20</v>
      </c>
      <c r="J1010" s="72">
        <v>1121535.3799999999</v>
      </c>
    </row>
    <row r="1011" spans="4:10" x14ac:dyDescent="0.2">
      <c r="D1011" t="s">
        <v>430</v>
      </c>
      <c r="E1011" t="s">
        <v>15</v>
      </c>
      <c r="F1011">
        <v>1.91</v>
      </c>
      <c r="G1011" s="71">
        <v>-1000</v>
      </c>
      <c r="H1011" t="s">
        <v>114</v>
      </c>
      <c r="I1011" s="72">
        <v>19070.509999999998</v>
      </c>
      <c r="J1011" s="72">
        <v>1121555.3799999999</v>
      </c>
    </row>
    <row r="1012" spans="4:10" x14ac:dyDescent="0.2">
      <c r="D1012" t="s">
        <v>430</v>
      </c>
      <c r="E1012" t="s">
        <v>15</v>
      </c>
      <c r="F1012">
        <v>102.78</v>
      </c>
      <c r="G1012" s="71">
        <v>-1000</v>
      </c>
      <c r="H1012" t="s">
        <v>115</v>
      </c>
      <c r="I1012" s="72">
        <v>1027800</v>
      </c>
      <c r="J1012" s="72">
        <v>1102484.8700000001</v>
      </c>
    </row>
    <row r="1013" spans="4:10" x14ac:dyDescent="0.2">
      <c r="D1013" t="s">
        <v>431</v>
      </c>
      <c r="E1013" t="s">
        <v>17</v>
      </c>
      <c r="F1013">
        <v>110.52</v>
      </c>
      <c r="G1013" s="71">
        <v>1000</v>
      </c>
      <c r="H1013" t="s">
        <v>113</v>
      </c>
      <c r="I1013">
        <v>-20</v>
      </c>
      <c r="J1013" s="72">
        <v>74684.87</v>
      </c>
    </row>
    <row r="1014" spans="4:10" x14ac:dyDescent="0.2">
      <c r="D1014" t="s">
        <v>431</v>
      </c>
      <c r="E1014" t="s">
        <v>17</v>
      </c>
      <c r="F1014">
        <v>1.9</v>
      </c>
      <c r="G1014" s="71">
        <v>1000</v>
      </c>
      <c r="H1014" t="s">
        <v>114</v>
      </c>
      <c r="I1014" s="72">
        <v>-18990.38</v>
      </c>
      <c r="J1014" s="72">
        <v>74704.87</v>
      </c>
    </row>
    <row r="1015" spans="4:10" x14ac:dyDescent="0.2">
      <c r="D1015" t="s">
        <v>431</v>
      </c>
      <c r="E1015" t="s">
        <v>17</v>
      </c>
      <c r="F1015">
        <v>110.52</v>
      </c>
      <c r="G1015" s="71">
        <v>1000</v>
      </c>
      <c r="H1015" t="s">
        <v>115</v>
      </c>
      <c r="I1015" s="72">
        <v>-1105200</v>
      </c>
      <c r="J1015" s="72">
        <v>93695.26</v>
      </c>
    </row>
    <row r="1016" spans="4:10" x14ac:dyDescent="0.2">
      <c r="D1016" t="s">
        <v>432</v>
      </c>
      <c r="E1016" t="s">
        <v>17</v>
      </c>
      <c r="F1016">
        <v>109.77</v>
      </c>
      <c r="G1016" s="71">
        <v>1000</v>
      </c>
      <c r="H1016" t="s">
        <v>113</v>
      </c>
      <c r="I1016">
        <v>-20</v>
      </c>
      <c r="J1016" s="72">
        <v>1198895.26</v>
      </c>
    </row>
    <row r="1017" spans="4:10" x14ac:dyDescent="0.2">
      <c r="D1017" t="s">
        <v>432</v>
      </c>
      <c r="E1017" t="s">
        <v>17</v>
      </c>
      <c r="F1017">
        <v>1.89</v>
      </c>
      <c r="G1017" s="71">
        <v>1000</v>
      </c>
      <c r="H1017" t="s">
        <v>114</v>
      </c>
      <c r="I1017" s="72">
        <v>-18910.259999999998</v>
      </c>
      <c r="J1017" s="72">
        <v>1198915.26</v>
      </c>
    </row>
    <row r="1018" spans="4:10" x14ac:dyDescent="0.2">
      <c r="D1018" t="s">
        <v>432</v>
      </c>
      <c r="E1018" t="s">
        <v>17</v>
      </c>
      <c r="F1018">
        <v>109.77</v>
      </c>
      <c r="G1018" s="71">
        <v>1000</v>
      </c>
      <c r="H1018" t="s">
        <v>115</v>
      </c>
      <c r="I1018" s="72">
        <v>-1097700</v>
      </c>
      <c r="J1018" s="72">
        <v>1217825.51</v>
      </c>
    </row>
    <row r="1019" spans="4:10" x14ac:dyDescent="0.2">
      <c r="D1019" t="s">
        <v>432</v>
      </c>
      <c r="E1019" t="s">
        <v>17</v>
      </c>
      <c r="F1019">
        <v>109.77</v>
      </c>
      <c r="G1019" s="71">
        <v>1000</v>
      </c>
      <c r="H1019" t="s">
        <v>113</v>
      </c>
      <c r="I1019">
        <v>-20</v>
      </c>
      <c r="J1019" s="72">
        <v>2315525.5099999998</v>
      </c>
    </row>
    <row r="1020" spans="4:10" x14ac:dyDescent="0.2">
      <c r="D1020" t="s">
        <v>432</v>
      </c>
      <c r="E1020" t="s">
        <v>17</v>
      </c>
      <c r="F1020">
        <v>1.89</v>
      </c>
      <c r="G1020" s="71">
        <v>1000</v>
      </c>
      <c r="H1020" t="s">
        <v>114</v>
      </c>
      <c r="I1020" s="72">
        <v>-18910.259999999998</v>
      </c>
      <c r="J1020" s="72">
        <v>2315545.5099999998</v>
      </c>
    </row>
    <row r="1021" spans="4:10" x14ac:dyDescent="0.2">
      <c r="D1021" t="s">
        <v>432</v>
      </c>
      <c r="E1021" t="s">
        <v>17</v>
      </c>
      <c r="F1021">
        <v>109.77</v>
      </c>
      <c r="G1021" s="71">
        <v>1000</v>
      </c>
      <c r="H1021" t="s">
        <v>115</v>
      </c>
      <c r="I1021" s="72">
        <v>-1097700</v>
      </c>
      <c r="J1021" s="72">
        <v>2334455.77</v>
      </c>
    </row>
    <row r="1022" spans="4:10" x14ac:dyDescent="0.2">
      <c r="D1022" t="s">
        <v>432</v>
      </c>
      <c r="E1022" t="s">
        <v>17</v>
      </c>
      <c r="F1022">
        <v>109.77</v>
      </c>
      <c r="G1022" s="71">
        <v>1000</v>
      </c>
      <c r="H1022" t="s">
        <v>113</v>
      </c>
      <c r="I1022">
        <v>-20</v>
      </c>
      <c r="J1022" s="72">
        <v>3432155.77</v>
      </c>
    </row>
    <row r="1023" spans="4:10" x14ac:dyDescent="0.2">
      <c r="D1023" t="s">
        <v>432</v>
      </c>
      <c r="E1023" t="s">
        <v>17</v>
      </c>
      <c r="F1023">
        <v>1.89</v>
      </c>
      <c r="G1023" s="71">
        <v>1000</v>
      </c>
      <c r="H1023" t="s">
        <v>114</v>
      </c>
      <c r="I1023" s="72">
        <v>-18910.259999999998</v>
      </c>
      <c r="J1023" s="72">
        <v>3432175.77</v>
      </c>
    </row>
    <row r="1024" spans="4:10" x14ac:dyDescent="0.2">
      <c r="D1024" t="s">
        <v>432</v>
      </c>
      <c r="E1024" t="s">
        <v>17</v>
      </c>
      <c r="F1024">
        <v>109.77</v>
      </c>
      <c r="G1024" s="71">
        <v>1000</v>
      </c>
      <c r="H1024" t="s">
        <v>115</v>
      </c>
      <c r="I1024" s="72">
        <v>-1097700</v>
      </c>
      <c r="J1024" s="72">
        <v>3451086.03</v>
      </c>
    </row>
    <row r="1025" spans="4:10" x14ac:dyDescent="0.2">
      <c r="D1025" t="s">
        <v>432</v>
      </c>
      <c r="E1025" t="s">
        <v>17</v>
      </c>
      <c r="F1025">
        <v>109.77</v>
      </c>
      <c r="G1025" s="71">
        <v>1000</v>
      </c>
      <c r="H1025" t="s">
        <v>113</v>
      </c>
      <c r="I1025">
        <v>-20</v>
      </c>
      <c r="J1025" s="72">
        <v>4548786.03</v>
      </c>
    </row>
    <row r="1026" spans="4:10" x14ac:dyDescent="0.2">
      <c r="D1026" t="s">
        <v>432</v>
      </c>
      <c r="E1026" t="s">
        <v>17</v>
      </c>
      <c r="F1026">
        <v>1.89</v>
      </c>
      <c r="G1026" s="71">
        <v>1000</v>
      </c>
      <c r="H1026" t="s">
        <v>114</v>
      </c>
      <c r="I1026" s="72">
        <v>-18910.259999999998</v>
      </c>
      <c r="J1026" s="72">
        <v>4548806.03</v>
      </c>
    </row>
    <row r="1027" spans="4:10" x14ac:dyDescent="0.2">
      <c r="D1027" t="s">
        <v>432</v>
      </c>
      <c r="E1027" t="s">
        <v>17</v>
      </c>
      <c r="F1027">
        <v>109.77</v>
      </c>
      <c r="G1027" s="71">
        <v>1000</v>
      </c>
      <c r="H1027" t="s">
        <v>115</v>
      </c>
      <c r="I1027" s="72">
        <v>-1097700</v>
      </c>
      <c r="J1027" s="72">
        <v>4567716.28</v>
      </c>
    </row>
    <row r="1028" spans="4:10" x14ac:dyDescent="0.2">
      <c r="D1028" t="s">
        <v>432</v>
      </c>
      <c r="E1028" t="s">
        <v>17</v>
      </c>
      <c r="F1028">
        <v>109.77</v>
      </c>
      <c r="G1028" s="71">
        <v>1000</v>
      </c>
      <c r="H1028" t="s">
        <v>113</v>
      </c>
      <c r="I1028">
        <v>-20</v>
      </c>
      <c r="J1028" s="72">
        <v>5665416.2800000003</v>
      </c>
    </row>
    <row r="1029" spans="4:10" x14ac:dyDescent="0.2">
      <c r="D1029" t="s">
        <v>432</v>
      </c>
      <c r="E1029" t="s">
        <v>17</v>
      </c>
      <c r="F1029">
        <v>1.89</v>
      </c>
      <c r="G1029" s="71">
        <v>1000</v>
      </c>
      <c r="H1029" t="s">
        <v>114</v>
      </c>
      <c r="I1029" s="72">
        <v>-18910.259999999998</v>
      </c>
      <c r="J1029" s="72">
        <v>5665436.2800000003</v>
      </c>
    </row>
    <row r="1030" spans="4:10" x14ac:dyDescent="0.2">
      <c r="D1030" t="s">
        <v>432</v>
      </c>
      <c r="E1030" t="s">
        <v>17</v>
      </c>
      <c r="F1030">
        <v>109.77</v>
      </c>
      <c r="G1030" s="71">
        <v>1000</v>
      </c>
      <c r="H1030" t="s">
        <v>115</v>
      </c>
      <c r="I1030" s="72">
        <v>-1097700</v>
      </c>
      <c r="J1030" s="72">
        <v>5684346.54</v>
      </c>
    </row>
    <row r="1031" spans="4:10" x14ac:dyDescent="0.2">
      <c r="D1031" t="s">
        <v>432</v>
      </c>
      <c r="E1031" t="s">
        <v>17</v>
      </c>
      <c r="F1031">
        <v>109.77</v>
      </c>
      <c r="G1031" s="71">
        <v>1000</v>
      </c>
      <c r="H1031" t="s">
        <v>113</v>
      </c>
      <c r="I1031">
        <v>-20</v>
      </c>
      <c r="J1031" s="72">
        <v>6782046.54</v>
      </c>
    </row>
    <row r="1032" spans="4:10" x14ac:dyDescent="0.2">
      <c r="D1032" t="s">
        <v>432</v>
      </c>
      <c r="E1032" t="s">
        <v>17</v>
      </c>
      <c r="F1032">
        <v>1.89</v>
      </c>
      <c r="G1032" s="71">
        <v>1000</v>
      </c>
      <c r="H1032" t="s">
        <v>114</v>
      </c>
      <c r="I1032" s="72">
        <v>-18910.259999999998</v>
      </c>
      <c r="J1032" s="72">
        <v>6782066.54</v>
      </c>
    </row>
    <row r="1033" spans="4:10" x14ac:dyDescent="0.2">
      <c r="D1033" t="s">
        <v>432</v>
      </c>
      <c r="E1033" t="s">
        <v>17</v>
      </c>
      <c r="F1033">
        <v>109.77</v>
      </c>
      <c r="G1033" s="71">
        <v>1000</v>
      </c>
      <c r="H1033" t="s">
        <v>115</v>
      </c>
      <c r="I1033" s="72">
        <v>-1097700</v>
      </c>
      <c r="J1033" s="72">
        <v>6800976.79</v>
      </c>
    </row>
    <row r="1034" spans="4:10" x14ac:dyDescent="0.2">
      <c r="D1034" t="s">
        <v>433</v>
      </c>
      <c r="E1034" t="s">
        <v>17</v>
      </c>
      <c r="F1034">
        <v>109.24</v>
      </c>
      <c r="G1034" s="71">
        <v>1000</v>
      </c>
      <c r="H1034" t="s">
        <v>113</v>
      </c>
      <c r="I1034">
        <v>-20</v>
      </c>
      <c r="J1034" s="72">
        <v>7898676.79</v>
      </c>
    </row>
    <row r="1035" spans="4:10" x14ac:dyDescent="0.2">
      <c r="D1035" t="s">
        <v>433</v>
      </c>
      <c r="E1035" t="s">
        <v>17</v>
      </c>
      <c r="F1035">
        <v>1.88</v>
      </c>
      <c r="G1035" s="71">
        <v>1000</v>
      </c>
      <c r="H1035" t="s">
        <v>114</v>
      </c>
      <c r="I1035" s="72">
        <v>-18830.13</v>
      </c>
      <c r="J1035" s="72">
        <v>7898696.79</v>
      </c>
    </row>
    <row r="1036" spans="4:10" x14ac:dyDescent="0.2">
      <c r="D1036" t="s">
        <v>433</v>
      </c>
      <c r="E1036" t="s">
        <v>17</v>
      </c>
      <c r="F1036">
        <v>109.24</v>
      </c>
      <c r="G1036" s="71">
        <v>1000</v>
      </c>
      <c r="H1036" t="s">
        <v>115</v>
      </c>
      <c r="I1036" s="72">
        <v>-1092400</v>
      </c>
      <c r="J1036" s="72">
        <v>7917526.9199999999</v>
      </c>
    </row>
    <row r="1037" spans="4:10" x14ac:dyDescent="0.2">
      <c r="D1037" t="s">
        <v>433</v>
      </c>
      <c r="E1037" t="s">
        <v>17</v>
      </c>
      <c r="F1037">
        <v>109.24</v>
      </c>
      <c r="G1037" s="71">
        <v>1000</v>
      </c>
      <c r="H1037" t="s">
        <v>113</v>
      </c>
      <c r="I1037">
        <v>-20</v>
      </c>
      <c r="J1037" s="72">
        <v>9009926.9199999999</v>
      </c>
    </row>
    <row r="1038" spans="4:10" x14ac:dyDescent="0.2">
      <c r="D1038" t="s">
        <v>433</v>
      </c>
      <c r="E1038" t="s">
        <v>17</v>
      </c>
      <c r="F1038">
        <v>1.88</v>
      </c>
      <c r="G1038" s="71">
        <v>1000</v>
      </c>
      <c r="H1038" t="s">
        <v>114</v>
      </c>
      <c r="I1038" s="72">
        <v>-18830.13</v>
      </c>
      <c r="J1038" s="72">
        <v>9009946.9199999999</v>
      </c>
    </row>
    <row r="1039" spans="4:10" x14ac:dyDescent="0.2">
      <c r="D1039" t="s">
        <v>433</v>
      </c>
      <c r="E1039" t="s">
        <v>17</v>
      </c>
      <c r="F1039">
        <v>109.24</v>
      </c>
      <c r="G1039" s="71">
        <v>1000</v>
      </c>
      <c r="H1039" t="s">
        <v>115</v>
      </c>
      <c r="I1039" s="72">
        <v>-1092400</v>
      </c>
      <c r="J1039" s="72">
        <v>9028777.0500000007</v>
      </c>
    </row>
    <row r="1040" spans="4:10" x14ac:dyDescent="0.2">
      <c r="D1040" t="s">
        <v>433</v>
      </c>
      <c r="E1040" t="s">
        <v>17</v>
      </c>
      <c r="F1040">
        <v>109.24</v>
      </c>
      <c r="G1040" s="71">
        <v>1000</v>
      </c>
      <c r="H1040" t="s">
        <v>113</v>
      </c>
      <c r="I1040">
        <v>-20</v>
      </c>
      <c r="J1040" s="72">
        <v>10121177.050000001</v>
      </c>
    </row>
    <row r="1041" spans="4:10" x14ac:dyDescent="0.2">
      <c r="D1041" t="s">
        <v>433</v>
      </c>
      <c r="E1041" t="s">
        <v>17</v>
      </c>
      <c r="F1041">
        <v>1.88</v>
      </c>
      <c r="G1041" s="71">
        <v>1000</v>
      </c>
      <c r="H1041" t="s">
        <v>114</v>
      </c>
      <c r="I1041" s="72">
        <v>-18830.13</v>
      </c>
      <c r="J1041" s="72">
        <v>10121197.050000001</v>
      </c>
    </row>
    <row r="1042" spans="4:10" x14ac:dyDescent="0.2">
      <c r="D1042" t="s">
        <v>433</v>
      </c>
      <c r="E1042" t="s">
        <v>17</v>
      </c>
      <c r="F1042">
        <v>109.24</v>
      </c>
      <c r="G1042" s="71">
        <v>1000</v>
      </c>
      <c r="H1042" t="s">
        <v>115</v>
      </c>
      <c r="I1042" s="72">
        <v>-1092400</v>
      </c>
      <c r="J1042" s="72">
        <v>10140027.18</v>
      </c>
    </row>
    <row r="1043" spans="4:10" x14ac:dyDescent="0.2">
      <c r="D1043" t="s">
        <v>433</v>
      </c>
      <c r="E1043" t="s">
        <v>17</v>
      </c>
      <c r="F1043">
        <v>109.24</v>
      </c>
      <c r="G1043" s="71">
        <v>1000</v>
      </c>
      <c r="H1043" t="s">
        <v>113</v>
      </c>
      <c r="I1043">
        <v>-20</v>
      </c>
      <c r="J1043" s="72">
        <v>11232427.18</v>
      </c>
    </row>
    <row r="1044" spans="4:10" x14ac:dyDescent="0.2">
      <c r="D1044" t="s">
        <v>433</v>
      </c>
      <c r="E1044" t="s">
        <v>17</v>
      </c>
      <c r="F1044">
        <v>1.88</v>
      </c>
      <c r="G1044" s="71">
        <v>1000</v>
      </c>
      <c r="H1044" t="s">
        <v>114</v>
      </c>
      <c r="I1044" s="72">
        <v>-18830.13</v>
      </c>
      <c r="J1044" s="72">
        <v>11232447.18</v>
      </c>
    </row>
    <row r="1045" spans="4:10" x14ac:dyDescent="0.2">
      <c r="D1045" t="s">
        <v>433</v>
      </c>
      <c r="E1045" t="s">
        <v>17</v>
      </c>
      <c r="F1045">
        <v>109.24</v>
      </c>
      <c r="G1045" s="71">
        <v>1000</v>
      </c>
      <c r="H1045" t="s">
        <v>115</v>
      </c>
      <c r="I1045" s="72">
        <v>-1092400</v>
      </c>
      <c r="J1045" s="72">
        <v>11251277.310000001</v>
      </c>
    </row>
    <row r="1046" spans="4:10" x14ac:dyDescent="0.2">
      <c r="D1046" t="s">
        <v>433</v>
      </c>
      <c r="E1046" t="s">
        <v>17</v>
      </c>
      <c r="F1046">
        <v>109.24</v>
      </c>
      <c r="G1046" s="71">
        <v>1000</v>
      </c>
      <c r="H1046" t="s">
        <v>113</v>
      </c>
      <c r="I1046">
        <v>-20</v>
      </c>
      <c r="J1046" s="72">
        <v>12343677.310000001</v>
      </c>
    </row>
    <row r="1047" spans="4:10" x14ac:dyDescent="0.2">
      <c r="D1047" t="s">
        <v>433</v>
      </c>
      <c r="E1047" t="s">
        <v>17</v>
      </c>
      <c r="F1047">
        <v>1.88</v>
      </c>
      <c r="G1047" s="71">
        <v>1000</v>
      </c>
      <c r="H1047" t="s">
        <v>114</v>
      </c>
      <c r="I1047" s="72">
        <v>-18830.13</v>
      </c>
      <c r="J1047" s="72">
        <v>12343697.310000001</v>
      </c>
    </row>
    <row r="1048" spans="4:10" x14ac:dyDescent="0.2">
      <c r="D1048" t="s">
        <v>433</v>
      </c>
      <c r="E1048" t="s">
        <v>17</v>
      </c>
      <c r="F1048">
        <v>109.24</v>
      </c>
      <c r="G1048" s="71">
        <v>1000</v>
      </c>
      <c r="H1048" t="s">
        <v>115</v>
      </c>
      <c r="I1048" s="72">
        <v>-1092400</v>
      </c>
      <c r="J1048" s="72">
        <v>12362527.439999999</v>
      </c>
    </row>
    <row r="1049" spans="4:10" x14ac:dyDescent="0.2">
      <c r="D1049" t="s">
        <v>433</v>
      </c>
      <c r="E1049" t="s">
        <v>17</v>
      </c>
      <c r="F1049">
        <v>109.24</v>
      </c>
      <c r="G1049" s="71">
        <v>1000</v>
      </c>
      <c r="H1049" t="s">
        <v>113</v>
      </c>
      <c r="I1049">
        <v>-20</v>
      </c>
      <c r="J1049" s="72">
        <v>13454927.439999999</v>
      </c>
    </row>
    <row r="1050" spans="4:10" x14ac:dyDescent="0.2">
      <c r="D1050" t="s">
        <v>433</v>
      </c>
      <c r="E1050" t="s">
        <v>17</v>
      </c>
      <c r="F1050">
        <v>1.88</v>
      </c>
      <c r="G1050" s="71">
        <v>1000</v>
      </c>
      <c r="H1050" t="s">
        <v>114</v>
      </c>
      <c r="I1050" s="72">
        <v>-18830.13</v>
      </c>
      <c r="J1050" s="72">
        <v>13454947.439999999</v>
      </c>
    </row>
    <row r="1051" spans="4:10" x14ac:dyDescent="0.2">
      <c r="D1051" t="s">
        <v>433</v>
      </c>
      <c r="E1051" t="s">
        <v>17</v>
      </c>
      <c r="F1051">
        <v>109.24</v>
      </c>
      <c r="G1051" s="71">
        <v>1000</v>
      </c>
      <c r="H1051" t="s">
        <v>115</v>
      </c>
      <c r="I1051" s="72">
        <v>-1092400</v>
      </c>
      <c r="J1051" s="72">
        <v>13473777.560000001</v>
      </c>
    </row>
    <row r="1052" spans="4:10" x14ac:dyDescent="0.2">
      <c r="D1052" t="s">
        <v>434</v>
      </c>
      <c r="E1052" t="s">
        <v>15</v>
      </c>
      <c r="F1052">
        <v>102.7</v>
      </c>
      <c r="G1052" s="71">
        <v>1000</v>
      </c>
      <c r="H1052" t="s">
        <v>113</v>
      </c>
      <c r="I1052">
        <v>-20</v>
      </c>
      <c r="J1052" s="72">
        <v>14566177.560000001</v>
      </c>
    </row>
    <row r="1053" spans="4:10" x14ac:dyDescent="0.2">
      <c r="D1053" t="s">
        <v>434</v>
      </c>
      <c r="E1053" t="s">
        <v>15</v>
      </c>
      <c r="F1053">
        <v>1.88</v>
      </c>
      <c r="G1053" s="71">
        <v>1000</v>
      </c>
      <c r="H1053" t="s">
        <v>114</v>
      </c>
      <c r="I1053" s="72">
        <v>-18750</v>
      </c>
      <c r="J1053" s="72">
        <v>14566197.560000001</v>
      </c>
    </row>
    <row r="1054" spans="4:10" x14ac:dyDescent="0.2">
      <c r="D1054" t="s">
        <v>434</v>
      </c>
      <c r="E1054" t="s">
        <v>15</v>
      </c>
      <c r="F1054">
        <v>102.7</v>
      </c>
      <c r="G1054" s="71">
        <v>1000</v>
      </c>
      <c r="H1054" t="s">
        <v>115</v>
      </c>
      <c r="I1054" s="72">
        <v>-1027000</v>
      </c>
      <c r="J1054" s="72">
        <v>14584947.560000001</v>
      </c>
    </row>
    <row r="1055" spans="4:10" x14ac:dyDescent="0.2">
      <c r="D1055" t="s">
        <v>434</v>
      </c>
      <c r="E1055" t="s">
        <v>15</v>
      </c>
      <c r="F1055">
        <v>102.7</v>
      </c>
      <c r="G1055" s="71">
        <v>1000</v>
      </c>
      <c r="H1055" t="s">
        <v>113</v>
      </c>
      <c r="I1055">
        <v>-20</v>
      </c>
      <c r="J1055" s="72">
        <v>15611947.560000001</v>
      </c>
    </row>
    <row r="1056" spans="4:10" x14ac:dyDescent="0.2">
      <c r="D1056" t="s">
        <v>434</v>
      </c>
      <c r="E1056" t="s">
        <v>15</v>
      </c>
      <c r="F1056">
        <v>1.88</v>
      </c>
      <c r="G1056" s="71">
        <v>1000</v>
      </c>
      <c r="H1056" t="s">
        <v>114</v>
      </c>
      <c r="I1056" s="72">
        <v>-18750</v>
      </c>
      <c r="J1056" s="72">
        <v>15611967.560000001</v>
      </c>
    </row>
    <row r="1057" spans="4:10" x14ac:dyDescent="0.2">
      <c r="D1057" t="s">
        <v>434</v>
      </c>
      <c r="E1057" t="s">
        <v>15</v>
      </c>
      <c r="F1057">
        <v>102.7</v>
      </c>
      <c r="G1057" s="71">
        <v>1000</v>
      </c>
      <c r="H1057" t="s">
        <v>115</v>
      </c>
      <c r="I1057" s="72">
        <v>-1027000</v>
      </c>
      <c r="J1057" s="72">
        <v>15630717.560000001</v>
      </c>
    </row>
    <row r="1058" spans="4:10" x14ac:dyDescent="0.2">
      <c r="D1058" t="s">
        <v>434</v>
      </c>
      <c r="E1058" t="s">
        <v>15</v>
      </c>
      <c r="F1058">
        <v>102.7</v>
      </c>
      <c r="G1058" s="71">
        <v>1000</v>
      </c>
      <c r="H1058" t="s">
        <v>113</v>
      </c>
      <c r="I1058">
        <v>-20</v>
      </c>
      <c r="J1058" s="72">
        <v>16657717.560000001</v>
      </c>
    </row>
    <row r="1059" spans="4:10" x14ac:dyDescent="0.2">
      <c r="D1059" t="s">
        <v>434</v>
      </c>
      <c r="E1059" t="s">
        <v>15</v>
      </c>
      <c r="F1059">
        <v>1.88</v>
      </c>
      <c r="G1059" s="71">
        <v>1000</v>
      </c>
      <c r="H1059" t="s">
        <v>114</v>
      </c>
      <c r="I1059" s="72">
        <v>-18750</v>
      </c>
      <c r="J1059" s="72">
        <v>16657737.560000001</v>
      </c>
    </row>
    <row r="1060" spans="4:10" x14ac:dyDescent="0.2">
      <c r="D1060" t="s">
        <v>434</v>
      </c>
      <c r="E1060" t="s">
        <v>15</v>
      </c>
      <c r="F1060">
        <v>102.7</v>
      </c>
      <c r="G1060" s="71">
        <v>1000</v>
      </c>
      <c r="H1060" t="s">
        <v>115</v>
      </c>
      <c r="I1060" s="72">
        <v>-1027000</v>
      </c>
      <c r="J1060" s="72">
        <v>16676487.560000001</v>
      </c>
    </row>
    <row r="1061" spans="4:10" x14ac:dyDescent="0.2">
      <c r="D1061" t="s">
        <v>435</v>
      </c>
      <c r="E1061" t="s">
        <v>15</v>
      </c>
      <c r="F1061">
        <v>102.79</v>
      </c>
      <c r="G1061" s="71">
        <v>1000</v>
      </c>
      <c r="H1061" t="s">
        <v>113</v>
      </c>
      <c r="I1061">
        <v>-20</v>
      </c>
      <c r="J1061" s="72">
        <v>17703487.559999999</v>
      </c>
    </row>
    <row r="1062" spans="4:10" x14ac:dyDescent="0.2">
      <c r="D1062" t="s">
        <v>435</v>
      </c>
      <c r="E1062" t="s">
        <v>15</v>
      </c>
      <c r="F1062">
        <v>1.87</v>
      </c>
      <c r="G1062" s="71">
        <v>1000</v>
      </c>
      <c r="H1062" t="s">
        <v>114</v>
      </c>
      <c r="I1062" s="72">
        <v>-18669.87</v>
      </c>
      <c r="J1062" s="72">
        <v>17703507.559999999</v>
      </c>
    </row>
    <row r="1063" spans="4:10" x14ac:dyDescent="0.2">
      <c r="D1063" t="s">
        <v>435</v>
      </c>
      <c r="E1063" t="s">
        <v>15</v>
      </c>
      <c r="F1063">
        <v>102.79</v>
      </c>
      <c r="G1063" s="71">
        <v>1000</v>
      </c>
      <c r="H1063" t="s">
        <v>115</v>
      </c>
      <c r="I1063" s="72">
        <v>-1027900</v>
      </c>
      <c r="J1063" s="72">
        <v>17722177.440000001</v>
      </c>
    </row>
    <row r="1064" spans="4:10" x14ac:dyDescent="0.2">
      <c r="D1064" t="s">
        <v>435</v>
      </c>
      <c r="E1064" t="s">
        <v>15</v>
      </c>
      <c r="F1064">
        <v>102.79</v>
      </c>
      <c r="G1064" s="71">
        <v>1000</v>
      </c>
      <c r="H1064" t="s">
        <v>113</v>
      </c>
      <c r="I1064">
        <v>-20</v>
      </c>
      <c r="J1064" s="72">
        <v>18750077.440000001</v>
      </c>
    </row>
    <row r="1065" spans="4:10" x14ac:dyDescent="0.2">
      <c r="D1065" t="s">
        <v>435</v>
      </c>
      <c r="E1065" t="s">
        <v>15</v>
      </c>
      <c r="F1065">
        <v>1.87</v>
      </c>
      <c r="G1065" s="71">
        <v>1000</v>
      </c>
      <c r="H1065" t="s">
        <v>114</v>
      </c>
      <c r="I1065" s="72">
        <v>-18669.87</v>
      </c>
      <c r="J1065" s="72">
        <v>18750097.440000001</v>
      </c>
    </row>
    <row r="1066" spans="4:10" x14ac:dyDescent="0.2">
      <c r="D1066" t="s">
        <v>435</v>
      </c>
      <c r="E1066" t="s">
        <v>15</v>
      </c>
      <c r="F1066">
        <v>102.79</v>
      </c>
      <c r="G1066" s="71">
        <v>1000</v>
      </c>
      <c r="H1066" t="s">
        <v>115</v>
      </c>
      <c r="I1066" s="72">
        <v>-1027900</v>
      </c>
      <c r="J1066" s="72">
        <v>18768767.309999999</v>
      </c>
    </row>
    <row r="1067" spans="4:10" x14ac:dyDescent="0.2">
      <c r="D1067" t="s">
        <v>435</v>
      </c>
      <c r="E1067" t="s">
        <v>15</v>
      </c>
      <c r="F1067">
        <v>102.79</v>
      </c>
      <c r="G1067" s="71">
        <v>1000</v>
      </c>
      <c r="H1067" t="s">
        <v>113</v>
      </c>
      <c r="I1067">
        <v>-20</v>
      </c>
      <c r="J1067" s="72">
        <v>19796667.309999999</v>
      </c>
    </row>
    <row r="1068" spans="4:10" x14ac:dyDescent="0.2">
      <c r="D1068" t="s">
        <v>435</v>
      </c>
      <c r="E1068" t="s">
        <v>15</v>
      </c>
      <c r="F1068">
        <v>1.87</v>
      </c>
      <c r="G1068" s="71">
        <v>1000</v>
      </c>
      <c r="H1068" t="s">
        <v>114</v>
      </c>
      <c r="I1068" s="72">
        <v>-18669.87</v>
      </c>
      <c r="J1068" s="72">
        <v>19796687.309999999</v>
      </c>
    </row>
    <row r="1069" spans="4:10" x14ac:dyDescent="0.2">
      <c r="D1069" t="s">
        <v>435</v>
      </c>
      <c r="E1069" t="s">
        <v>15</v>
      </c>
      <c r="F1069">
        <v>102.79</v>
      </c>
      <c r="G1069" s="71">
        <v>1000</v>
      </c>
      <c r="H1069" t="s">
        <v>115</v>
      </c>
      <c r="I1069" s="72">
        <v>-1027900</v>
      </c>
      <c r="J1069" s="72">
        <v>19815357.18</v>
      </c>
    </row>
    <row r="1070" spans="4:10" x14ac:dyDescent="0.2">
      <c r="D1070" t="s">
        <v>435</v>
      </c>
      <c r="E1070" t="s">
        <v>15</v>
      </c>
      <c r="F1070">
        <v>102.79</v>
      </c>
      <c r="G1070" s="71">
        <v>1000</v>
      </c>
      <c r="H1070" t="s">
        <v>113</v>
      </c>
      <c r="I1070">
        <v>-20</v>
      </c>
      <c r="J1070" s="72">
        <v>20843257.18</v>
      </c>
    </row>
    <row r="1071" spans="4:10" x14ac:dyDescent="0.2">
      <c r="D1071" t="s">
        <v>435</v>
      </c>
      <c r="E1071" t="s">
        <v>15</v>
      </c>
      <c r="F1071">
        <v>1.87</v>
      </c>
      <c r="G1071" s="71">
        <v>1000</v>
      </c>
      <c r="H1071" t="s">
        <v>114</v>
      </c>
      <c r="I1071" s="72">
        <v>-18669.87</v>
      </c>
      <c r="J1071" s="72">
        <v>20843277.18</v>
      </c>
    </row>
    <row r="1072" spans="4:10" x14ac:dyDescent="0.2">
      <c r="D1072" t="s">
        <v>435</v>
      </c>
      <c r="E1072" t="s">
        <v>15</v>
      </c>
      <c r="F1072">
        <v>102.79</v>
      </c>
      <c r="G1072" s="71">
        <v>1000</v>
      </c>
      <c r="H1072" t="s">
        <v>115</v>
      </c>
      <c r="I1072" s="72">
        <v>-1027900</v>
      </c>
      <c r="J1072" s="72">
        <v>20861947.050000001</v>
      </c>
    </row>
    <row r="1073" spans="4:10" x14ac:dyDescent="0.2">
      <c r="D1073" t="s">
        <v>436</v>
      </c>
      <c r="E1073" t="s">
        <v>15</v>
      </c>
      <c r="F1073">
        <v>102.83</v>
      </c>
      <c r="G1073" s="71">
        <v>1000</v>
      </c>
      <c r="H1073" t="s">
        <v>113</v>
      </c>
      <c r="I1073">
        <v>-20</v>
      </c>
      <c r="J1073" s="72">
        <v>21889847.050000001</v>
      </c>
    </row>
    <row r="1074" spans="4:10" x14ac:dyDescent="0.2">
      <c r="D1074" t="s">
        <v>436</v>
      </c>
      <c r="E1074" t="s">
        <v>15</v>
      </c>
      <c r="F1074">
        <v>1.86</v>
      </c>
      <c r="G1074" s="71">
        <v>1000</v>
      </c>
      <c r="H1074" t="s">
        <v>114</v>
      </c>
      <c r="I1074" s="72">
        <v>-18589.740000000002</v>
      </c>
      <c r="J1074" s="72">
        <v>21889867.050000001</v>
      </c>
    </row>
    <row r="1075" spans="4:10" x14ac:dyDescent="0.2">
      <c r="D1075" t="s">
        <v>436</v>
      </c>
      <c r="E1075" t="s">
        <v>15</v>
      </c>
      <c r="F1075">
        <v>102.83</v>
      </c>
      <c r="G1075" s="71">
        <v>1000</v>
      </c>
      <c r="H1075" t="s">
        <v>115</v>
      </c>
      <c r="I1075" s="72">
        <v>-1028300</v>
      </c>
      <c r="J1075" s="72">
        <v>21908456.789999999</v>
      </c>
    </row>
    <row r="1076" spans="4:10" x14ac:dyDescent="0.2">
      <c r="D1076" t="s">
        <v>436</v>
      </c>
      <c r="E1076" t="s">
        <v>15</v>
      </c>
      <c r="F1076">
        <v>102.83</v>
      </c>
      <c r="G1076" s="71">
        <v>1000</v>
      </c>
      <c r="H1076" t="s">
        <v>113</v>
      </c>
      <c r="I1076">
        <v>-20</v>
      </c>
      <c r="J1076" s="72">
        <v>22936756.789999999</v>
      </c>
    </row>
    <row r="1077" spans="4:10" x14ac:dyDescent="0.2">
      <c r="D1077" t="s">
        <v>436</v>
      </c>
      <c r="E1077" t="s">
        <v>15</v>
      </c>
      <c r="F1077">
        <v>1.86</v>
      </c>
      <c r="G1077" s="71">
        <v>1000</v>
      </c>
      <c r="H1077" t="s">
        <v>114</v>
      </c>
      <c r="I1077" s="72">
        <v>-18589.740000000002</v>
      </c>
      <c r="J1077" s="72">
        <v>22936776.789999999</v>
      </c>
    </row>
    <row r="1078" spans="4:10" x14ac:dyDescent="0.2">
      <c r="D1078" t="s">
        <v>436</v>
      </c>
      <c r="E1078" t="s">
        <v>15</v>
      </c>
      <c r="F1078">
        <v>102.83</v>
      </c>
      <c r="G1078" s="71">
        <v>1000</v>
      </c>
      <c r="H1078" t="s">
        <v>115</v>
      </c>
      <c r="I1078" s="72">
        <v>-1028300</v>
      </c>
      <c r="J1078" s="72">
        <v>22955366.539999999</v>
      </c>
    </row>
    <row r="1079" spans="4:10" x14ac:dyDescent="0.2">
      <c r="D1079" t="s">
        <v>436</v>
      </c>
      <c r="E1079" t="s">
        <v>15</v>
      </c>
      <c r="F1079">
        <v>102.83</v>
      </c>
      <c r="G1079" s="71">
        <v>1000</v>
      </c>
      <c r="H1079" t="s">
        <v>113</v>
      </c>
      <c r="I1079">
        <v>-20</v>
      </c>
      <c r="J1079" s="72">
        <v>23983666.539999999</v>
      </c>
    </row>
    <row r="1080" spans="4:10" x14ac:dyDescent="0.2">
      <c r="D1080" t="s">
        <v>436</v>
      </c>
      <c r="E1080" t="s">
        <v>15</v>
      </c>
      <c r="F1080">
        <v>1.86</v>
      </c>
      <c r="G1080" s="71">
        <v>1000</v>
      </c>
      <c r="H1080" t="s">
        <v>114</v>
      </c>
      <c r="I1080" s="72">
        <v>-18589.740000000002</v>
      </c>
      <c r="J1080" s="72">
        <v>23983686.539999999</v>
      </c>
    </row>
    <row r="1081" spans="4:10" x14ac:dyDescent="0.2">
      <c r="D1081" t="s">
        <v>436</v>
      </c>
      <c r="E1081" t="s">
        <v>15</v>
      </c>
      <c r="F1081">
        <v>102.83</v>
      </c>
      <c r="G1081" s="71">
        <v>1000</v>
      </c>
      <c r="H1081" t="s">
        <v>115</v>
      </c>
      <c r="I1081" s="72">
        <v>-1028300</v>
      </c>
      <c r="J1081" s="72">
        <v>24002276.280000001</v>
      </c>
    </row>
    <row r="1082" spans="4:10" x14ac:dyDescent="0.2">
      <c r="D1082" t="s">
        <v>436</v>
      </c>
      <c r="E1082" t="s">
        <v>15</v>
      </c>
      <c r="F1082">
        <v>102.83</v>
      </c>
      <c r="G1082" s="71">
        <v>1000</v>
      </c>
      <c r="H1082" t="s">
        <v>113</v>
      </c>
      <c r="I1082">
        <v>-20</v>
      </c>
      <c r="J1082" s="72">
        <v>25030576.280000001</v>
      </c>
    </row>
    <row r="1083" spans="4:10" x14ac:dyDescent="0.2">
      <c r="D1083" t="s">
        <v>436</v>
      </c>
      <c r="E1083" t="s">
        <v>15</v>
      </c>
      <c r="F1083">
        <v>1.86</v>
      </c>
      <c r="G1083" s="71">
        <v>1000</v>
      </c>
      <c r="H1083" t="s">
        <v>114</v>
      </c>
      <c r="I1083" s="72">
        <v>-18589.740000000002</v>
      </c>
      <c r="J1083" s="72">
        <v>25030596.280000001</v>
      </c>
    </row>
    <row r="1084" spans="4:10" x14ac:dyDescent="0.2">
      <c r="D1084" t="s">
        <v>436</v>
      </c>
      <c r="E1084" t="s">
        <v>15</v>
      </c>
      <c r="F1084">
        <v>102.83</v>
      </c>
      <c r="G1084" s="71">
        <v>1000</v>
      </c>
      <c r="H1084" t="s">
        <v>115</v>
      </c>
      <c r="I1084" s="72">
        <v>-1028300</v>
      </c>
      <c r="J1084" s="72">
        <v>25049186.030000001</v>
      </c>
    </row>
    <row r="1085" spans="4:10" x14ac:dyDescent="0.2">
      <c r="D1085" t="s">
        <v>437</v>
      </c>
      <c r="E1085" t="s">
        <v>233</v>
      </c>
      <c r="F1085">
        <v>0</v>
      </c>
      <c r="G1085" s="72">
        <v>1043269.1</v>
      </c>
      <c r="H1085" t="s">
        <v>234</v>
      </c>
      <c r="I1085">
        <v>0</v>
      </c>
      <c r="J1085" s="72">
        <v>-10000000</v>
      </c>
    </row>
    <row r="1086" spans="4:10" x14ac:dyDescent="0.2">
      <c r="D1086" t="s">
        <v>437</v>
      </c>
      <c r="E1086" t="s">
        <v>233</v>
      </c>
      <c r="F1086">
        <v>0</v>
      </c>
      <c r="G1086" s="72">
        <v>1043269.1</v>
      </c>
      <c r="H1086" t="s">
        <v>235</v>
      </c>
      <c r="I1086">
        <v>0</v>
      </c>
      <c r="J1086" s="72">
        <v>-10000000</v>
      </c>
    </row>
    <row r="1087" spans="4:10" x14ac:dyDescent="0.2">
      <c r="D1087" t="s">
        <v>437</v>
      </c>
      <c r="E1087" t="s">
        <v>15</v>
      </c>
      <c r="F1087">
        <v>102.51</v>
      </c>
      <c r="G1087" s="71">
        <v>-1000</v>
      </c>
      <c r="H1087" t="s">
        <v>113</v>
      </c>
      <c r="I1087">
        <v>-20</v>
      </c>
      <c r="J1087" s="72">
        <v>26077486.030000001</v>
      </c>
    </row>
    <row r="1088" spans="4:10" x14ac:dyDescent="0.2">
      <c r="D1088" t="s">
        <v>437</v>
      </c>
      <c r="E1088" t="s">
        <v>15</v>
      </c>
      <c r="F1088">
        <v>1.82</v>
      </c>
      <c r="G1088" s="71">
        <v>-1000</v>
      </c>
      <c r="H1088" t="s">
        <v>114</v>
      </c>
      <c r="I1088" s="72">
        <v>18189.099999999999</v>
      </c>
      <c r="J1088" s="72">
        <v>26077506.030000001</v>
      </c>
    </row>
    <row r="1089" spans="4:10" x14ac:dyDescent="0.2">
      <c r="D1089" t="s">
        <v>437</v>
      </c>
      <c r="E1089" t="s">
        <v>15</v>
      </c>
      <c r="F1089">
        <v>102.51</v>
      </c>
      <c r="G1089" s="71">
        <v>-1000</v>
      </c>
      <c r="H1089" t="s">
        <v>115</v>
      </c>
      <c r="I1089" s="72">
        <v>1025100</v>
      </c>
      <c r="J1089" s="72">
        <v>26059316.920000002</v>
      </c>
    </row>
    <row r="1090" spans="4:10" x14ac:dyDescent="0.2">
      <c r="D1090" t="s">
        <v>437</v>
      </c>
      <c r="E1090" t="s">
        <v>233</v>
      </c>
      <c r="F1090">
        <v>0</v>
      </c>
      <c r="G1090" s="72">
        <v>34216.85</v>
      </c>
      <c r="H1090" t="s">
        <v>234</v>
      </c>
      <c r="I1090">
        <v>0</v>
      </c>
      <c r="J1090" s="72">
        <v>-10000000</v>
      </c>
    </row>
    <row r="1091" spans="4:10" x14ac:dyDescent="0.2">
      <c r="D1091" t="s">
        <v>437</v>
      </c>
      <c r="E1091" t="s">
        <v>233</v>
      </c>
      <c r="F1091">
        <v>0</v>
      </c>
      <c r="G1091" s="72">
        <v>34216.844899999996</v>
      </c>
      <c r="H1091" t="s">
        <v>235</v>
      </c>
      <c r="I1091">
        <v>0</v>
      </c>
      <c r="J1091" s="72">
        <v>-10000000</v>
      </c>
    </row>
    <row r="1092" spans="4:10" x14ac:dyDescent="0.2">
      <c r="D1092" t="s">
        <v>437</v>
      </c>
      <c r="E1092" t="s">
        <v>15</v>
      </c>
      <c r="F1092">
        <v>102.51</v>
      </c>
      <c r="G1092" s="71">
        <v>-1000</v>
      </c>
      <c r="H1092" t="s">
        <v>113</v>
      </c>
      <c r="I1092">
        <v>-20</v>
      </c>
      <c r="J1092" s="72">
        <v>25034216.920000002</v>
      </c>
    </row>
    <row r="1093" spans="4:10" x14ac:dyDescent="0.2">
      <c r="D1093" t="s">
        <v>437</v>
      </c>
      <c r="E1093" t="s">
        <v>15</v>
      </c>
      <c r="F1093">
        <v>1.82</v>
      </c>
      <c r="G1093" s="71">
        <v>-1000</v>
      </c>
      <c r="H1093" t="s">
        <v>114</v>
      </c>
      <c r="I1093" s="72">
        <v>18189.099999999999</v>
      </c>
      <c r="J1093" s="72">
        <v>25034236.920000002</v>
      </c>
    </row>
    <row r="1094" spans="4:10" x14ac:dyDescent="0.2">
      <c r="D1094" t="s">
        <v>437</v>
      </c>
      <c r="E1094" t="s">
        <v>15</v>
      </c>
      <c r="F1094">
        <v>102.51</v>
      </c>
      <c r="G1094" s="71">
        <v>-1000</v>
      </c>
      <c r="H1094" t="s">
        <v>115</v>
      </c>
      <c r="I1094" s="72">
        <v>1025100</v>
      </c>
      <c r="J1094" s="72">
        <v>25016047.82</v>
      </c>
    </row>
    <row r="1095" spans="4:10" x14ac:dyDescent="0.2">
      <c r="D1095" t="s">
        <v>438</v>
      </c>
      <c r="E1095" t="s">
        <v>15</v>
      </c>
      <c r="F1095">
        <v>102.58</v>
      </c>
      <c r="G1095" s="71">
        <v>-1000</v>
      </c>
      <c r="H1095" t="s">
        <v>113</v>
      </c>
      <c r="I1095">
        <v>-20</v>
      </c>
      <c r="J1095" s="72">
        <v>23990947.82</v>
      </c>
    </row>
    <row r="1096" spans="4:10" x14ac:dyDescent="0.2">
      <c r="D1096" t="s">
        <v>438</v>
      </c>
      <c r="E1096" t="s">
        <v>15</v>
      </c>
      <c r="F1096">
        <v>1.81</v>
      </c>
      <c r="G1096" s="71">
        <v>-1000</v>
      </c>
      <c r="H1096" t="s">
        <v>114</v>
      </c>
      <c r="I1096" s="72">
        <v>18108.97</v>
      </c>
      <c r="J1096" s="72">
        <v>23990967.82</v>
      </c>
    </row>
    <row r="1097" spans="4:10" x14ac:dyDescent="0.2">
      <c r="D1097" t="s">
        <v>438</v>
      </c>
      <c r="E1097" t="s">
        <v>15</v>
      </c>
      <c r="F1097">
        <v>102.58</v>
      </c>
      <c r="G1097" s="71">
        <v>-1000</v>
      </c>
      <c r="H1097" t="s">
        <v>115</v>
      </c>
      <c r="I1097" s="72">
        <v>1025800</v>
      </c>
      <c r="J1097" s="72">
        <v>23972858.850000001</v>
      </c>
    </row>
    <row r="1098" spans="4:10" x14ac:dyDescent="0.2">
      <c r="D1098" t="s">
        <v>438</v>
      </c>
      <c r="E1098" t="s">
        <v>15</v>
      </c>
      <c r="F1098">
        <v>102.58</v>
      </c>
      <c r="G1098" s="71">
        <v>-1000</v>
      </c>
      <c r="H1098" t="s">
        <v>113</v>
      </c>
      <c r="I1098">
        <v>-20</v>
      </c>
      <c r="J1098" s="72">
        <v>22947058.850000001</v>
      </c>
    </row>
    <row r="1099" spans="4:10" x14ac:dyDescent="0.2">
      <c r="D1099" t="s">
        <v>438</v>
      </c>
      <c r="E1099" t="s">
        <v>15</v>
      </c>
      <c r="F1099">
        <v>1.81</v>
      </c>
      <c r="G1099" s="71">
        <v>-1000</v>
      </c>
      <c r="H1099" t="s">
        <v>114</v>
      </c>
      <c r="I1099" s="72">
        <v>18108.97</v>
      </c>
      <c r="J1099" s="72">
        <v>22947078.850000001</v>
      </c>
    </row>
    <row r="1100" spans="4:10" x14ac:dyDescent="0.2">
      <c r="D1100" t="s">
        <v>438</v>
      </c>
      <c r="E1100" t="s">
        <v>15</v>
      </c>
      <c r="F1100">
        <v>102.58</v>
      </c>
      <c r="G1100" s="71">
        <v>-1000</v>
      </c>
      <c r="H1100" t="s">
        <v>115</v>
      </c>
      <c r="I1100" s="72">
        <v>1025800</v>
      </c>
      <c r="J1100" s="72">
        <v>22928969.870000001</v>
      </c>
    </row>
    <row r="1101" spans="4:10" x14ac:dyDescent="0.2">
      <c r="D1101" t="s">
        <v>438</v>
      </c>
      <c r="E1101" t="s">
        <v>15</v>
      </c>
      <c r="F1101">
        <v>102.58</v>
      </c>
      <c r="G1101" s="71">
        <v>-1000</v>
      </c>
      <c r="H1101" t="s">
        <v>113</v>
      </c>
      <c r="I1101">
        <v>-20</v>
      </c>
      <c r="J1101" s="72">
        <v>21903169.870000001</v>
      </c>
    </row>
    <row r="1102" spans="4:10" x14ac:dyDescent="0.2">
      <c r="D1102" t="s">
        <v>438</v>
      </c>
      <c r="E1102" t="s">
        <v>15</v>
      </c>
      <c r="F1102">
        <v>1.81</v>
      </c>
      <c r="G1102" s="71">
        <v>-1000</v>
      </c>
      <c r="H1102" t="s">
        <v>114</v>
      </c>
      <c r="I1102" s="72">
        <v>18108.97</v>
      </c>
      <c r="J1102" s="72">
        <v>21903189.870000001</v>
      </c>
    </row>
    <row r="1103" spans="4:10" x14ac:dyDescent="0.2">
      <c r="D1103" t="s">
        <v>438</v>
      </c>
      <c r="E1103" t="s">
        <v>15</v>
      </c>
      <c r="F1103">
        <v>102.58</v>
      </c>
      <c r="G1103" s="71">
        <v>-1000</v>
      </c>
      <c r="H1103" t="s">
        <v>115</v>
      </c>
      <c r="I1103" s="72">
        <v>1025800</v>
      </c>
      <c r="J1103" s="72">
        <v>21885080.899999999</v>
      </c>
    </row>
    <row r="1104" spans="4:10" x14ac:dyDescent="0.2">
      <c r="D1104" t="s">
        <v>439</v>
      </c>
      <c r="E1104" t="s">
        <v>15</v>
      </c>
      <c r="F1104">
        <v>102.61</v>
      </c>
      <c r="G1104" s="71">
        <v>-1000</v>
      </c>
      <c r="H1104" t="s">
        <v>113</v>
      </c>
      <c r="I1104">
        <v>-20</v>
      </c>
      <c r="J1104" s="72">
        <v>20859280.899999999</v>
      </c>
    </row>
    <row r="1105" spans="4:10" x14ac:dyDescent="0.2">
      <c r="D1105" t="s">
        <v>439</v>
      </c>
      <c r="E1105" t="s">
        <v>15</v>
      </c>
      <c r="F1105">
        <v>1.79</v>
      </c>
      <c r="G1105" s="71">
        <v>-1000</v>
      </c>
      <c r="H1105" t="s">
        <v>114</v>
      </c>
      <c r="I1105" s="72">
        <v>17948.72</v>
      </c>
      <c r="J1105" s="72">
        <v>20859300.899999999</v>
      </c>
    </row>
    <row r="1106" spans="4:10" x14ac:dyDescent="0.2">
      <c r="D1106" t="s">
        <v>439</v>
      </c>
      <c r="E1106" t="s">
        <v>15</v>
      </c>
      <c r="F1106">
        <v>102.61</v>
      </c>
      <c r="G1106" s="71">
        <v>-1000</v>
      </c>
      <c r="H1106" t="s">
        <v>115</v>
      </c>
      <c r="I1106" s="72">
        <v>1026100</v>
      </c>
      <c r="J1106" s="72">
        <v>20841352.18</v>
      </c>
    </row>
    <row r="1107" spans="4:10" x14ac:dyDescent="0.2">
      <c r="D1107" t="s">
        <v>439</v>
      </c>
      <c r="E1107" t="s">
        <v>15</v>
      </c>
      <c r="F1107">
        <v>102.61</v>
      </c>
      <c r="G1107" s="71">
        <v>-1000</v>
      </c>
      <c r="H1107" t="s">
        <v>113</v>
      </c>
      <c r="I1107">
        <v>-20</v>
      </c>
      <c r="J1107" s="72">
        <v>19815252.18</v>
      </c>
    </row>
    <row r="1108" spans="4:10" x14ac:dyDescent="0.2">
      <c r="D1108" t="s">
        <v>439</v>
      </c>
      <c r="E1108" t="s">
        <v>15</v>
      </c>
      <c r="F1108">
        <v>1.79</v>
      </c>
      <c r="G1108" s="71">
        <v>-1000</v>
      </c>
      <c r="H1108" t="s">
        <v>114</v>
      </c>
      <c r="I1108" s="72">
        <v>17948.72</v>
      </c>
      <c r="J1108" s="72">
        <v>19815272.18</v>
      </c>
    </row>
    <row r="1109" spans="4:10" x14ac:dyDescent="0.2">
      <c r="D1109" t="s">
        <v>439</v>
      </c>
      <c r="E1109" t="s">
        <v>15</v>
      </c>
      <c r="F1109">
        <v>102.61</v>
      </c>
      <c r="G1109" s="71">
        <v>-1000</v>
      </c>
      <c r="H1109" t="s">
        <v>115</v>
      </c>
      <c r="I1109" s="72">
        <v>1026100</v>
      </c>
      <c r="J1109" s="72">
        <v>19797323.460000001</v>
      </c>
    </row>
    <row r="1110" spans="4:10" x14ac:dyDescent="0.2">
      <c r="D1110" t="s">
        <v>439</v>
      </c>
      <c r="E1110" t="s">
        <v>15</v>
      </c>
      <c r="F1110">
        <v>102.61</v>
      </c>
      <c r="G1110" s="71">
        <v>-1000</v>
      </c>
      <c r="H1110" t="s">
        <v>113</v>
      </c>
      <c r="I1110">
        <v>-20</v>
      </c>
      <c r="J1110" s="72">
        <v>18771223.460000001</v>
      </c>
    </row>
    <row r="1111" spans="4:10" x14ac:dyDescent="0.2">
      <c r="D1111" t="s">
        <v>439</v>
      </c>
      <c r="E1111" t="s">
        <v>15</v>
      </c>
      <c r="F1111">
        <v>1.79</v>
      </c>
      <c r="G1111" s="71">
        <v>-1000</v>
      </c>
      <c r="H1111" t="s">
        <v>114</v>
      </c>
      <c r="I1111" s="72">
        <v>17948.72</v>
      </c>
      <c r="J1111" s="72">
        <v>18771243.460000001</v>
      </c>
    </row>
    <row r="1112" spans="4:10" x14ac:dyDescent="0.2">
      <c r="D1112" t="s">
        <v>439</v>
      </c>
      <c r="E1112" t="s">
        <v>15</v>
      </c>
      <c r="F1112">
        <v>102.61</v>
      </c>
      <c r="G1112" s="71">
        <v>-1000</v>
      </c>
      <c r="H1112" t="s">
        <v>115</v>
      </c>
      <c r="I1112" s="72">
        <v>1026100</v>
      </c>
      <c r="J1112" s="72">
        <v>18753294.739999998</v>
      </c>
    </row>
    <row r="1113" spans="4:10" x14ac:dyDescent="0.2">
      <c r="D1113" t="s">
        <v>439</v>
      </c>
      <c r="E1113" t="s">
        <v>15</v>
      </c>
      <c r="F1113">
        <v>102.61</v>
      </c>
      <c r="G1113" s="71">
        <v>-1000</v>
      </c>
      <c r="H1113" t="s">
        <v>113</v>
      </c>
      <c r="I1113">
        <v>-20</v>
      </c>
      <c r="J1113" s="72">
        <v>17727194.739999998</v>
      </c>
    </row>
    <row r="1114" spans="4:10" x14ac:dyDescent="0.2">
      <c r="D1114" t="s">
        <v>439</v>
      </c>
      <c r="E1114" t="s">
        <v>15</v>
      </c>
      <c r="F1114">
        <v>1.79</v>
      </c>
      <c r="G1114" s="71">
        <v>-1000</v>
      </c>
      <c r="H1114" t="s">
        <v>114</v>
      </c>
      <c r="I1114" s="72">
        <v>17948.72</v>
      </c>
      <c r="J1114" s="72">
        <v>17727214.739999998</v>
      </c>
    </row>
    <row r="1115" spans="4:10" x14ac:dyDescent="0.2">
      <c r="D1115" t="s">
        <v>439</v>
      </c>
      <c r="E1115" t="s">
        <v>15</v>
      </c>
      <c r="F1115">
        <v>102.61</v>
      </c>
      <c r="G1115" s="71">
        <v>-1000</v>
      </c>
      <c r="H1115" t="s">
        <v>115</v>
      </c>
      <c r="I1115" s="72">
        <v>1026100</v>
      </c>
      <c r="J1115" s="72">
        <v>17709266.030000001</v>
      </c>
    </row>
    <row r="1116" spans="4:10" x14ac:dyDescent="0.2">
      <c r="D1116" t="s">
        <v>440</v>
      </c>
      <c r="E1116" t="s">
        <v>15</v>
      </c>
      <c r="F1116">
        <v>102.69</v>
      </c>
      <c r="G1116" s="71">
        <v>-1000</v>
      </c>
      <c r="H1116" t="s">
        <v>113</v>
      </c>
      <c r="I1116">
        <v>-20</v>
      </c>
      <c r="J1116" s="72">
        <v>16683166.029999999</v>
      </c>
    </row>
    <row r="1117" spans="4:10" x14ac:dyDescent="0.2">
      <c r="D1117" t="s">
        <v>440</v>
      </c>
      <c r="E1117" t="s">
        <v>15</v>
      </c>
      <c r="F1117">
        <v>1.79</v>
      </c>
      <c r="G1117" s="71">
        <v>-1000</v>
      </c>
      <c r="H1117" t="s">
        <v>114</v>
      </c>
      <c r="I1117" s="72">
        <v>17868.59</v>
      </c>
      <c r="J1117" s="72">
        <v>16683186.029999999</v>
      </c>
    </row>
    <row r="1118" spans="4:10" x14ac:dyDescent="0.2">
      <c r="D1118" t="s">
        <v>440</v>
      </c>
      <c r="E1118" t="s">
        <v>15</v>
      </c>
      <c r="F1118">
        <v>102.69</v>
      </c>
      <c r="G1118" s="71">
        <v>-1000</v>
      </c>
      <c r="H1118" t="s">
        <v>115</v>
      </c>
      <c r="I1118" s="72">
        <v>1026900</v>
      </c>
      <c r="J1118" s="72">
        <v>16665317.439999999</v>
      </c>
    </row>
    <row r="1119" spans="4:10" x14ac:dyDescent="0.2">
      <c r="D1119" t="s">
        <v>440</v>
      </c>
      <c r="E1119" t="s">
        <v>15</v>
      </c>
      <c r="F1119">
        <v>102.69</v>
      </c>
      <c r="G1119" s="71">
        <v>-1000</v>
      </c>
      <c r="H1119" t="s">
        <v>113</v>
      </c>
      <c r="I1119">
        <v>-20</v>
      </c>
      <c r="J1119" s="72">
        <v>15638417.439999999</v>
      </c>
    </row>
    <row r="1120" spans="4:10" x14ac:dyDescent="0.2">
      <c r="D1120" t="s">
        <v>440</v>
      </c>
      <c r="E1120" t="s">
        <v>15</v>
      </c>
      <c r="F1120">
        <v>1.79</v>
      </c>
      <c r="G1120" s="71">
        <v>-1000</v>
      </c>
      <c r="H1120" t="s">
        <v>114</v>
      </c>
      <c r="I1120" s="72">
        <v>17868.59</v>
      </c>
      <c r="J1120" s="72">
        <v>15638437.439999999</v>
      </c>
    </row>
    <row r="1121" spans="4:10" x14ac:dyDescent="0.2">
      <c r="D1121" t="s">
        <v>440</v>
      </c>
      <c r="E1121" t="s">
        <v>15</v>
      </c>
      <c r="F1121">
        <v>102.69</v>
      </c>
      <c r="G1121" s="71">
        <v>-1000</v>
      </c>
      <c r="H1121" t="s">
        <v>115</v>
      </c>
      <c r="I1121" s="72">
        <v>1026900</v>
      </c>
      <c r="J1121" s="72">
        <v>15620568.85</v>
      </c>
    </row>
    <row r="1122" spans="4:10" x14ac:dyDescent="0.2">
      <c r="D1122" t="s">
        <v>440</v>
      </c>
      <c r="E1122" t="s">
        <v>15</v>
      </c>
      <c r="F1122">
        <v>102.69</v>
      </c>
      <c r="G1122" s="71">
        <v>-1000</v>
      </c>
      <c r="H1122" t="s">
        <v>113</v>
      </c>
      <c r="I1122">
        <v>-20</v>
      </c>
      <c r="J1122" s="72">
        <v>14593668.85</v>
      </c>
    </row>
    <row r="1123" spans="4:10" x14ac:dyDescent="0.2">
      <c r="D1123" t="s">
        <v>440</v>
      </c>
      <c r="E1123" t="s">
        <v>15</v>
      </c>
      <c r="F1123">
        <v>1.79</v>
      </c>
      <c r="G1123" s="71">
        <v>-1000</v>
      </c>
      <c r="H1123" t="s">
        <v>114</v>
      </c>
      <c r="I1123" s="72">
        <v>17868.59</v>
      </c>
      <c r="J1123" s="72">
        <v>14593688.85</v>
      </c>
    </row>
    <row r="1124" spans="4:10" x14ac:dyDescent="0.2">
      <c r="D1124" t="s">
        <v>440</v>
      </c>
      <c r="E1124" t="s">
        <v>15</v>
      </c>
      <c r="F1124">
        <v>102.69</v>
      </c>
      <c r="G1124" s="71">
        <v>-1000</v>
      </c>
      <c r="H1124" t="s">
        <v>115</v>
      </c>
      <c r="I1124" s="72">
        <v>1026900</v>
      </c>
      <c r="J1124" s="72">
        <v>14575820.26</v>
      </c>
    </row>
    <row r="1125" spans="4:10" x14ac:dyDescent="0.2">
      <c r="D1125" t="s">
        <v>440</v>
      </c>
      <c r="E1125" t="s">
        <v>15</v>
      </c>
      <c r="F1125">
        <v>102.69</v>
      </c>
      <c r="G1125" s="71">
        <v>-1000</v>
      </c>
      <c r="H1125" t="s">
        <v>113</v>
      </c>
      <c r="I1125">
        <v>-20</v>
      </c>
      <c r="J1125" s="72">
        <v>13548920.26</v>
      </c>
    </row>
    <row r="1126" spans="4:10" x14ac:dyDescent="0.2">
      <c r="D1126" t="s">
        <v>440</v>
      </c>
      <c r="E1126" t="s">
        <v>15</v>
      </c>
      <c r="F1126">
        <v>1.79</v>
      </c>
      <c r="G1126" s="71">
        <v>-1000</v>
      </c>
      <c r="H1126" t="s">
        <v>114</v>
      </c>
      <c r="I1126" s="72">
        <v>17868.59</v>
      </c>
      <c r="J1126" s="72">
        <v>13548940.26</v>
      </c>
    </row>
    <row r="1127" spans="4:10" x14ac:dyDescent="0.2">
      <c r="D1127" t="s">
        <v>440</v>
      </c>
      <c r="E1127" t="s">
        <v>15</v>
      </c>
      <c r="F1127">
        <v>102.69</v>
      </c>
      <c r="G1127" s="71">
        <v>-1000</v>
      </c>
      <c r="H1127" t="s">
        <v>115</v>
      </c>
      <c r="I1127" s="72">
        <v>1026900</v>
      </c>
      <c r="J1127" s="72">
        <v>13531071.67</v>
      </c>
    </row>
    <row r="1128" spans="4:10" x14ac:dyDescent="0.2">
      <c r="D1128" t="s">
        <v>441</v>
      </c>
      <c r="E1128" t="s">
        <v>15</v>
      </c>
      <c r="F1128">
        <v>102.8</v>
      </c>
      <c r="G1128" s="71">
        <v>-1000</v>
      </c>
      <c r="H1128" t="s">
        <v>113</v>
      </c>
      <c r="I1128">
        <v>-20</v>
      </c>
      <c r="J1128" s="72">
        <v>12504171.67</v>
      </c>
    </row>
    <row r="1129" spans="4:10" x14ac:dyDescent="0.2">
      <c r="D1129" t="s">
        <v>441</v>
      </c>
      <c r="E1129" t="s">
        <v>15</v>
      </c>
      <c r="F1129">
        <v>1.78</v>
      </c>
      <c r="G1129" s="71">
        <v>-1000</v>
      </c>
      <c r="H1129" t="s">
        <v>114</v>
      </c>
      <c r="I1129" s="72">
        <v>17788.46</v>
      </c>
      <c r="J1129" s="72">
        <v>12504191.67</v>
      </c>
    </row>
    <row r="1130" spans="4:10" x14ac:dyDescent="0.2">
      <c r="D1130" t="s">
        <v>441</v>
      </c>
      <c r="E1130" t="s">
        <v>15</v>
      </c>
      <c r="F1130">
        <v>102.8</v>
      </c>
      <c r="G1130" s="71">
        <v>-1000</v>
      </c>
      <c r="H1130" t="s">
        <v>115</v>
      </c>
      <c r="I1130" s="72">
        <v>1028000</v>
      </c>
      <c r="J1130" s="72">
        <v>12486403.210000001</v>
      </c>
    </row>
    <row r="1131" spans="4:10" x14ac:dyDescent="0.2">
      <c r="D1131" t="s">
        <v>174</v>
      </c>
      <c r="E1131" t="s">
        <v>17</v>
      </c>
      <c r="F1131">
        <v>106.29</v>
      </c>
      <c r="G1131" s="71">
        <v>1000</v>
      </c>
      <c r="H1131" t="s">
        <v>113</v>
      </c>
      <c r="I1131">
        <v>-20</v>
      </c>
      <c r="J1131" s="72">
        <v>11458403.210000001</v>
      </c>
    </row>
    <row r="1132" spans="4:10" x14ac:dyDescent="0.2">
      <c r="D1132" t="s">
        <v>174</v>
      </c>
      <c r="E1132" t="s">
        <v>17</v>
      </c>
      <c r="F1132">
        <v>1.69</v>
      </c>
      <c r="G1132" s="71">
        <v>1000</v>
      </c>
      <c r="H1132" t="s">
        <v>114</v>
      </c>
      <c r="I1132" s="72">
        <v>-16907.05</v>
      </c>
      <c r="J1132" s="72">
        <v>11458423.210000001</v>
      </c>
    </row>
    <row r="1133" spans="4:10" x14ac:dyDescent="0.2">
      <c r="D1133" t="s">
        <v>174</v>
      </c>
      <c r="E1133" t="s">
        <v>17</v>
      </c>
      <c r="F1133">
        <v>106.29</v>
      </c>
      <c r="G1133" s="71">
        <v>1000</v>
      </c>
      <c r="H1133" t="s">
        <v>115</v>
      </c>
      <c r="I1133" s="72">
        <v>-1062900</v>
      </c>
      <c r="J1133" s="72">
        <v>11475330.26</v>
      </c>
    </row>
    <row r="1134" spans="4:10" x14ac:dyDescent="0.2">
      <c r="D1134" t="s">
        <v>174</v>
      </c>
      <c r="E1134" t="s">
        <v>17</v>
      </c>
      <c r="F1134">
        <v>106.29</v>
      </c>
      <c r="G1134" s="71">
        <v>1000</v>
      </c>
      <c r="H1134" t="s">
        <v>113</v>
      </c>
      <c r="I1134">
        <v>-20</v>
      </c>
      <c r="J1134" s="72">
        <v>12538230.26</v>
      </c>
    </row>
    <row r="1135" spans="4:10" x14ac:dyDescent="0.2">
      <c r="D1135" t="s">
        <v>174</v>
      </c>
      <c r="E1135" t="s">
        <v>17</v>
      </c>
      <c r="F1135">
        <v>1.69</v>
      </c>
      <c r="G1135" s="71">
        <v>1000</v>
      </c>
      <c r="H1135" t="s">
        <v>114</v>
      </c>
      <c r="I1135" s="72">
        <v>-16907.05</v>
      </c>
      <c r="J1135" s="72">
        <v>12538250.26</v>
      </c>
    </row>
    <row r="1136" spans="4:10" x14ac:dyDescent="0.2">
      <c r="D1136" t="s">
        <v>174</v>
      </c>
      <c r="E1136" t="s">
        <v>17</v>
      </c>
      <c r="F1136">
        <v>106.29</v>
      </c>
      <c r="G1136" s="71">
        <v>1000</v>
      </c>
      <c r="H1136" t="s">
        <v>115</v>
      </c>
      <c r="I1136" s="72">
        <v>-1062900</v>
      </c>
      <c r="J1136" s="72">
        <v>12555157.310000001</v>
      </c>
    </row>
    <row r="1137" spans="4:10" x14ac:dyDescent="0.2">
      <c r="D1137" t="s">
        <v>174</v>
      </c>
      <c r="E1137" t="s">
        <v>17</v>
      </c>
      <c r="F1137">
        <v>106.29</v>
      </c>
      <c r="G1137" s="71">
        <v>1000</v>
      </c>
      <c r="H1137" t="s">
        <v>113</v>
      </c>
      <c r="I1137">
        <v>-20</v>
      </c>
      <c r="J1137" s="72">
        <v>13618057.310000001</v>
      </c>
    </row>
    <row r="1138" spans="4:10" x14ac:dyDescent="0.2">
      <c r="D1138" t="s">
        <v>174</v>
      </c>
      <c r="E1138" t="s">
        <v>17</v>
      </c>
      <c r="F1138">
        <v>1.69</v>
      </c>
      <c r="G1138" s="71">
        <v>1000</v>
      </c>
      <c r="H1138" t="s">
        <v>114</v>
      </c>
      <c r="I1138" s="72">
        <v>-16907.05</v>
      </c>
      <c r="J1138" s="72">
        <v>13618077.310000001</v>
      </c>
    </row>
    <row r="1139" spans="4:10" x14ac:dyDescent="0.2">
      <c r="D1139" t="s">
        <v>174</v>
      </c>
      <c r="E1139" t="s">
        <v>17</v>
      </c>
      <c r="F1139">
        <v>106.29</v>
      </c>
      <c r="G1139" s="71">
        <v>1000</v>
      </c>
      <c r="H1139" t="s">
        <v>115</v>
      </c>
      <c r="I1139" s="72">
        <v>-1062900</v>
      </c>
      <c r="J1139" s="72">
        <v>13634984.359999999</v>
      </c>
    </row>
    <row r="1140" spans="4:10" x14ac:dyDescent="0.2">
      <c r="D1140" t="s">
        <v>298</v>
      </c>
      <c r="E1140" t="s">
        <v>17</v>
      </c>
      <c r="F1140">
        <v>106.38</v>
      </c>
      <c r="G1140" s="71">
        <v>1000</v>
      </c>
      <c r="H1140" t="s">
        <v>113</v>
      </c>
      <c r="I1140">
        <v>-20</v>
      </c>
      <c r="J1140" s="72">
        <v>14697884.359999999</v>
      </c>
    </row>
    <row r="1141" spans="4:10" x14ac:dyDescent="0.2">
      <c r="D1141" t="s">
        <v>298</v>
      </c>
      <c r="E1141" t="s">
        <v>17</v>
      </c>
      <c r="F1141">
        <v>1.68</v>
      </c>
      <c r="G1141" s="71">
        <v>1000</v>
      </c>
      <c r="H1141" t="s">
        <v>114</v>
      </c>
      <c r="I1141" s="72">
        <v>-16826.919999999998</v>
      </c>
      <c r="J1141" s="72">
        <v>14697904.359999999</v>
      </c>
    </row>
    <row r="1142" spans="4:10" x14ac:dyDescent="0.2">
      <c r="D1142" t="s">
        <v>298</v>
      </c>
      <c r="E1142" t="s">
        <v>17</v>
      </c>
      <c r="F1142">
        <v>106.38</v>
      </c>
      <c r="G1142" s="71">
        <v>1000</v>
      </c>
      <c r="H1142" t="s">
        <v>115</v>
      </c>
      <c r="I1142" s="72">
        <v>-1063800</v>
      </c>
      <c r="J1142" s="72">
        <v>14714731.279999999</v>
      </c>
    </row>
    <row r="1143" spans="4:10" x14ac:dyDescent="0.2">
      <c r="D1143" t="s">
        <v>298</v>
      </c>
      <c r="E1143" t="s">
        <v>17</v>
      </c>
      <c r="F1143">
        <v>106.38</v>
      </c>
      <c r="G1143" s="71">
        <v>1000</v>
      </c>
      <c r="H1143" t="s">
        <v>113</v>
      </c>
      <c r="I1143">
        <v>-20</v>
      </c>
      <c r="J1143" s="72">
        <v>15778531.279999999</v>
      </c>
    </row>
    <row r="1144" spans="4:10" x14ac:dyDescent="0.2">
      <c r="D1144" t="s">
        <v>298</v>
      </c>
      <c r="E1144" t="s">
        <v>17</v>
      </c>
      <c r="F1144">
        <v>1.68</v>
      </c>
      <c r="G1144" s="71">
        <v>1000</v>
      </c>
      <c r="H1144" t="s">
        <v>114</v>
      </c>
      <c r="I1144" s="72">
        <v>-16826.919999999998</v>
      </c>
      <c r="J1144" s="72">
        <v>15778551.279999999</v>
      </c>
    </row>
    <row r="1145" spans="4:10" x14ac:dyDescent="0.2">
      <c r="D1145" t="s">
        <v>298</v>
      </c>
      <c r="E1145" t="s">
        <v>17</v>
      </c>
      <c r="F1145">
        <v>106.38</v>
      </c>
      <c r="G1145" s="71">
        <v>1000</v>
      </c>
      <c r="H1145" t="s">
        <v>115</v>
      </c>
      <c r="I1145" s="72">
        <v>-1063800</v>
      </c>
      <c r="J1145" s="72">
        <v>15795378.210000001</v>
      </c>
    </row>
    <row r="1146" spans="4:10" x14ac:dyDescent="0.2">
      <c r="D1146" t="s">
        <v>298</v>
      </c>
      <c r="E1146" t="s">
        <v>17</v>
      </c>
      <c r="F1146">
        <v>106.38</v>
      </c>
      <c r="G1146" s="71">
        <v>1000</v>
      </c>
      <c r="H1146" t="s">
        <v>113</v>
      </c>
      <c r="I1146">
        <v>-20</v>
      </c>
      <c r="J1146" s="72">
        <v>16859178.210000001</v>
      </c>
    </row>
    <row r="1147" spans="4:10" x14ac:dyDescent="0.2">
      <c r="D1147" t="s">
        <v>298</v>
      </c>
      <c r="E1147" t="s">
        <v>17</v>
      </c>
      <c r="F1147">
        <v>1.68</v>
      </c>
      <c r="G1147" s="71">
        <v>1000</v>
      </c>
      <c r="H1147" t="s">
        <v>114</v>
      </c>
      <c r="I1147" s="72">
        <v>-16826.919999999998</v>
      </c>
      <c r="J1147" s="72">
        <v>16859198.210000001</v>
      </c>
    </row>
    <row r="1148" spans="4:10" x14ac:dyDescent="0.2">
      <c r="D1148" t="s">
        <v>298</v>
      </c>
      <c r="E1148" t="s">
        <v>17</v>
      </c>
      <c r="F1148">
        <v>106.38</v>
      </c>
      <c r="G1148" s="71">
        <v>1000</v>
      </c>
      <c r="H1148" t="s">
        <v>115</v>
      </c>
      <c r="I1148" s="72">
        <v>-1063800</v>
      </c>
      <c r="J1148" s="72">
        <v>16876025.129999999</v>
      </c>
    </row>
    <row r="1149" spans="4:10" x14ac:dyDescent="0.2">
      <c r="D1149" t="s">
        <v>298</v>
      </c>
      <c r="E1149" t="s">
        <v>17</v>
      </c>
      <c r="F1149">
        <v>106.38</v>
      </c>
      <c r="G1149" s="71">
        <v>1000</v>
      </c>
      <c r="H1149" t="s">
        <v>113</v>
      </c>
      <c r="I1149">
        <v>-20</v>
      </c>
      <c r="J1149" s="72">
        <v>17939825.129999999</v>
      </c>
    </row>
    <row r="1150" spans="4:10" x14ac:dyDescent="0.2">
      <c r="D1150" t="s">
        <v>298</v>
      </c>
      <c r="E1150" t="s">
        <v>17</v>
      </c>
      <c r="F1150">
        <v>1.68</v>
      </c>
      <c r="G1150" s="71">
        <v>1000</v>
      </c>
      <c r="H1150" t="s">
        <v>114</v>
      </c>
      <c r="I1150" s="72">
        <v>-16826.919999999998</v>
      </c>
      <c r="J1150" s="72">
        <v>17939845.129999999</v>
      </c>
    </row>
    <row r="1151" spans="4:10" x14ac:dyDescent="0.2">
      <c r="D1151" t="s">
        <v>298</v>
      </c>
      <c r="E1151" t="s">
        <v>17</v>
      </c>
      <c r="F1151">
        <v>106.38</v>
      </c>
      <c r="G1151" s="71">
        <v>1000</v>
      </c>
      <c r="H1151" t="s">
        <v>115</v>
      </c>
      <c r="I1151" s="72">
        <v>-1063800</v>
      </c>
      <c r="J1151" s="72">
        <v>17956672.050000001</v>
      </c>
    </row>
    <row r="1152" spans="4:10" x14ac:dyDescent="0.2">
      <c r="D1152" t="s">
        <v>298</v>
      </c>
      <c r="E1152" t="s">
        <v>17</v>
      </c>
      <c r="F1152">
        <v>106.38</v>
      </c>
      <c r="G1152" s="71">
        <v>1000</v>
      </c>
      <c r="H1152" t="s">
        <v>113</v>
      </c>
      <c r="I1152">
        <v>-20</v>
      </c>
      <c r="J1152" s="72">
        <v>19020472.050000001</v>
      </c>
    </row>
    <row r="1153" spans="4:10" x14ac:dyDescent="0.2">
      <c r="D1153" t="s">
        <v>298</v>
      </c>
      <c r="E1153" t="s">
        <v>17</v>
      </c>
      <c r="F1153">
        <v>1.68</v>
      </c>
      <c r="G1153" s="71">
        <v>1000</v>
      </c>
      <c r="H1153" t="s">
        <v>114</v>
      </c>
      <c r="I1153" s="72">
        <v>-16826.919999999998</v>
      </c>
      <c r="J1153" s="72">
        <v>19020492.050000001</v>
      </c>
    </row>
    <row r="1154" spans="4:10" x14ac:dyDescent="0.2">
      <c r="D1154" t="s">
        <v>298</v>
      </c>
      <c r="E1154" t="s">
        <v>17</v>
      </c>
      <c r="F1154">
        <v>106.38</v>
      </c>
      <c r="G1154" s="71">
        <v>1000</v>
      </c>
      <c r="H1154" t="s">
        <v>115</v>
      </c>
      <c r="I1154" s="72">
        <v>-1063800</v>
      </c>
      <c r="J1154" s="72">
        <v>19037318.969999999</v>
      </c>
    </row>
    <row r="1155" spans="4:10" x14ac:dyDescent="0.2">
      <c r="D1155" t="s">
        <v>298</v>
      </c>
      <c r="E1155" t="s">
        <v>17</v>
      </c>
      <c r="F1155">
        <v>106.38</v>
      </c>
      <c r="G1155" s="71">
        <v>1000</v>
      </c>
      <c r="H1155" t="s">
        <v>113</v>
      </c>
      <c r="I1155">
        <v>-20</v>
      </c>
      <c r="J1155" s="72">
        <v>20101118.969999999</v>
      </c>
    </row>
    <row r="1156" spans="4:10" x14ac:dyDescent="0.2">
      <c r="D1156" t="s">
        <v>298</v>
      </c>
      <c r="E1156" t="s">
        <v>17</v>
      </c>
      <c r="F1156">
        <v>1.68</v>
      </c>
      <c r="G1156" s="71">
        <v>1000</v>
      </c>
      <c r="H1156" t="s">
        <v>114</v>
      </c>
      <c r="I1156" s="72">
        <v>-16826.919999999998</v>
      </c>
      <c r="J1156" s="72">
        <v>20101138.969999999</v>
      </c>
    </row>
    <row r="1157" spans="4:10" x14ac:dyDescent="0.2">
      <c r="D1157" t="s">
        <v>298</v>
      </c>
      <c r="E1157" t="s">
        <v>17</v>
      </c>
      <c r="F1157">
        <v>106.38</v>
      </c>
      <c r="G1157" s="71">
        <v>1000</v>
      </c>
      <c r="H1157" t="s">
        <v>115</v>
      </c>
      <c r="I1157" s="72">
        <v>-1063800</v>
      </c>
      <c r="J1157" s="72">
        <v>20117965.899999999</v>
      </c>
    </row>
    <row r="1158" spans="4:10" x14ac:dyDescent="0.2">
      <c r="D1158" t="s">
        <v>299</v>
      </c>
      <c r="E1158" t="s">
        <v>17</v>
      </c>
      <c r="F1158">
        <v>106.28</v>
      </c>
      <c r="G1158" s="71">
        <v>1000</v>
      </c>
      <c r="H1158" t="s">
        <v>113</v>
      </c>
      <c r="I1158">
        <v>-20</v>
      </c>
      <c r="J1158" s="72">
        <v>21181765.899999999</v>
      </c>
    </row>
    <row r="1159" spans="4:10" x14ac:dyDescent="0.2">
      <c r="D1159" t="s">
        <v>299</v>
      </c>
      <c r="E1159" t="s">
        <v>17</v>
      </c>
      <c r="F1159">
        <v>1.67</v>
      </c>
      <c r="G1159" s="71">
        <v>1000</v>
      </c>
      <c r="H1159" t="s">
        <v>114</v>
      </c>
      <c r="I1159" s="72">
        <v>-16746.79</v>
      </c>
      <c r="J1159" s="72">
        <v>21181785.899999999</v>
      </c>
    </row>
    <row r="1160" spans="4:10" x14ac:dyDescent="0.2">
      <c r="D1160" t="s">
        <v>299</v>
      </c>
      <c r="E1160" t="s">
        <v>17</v>
      </c>
      <c r="F1160">
        <v>106.28</v>
      </c>
      <c r="G1160" s="71">
        <v>1000</v>
      </c>
      <c r="H1160" t="s">
        <v>115</v>
      </c>
      <c r="I1160" s="72">
        <v>-1062800</v>
      </c>
      <c r="J1160" s="72">
        <v>21198532.690000001</v>
      </c>
    </row>
    <row r="1161" spans="4:10" x14ac:dyDescent="0.2">
      <c r="D1161" t="s">
        <v>299</v>
      </c>
      <c r="E1161" t="s">
        <v>17</v>
      </c>
      <c r="F1161">
        <v>106.28</v>
      </c>
      <c r="G1161" s="71">
        <v>1000</v>
      </c>
      <c r="H1161" t="s">
        <v>113</v>
      </c>
      <c r="I1161">
        <v>-20</v>
      </c>
      <c r="J1161" s="72">
        <v>22261332.690000001</v>
      </c>
    </row>
    <row r="1162" spans="4:10" x14ac:dyDescent="0.2">
      <c r="D1162" t="s">
        <v>299</v>
      </c>
      <c r="E1162" t="s">
        <v>17</v>
      </c>
      <c r="F1162">
        <v>1.67</v>
      </c>
      <c r="G1162" s="71">
        <v>1000</v>
      </c>
      <c r="H1162" t="s">
        <v>114</v>
      </c>
      <c r="I1162" s="72">
        <v>-16746.79</v>
      </c>
      <c r="J1162" s="72">
        <v>22261352.690000001</v>
      </c>
    </row>
    <row r="1163" spans="4:10" x14ac:dyDescent="0.2">
      <c r="D1163" t="s">
        <v>299</v>
      </c>
      <c r="E1163" t="s">
        <v>17</v>
      </c>
      <c r="F1163">
        <v>106.28</v>
      </c>
      <c r="G1163" s="71">
        <v>1000</v>
      </c>
      <c r="H1163" t="s">
        <v>115</v>
      </c>
      <c r="I1163" s="72">
        <v>-1062800</v>
      </c>
      <c r="J1163" s="72">
        <v>22278099.489999998</v>
      </c>
    </row>
    <row r="1164" spans="4:10" x14ac:dyDescent="0.2">
      <c r="D1164" t="s">
        <v>302</v>
      </c>
      <c r="E1164" t="s">
        <v>15</v>
      </c>
      <c r="F1164">
        <v>103.03</v>
      </c>
      <c r="G1164" s="71">
        <v>1000</v>
      </c>
      <c r="H1164" t="s">
        <v>113</v>
      </c>
      <c r="I1164">
        <v>-20</v>
      </c>
      <c r="J1164" s="72">
        <v>23340899.489999998</v>
      </c>
    </row>
    <row r="1165" spans="4:10" x14ac:dyDescent="0.2">
      <c r="D1165" t="s">
        <v>302</v>
      </c>
      <c r="E1165" t="s">
        <v>15</v>
      </c>
      <c r="F1165">
        <v>1.63</v>
      </c>
      <c r="G1165" s="71">
        <v>1000</v>
      </c>
      <c r="H1165" t="s">
        <v>114</v>
      </c>
      <c r="I1165" s="72">
        <v>-16266.03</v>
      </c>
      <c r="J1165" s="72">
        <v>23340919.489999998</v>
      </c>
    </row>
    <row r="1166" spans="4:10" x14ac:dyDescent="0.2">
      <c r="D1166" t="s">
        <v>302</v>
      </c>
      <c r="E1166" t="s">
        <v>15</v>
      </c>
      <c r="F1166">
        <v>103.03</v>
      </c>
      <c r="G1166" s="71">
        <v>1000</v>
      </c>
      <c r="H1166" t="s">
        <v>115</v>
      </c>
      <c r="I1166" s="72">
        <v>-1030300</v>
      </c>
      <c r="J1166" s="72">
        <v>23357185.510000002</v>
      </c>
    </row>
    <row r="1167" spans="4:10" x14ac:dyDescent="0.2">
      <c r="D1167" t="s">
        <v>442</v>
      </c>
      <c r="E1167" t="s">
        <v>15</v>
      </c>
      <c r="F1167">
        <v>103.06</v>
      </c>
      <c r="G1167" s="71">
        <v>-1000</v>
      </c>
      <c r="H1167" t="s">
        <v>113</v>
      </c>
      <c r="I1167">
        <v>-20</v>
      </c>
      <c r="J1167" s="72">
        <v>24387485.510000002</v>
      </c>
    </row>
    <row r="1168" spans="4:10" x14ac:dyDescent="0.2">
      <c r="D1168" t="s">
        <v>442</v>
      </c>
      <c r="E1168" t="s">
        <v>15</v>
      </c>
      <c r="F1168">
        <v>1.61</v>
      </c>
      <c r="G1168" s="71">
        <v>-1000</v>
      </c>
      <c r="H1168" t="s">
        <v>114</v>
      </c>
      <c r="I1168" s="72">
        <v>16105.77</v>
      </c>
      <c r="J1168" s="72">
        <v>24387505.510000002</v>
      </c>
    </row>
    <row r="1169" spans="4:10" x14ac:dyDescent="0.2">
      <c r="D1169" t="s">
        <v>442</v>
      </c>
      <c r="E1169" t="s">
        <v>15</v>
      </c>
      <c r="F1169">
        <v>103.06</v>
      </c>
      <c r="G1169" s="71">
        <v>-1000</v>
      </c>
      <c r="H1169" t="s">
        <v>115</v>
      </c>
      <c r="I1169" s="72">
        <v>1030600</v>
      </c>
      <c r="J1169" s="72">
        <v>24371399.739999998</v>
      </c>
    </row>
    <row r="1170" spans="4:10" x14ac:dyDescent="0.2">
      <c r="D1170" t="s">
        <v>443</v>
      </c>
      <c r="E1170" t="s">
        <v>15</v>
      </c>
      <c r="F1170">
        <v>103</v>
      </c>
      <c r="G1170" s="71">
        <v>-1000</v>
      </c>
      <c r="H1170" t="s">
        <v>113</v>
      </c>
      <c r="I1170">
        <v>-20</v>
      </c>
      <c r="J1170" s="72">
        <v>23340799.739999998</v>
      </c>
    </row>
    <row r="1171" spans="4:10" x14ac:dyDescent="0.2">
      <c r="D1171" t="s">
        <v>443</v>
      </c>
      <c r="E1171" t="s">
        <v>15</v>
      </c>
      <c r="F1171">
        <v>1.6</v>
      </c>
      <c r="G1171" s="71">
        <v>-1000</v>
      </c>
      <c r="H1171" t="s">
        <v>114</v>
      </c>
      <c r="I1171" s="72">
        <v>16025.64</v>
      </c>
      <c r="J1171" s="72">
        <v>23340819.739999998</v>
      </c>
    </row>
    <row r="1172" spans="4:10" x14ac:dyDescent="0.2">
      <c r="D1172" t="s">
        <v>443</v>
      </c>
      <c r="E1172" t="s">
        <v>15</v>
      </c>
      <c r="F1172">
        <v>103</v>
      </c>
      <c r="G1172" s="71">
        <v>-1000</v>
      </c>
      <c r="H1172" t="s">
        <v>115</v>
      </c>
      <c r="I1172" s="72">
        <v>1030000</v>
      </c>
      <c r="J1172" s="72">
        <v>23324794.100000001</v>
      </c>
    </row>
    <row r="1173" spans="4:10" x14ac:dyDescent="0.2">
      <c r="D1173" t="s">
        <v>443</v>
      </c>
      <c r="E1173" t="s">
        <v>15</v>
      </c>
      <c r="F1173">
        <v>103</v>
      </c>
      <c r="G1173" s="71">
        <v>-1000</v>
      </c>
      <c r="H1173" t="s">
        <v>113</v>
      </c>
      <c r="I1173">
        <v>-20</v>
      </c>
      <c r="J1173" s="72">
        <v>22294794.100000001</v>
      </c>
    </row>
    <row r="1174" spans="4:10" x14ac:dyDescent="0.2">
      <c r="D1174" t="s">
        <v>443</v>
      </c>
      <c r="E1174" t="s">
        <v>15</v>
      </c>
      <c r="F1174">
        <v>1.6</v>
      </c>
      <c r="G1174" s="71">
        <v>-1000</v>
      </c>
      <c r="H1174" t="s">
        <v>114</v>
      </c>
      <c r="I1174" s="72">
        <v>16025.64</v>
      </c>
      <c r="J1174" s="72">
        <v>22294814.100000001</v>
      </c>
    </row>
    <row r="1175" spans="4:10" x14ac:dyDescent="0.2">
      <c r="D1175" t="s">
        <v>443</v>
      </c>
      <c r="E1175" t="s">
        <v>15</v>
      </c>
      <c r="F1175">
        <v>103</v>
      </c>
      <c r="G1175" s="71">
        <v>-1000</v>
      </c>
      <c r="H1175" t="s">
        <v>115</v>
      </c>
      <c r="I1175" s="72">
        <v>1030000</v>
      </c>
      <c r="J1175" s="72">
        <v>22278788.460000001</v>
      </c>
    </row>
    <row r="1176" spans="4:10" x14ac:dyDescent="0.2">
      <c r="D1176" t="s">
        <v>443</v>
      </c>
      <c r="E1176" t="s">
        <v>15</v>
      </c>
      <c r="F1176">
        <v>103</v>
      </c>
      <c r="G1176" s="71">
        <v>-1000</v>
      </c>
      <c r="H1176" t="s">
        <v>113</v>
      </c>
      <c r="I1176">
        <v>-20</v>
      </c>
      <c r="J1176" s="72">
        <v>21248788.460000001</v>
      </c>
    </row>
    <row r="1177" spans="4:10" x14ac:dyDescent="0.2">
      <c r="D1177" t="s">
        <v>443</v>
      </c>
      <c r="E1177" t="s">
        <v>15</v>
      </c>
      <c r="F1177">
        <v>1.6</v>
      </c>
      <c r="G1177" s="71">
        <v>-1000</v>
      </c>
      <c r="H1177" t="s">
        <v>114</v>
      </c>
      <c r="I1177" s="72">
        <v>16025.64</v>
      </c>
      <c r="J1177" s="72">
        <v>21248808.460000001</v>
      </c>
    </row>
    <row r="1178" spans="4:10" x14ac:dyDescent="0.2">
      <c r="D1178" t="s">
        <v>443</v>
      </c>
      <c r="E1178" t="s">
        <v>15</v>
      </c>
      <c r="F1178">
        <v>103</v>
      </c>
      <c r="G1178" s="71">
        <v>-1000</v>
      </c>
      <c r="H1178" t="s">
        <v>115</v>
      </c>
      <c r="I1178" s="72">
        <v>1030000</v>
      </c>
      <c r="J1178" s="72">
        <v>21232782.82</v>
      </c>
    </row>
    <row r="1179" spans="4:10" x14ac:dyDescent="0.2">
      <c r="D1179" t="s">
        <v>444</v>
      </c>
      <c r="E1179" t="s">
        <v>15</v>
      </c>
      <c r="F1179">
        <v>102.99</v>
      </c>
      <c r="G1179" s="71">
        <v>-1000</v>
      </c>
      <c r="H1179" t="s">
        <v>113</v>
      </c>
      <c r="I1179">
        <v>-20</v>
      </c>
      <c r="J1179" s="72">
        <v>20202782.82</v>
      </c>
    </row>
    <row r="1180" spans="4:10" x14ac:dyDescent="0.2">
      <c r="D1180" t="s">
        <v>444</v>
      </c>
      <c r="E1180" t="s">
        <v>15</v>
      </c>
      <c r="F1180">
        <v>1.59</v>
      </c>
      <c r="G1180" s="71">
        <v>-1000</v>
      </c>
      <c r="H1180" t="s">
        <v>114</v>
      </c>
      <c r="I1180" s="72">
        <v>15945.51</v>
      </c>
      <c r="J1180" s="72">
        <v>20202802.82</v>
      </c>
    </row>
    <row r="1181" spans="4:10" x14ac:dyDescent="0.2">
      <c r="D1181" t="s">
        <v>444</v>
      </c>
      <c r="E1181" t="s">
        <v>15</v>
      </c>
      <c r="F1181">
        <v>102.99</v>
      </c>
      <c r="G1181" s="71">
        <v>-1000</v>
      </c>
      <c r="H1181" t="s">
        <v>115</v>
      </c>
      <c r="I1181" s="72">
        <v>1029900</v>
      </c>
      <c r="J1181" s="72">
        <v>20186857.309999999</v>
      </c>
    </row>
    <row r="1182" spans="4:10" x14ac:dyDescent="0.2">
      <c r="D1182" t="s">
        <v>444</v>
      </c>
      <c r="E1182" t="s">
        <v>15</v>
      </c>
      <c r="F1182">
        <v>102.99</v>
      </c>
      <c r="G1182" s="71">
        <v>-1000</v>
      </c>
      <c r="H1182" t="s">
        <v>113</v>
      </c>
      <c r="I1182">
        <v>-20</v>
      </c>
      <c r="J1182" s="72">
        <v>19156957.309999999</v>
      </c>
    </row>
    <row r="1183" spans="4:10" x14ac:dyDescent="0.2">
      <c r="D1183" t="s">
        <v>444</v>
      </c>
      <c r="E1183" t="s">
        <v>15</v>
      </c>
      <c r="F1183">
        <v>1.59</v>
      </c>
      <c r="G1183" s="71">
        <v>-1000</v>
      </c>
      <c r="H1183" t="s">
        <v>114</v>
      </c>
      <c r="I1183" s="72">
        <v>15945.51</v>
      </c>
      <c r="J1183" s="72">
        <v>19156977.309999999</v>
      </c>
    </row>
    <row r="1184" spans="4:10" x14ac:dyDescent="0.2">
      <c r="D1184" t="s">
        <v>444</v>
      </c>
      <c r="E1184" t="s">
        <v>15</v>
      </c>
      <c r="F1184">
        <v>102.99</v>
      </c>
      <c r="G1184" s="71">
        <v>-1000</v>
      </c>
      <c r="H1184" t="s">
        <v>115</v>
      </c>
      <c r="I1184" s="72">
        <v>1029900</v>
      </c>
      <c r="J1184" s="72">
        <v>19141031.789999999</v>
      </c>
    </row>
    <row r="1185" spans="4:10" x14ac:dyDescent="0.2">
      <c r="D1185" t="s">
        <v>444</v>
      </c>
      <c r="E1185" t="s">
        <v>15</v>
      </c>
      <c r="F1185">
        <v>102.99</v>
      </c>
      <c r="G1185" s="71">
        <v>-1000</v>
      </c>
      <c r="H1185" t="s">
        <v>113</v>
      </c>
      <c r="I1185">
        <v>-20</v>
      </c>
      <c r="J1185" s="72">
        <v>18111131.789999999</v>
      </c>
    </row>
    <row r="1186" spans="4:10" x14ac:dyDescent="0.2">
      <c r="D1186" t="s">
        <v>444</v>
      </c>
      <c r="E1186" t="s">
        <v>15</v>
      </c>
      <c r="F1186">
        <v>1.59</v>
      </c>
      <c r="G1186" s="71">
        <v>-1000</v>
      </c>
      <c r="H1186" t="s">
        <v>114</v>
      </c>
      <c r="I1186" s="72">
        <v>15945.51</v>
      </c>
      <c r="J1186" s="72">
        <v>18111151.789999999</v>
      </c>
    </row>
    <row r="1187" spans="4:10" x14ac:dyDescent="0.2">
      <c r="D1187" t="s">
        <v>444</v>
      </c>
      <c r="E1187" t="s">
        <v>15</v>
      </c>
      <c r="F1187">
        <v>102.99</v>
      </c>
      <c r="G1187" s="71">
        <v>-1000</v>
      </c>
      <c r="H1187" t="s">
        <v>115</v>
      </c>
      <c r="I1187" s="72">
        <v>1029900</v>
      </c>
      <c r="J1187" s="72">
        <v>18095206.280000001</v>
      </c>
    </row>
    <row r="1188" spans="4:10" x14ac:dyDescent="0.2">
      <c r="D1188" t="s">
        <v>304</v>
      </c>
      <c r="E1188" t="s">
        <v>15</v>
      </c>
      <c r="F1188">
        <v>102.91</v>
      </c>
      <c r="G1188" s="71">
        <v>-1000</v>
      </c>
      <c r="H1188" t="s">
        <v>113</v>
      </c>
      <c r="I1188">
        <v>-20</v>
      </c>
      <c r="J1188" s="72">
        <v>17065306.280000001</v>
      </c>
    </row>
    <row r="1189" spans="4:10" x14ac:dyDescent="0.2">
      <c r="D1189" t="s">
        <v>304</v>
      </c>
      <c r="E1189" t="s">
        <v>15</v>
      </c>
      <c r="F1189">
        <v>1.59</v>
      </c>
      <c r="G1189" s="71">
        <v>-1000</v>
      </c>
      <c r="H1189" t="s">
        <v>114</v>
      </c>
      <c r="I1189" s="72">
        <v>15865.38</v>
      </c>
      <c r="J1189" s="72">
        <v>17065326.280000001</v>
      </c>
    </row>
    <row r="1190" spans="4:10" x14ac:dyDescent="0.2">
      <c r="D1190" t="s">
        <v>304</v>
      </c>
      <c r="E1190" t="s">
        <v>15</v>
      </c>
      <c r="F1190">
        <v>102.91</v>
      </c>
      <c r="G1190" s="71">
        <v>-1000</v>
      </c>
      <c r="H1190" t="s">
        <v>115</v>
      </c>
      <c r="I1190" s="72">
        <v>1029100</v>
      </c>
      <c r="J1190" s="72">
        <v>17049460.899999999</v>
      </c>
    </row>
    <row r="1191" spans="4:10" x14ac:dyDescent="0.2">
      <c r="D1191" t="s">
        <v>304</v>
      </c>
      <c r="E1191" t="s">
        <v>15</v>
      </c>
      <c r="F1191">
        <v>102.91</v>
      </c>
      <c r="G1191" s="71">
        <v>-1000</v>
      </c>
      <c r="H1191" t="s">
        <v>113</v>
      </c>
      <c r="I1191">
        <v>-20</v>
      </c>
      <c r="J1191" s="72">
        <v>16020360.9</v>
      </c>
    </row>
    <row r="1192" spans="4:10" x14ac:dyDescent="0.2">
      <c r="D1192" t="s">
        <v>304</v>
      </c>
      <c r="E1192" t="s">
        <v>15</v>
      </c>
      <c r="F1192">
        <v>1.59</v>
      </c>
      <c r="G1192" s="71">
        <v>-1000</v>
      </c>
      <c r="H1192" t="s">
        <v>114</v>
      </c>
      <c r="I1192" s="72">
        <v>15865.38</v>
      </c>
      <c r="J1192" s="72">
        <v>16020380.9</v>
      </c>
    </row>
    <row r="1193" spans="4:10" x14ac:dyDescent="0.2">
      <c r="D1193" t="s">
        <v>304</v>
      </c>
      <c r="E1193" t="s">
        <v>15</v>
      </c>
      <c r="F1193">
        <v>102.91</v>
      </c>
      <c r="G1193" s="71">
        <v>-1000</v>
      </c>
      <c r="H1193" t="s">
        <v>115</v>
      </c>
      <c r="I1193" s="72">
        <v>1029100</v>
      </c>
      <c r="J1193" s="72">
        <v>16004515.51</v>
      </c>
    </row>
    <row r="1194" spans="4:10" x14ac:dyDescent="0.2">
      <c r="D1194" t="s">
        <v>304</v>
      </c>
      <c r="E1194" t="s">
        <v>15</v>
      </c>
      <c r="F1194">
        <v>102.91</v>
      </c>
      <c r="G1194" s="71">
        <v>-1000</v>
      </c>
      <c r="H1194" t="s">
        <v>113</v>
      </c>
      <c r="I1194">
        <v>-20</v>
      </c>
      <c r="J1194" s="72">
        <v>14975415.51</v>
      </c>
    </row>
    <row r="1195" spans="4:10" x14ac:dyDescent="0.2">
      <c r="D1195" t="s">
        <v>304</v>
      </c>
      <c r="E1195" t="s">
        <v>15</v>
      </c>
      <c r="F1195">
        <v>1.59</v>
      </c>
      <c r="G1195" s="71">
        <v>-1000</v>
      </c>
      <c r="H1195" t="s">
        <v>114</v>
      </c>
      <c r="I1195" s="72">
        <v>15865.38</v>
      </c>
      <c r="J1195" s="72">
        <v>14975435.51</v>
      </c>
    </row>
    <row r="1196" spans="4:10" x14ac:dyDescent="0.2">
      <c r="D1196" t="s">
        <v>304</v>
      </c>
      <c r="E1196" t="s">
        <v>15</v>
      </c>
      <c r="F1196">
        <v>102.91</v>
      </c>
      <c r="G1196" s="71">
        <v>-1000</v>
      </c>
      <c r="H1196" t="s">
        <v>115</v>
      </c>
      <c r="I1196" s="72">
        <v>1029100</v>
      </c>
      <c r="J1196" s="72">
        <v>14959570.130000001</v>
      </c>
    </row>
    <row r="1197" spans="4:10" x14ac:dyDescent="0.2">
      <c r="D1197" t="s">
        <v>304</v>
      </c>
      <c r="E1197" t="s">
        <v>15</v>
      </c>
      <c r="F1197">
        <v>102.91</v>
      </c>
      <c r="G1197" s="71">
        <v>-1000</v>
      </c>
      <c r="H1197" t="s">
        <v>113</v>
      </c>
      <c r="I1197">
        <v>-20</v>
      </c>
      <c r="J1197" s="72">
        <v>13930470.130000001</v>
      </c>
    </row>
    <row r="1198" spans="4:10" x14ac:dyDescent="0.2">
      <c r="D1198" t="s">
        <v>304</v>
      </c>
      <c r="E1198" t="s">
        <v>15</v>
      </c>
      <c r="F1198">
        <v>1.59</v>
      </c>
      <c r="G1198" s="71">
        <v>-1000</v>
      </c>
      <c r="H1198" t="s">
        <v>114</v>
      </c>
      <c r="I1198" s="72">
        <v>15865.38</v>
      </c>
      <c r="J1198" s="72">
        <v>13930490.130000001</v>
      </c>
    </row>
    <row r="1199" spans="4:10" x14ac:dyDescent="0.2">
      <c r="D1199" t="s">
        <v>304</v>
      </c>
      <c r="E1199" t="s">
        <v>15</v>
      </c>
      <c r="F1199">
        <v>102.91</v>
      </c>
      <c r="G1199" s="71">
        <v>-1000</v>
      </c>
      <c r="H1199" t="s">
        <v>115</v>
      </c>
      <c r="I1199" s="72">
        <v>1029100</v>
      </c>
      <c r="J1199" s="72">
        <v>13914624.74</v>
      </c>
    </row>
    <row r="1200" spans="4:10" x14ac:dyDescent="0.2">
      <c r="D1200" t="s">
        <v>304</v>
      </c>
      <c r="E1200" t="s">
        <v>15</v>
      </c>
      <c r="F1200">
        <v>102.91</v>
      </c>
      <c r="G1200" s="71">
        <v>-1000</v>
      </c>
      <c r="H1200" t="s">
        <v>113</v>
      </c>
      <c r="I1200">
        <v>-20</v>
      </c>
      <c r="J1200" s="72">
        <v>12885524.74</v>
      </c>
    </row>
    <row r="1201" spans="4:10" x14ac:dyDescent="0.2">
      <c r="D1201" t="s">
        <v>304</v>
      </c>
      <c r="E1201" t="s">
        <v>15</v>
      </c>
      <c r="F1201">
        <v>1.59</v>
      </c>
      <c r="G1201" s="71">
        <v>-1000</v>
      </c>
      <c r="H1201" t="s">
        <v>114</v>
      </c>
      <c r="I1201" s="72">
        <v>15865.38</v>
      </c>
      <c r="J1201" s="72">
        <v>12885544.74</v>
      </c>
    </row>
    <row r="1202" spans="4:10" x14ac:dyDescent="0.2">
      <c r="D1202" t="s">
        <v>304</v>
      </c>
      <c r="E1202" t="s">
        <v>15</v>
      </c>
      <c r="F1202">
        <v>102.91</v>
      </c>
      <c r="G1202" s="71">
        <v>-1000</v>
      </c>
      <c r="H1202" t="s">
        <v>115</v>
      </c>
      <c r="I1202" s="72">
        <v>1029100</v>
      </c>
      <c r="J1202" s="72">
        <v>12869679.359999999</v>
      </c>
    </row>
    <row r="1203" spans="4:10" x14ac:dyDescent="0.2">
      <c r="D1203" t="s">
        <v>445</v>
      </c>
      <c r="E1203" t="s">
        <v>17</v>
      </c>
      <c r="F1203">
        <v>106.28</v>
      </c>
      <c r="G1203" s="71">
        <v>-1000</v>
      </c>
      <c r="H1203" t="s">
        <v>113</v>
      </c>
      <c r="I1203">
        <v>-20</v>
      </c>
      <c r="J1203" s="72">
        <v>11840579.359999999</v>
      </c>
    </row>
    <row r="1204" spans="4:10" x14ac:dyDescent="0.2">
      <c r="D1204" t="s">
        <v>445</v>
      </c>
      <c r="E1204" t="s">
        <v>17</v>
      </c>
      <c r="F1204">
        <v>1.51</v>
      </c>
      <c r="G1204" s="71">
        <v>-1000</v>
      </c>
      <c r="H1204" t="s">
        <v>114</v>
      </c>
      <c r="I1204" s="72">
        <v>15144.23</v>
      </c>
      <c r="J1204" s="72">
        <v>11840599.359999999</v>
      </c>
    </row>
    <row r="1205" spans="4:10" x14ac:dyDescent="0.2">
      <c r="D1205" t="s">
        <v>445</v>
      </c>
      <c r="E1205" t="s">
        <v>17</v>
      </c>
      <c r="F1205">
        <v>106.28</v>
      </c>
      <c r="G1205" s="71">
        <v>-1000</v>
      </c>
      <c r="H1205" t="s">
        <v>115</v>
      </c>
      <c r="I1205" s="72">
        <v>1062800</v>
      </c>
      <c r="J1205" s="72">
        <v>11825455.130000001</v>
      </c>
    </row>
    <row r="1206" spans="4:10" x14ac:dyDescent="0.2">
      <c r="D1206" t="s">
        <v>445</v>
      </c>
      <c r="E1206" t="s">
        <v>17</v>
      </c>
      <c r="F1206">
        <v>106.28</v>
      </c>
      <c r="G1206" s="71">
        <v>-1000</v>
      </c>
      <c r="H1206" t="s">
        <v>113</v>
      </c>
      <c r="I1206">
        <v>-20</v>
      </c>
      <c r="J1206" s="72">
        <v>10762655.130000001</v>
      </c>
    </row>
    <row r="1207" spans="4:10" x14ac:dyDescent="0.2">
      <c r="D1207" t="s">
        <v>445</v>
      </c>
      <c r="E1207" t="s">
        <v>17</v>
      </c>
      <c r="F1207">
        <v>1.51</v>
      </c>
      <c r="G1207" s="71">
        <v>-1000</v>
      </c>
      <c r="H1207" t="s">
        <v>114</v>
      </c>
      <c r="I1207" s="72">
        <v>15144.23</v>
      </c>
      <c r="J1207" s="72">
        <v>10762675.130000001</v>
      </c>
    </row>
    <row r="1208" spans="4:10" x14ac:dyDescent="0.2">
      <c r="D1208" t="s">
        <v>445</v>
      </c>
      <c r="E1208" t="s">
        <v>17</v>
      </c>
      <c r="F1208">
        <v>106.28</v>
      </c>
      <c r="G1208" s="71">
        <v>-1000</v>
      </c>
      <c r="H1208" t="s">
        <v>115</v>
      </c>
      <c r="I1208" s="72">
        <v>1062800</v>
      </c>
      <c r="J1208" s="72">
        <v>10747530.9</v>
      </c>
    </row>
    <row r="1209" spans="4:10" x14ac:dyDescent="0.2">
      <c r="D1209" t="s">
        <v>446</v>
      </c>
      <c r="E1209" t="s">
        <v>17</v>
      </c>
      <c r="F1209">
        <v>106.29</v>
      </c>
      <c r="G1209" s="71">
        <v>-1000</v>
      </c>
      <c r="H1209" t="s">
        <v>113</v>
      </c>
      <c r="I1209">
        <v>-20</v>
      </c>
      <c r="J1209" s="72">
        <v>9684730.9000000004</v>
      </c>
    </row>
    <row r="1210" spans="4:10" x14ac:dyDescent="0.2">
      <c r="D1210" t="s">
        <v>446</v>
      </c>
      <c r="E1210" t="s">
        <v>17</v>
      </c>
      <c r="F1210">
        <v>1.34</v>
      </c>
      <c r="G1210" s="71">
        <v>-1000</v>
      </c>
      <c r="H1210" t="s">
        <v>114</v>
      </c>
      <c r="I1210" s="72">
        <v>13381.41</v>
      </c>
      <c r="J1210" s="72">
        <v>9684750.9000000004</v>
      </c>
    </row>
    <row r="1211" spans="4:10" x14ac:dyDescent="0.2">
      <c r="D1211" t="s">
        <v>446</v>
      </c>
      <c r="E1211" t="s">
        <v>17</v>
      </c>
      <c r="F1211">
        <v>106.29</v>
      </c>
      <c r="G1211" s="71">
        <v>-1000</v>
      </c>
      <c r="H1211" t="s">
        <v>115</v>
      </c>
      <c r="I1211" s="72">
        <v>1062900</v>
      </c>
      <c r="J1211" s="72">
        <v>9671369.4900000002</v>
      </c>
    </row>
    <row r="1212" spans="4:10" x14ac:dyDescent="0.2">
      <c r="D1212" t="s">
        <v>314</v>
      </c>
      <c r="E1212" t="s">
        <v>17</v>
      </c>
      <c r="F1212">
        <v>106.13</v>
      </c>
      <c r="G1212" s="71">
        <v>-1000</v>
      </c>
      <c r="H1212" t="s">
        <v>113</v>
      </c>
      <c r="I1212">
        <v>-20</v>
      </c>
      <c r="J1212" s="72">
        <v>8608469.4900000002</v>
      </c>
    </row>
    <row r="1213" spans="4:10" x14ac:dyDescent="0.2">
      <c r="D1213" t="s">
        <v>314</v>
      </c>
      <c r="E1213" t="s">
        <v>17</v>
      </c>
      <c r="F1213">
        <v>1.32</v>
      </c>
      <c r="G1213" s="71">
        <v>-1000</v>
      </c>
      <c r="H1213" t="s">
        <v>114</v>
      </c>
      <c r="I1213" s="72">
        <v>13221.15</v>
      </c>
      <c r="J1213" s="72">
        <v>8608489.4900000002</v>
      </c>
    </row>
    <row r="1214" spans="4:10" x14ac:dyDescent="0.2">
      <c r="D1214" t="s">
        <v>314</v>
      </c>
      <c r="E1214" t="s">
        <v>17</v>
      </c>
      <c r="F1214">
        <v>106.13</v>
      </c>
      <c r="G1214" s="71">
        <v>-1000</v>
      </c>
      <c r="H1214" t="s">
        <v>115</v>
      </c>
      <c r="I1214" s="72">
        <v>1061300</v>
      </c>
      <c r="J1214" s="72">
        <v>8595268.3300000001</v>
      </c>
    </row>
    <row r="1215" spans="4:10" x14ac:dyDescent="0.2">
      <c r="D1215" t="s">
        <v>314</v>
      </c>
      <c r="E1215" t="s">
        <v>17</v>
      </c>
      <c r="F1215">
        <v>106.13</v>
      </c>
      <c r="G1215" s="71">
        <v>-1000</v>
      </c>
      <c r="H1215" t="s">
        <v>113</v>
      </c>
      <c r="I1215">
        <v>-20</v>
      </c>
      <c r="J1215" s="72">
        <v>7533968.3300000001</v>
      </c>
    </row>
    <row r="1216" spans="4:10" x14ac:dyDescent="0.2">
      <c r="D1216" t="s">
        <v>314</v>
      </c>
      <c r="E1216" t="s">
        <v>17</v>
      </c>
      <c r="F1216">
        <v>1.32</v>
      </c>
      <c r="G1216" s="71">
        <v>-1000</v>
      </c>
      <c r="H1216" t="s">
        <v>114</v>
      </c>
      <c r="I1216" s="72">
        <v>13221.15</v>
      </c>
      <c r="J1216" s="72">
        <v>7533988.3300000001</v>
      </c>
    </row>
    <row r="1217" spans="4:10" x14ac:dyDescent="0.2">
      <c r="D1217" t="s">
        <v>314</v>
      </c>
      <c r="E1217" t="s">
        <v>17</v>
      </c>
      <c r="F1217">
        <v>106.13</v>
      </c>
      <c r="G1217" s="71">
        <v>-1000</v>
      </c>
      <c r="H1217" t="s">
        <v>115</v>
      </c>
      <c r="I1217" s="72">
        <v>1061300</v>
      </c>
      <c r="J1217" s="72">
        <v>7520767.1799999997</v>
      </c>
    </row>
    <row r="1218" spans="4:10" x14ac:dyDescent="0.2">
      <c r="D1218" t="s">
        <v>314</v>
      </c>
      <c r="E1218" t="s">
        <v>17</v>
      </c>
      <c r="F1218">
        <v>106.13</v>
      </c>
      <c r="G1218" s="71">
        <v>-1000</v>
      </c>
      <c r="H1218" t="s">
        <v>113</v>
      </c>
      <c r="I1218">
        <v>-20</v>
      </c>
      <c r="J1218" s="72">
        <v>6459467.1799999997</v>
      </c>
    </row>
    <row r="1219" spans="4:10" x14ac:dyDescent="0.2">
      <c r="D1219" t="s">
        <v>314</v>
      </c>
      <c r="E1219" t="s">
        <v>17</v>
      </c>
      <c r="F1219">
        <v>1.32</v>
      </c>
      <c r="G1219" s="71">
        <v>-1000</v>
      </c>
      <c r="H1219" t="s">
        <v>114</v>
      </c>
      <c r="I1219" s="72">
        <v>13221.15</v>
      </c>
      <c r="J1219" s="72">
        <v>6459487.1799999997</v>
      </c>
    </row>
    <row r="1220" spans="4:10" x14ac:dyDescent="0.2">
      <c r="D1220" t="s">
        <v>314</v>
      </c>
      <c r="E1220" t="s">
        <v>17</v>
      </c>
      <c r="F1220">
        <v>106.13</v>
      </c>
      <c r="G1220" s="71">
        <v>-1000</v>
      </c>
      <c r="H1220" t="s">
        <v>115</v>
      </c>
      <c r="I1220" s="72">
        <v>1061300</v>
      </c>
      <c r="J1220" s="72">
        <v>6446266.0300000003</v>
      </c>
    </row>
    <row r="1221" spans="4:10" x14ac:dyDescent="0.2">
      <c r="D1221" t="s">
        <v>314</v>
      </c>
      <c r="E1221" t="s">
        <v>17</v>
      </c>
      <c r="F1221">
        <v>106.13</v>
      </c>
      <c r="G1221" s="71">
        <v>-1000</v>
      </c>
      <c r="H1221" t="s">
        <v>113</v>
      </c>
      <c r="I1221">
        <v>-20</v>
      </c>
      <c r="J1221" s="72">
        <v>5384966.0300000003</v>
      </c>
    </row>
    <row r="1222" spans="4:10" x14ac:dyDescent="0.2">
      <c r="D1222" t="s">
        <v>314</v>
      </c>
      <c r="E1222" t="s">
        <v>17</v>
      </c>
      <c r="F1222">
        <v>1.32</v>
      </c>
      <c r="G1222" s="71">
        <v>-1000</v>
      </c>
      <c r="H1222" t="s">
        <v>114</v>
      </c>
      <c r="I1222" s="72">
        <v>13221.15</v>
      </c>
      <c r="J1222" s="72">
        <v>5384986.0300000003</v>
      </c>
    </row>
    <row r="1223" spans="4:10" x14ac:dyDescent="0.2">
      <c r="D1223" t="s">
        <v>314</v>
      </c>
      <c r="E1223" t="s">
        <v>17</v>
      </c>
      <c r="F1223">
        <v>106.13</v>
      </c>
      <c r="G1223" s="71">
        <v>-1000</v>
      </c>
      <c r="H1223" t="s">
        <v>115</v>
      </c>
      <c r="I1223" s="72">
        <v>1061300</v>
      </c>
      <c r="J1223" s="72">
        <v>5371764.8700000001</v>
      </c>
    </row>
    <row r="1224" spans="4:10" x14ac:dyDescent="0.2">
      <c r="D1224" t="s">
        <v>447</v>
      </c>
      <c r="E1224" t="s">
        <v>17</v>
      </c>
      <c r="F1224">
        <v>106.21</v>
      </c>
      <c r="G1224" s="71">
        <v>-1000</v>
      </c>
      <c r="H1224" t="s">
        <v>113</v>
      </c>
      <c r="I1224">
        <v>-20</v>
      </c>
      <c r="J1224" s="72">
        <v>4310464.87</v>
      </c>
    </row>
    <row r="1225" spans="4:10" x14ac:dyDescent="0.2">
      <c r="D1225" t="s">
        <v>447</v>
      </c>
      <c r="E1225" t="s">
        <v>17</v>
      </c>
      <c r="F1225">
        <v>1.31</v>
      </c>
      <c r="G1225" s="71">
        <v>-1000</v>
      </c>
      <c r="H1225" t="s">
        <v>114</v>
      </c>
      <c r="I1225" s="72">
        <v>13141.03</v>
      </c>
      <c r="J1225" s="72">
        <v>4310484.87</v>
      </c>
    </row>
    <row r="1226" spans="4:10" x14ac:dyDescent="0.2">
      <c r="D1226" t="s">
        <v>447</v>
      </c>
      <c r="E1226" t="s">
        <v>17</v>
      </c>
      <c r="F1226">
        <v>106.21</v>
      </c>
      <c r="G1226" s="71">
        <v>-1000</v>
      </c>
      <c r="H1226" t="s">
        <v>115</v>
      </c>
      <c r="I1226" s="72">
        <v>1062100</v>
      </c>
      <c r="J1226" s="72">
        <v>4297343.8499999996</v>
      </c>
    </row>
    <row r="1227" spans="4:10" x14ac:dyDescent="0.2">
      <c r="D1227" t="s">
        <v>447</v>
      </c>
      <c r="E1227" t="s">
        <v>17</v>
      </c>
      <c r="F1227">
        <v>106.21</v>
      </c>
      <c r="G1227" s="71">
        <v>-1000</v>
      </c>
      <c r="H1227" t="s">
        <v>113</v>
      </c>
      <c r="I1227">
        <v>-20</v>
      </c>
      <c r="J1227" s="72">
        <v>3235243.85</v>
      </c>
    </row>
    <row r="1228" spans="4:10" x14ac:dyDescent="0.2">
      <c r="D1228" t="s">
        <v>447</v>
      </c>
      <c r="E1228" t="s">
        <v>17</v>
      </c>
      <c r="F1228">
        <v>1.31</v>
      </c>
      <c r="G1228" s="71">
        <v>-1000</v>
      </c>
      <c r="H1228" t="s">
        <v>114</v>
      </c>
      <c r="I1228" s="72">
        <v>13141.03</v>
      </c>
      <c r="J1228" s="72">
        <v>3235263.85</v>
      </c>
    </row>
    <row r="1229" spans="4:10" x14ac:dyDescent="0.2">
      <c r="D1229" t="s">
        <v>447</v>
      </c>
      <c r="E1229" t="s">
        <v>17</v>
      </c>
      <c r="F1229">
        <v>106.21</v>
      </c>
      <c r="G1229" s="71">
        <v>-1000</v>
      </c>
      <c r="H1229" t="s">
        <v>115</v>
      </c>
      <c r="I1229" s="72">
        <v>1062100</v>
      </c>
      <c r="J1229" s="72">
        <v>3222122.82</v>
      </c>
    </row>
    <row r="1230" spans="4:10" x14ac:dyDescent="0.2">
      <c r="D1230" t="s">
        <v>447</v>
      </c>
      <c r="E1230" t="s">
        <v>17</v>
      </c>
      <c r="F1230">
        <v>106.21</v>
      </c>
      <c r="G1230" s="71">
        <v>-1000</v>
      </c>
      <c r="H1230" t="s">
        <v>113</v>
      </c>
      <c r="I1230">
        <v>-20</v>
      </c>
      <c r="J1230" s="72">
        <v>2160022.8199999998</v>
      </c>
    </row>
    <row r="1231" spans="4:10" x14ac:dyDescent="0.2">
      <c r="D1231" t="s">
        <v>447</v>
      </c>
      <c r="E1231" t="s">
        <v>17</v>
      </c>
      <c r="F1231">
        <v>1.31</v>
      </c>
      <c r="G1231" s="71">
        <v>-1000</v>
      </c>
      <c r="H1231" t="s">
        <v>114</v>
      </c>
      <c r="I1231" s="72">
        <v>13141.03</v>
      </c>
      <c r="J1231" s="72">
        <v>2160042.8199999998</v>
      </c>
    </row>
    <row r="1232" spans="4:10" x14ac:dyDescent="0.2">
      <c r="D1232" t="s">
        <v>447</v>
      </c>
      <c r="E1232" t="s">
        <v>17</v>
      </c>
      <c r="F1232">
        <v>106.21</v>
      </c>
      <c r="G1232" s="71">
        <v>-1000</v>
      </c>
      <c r="H1232" t="s">
        <v>115</v>
      </c>
      <c r="I1232" s="72">
        <v>1062100</v>
      </c>
      <c r="J1232" s="72">
        <v>2146901.79</v>
      </c>
    </row>
    <row r="1233" spans="4:10" x14ac:dyDescent="0.2">
      <c r="D1233" t="s">
        <v>447</v>
      </c>
      <c r="E1233" t="s">
        <v>17</v>
      </c>
      <c r="F1233">
        <v>106.21</v>
      </c>
      <c r="G1233" s="71">
        <v>-1000</v>
      </c>
      <c r="H1233" t="s">
        <v>113</v>
      </c>
      <c r="I1233">
        <v>-20</v>
      </c>
      <c r="J1233" s="72">
        <v>1084801.79</v>
      </c>
    </row>
    <row r="1234" spans="4:10" x14ac:dyDescent="0.2">
      <c r="D1234" t="s">
        <v>447</v>
      </c>
      <c r="E1234" t="s">
        <v>17</v>
      </c>
      <c r="F1234">
        <v>1.31</v>
      </c>
      <c r="G1234" s="71">
        <v>-1000</v>
      </c>
      <c r="H1234" t="s">
        <v>114</v>
      </c>
      <c r="I1234" s="72">
        <v>13141.03</v>
      </c>
      <c r="J1234" s="72">
        <v>1084821.79</v>
      </c>
    </row>
    <row r="1235" spans="4:10" x14ac:dyDescent="0.2">
      <c r="D1235" t="s">
        <v>447</v>
      </c>
      <c r="E1235" t="s">
        <v>17</v>
      </c>
      <c r="F1235">
        <v>106.21</v>
      </c>
      <c r="G1235" s="71">
        <v>-1000</v>
      </c>
      <c r="H1235" t="s">
        <v>115</v>
      </c>
      <c r="I1235" s="72">
        <v>1062100</v>
      </c>
      <c r="J1235" s="72">
        <v>1071680.77</v>
      </c>
    </row>
    <row r="1236" spans="4:10" x14ac:dyDescent="0.2">
      <c r="D1236" t="s">
        <v>447</v>
      </c>
      <c r="E1236" t="s">
        <v>17</v>
      </c>
      <c r="F1236">
        <v>106.21</v>
      </c>
      <c r="G1236" s="71">
        <v>-1000</v>
      </c>
      <c r="H1236" t="s">
        <v>113</v>
      </c>
      <c r="I1236">
        <v>-20</v>
      </c>
      <c r="J1236" s="72">
        <v>9580.77</v>
      </c>
    </row>
    <row r="1237" spans="4:10" x14ac:dyDescent="0.2">
      <c r="D1237" t="s">
        <v>447</v>
      </c>
      <c r="E1237" t="s">
        <v>17</v>
      </c>
      <c r="F1237">
        <v>1.31</v>
      </c>
      <c r="G1237" s="71">
        <v>-1000</v>
      </c>
      <c r="H1237" t="s">
        <v>114</v>
      </c>
      <c r="I1237" s="72">
        <v>13141.03</v>
      </c>
      <c r="J1237" s="72">
        <v>9600.77</v>
      </c>
    </row>
    <row r="1238" spans="4:10" x14ac:dyDescent="0.2">
      <c r="D1238" t="s">
        <v>447</v>
      </c>
      <c r="E1238" t="s">
        <v>17</v>
      </c>
      <c r="F1238">
        <v>106.21</v>
      </c>
      <c r="G1238" s="71">
        <v>-1000</v>
      </c>
      <c r="H1238" t="s">
        <v>115</v>
      </c>
      <c r="I1238" s="72">
        <v>1062100</v>
      </c>
      <c r="J1238" s="72">
        <v>-3540.26</v>
      </c>
    </row>
    <row r="1239" spans="4:10" x14ac:dyDescent="0.2">
      <c r="D1239" t="s">
        <v>447</v>
      </c>
      <c r="E1239" t="s">
        <v>17</v>
      </c>
      <c r="F1239">
        <v>106.21</v>
      </c>
      <c r="G1239" s="71">
        <v>-1000</v>
      </c>
      <c r="H1239" t="s">
        <v>113</v>
      </c>
      <c r="I1239">
        <v>-20</v>
      </c>
      <c r="J1239" s="72">
        <v>-1065640.26</v>
      </c>
    </row>
    <row r="1240" spans="4:10" x14ac:dyDescent="0.2">
      <c r="D1240" t="s">
        <v>447</v>
      </c>
      <c r="E1240" t="s">
        <v>17</v>
      </c>
      <c r="F1240">
        <v>1.31</v>
      </c>
      <c r="G1240" s="71">
        <v>-1000</v>
      </c>
      <c r="H1240" t="s">
        <v>114</v>
      </c>
      <c r="I1240" s="72">
        <v>13141.03</v>
      </c>
      <c r="J1240" s="72">
        <v>-1065620.26</v>
      </c>
    </row>
    <row r="1241" spans="4:10" x14ac:dyDescent="0.2">
      <c r="D1241" t="s">
        <v>447</v>
      </c>
      <c r="E1241" t="s">
        <v>17</v>
      </c>
      <c r="F1241">
        <v>106.21</v>
      </c>
      <c r="G1241" s="71">
        <v>-1000</v>
      </c>
      <c r="H1241" t="s">
        <v>115</v>
      </c>
      <c r="I1241" s="72">
        <v>1062100</v>
      </c>
      <c r="J1241" s="72">
        <v>-1078761.28</v>
      </c>
    </row>
    <row r="1242" spans="4:10" x14ac:dyDescent="0.2">
      <c r="D1242" t="s">
        <v>448</v>
      </c>
      <c r="E1242" t="s">
        <v>17</v>
      </c>
      <c r="F1242">
        <v>106.44</v>
      </c>
      <c r="G1242" s="71">
        <v>-1000</v>
      </c>
      <c r="H1242" t="s">
        <v>113</v>
      </c>
      <c r="I1242">
        <v>-20</v>
      </c>
      <c r="J1242" s="72">
        <v>-2140861.2799999998</v>
      </c>
    </row>
    <row r="1243" spans="4:10" x14ac:dyDescent="0.2">
      <c r="D1243" t="s">
        <v>448</v>
      </c>
      <c r="E1243" t="s">
        <v>17</v>
      </c>
      <c r="F1243">
        <v>1.31</v>
      </c>
      <c r="G1243" s="71">
        <v>-1000</v>
      </c>
      <c r="H1243" t="s">
        <v>114</v>
      </c>
      <c r="I1243" s="72">
        <v>13060.9</v>
      </c>
      <c r="J1243" s="72">
        <v>-2140841.2799999998</v>
      </c>
    </row>
    <row r="1244" spans="4:10" x14ac:dyDescent="0.2">
      <c r="D1244" t="s">
        <v>448</v>
      </c>
      <c r="E1244" t="s">
        <v>17</v>
      </c>
      <c r="F1244">
        <v>106.44</v>
      </c>
      <c r="G1244" s="71">
        <v>-1000</v>
      </c>
      <c r="H1244" t="s">
        <v>115</v>
      </c>
      <c r="I1244" s="72">
        <v>1064400</v>
      </c>
      <c r="J1244" s="72">
        <v>-2153902.1800000002</v>
      </c>
    </row>
    <row r="1245" spans="4:10" x14ac:dyDescent="0.2">
      <c r="D1245" t="s">
        <v>448</v>
      </c>
      <c r="E1245" t="s">
        <v>17</v>
      </c>
      <c r="F1245">
        <v>106.44</v>
      </c>
      <c r="G1245" s="71">
        <v>-1000</v>
      </c>
      <c r="H1245" t="s">
        <v>113</v>
      </c>
      <c r="I1245">
        <v>-20</v>
      </c>
      <c r="J1245" s="72">
        <v>-3218302.18</v>
      </c>
    </row>
    <row r="1246" spans="4:10" x14ac:dyDescent="0.2">
      <c r="D1246" t="s">
        <v>448</v>
      </c>
      <c r="E1246" t="s">
        <v>17</v>
      </c>
      <c r="F1246">
        <v>1.31</v>
      </c>
      <c r="G1246" s="71">
        <v>-1000</v>
      </c>
      <c r="H1246" t="s">
        <v>114</v>
      </c>
      <c r="I1246" s="72">
        <v>13060.9</v>
      </c>
      <c r="J1246" s="72">
        <v>-3218282.18</v>
      </c>
    </row>
    <row r="1247" spans="4:10" x14ac:dyDescent="0.2">
      <c r="D1247" t="s">
        <v>448</v>
      </c>
      <c r="E1247" t="s">
        <v>17</v>
      </c>
      <c r="F1247">
        <v>106.44</v>
      </c>
      <c r="G1247" s="71">
        <v>-1000</v>
      </c>
      <c r="H1247" t="s">
        <v>115</v>
      </c>
      <c r="I1247" s="72">
        <v>1064400</v>
      </c>
      <c r="J1247" s="72">
        <v>-3231343.08</v>
      </c>
    </row>
    <row r="1248" spans="4:10" x14ac:dyDescent="0.2">
      <c r="D1248" t="s">
        <v>448</v>
      </c>
      <c r="E1248" t="s">
        <v>17</v>
      </c>
      <c r="F1248">
        <v>106.44</v>
      </c>
      <c r="G1248" s="71">
        <v>-1000</v>
      </c>
      <c r="H1248" t="s">
        <v>113</v>
      </c>
      <c r="I1248">
        <v>-20</v>
      </c>
      <c r="J1248" s="72">
        <v>-4295743.08</v>
      </c>
    </row>
    <row r="1249" spans="4:10" x14ac:dyDescent="0.2">
      <c r="D1249" t="s">
        <v>448</v>
      </c>
      <c r="E1249" t="s">
        <v>17</v>
      </c>
      <c r="F1249">
        <v>1.31</v>
      </c>
      <c r="G1249" s="71">
        <v>-1000</v>
      </c>
      <c r="H1249" t="s">
        <v>114</v>
      </c>
      <c r="I1249" s="72">
        <v>13060.9</v>
      </c>
      <c r="J1249" s="72">
        <v>-4295723.08</v>
      </c>
    </row>
    <row r="1250" spans="4:10" x14ac:dyDescent="0.2">
      <c r="D1250" t="s">
        <v>448</v>
      </c>
      <c r="E1250" t="s">
        <v>17</v>
      </c>
      <c r="F1250">
        <v>106.44</v>
      </c>
      <c r="G1250" s="71">
        <v>-1000</v>
      </c>
      <c r="H1250" t="s">
        <v>115</v>
      </c>
      <c r="I1250" s="72">
        <v>1064400</v>
      </c>
      <c r="J1250" s="72">
        <v>-4308783.97</v>
      </c>
    </row>
    <row r="1251" spans="4:10" x14ac:dyDescent="0.2">
      <c r="D1251" t="s">
        <v>448</v>
      </c>
      <c r="E1251" t="s">
        <v>17</v>
      </c>
      <c r="F1251">
        <v>106.44</v>
      </c>
      <c r="G1251" s="71">
        <v>-1000</v>
      </c>
      <c r="H1251" t="s">
        <v>113</v>
      </c>
      <c r="I1251">
        <v>-20</v>
      </c>
      <c r="J1251" s="72">
        <v>-5373183.9699999997</v>
      </c>
    </row>
    <row r="1252" spans="4:10" x14ac:dyDescent="0.2">
      <c r="D1252" t="s">
        <v>448</v>
      </c>
      <c r="E1252" t="s">
        <v>17</v>
      </c>
      <c r="F1252">
        <v>1.31</v>
      </c>
      <c r="G1252" s="71">
        <v>-1000</v>
      </c>
      <c r="H1252" t="s">
        <v>114</v>
      </c>
      <c r="I1252" s="72">
        <v>13060.9</v>
      </c>
      <c r="J1252" s="72">
        <v>-5373163.9699999997</v>
      </c>
    </row>
    <row r="1253" spans="4:10" x14ac:dyDescent="0.2">
      <c r="D1253" t="s">
        <v>448</v>
      </c>
      <c r="E1253" t="s">
        <v>17</v>
      </c>
      <c r="F1253">
        <v>106.44</v>
      </c>
      <c r="G1253" s="71">
        <v>-1000</v>
      </c>
      <c r="H1253" t="s">
        <v>115</v>
      </c>
      <c r="I1253" s="72">
        <v>1064400</v>
      </c>
      <c r="J1253" s="72">
        <v>-5386224.8700000001</v>
      </c>
    </row>
    <row r="1254" spans="4:10" x14ac:dyDescent="0.2">
      <c r="D1254" t="s">
        <v>448</v>
      </c>
      <c r="E1254" t="s">
        <v>17</v>
      </c>
      <c r="F1254">
        <v>106.44</v>
      </c>
      <c r="G1254" s="71">
        <v>-1000</v>
      </c>
      <c r="H1254" t="s">
        <v>113</v>
      </c>
      <c r="I1254">
        <v>-20</v>
      </c>
      <c r="J1254" s="72">
        <v>-6450624.8700000001</v>
      </c>
    </row>
    <row r="1255" spans="4:10" x14ac:dyDescent="0.2">
      <c r="D1255" t="s">
        <v>448</v>
      </c>
      <c r="E1255" t="s">
        <v>17</v>
      </c>
      <c r="F1255">
        <v>1.31</v>
      </c>
      <c r="G1255" s="71">
        <v>-1000</v>
      </c>
      <c r="H1255" t="s">
        <v>114</v>
      </c>
      <c r="I1255" s="72">
        <v>13060.9</v>
      </c>
      <c r="J1255" s="72">
        <v>-6450604.8700000001</v>
      </c>
    </row>
    <row r="1256" spans="4:10" x14ac:dyDescent="0.2">
      <c r="D1256" t="s">
        <v>448</v>
      </c>
      <c r="E1256" t="s">
        <v>17</v>
      </c>
      <c r="F1256">
        <v>106.44</v>
      </c>
      <c r="G1256" s="71">
        <v>-1000</v>
      </c>
      <c r="H1256" t="s">
        <v>115</v>
      </c>
      <c r="I1256" s="72">
        <v>1064400</v>
      </c>
      <c r="J1256" s="72">
        <v>-6463665.7699999996</v>
      </c>
    </row>
    <row r="1257" spans="4:10" x14ac:dyDescent="0.2">
      <c r="D1257" t="s">
        <v>449</v>
      </c>
      <c r="E1257" t="s">
        <v>17</v>
      </c>
      <c r="F1257">
        <v>106.13</v>
      </c>
      <c r="G1257" s="71">
        <v>-1000</v>
      </c>
      <c r="H1257" t="s">
        <v>113</v>
      </c>
      <c r="I1257">
        <v>-20</v>
      </c>
      <c r="J1257" s="72">
        <v>-7528065.7699999996</v>
      </c>
    </row>
    <row r="1258" spans="4:10" x14ac:dyDescent="0.2">
      <c r="D1258" t="s">
        <v>449</v>
      </c>
      <c r="E1258" t="s">
        <v>17</v>
      </c>
      <c r="F1258">
        <v>1.3</v>
      </c>
      <c r="G1258" s="71">
        <v>-1000</v>
      </c>
      <c r="H1258" t="s">
        <v>114</v>
      </c>
      <c r="I1258" s="72">
        <v>12980.77</v>
      </c>
      <c r="J1258" s="72">
        <v>-7528045.7699999996</v>
      </c>
    </row>
    <row r="1259" spans="4:10" x14ac:dyDescent="0.2">
      <c r="D1259" t="s">
        <v>449</v>
      </c>
      <c r="E1259" t="s">
        <v>17</v>
      </c>
      <c r="F1259">
        <v>106.13</v>
      </c>
      <c r="G1259" s="71">
        <v>-1000</v>
      </c>
      <c r="H1259" t="s">
        <v>115</v>
      </c>
      <c r="I1259" s="72">
        <v>1061300</v>
      </c>
      <c r="J1259" s="72">
        <v>-7541026.54</v>
      </c>
    </row>
    <row r="1260" spans="4:10" x14ac:dyDescent="0.2">
      <c r="D1260" t="s">
        <v>449</v>
      </c>
      <c r="E1260" t="s">
        <v>17</v>
      </c>
      <c r="F1260">
        <v>106.13</v>
      </c>
      <c r="G1260" s="71">
        <v>-1000</v>
      </c>
      <c r="H1260" t="s">
        <v>113</v>
      </c>
      <c r="I1260">
        <v>-20</v>
      </c>
      <c r="J1260" s="72">
        <v>-8602326.5399999991</v>
      </c>
    </row>
    <row r="1261" spans="4:10" x14ac:dyDescent="0.2">
      <c r="D1261" t="s">
        <v>449</v>
      </c>
      <c r="E1261" t="s">
        <v>17</v>
      </c>
      <c r="F1261">
        <v>1.3</v>
      </c>
      <c r="G1261" s="71">
        <v>-1000</v>
      </c>
      <c r="H1261" t="s">
        <v>114</v>
      </c>
      <c r="I1261" s="72">
        <v>12980.77</v>
      </c>
      <c r="J1261" s="72">
        <v>-8602306.5399999991</v>
      </c>
    </row>
    <row r="1262" spans="4:10" x14ac:dyDescent="0.2">
      <c r="D1262" t="s">
        <v>449</v>
      </c>
      <c r="E1262" t="s">
        <v>17</v>
      </c>
      <c r="F1262">
        <v>106.13</v>
      </c>
      <c r="G1262" s="71">
        <v>-1000</v>
      </c>
      <c r="H1262" t="s">
        <v>115</v>
      </c>
      <c r="I1262" s="72">
        <v>1061300</v>
      </c>
      <c r="J1262" s="72">
        <v>-8615287.3100000005</v>
      </c>
    </row>
    <row r="1263" spans="4:10" x14ac:dyDescent="0.2">
      <c r="D1263" t="s">
        <v>449</v>
      </c>
      <c r="E1263" t="s">
        <v>17</v>
      </c>
      <c r="F1263">
        <v>106.13</v>
      </c>
      <c r="G1263" s="71">
        <v>-1000</v>
      </c>
      <c r="H1263" t="s">
        <v>113</v>
      </c>
      <c r="I1263">
        <v>-20</v>
      </c>
      <c r="J1263" s="72">
        <v>-9676587.3100000005</v>
      </c>
    </row>
    <row r="1264" spans="4:10" x14ac:dyDescent="0.2">
      <c r="D1264" t="s">
        <v>449</v>
      </c>
      <c r="E1264" t="s">
        <v>17</v>
      </c>
      <c r="F1264">
        <v>1.3</v>
      </c>
      <c r="G1264" s="71">
        <v>-1000</v>
      </c>
      <c r="H1264" t="s">
        <v>114</v>
      </c>
      <c r="I1264" s="72">
        <v>12980.77</v>
      </c>
      <c r="J1264" s="72">
        <v>-9676567.3100000005</v>
      </c>
    </row>
    <row r="1265" spans="4:10" x14ac:dyDescent="0.2">
      <c r="D1265" t="s">
        <v>449</v>
      </c>
      <c r="E1265" t="s">
        <v>17</v>
      </c>
      <c r="F1265">
        <v>106.13</v>
      </c>
      <c r="G1265" s="71">
        <v>-1000</v>
      </c>
      <c r="H1265" t="s">
        <v>115</v>
      </c>
      <c r="I1265" s="72">
        <v>1061300</v>
      </c>
      <c r="J1265" s="72">
        <v>-9689548.0800000001</v>
      </c>
    </row>
    <row r="1266" spans="4:10" x14ac:dyDescent="0.2">
      <c r="D1266" t="s">
        <v>449</v>
      </c>
      <c r="E1266" t="s">
        <v>17</v>
      </c>
      <c r="F1266">
        <v>106.13</v>
      </c>
      <c r="G1266" s="71">
        <v>-1000</v>
      </c>
      <c r="H1266" t="s">
        <v>113</v>
      </c>
      <c r="I1266">
        <v>-20</v>
      </c>
      <c r="J1266" s="72">
        <v>-10750848.08</v>
      </c>
    </row>
    <row r="1267" spans="4:10" x14ac:dyDescent="0.2">
      <c r="D1267" t="s">
        <v>449</v>
      </c>
      <c r="E1267" t="s">
        <v>17</v>
      </c>
      <c r="F1267">
        <v>1.3</v>
      </c>
      <c r="G1267" s="71">
        <v>-1000</v>
      </c>
      <c r="H1267" t="s">
        <v>114</v>
      </c>
      <c r="I1267" s="72">
        <v>12980.77</v>
      </c>
      <c r="J1267" s="72">
        <v>-10750828.08</v>
      </c>
    </row>
    <row r="1268" spans="4:10" x14ac:dyDescent="0.2">
      <c r="D1268" t="s">
        <v>449</v>
      </c>
      <c r="E1268" t="s">
        <v>17</v>
      </c>
      <c r="F1268">
        <v>106.13</v>
      </c>
      <c r="G1268" s="71">
        <v>-1000</v>
      </c>
      <c r="H1268" t="s">
        <v>115</v>
      </c>
      <c r="I1268" s="72">
        <v>1061300</v>
      </c>
      <c r="J1268" s="72">
        <v>-10763808.85</v>
      </c>
    </row>
    <row r="1269" spans="4:10" x14ac:dyDescent="0.2">
      <c r="D1269" t="s">
        <v>449</v>
      </c>
      <c r="E1269" t="s">
        <v>17</v>
      </c>
      <c r="F1269">
        <v>106.13</v>
      </c>
      <c r="G1269" s="71">
        <v>-1000</v>
      </c>
      <c r="H1269" t="s">
        <v>113</v>
      </c>
      <c r="I1269">
        <v>-20</v>
      </c>
      <c r="J1269" s="72">
        <v>-11825108.85</v>
      </c>
    </row>
    <row r="1270" spans="4:10" x14ac:dyDescent="0.2">
      <c r="D1270" t="s">
        <v>449</v>
      </c>
      <c r="E1270" t="s">
        <v>17</v>
      </c>
      <c r="F1270">
        <v>1.3</v>
      </c>
      <c r="G1270" s="71">
        <v>-1000</v>
      </c>
      <c r="H1270" t="s">
        <v>114</v>
      </c>
      <c r="I1270" s="72">
        <v>12980.77</v>
      </c>
      <c r="J1270" s="72">
        <v>-11825088.85</v>
      </c>
    </row>
    <row r="1271" spans="4:10" x14ac:dyDescent="0.2">
      <c r="D1271" t="s">
        <v>449</v>
      </c>
      <c r="E1271" t="s">
        <v>17</v>
      </c>
      <c r="F1271">
        <v>106.13</v>
      </c>
      <c r="G1271" s="71">
        <v>-1000</v>
      </c>
      <c r="H1271" t="s">
        <v>115</v>
      </c>
      <c r="I1271" s="72">
        <v>1061300</v>
      </c>
      <c r="J1271" s="72">
        <v>-11838069.619999999</v>
      </c>
    </row>
    <row r="1272" spans="4:10" x14ac:dyDescent="0.2">
      <c r="D1272" t="s">
        <v>449</v>
      </c>
      <c r="E1272" t="s">
        <v>17</v>
      </c>
      <c r="F1272">
        <v>106.13</v>
      </c>
      <c r="G1272" s="71">
        <v>-1000</v>
      </c>
      <c r="H1272" t="s">
        <v>113</v>
      </c>
      <c r="I1272">
        <v>-20</v>
      </c>
      <c r="J1272" s="72">
        <v>-12899369.619999999</v>
      </c>
    </row>
    <row r="1273" spans="4:10" x14ac:dyDescent="0.2">
      <c r="D1273" t="s">
        <v>449</v>
      </c>
      <c r="E1273" t="s">
        <v>17</v>
      </c>
      <c r="F1273">
        <v>1.3</v>
      </c>
      <c r="G1273" s="71">
        <v>-1000</v>
      </c>
      <c r="H1273" t="s">
        <v>114</v>
      </c>
      <c r="I1273" s="72">
        <v>12980.77</v>
      </c>
      <c r="J1273" s="72">
        <v>-12899349.619999999</v>
      </c>
    </row>
    <row r="1274" spans="4:10" x14ac:dyDescent="0.2">
      <c r="D1274" t="s">
        <v>449</v>
      </c>
      <c r="E1274" t="s">
        <v>17</v>
      </c>
      <c r="F1274">
        <v>106.13</v>
      </c>
      <c r="G1274" s="71">
        <v>-1000</v>
      </c>
      <c r="H1274" t="s">
        <v>115</v>
      </c>
      <c r="I1274" s="72">
        <v>1061300</v>
      </c>
      <c r="J1274" s="72">
        <v>-12912330.380000001</v>
      </c>
    </row>
    <row r="1275" spans="4:10" x14ac:dyDescent="0.2">
      <c r="D1275" t="s">
        <v>449</v>
      </c>
      <c r="E1275" t="s">
        <v>17</v>
      </c>
      <c r="F1275">
        <v>106.13</v>
      </c>
      <c r="G1275" s="71">
        <v>-1000</v>
      </c>
      <c r="H1275" t="s">
        <v>113</v>
      </c>
      <c r="I1275">
        <v>-20</v>
      </c>
      <c r="J1275" s="72">
        <v>-13973630.380000001</v>
      </c>
    </row>
    <row r="1276" spans="4:10" x14ac:dyDescent="0.2">
      <c r="D1276" t="s">
        <v>449</v>
      </c>
      <c r="E1276" t="s">
        <v>17</v>
      </c>
      <c r="F1276">
        <v>1.3</v>
      </c>
      <c r="G1276" s="71">
        <v>-1000</v>
      </c>
      <c r="H1276" t="s">
        <v>114</v>
      </c>
      <c r="I1276" s="72">
        <v>12980.77</v>
      </c>
      <c r="J1276" s="72">
        <v>-13973610.380000001</v>
      </c>
    </row>
    <row r="1277" spans="4:10" x14ac:dyDescent="0.2">
      <c r="D1277" t="s">
        <v>449</v>
      </c>
      <c r="E1277" t="s">
        <v>17</v>
      </c>
      <c r="F1277">
        <v>106.13</v>
      </c>
      <c r="G1277" s="71">
        <v>-1000</v>
      </c>
      <c r="H1277" t="s">
        <v>115</v>
      </c>
      <c r="I1277" s="72">
        <v>1061300</v>
      </c>
      <c r="J1277" s="72">
        <v>-13986591.15</v>
      </c>
    </row>
    <row r="1278" spans="4:10" x14ac:dyDescent="0.2">
      <c r="D1278" t="s">
        <v>450</v>
      </c>
      <c r="E1278" t="s">
        <v>15</v>
      </c>
      <c r="F1278">
        <v>101.99</v>
      </c>
      <c r="G1278" s="71">
        <v>1000</v>
      </c>
      <c r="H1278" t="s">
        <v>113</v>
      </c>
      <c r="I1278">
        <v>-20</v>
      </c>
      <c r="J1278" s="72">
        <v>-15047891.15</v>
      </c>
    </row>
    <row r="1279" spans="4:10" x14ac:dyDescent="0.2">
      <c r="D1279" t="s">
        <v>450</v>
      </c>
      <c r="E1279" t="s">
        <v>15</v>
      </c>
      <c r="F1279">
        <v>1.1499999999999999</v>
      </c>
      <c r="G1279" s="71">
        <v>1000</v>
      </c>
      <c r="H1279" t="s">
        <v>114</v>
      </c>
      <c r="I1279" s="72">
        <v>-11458.33</v>
      </c>
      <c r="J1279" s="72">
        <v>-15047871.15</v>
      </c>
    </row>
    <row r="1280" spans="4:10" x14ac:dyDescent="0.2">
      <c r="D1280" t="s">
        <v>450</v>
      </c>
      <c r="E1280" t="s">
        <v>15</v>
      </c>
      <c r="F1280">
        <v>101.99</v>
      </c>
      <c r="G1280" s="71">
        <v>1000</v>
      </c>
      <c r="H1280" t="s">
        <v>115</v>
      </c>
      <c r="I1280" s="72">
        <v>-1019900</v>
      </c>
      <c r="J1280" s="72">
        <v>-15036412.82</v>
      </c>
    </row>
    <row r="1281" spans="4:10" x14ac:dyDescent="0.2">
      <c r="D1281" t="s">
        <v>321</v>
      </c>
      <c r="E1281" t="s">
        <v>15</v>
      </c>
      <c r="F1281">
        <v>101.93</v>
      </c>
      <c r="G1281" s="71">
        <v>1000</v>
      </c>
      <c r="H1281" t="s">
        <v>113</v>
      </c>
      <c r="I1281">
        <v>-20</v>
      </c>
      <c r="J1281" s="72">
        <v>-14016512.82</v>
      </c>
    </row>
    <row r="1282" spans="4:10" x14ac:dyDescent="0.2">
      <c r="D1282" t="s">
        <v>321</v>
      </c>
      <c r="E1282" t="s">
        <v>15</v>
      </c>
      <c r="F1282">
        <v>1.1200000000000001</v>
      </c>
      <c r="G1282" s="71">
        <v>1000</v>
      </c>
      <c r="H1282" t="s">
        <v>114</v>
      </c>
      <c r="I1282" s="72">
        <v>-11217.95</v>
      </c>
      <c r="J1282" s="72">
        <v>-14016492.82</v>
      </c>
    </row>
    <row r="1283" spans="4:10" x14ac:dyDescent="0.2">
      <c r="D1283" t="s">
        <v>321</v>
      </c>
      <c r="E1283" t="s">
        <v>15</v>
      </c>
      <c r="F1283">
        <v>101.93</v>
      </c>
      <c r="G1283" s="71">
        <v>1000</v>
      </c>
      <c r="H1283" t="s">
        <v>115</v>
      </c>
      <c r="I1283" s="72">
        <v>-1019300</v>
      </c>
      <c r="J1283" s="72">
        <v>-14005274.869999999</v>
      </c>
    </row>
    <row r="1284" spans="4:10" x14ac:dyDescent="0.2">
      <c r="D1284" t="s">
        <v>322</v>
      </c>
      <c r="E1284" t="s">
        <v>15</v>
      </c>
      <c r="F1284">
        <v>101.98</v>
      </c>
      <c r="G1284" s="71">
        <v>1000</v>
      </c>
      <c r="H1284" t="s">
        <v>113</v>
      </c>
      <c r="I1284">
        <v>-20</v>
      </c>
      <c r="J1284" s="72">
        <v>-12985974.869999999</v>
      </c>
    </row>
    <row r="1285" spans="4:10" x14ac:dyDescent="0.2">
      <c r="D1285" t="s">
        <v>322</v>
      </c>
      <c r="E1285" t="s">
        <v>15</v>
      </c>
      <c r="F1285">
        <v>1.1100000000000001</v>
      </c>
      <c r="G1285" s="71">
        <v>1000</v>
      </c>
      <c r="H1285" t="s">
        <v>114</v>
      </c>
      <c r="I1285" s="72">
        <v>-11137.82</v>
      </c>
      <c r="J1285" s="72">
        <v>-12985954.869999999</v>
      </c>
    </row>
    <row r="1286" spans="4:10" x14ac:dyDescent="0.2">
      <c r="D1286" t="s">
        <v>322</v>
      </c>
      <c r="E1286" t="s">
        <v>15</v>
      </c>
      <c r="F1286">
        <v>101.98</v>
      </c>
      <c r="G1286" s="71">
        <v>1000</v>
      </c>
      <c r="H1286" t="s">
        <v>115</v>
      </c>
      <c r="I1286" s="72">
        <v>-1019800</v>
      </c>
      <c r="J1286" s="72">
        <v>-12974817.050000001</v>
      </c>
    </row>
    <row r="1287" spans="4:10" x14ac:dyDescent="0.2">
      <c r="D1287" t="s">
        <v>323</v>
      </c>
      <c r="E1287" t="s">
        <v>15</v>
      </c>
      <c r="F1287">
        <v>101.98</v>
      </c>
      <c r="G1287" s="71">
        <v>-1000</v>
      </c>
      <c r="H1287" t="s">
        <v>113</v>
      </c>
      <c r="I1287">
        <v>-20</v>
      </c>
      <c r="J1287" s="72">
        <v>-11955017.050000001</v>
      </c>
    </row>
    <row r="1288" spans="4:10" x14ac:dyDescent="0.2">
      <c r="D1288" t="s">
        <v>323</v>
      </c>
      <c r="E1288" t="s">
        <v>15</v>
      </c>
      <c r="F1288">
        <v>1.1100000000000001</v>
      </c>
      <c r="G1288" s="71">
        <v>-1000</v>
      </c>
      <c r="H1288" t="s">
        <v>114</v>
      </c>
      <c r="I1288" s="72">
        <v>11057.69</v>
      </c>
      <c r="J1288" s="72">
        <v>-11954997.050000001</v>
      </c>
    </row>
    <row r="1289" spans="4:10" x14ac:dyDescent="0.2">
      <c r="D1289" t="s">
        <v>323</v>
      </c>
      <c r="E1289" t="s">
        <v>15</v>
      </c>
      <c r="F1289">
        <v>101.98</v>
      </c>
      <c r="G1289" s="71">
        <v>-1000</v>
      </c>
      <c r="H1289" t="s">
        <v>115</v>
      </c>
      <c r="I1289" s="72">
        <v>1019800</v>
      </c>
      <c r="J1289" s="72">
        <v>-11966054.74</v>
      </c>
    </row>
    <row r="1290" spans="4:10" x14ac:dyDescent="0.2">
      <c r="D1290" t="s">
        <v>324</v>
      </c>
      <c r="E1290" t="s">
        <v>15</v>
      </c>
      <c r="F1290">
        <v>101.84</v>
      </c>
      <c r="G1290" s="71">
        <v>1000</v>
      </c>
      <c r="H1290" t="s">
        <v>113</v>
      </c>
      <c r="I1290">
        <v>-20</v>
      </c>
      <c r="J1290" s="72">
        <v>-12985854.74</v>
      </c>
    </row>
    <row r="1291" spans="4:10" x14ac:dyDescent="0.2">
      <c r="D1291" t="s">
        <v>324</v>
      </c>
      <c r="E1291" t="s">
        <v>15</v>
      </c>
      <c r="F1291">
        <v>1.1000000000000001</v>
      </c>
      <c r="G1291" s="71">
        <v>1000</v>
      </c>
      <c r="H1291" t="s">
        <v>114</v>
      </c>
      <c r="I1291" s="72">
        <v>-10977.56</v>
      </c>
      <c r="J1291" s="72">
        <v>-12985834.74</v>
      </c>
    </row>
    <row r="1292" spans="4:10" x14ac:dyDescent="0.2">
      <c r="D1292" t="s">
        <v>324</v>
      </c>
      <c r="E1292" t="s">
        <v>15</v>
      </c>
      <c r="F1292">
        <v>101.84</v>
      </c>
      <c r="G1292" s="71">
        <v>1000</v>
      </c>
      <c r="H1292" t="s">
        <v>115</v>
      </c>
      <c r="I1292" s="72">
        <v>-1018400</v>
      </c>
      <c r="J1292" s="72">
        <v>-12974857.18</v>
      </c>
    </row>
    <row r="1293" spans="4:10" x14ac:dyDescent="0.2">
      <c r="D1293" t="s">
        <v>325</v>
      </c>
      <c r="E1293" t="s">
        <v>15</v>
      </c>
      <c r="F1293">
        <v>101.94</v>
      </c>
      <c r="G1293" s="71">
        <v>1000</v>
      </c>
      <c r="H1293" t="s">
        <v>113</v>
      </c>
      <c r="I1293">
        <v>-20</v>
      </c>
      <c r="J1293" s="72">
        <v>-11956457.18</v>
      </c>
    </row>
    <row r="1294" spans="4:10" x14ac:dyDescent="0.2">
      <c r="D1294" t="s">
        <v>325</v>
      </c>
      <c r="E1294" t="s">
        <v>15</v>
      </c>
      <c r="F1294">
        <v>1.0900000000000001</v>
      </c>
      <c r="G1294" s="71">
        <v>1000</v>
      </c>
      <c r="H1294" t="s">
        <v>114</v>
      </c>
      <c r="I1294" s="72">
        <v>-10897.44</v>
      </c>
      <c r="J1294" s="72">
        <v>-11956437.18</v>
      </c>
    </row>
    <row r="1295" spans="4:10" x14ac:dyDescent="0.2">
      <c r="D1295" t="s">
        <v>325</v>
      </c>
      <c r="E1295" t="s">
        <v>15</v>
      </c>
      <c r="F1295">
        <v>101.94</v>
      </c>
      <c r="G1295" s="71">
        <v>1000</v>
      </c>
      <c r="H1295" t="s">
        <v>115</v>
      </c>
      <c r="I1295" s="72">
        <v>-1019400</v>
      </c>
      <c r="J1295" s="72">
        <v>-11945539.74</v>
      </c>
    </row>
    <row r="1296" spans="4:10" x14ac:dyDescent="0.2">
      <c r="D1296" t="s">
        <v>325</v>
      </c>
      <c r="E1296" t="s">
        <v>15</v>
      </c>
      <c r="F1296">
        <v>101.94</v>
      </c>
      <c r="G1296" s="71">
        <v>1000</v>
      </c>
      <c r="H1296" t="s">
        <v>113</v>
      </c>
      <c r="I1296">
        <v>-20</v>
      </c>
      <c r="J1296" s="72">
        <v>-10926139.74</v>
      </c>
    </row>
    <row r="1297" spans="4:10" x14ac:dyDescent="0.2">
      <c r="D1297" t="s">
        <v>325</v>
      </c>
      <c r="E1297" t="s">
        <v>15</v>
      </c>
      <c r="F1297">
        <v>1.0900000000000001</v>
      </c>
      <c r="G1297" s="71">
        <v>1000</v>
      </c>
      <c r="H1297" t="s">
        <v>114</v>
      </c>
      <c r="I1297" s="72">
        <v>-10897.44</v>
      </c>
      <c r="J1297" s="72">
        <v>-10926119.74</v>
      </c>
    </row>
    <row r="1298" spans="4:10" x14ac:dyDescent="0.2">
      <c r="D1298" t="s">
        <v>325</v>
      </c>
      <c r="E1298" t="s">
        <v>15</v>
      </c>
      <c r="F1298">
        <v>101.94</v>
      </c>
      <c r="G1298" s="71">
        <v>1000</v>
      </c>
      <c r="H1298" t="s">
        <v>115</v>
      </c>
      <c r="I1298" s="72">
        <v>-1019400</v>
      </c>
      <c r="J1298" s="72">
        <v>-10915222.310000001</v>
      </c>
    </row>
    <row r="1299" spans="4:10" x14ac:dyDescent="0.2">
      <c r="D1299" t="s">
        <v>325</v>
      </c>
      <c r="E1299" t="s">
        <v>15</v>
      </c>
      <c r="F1299">
        <v>101.94</v>
      </c>
      <c r="G1299" s="71">
        <v>1000</v>
      </c>
      <c r="H1299" t="s">
        <v>113</v>
      </c>
      <c r="I1299">
        <v>-20</v>
      </c>
      <c r="J1299" s="72">
        <v>-9895822.3100000005</v>
      </c>
    </row>
    <row r="1300" spans="4:10" x14ac:dyDescent="0.2">
      <c r="D1300" t="s">
        <v>325</v>
      </c>
      <c r="E1300" t="s">
        <v>15</v>
      </c>
      <c r="F1300">
        <v>1.0900000000000001</v>
      </c>
      <c r="G1300" s="71">
        <v>1000</v>
      </c>
      <c r="H1300" t="s">
        <v>114</v>
      </c>
      <c r="I1300" s="72">
        <v>-10897.44</v>
      </c>
      <c r="J1300" s="72">
        <v>-9895802.3100000005</v>
      </c>
    </row>
    <row r="1301" spans="4:10" x14ac:dyDescent="0.2">
      <c r="D1301" t="s">
        <v>325</v>
      </c>
      <c r="E1301" t="s">
        <v>15</v>
      </c>
      <c r="F1301">
        <v>101.94</v>
      </c>
      <c r="G1301" s="71">
        <v>1000</v>
      </c>
      <c r="H1301" t="s">
        <v>115</v>
      </c>
      <c r="I1301" s="72">
        <v>-1019400</v>
      </c>
      <c r="J1301" s="72">
        <v>-9884904.8699999992</v>
      </c>
    </row>
    <row r="1302" spans="4:10" x14ac:dyDescent="0.2">
      <c r="D1302" t="s">
        <v>325</v>
      </c>
      <c r="E1302" t="s">
        <v>15</v>
      </c>
      <c r="F1302">
        <v>101.94</v>
      </c>
      <c r="G1302" s="71">
        <v>1000</v>
      </c>
      <c r="H1302" t="s">
        <v>113</v>
      </c>
      <c r="I1302">
        <v>-20</v>
      </c>
      <c r="J1302" s="72">
        <v>-8865504.8699999992</v>
      </c>
    </row>
    <row r="1303" spans="4:10" x14ac:dyDescent="0.2">
      <c r="D1303" t="s">
        <v>325</v>
      </c>
      <c r="E1303" t="s">
        <v>15</v>
      </c>
      <c r="F1303">
        <v>1.0900000000000001</v>
      </c>
      <c r="G1303" s="71">
        <v>1000</v>
      </c>
      <c r="H1303" t="s">
        <v>114</v>
      </c>
      <c r="I1303" s="72">
        <v>-10897.44</v>
      </c>
      <c r="J1303" s="72">
        <v>-8865484.8699999992</v>
      </c>
    </row>
    <row r="1304" spans="4:10" x14ac:dyDescent="0.2">
      <c r="D1304" t="s">
        <v>325</v>
      </c>
      <c r="E1304" t="s">
        <v>15</v>
      </c>
      <c r="F1304">
        <v>101.94</v>
      </c>
      <c r="G1304" s="71">
        <v>1000</v>
      </c>
      <c r="H1304" t="s">
        <v>115</v>
      </c>
      <c r="I1304" s="72">
        <v>-1019400</v>
      </c>
      <c r="J1304" s="72">
        <v>-8854587.4399999995</v>
      </c>
    </row>
    <row r="1305" spans="4:10" x14ac:dyDescent="0.2">
      <c r="D1305" t="s">
        <v>451</v>
      </c>
      <c r="E1305" t="s">
        <v>15</v>
      </c>
      <c r="F1305">
        <v>101.89</v>
      </c>
      <c r="G1305" s="71">
        <v>1000</v>
      </c>
      <c r="H1305" t="s">
        <v>113</v>
      </c>
      <c r="I1305">
        <v>-20</v>
      </c>
      <c r="J1305" s="72">
        <v>-7835187.4400000004</v>
      </c>
    </row>
    <row r="1306" spans="4:10" x14ac:dyDescent="0.2">
      <c r="D1306" t="s">
        <v>451</v>
      </c>
      <c r="E1306" t="s">
        <v>15</v>
      </c>
      <c r="F1306">
        <v>1.08</v>
      </c>
      <c r="G1306" s="71">
        <v>1000</v>
      </c>
      <c r="H1306" t="s">
        <v>114</v>
      </c>
      <c r="I1306" s="72">
        <v>-10817.31</v>
      </c>
      <c r="J1306" s="72">
        <v>-7835167.4400000004</v>
      </c>
    </row>
    <row r="1307" spans="4:10" x14ac:dyDescent="0.2">
      <c r="D1307" t="s">
        <v>451</v>
      </c>
      <c r="E1307" t="s">
        <v>15</v>
      </c>
      <c r="F1307">
        <v>101.89</v>
      </c>
      <c r="G1307" s="71">
        <v>1000</v>
      </c>
      <c r="H1307" t="s">
        <v>115</v>
      </c>
      <c r="I1307" s="72">
        <v>-1018900</v>
      </c>
      <c r="J1307" s="72">
        <v>-7824350.1299999999</v>
      </c>
    </row>
    <row r="1308" spans="4:10" x14ac:dyDescent="0.2">
      <c r="D1308" t="s">
        <v>451</v>
      </c>
      <c r="E1308" t="s">
        <v>15</v>
      </c>
      <c r="F1308">
        <v>101.89</v>
      </c>
      <c r="G1308" s="71">
        <v>1000</v>
      </c>
      <c r="H1308" t="s">
        <v>113</v>
      </c>
      <c r="I1308">
        <v>-20</v>
      </c>
      <c r="J1308" s="72">
        <v>-6805450.1299999999</v>
      </c>
    </row>
    <row r="1309" spans="4:10" x14ac:dyDescent="0.2">
      <c r="D1309" t="s">
        <v>451</v>
      </c>
      <c r="E1309" t="s">
        <v>15</v>
      </c>
      <c r="F1309">
        <v>1.08</v>
      </c>
      <c r="G1309" s="71">
        <v>1000</v>
      </c>
      <c r="H1309" t="s">
        <v>114</v>
      </c>
      <c r="I1309" s="72">
        <v>-10817.31</v>
      </c>
      <c r="J1309" s="72">
        <v>-6805430.1299999999</v>
      </c>
    </row>
    <row r="1310" spans="4:10" x14ac:dyDescent="0.2">
      <c r="D1310" t="s">
        <v>451</v>
      </c>
      <c r="E1310" t="s">
        <v>15</v>
      </c>
      <c r="F1310">
        <v>101.89</v>
      </c>
      <c r="G1310" s="71">
        <v>1000</v>
      </c>
      <c r="H1310" t="s">
        <v>115</v>
      </c>
      <c r="I1310" s="72">
        <v>-1018900</v>
      </c>
      <c r="J1310" s="72">
        <v>-6794612.8200000003</v>
      </c>
    </row>
    <row r="1311" spans="4:10" x14ac:dyDescent="0.2">
      <c r="D1311" t="s">
        <v>451</v>
      </c>
      <c r="E1311" t="s">
        <v>15</v>
      </c>
      <c r="F1311">
        <v>101.89</v>
      </c>
      <c r="G1311" s="71">
        <v>1000</v>
      </c>
      <c r="H1311" t="s">
        <v>113</v>
      </c>
      <c r="I1311">
        <v>-20</v>
      </c>
      <c r="J1311" s="72">
        <v>-5775712.8200000003</v>
      </c>
    </row>
    <row r="1312" spans="4:10" x14ac:dyDescent="0.2">
      <c r="D1312" t="s">
        <v>451</v>
      </c>
      <c r="E1312" t="s">
        <v>15</v>
      </c>
      <c r="F1312">
        <v>1.08</v>
      </c>
      <c r="G1312" s="71">
        <v>1000</v>
      </c>
      <c r="H1312" t="s">
        <v>114</v>
      </c>
      <c r="I1312" s="72">
        <v>-10817.31</v>
      </c>
      <c r="J1312" s="72">
        <v>-5775692.8200000003</v>
      </c>
    </row>
    <row r="1313" spans="4:10" x14ac:dyDescent="0.2">
      <c r="D1313" t="s">
        <v>451</v>
      </c>
      <c r="E1313" t="s">
        <v>15</v>
      </c>
      <c r="F1313">
        <v>101.89</v>
      </c>
      <c r="G1313" s="71">
        <v>1000</v>
      </c>
      <c r="H1313" t="s">
        <v>115</v>
      </c>
      <c r="I1313" s="72">
        <v>-1018900</v>
      </c>
      <c r="J1313" s="72">
        <v>-5764875.5099999998</v>
      </c>
    </row>
    <row r="1314" spans="4:10" x14ac:dyDescent="0.2">
      <c r="D1314" t="s">
        <v>451</v>
      </c>
      <c r="E1314" t="s">
        <v>15</v>
      </c>
      <c r="F1314">
        <v>101.89</v>
      </c>
      <c r="G1314" s="71">
        <v>1000</v>
      </c>
      <c r="H1314" t="s">
        <v>113</v>
      </c>
      <c r="I1314">
        <v>-20</v>
      </c>
      <c r="J1314" s="72">
        <v>-4745975.51</v>
      </c>
    </row>
    <row r="1315" spans="4:10" x14ac:dyDescent="0.2">
      <c r="D1315" t="s">
        <v>451</v>
      </c>
      <c r="E1315" t="s">
        <v>15</v>
      </c>
      <c r="F1315">
        <v>1.08</v>
      </c>
      <c r="G1315" s="71">
        <v>1000</v>
      </c>
      <c r="H1315" t="s">
        <v>114</v>
      </c>
      <c r="I1315" s="72">
        <v>-10817.31</v>
      </c>
      <c r="J1315" s="72">
        <v>-4745955.51</v>
      </c>
    </row>
    <row r="1316" spans="4:10" x14ac:dyDescent="0.2">
      <c r="D1316" t="s">
        <v>451</v>
      </c>
      <c r="E1316" t="s">
        <v>15</v>
      </c>
      <c r="F1316">
        <v>101.89</v>
      </c>
      <c r="G1316" s="71">
        <v>1000</v>
      </c>
      <c r="H1316" t="s">
        <v>115</v>
      </c>
      <c r="I1316" s="72">
        <v>-1018900</v>
      </c>
      <c r="J1316" s="72">
        <v>-4735138.21</v>
      </c>
    </row>
    <row r="1317" spans="4:10" x14ac:dyDescent="0.2">
      <c r="D1317" t="s">
        <v>451</v>
      </c>
      <c r="E1317" t="s">
        <v>15</v>
      </c>
      <c r="F1317">
        <v>101.89</v>
      </c>
      <c r="G1317" s="71">
        <v>1000</v>
      </c>
      <c r="H1317" t="s">
        <v>113</v>
      </c>
      <c r="I1317">
        <v>-20</v>
      </c>
      <c r="J1317" s="72">
        <v>-3716238.21</v>
      </c>
    </row>
    <row r="1318" spans="4:10" x14ac:dyDescent="0.2">
      <c r="D1318" t="s">
        <v>451</v>
      </c>
      <c r="E1318" t="s">
        <v>15</v>
      </c>
      <c r="F1318">
        <v>1.08</v>
      </c>
      <c r="G1318" s="71">
        <v>1000</v>
      </c>
      <c r="H1318" t="s">
        <v>114</v>
      </c>
      <c r="I1318" s="72">
        <v>-10817.31</v>
      </c>
      <c r="J1318" s="72">
        <v>-3716218.21</v>
      </c>
    </row>
    <row r="1319" spans="4:10" x14ac:dyDescent="0.2">
      <c r="D1319" t="s">
        <v>451</v>
      </c>
      <c r="E1319" t="s">
        <v>15</v>
      </c>
      <c r="F1319">
        <v>101.89</v>
      </c>
      <c r="G1319" s="71">
        <v>1000</v>
      </c>
      <c r="H1319" t="s">
        <v>115</v>
      </c>
      <c r="I1319" s="72">
        <v>-1018900</v>
      </c>
      <c r="J1319" s="72">
        <v>-3705400.9</v>
      </c>
    </row>
    <row r="1320" spans="4:10" x14ac:dyDescent="0.2">
      <c r="D1320" t="s">
        <v>452</v>
      </c>
      <c r="E1320" t="s">
        <v>15</v>
      </c>
      <c r="F1320">
        <v>101.91</v>
      </c>
      <c r="G1320" s="71">
        <v>1000</v>
      </c>
      <c r="H1320" t="s">
        <v>113</v>
      </c>
      <c r="I1320">
        <v>-20</v>
      </c>
      <c r="J1320" s="72">
        <v>-2686500.9</v>
      </c>
    </row>
    <row r="1321" spans="4:10" x14ac:dyDescent="0.2">
      <c r="D1321" t="s">
        <v>452</v>
      </c>
      <c r="E1321" t="s">
        <v>15</v>
      </c>
      <c r="F1321">
        <v>1.07</v>
      </c>
      <c r="G1321" s="71">
        <v>1000</v>
      </c>
      <c r="H1321" t="s">
        <v>114</v>
      </c>
      <c r="I1321" s="72">
        <v>-10737.18</v>
      </c>
      <c r="J1321" s="72">
        <v>-2686480.9</v>
      </c>
    </row>
    <row r="1322" spans="4:10" x14ac:dyDescent="0.2">
      <c r="D1322" t="s">
        <v>452</v>
      </c>
      <c r="E1322" t="s">
        <v>15</v>
      </c>
      <c r="F1322">
        <v>101.91</v>
      </c>
      <c r="G1322" s="71">
        <v>1000</v>
      </c>
      <c r="H1322" t="s">
        <v>115</v>
      </c>
      <c r="I1322" s="72">
        <v>-1019100</v>
      </c>
      <c r="J1322" s="72">
        <v>-2675743.7200000002</v>
      </c>
    </row>
    <row r="1323" spans="4:10" x14ac:dyDescent="0.2">
      <c r="D1323" t="s">
        <v>452</v>
      </c>
      <c r="E1323" t="s">
        <v>15</v>
      </c>
      <c r="F1323">
        <v>101.91</v>
      </c>
      <c r="G1323" s="71">
        <v>1000</v>
      </c>
      <c r="H1323" t="s">
        <v>113</v>
      </c>
      <c r="I1323">
        <v>-20</v>
      </c>
      <c r="J1323" s="72">
        <v>-1656643.72</v>
      </c>
    </row>
    <row r="1324" spans="4:10" x14ac:dyDescent="0.2">
      <c r="D1324" t="s">
        <v>452</v>
      </c>
      <c r="E1324" t="s">
        <v>15</v>
      </c>
      <c r="F1324">
        <v>1.07</v>
      </c>
      <c r="G1324" s="71">
        <v>1000</v>
      </c>
      <c r="H1324" t="s">
        <v>114</v>
      </c>
      <c r="I1324" s="72">
        <v>-10737.18</v>
      </c>
      <c r="J1324" s="72">
        <v>-1656623.72</v>
      </c>
    </row>
    <row r="1325" spans="4:10" x14ac:dyDescent="0.2">
      <c r="D1325" t="s">
        <v>452</v>
      </c>
      <c r="E1325" t="s">
        <v>15</v>
      </c>
      <c r="F1325">
        <v>101.91</v>
      </c>
      <c r="G1325" s="71">
        <v>1000</v>
      </c>
      <c r="H1325" t="s">
        <v>115</v>
      </c>
      <c r="I1325" s="72">
        <v>-1019100</v>
      </c>
      <c r="J1325" s="72">
        <v>-1645886.54</v>
      </c>
    </row>
    <row r="1326" spans="4:10" x14ac:dyDescent="0.2">
      <c r="D1326" t="s">
        <v>452</v>
      </c>
      <c r="E1326" t="s">
        <v>15</v>
      </c>
      <c r="F1326">
        <v>101.91</v>
      </c>
      <c r="G1326" s="71">
        <v>1000</v>
      </c>
      <c r="H1326" t="s">
        <v>113</v>
      </c>
      <c r="I1326">
        <v>-20</v>
      </c>
      <c r="J1326" s="72">
        <v>-626786.54</v>
      </c>
    </row>
    <row r="1327" spans="4:10" x14ac:dyDescent="0.2">
      <c r="D1327" t="s">
        <v>452</v>
      </c>
      <c r="E1327" t="s">
        <v>15</v>
      </c>
      <c r="F1327">
        <v>1.07</v>
      </c>
      <c r="G1327" s="71">
        <v>1000</v>
      </c>
      <c r="H1327" t="s">
        <v>114</v>
      </c>
      <c r="I1327" s="72">
        <v>-10737.18</v>
      </c>
      <c r="J1327" s="72">
        <v>-626766.54</v>
      </c>
    </row>
    <row r="1328" spans="4:10" x14ac:dyDescent="0.2">
      <c r="D1328" t="s">
        <v>452</v>
      </c>
      <c r="E1328" t="s">
        <v>15</v>
      </c>
      <c r="F1328">
        <v>101.91</v>
      </c>
      <c r="G1328" s="71">
        <v>1000</v>
      </c>
      <c r="H1328" t="s">
        <v>115</v>
      </c>
      <c r="I1328" s="72">
        <v>-1019100</v>
      </c>
      <c r="J1328" s="72">
        <v>-616029.36</v>
      </c>
    </row>
    <row r="1329" spans="4:10" x14ac:dyDescent="0.2">
      <c r="D1329" t="s">
        <v>452</v>
      </c>
      <c r="E1329" t="s">
        <v>15</v>
      </c>
      <c r="F1329">
        <v>101.91</v>
      </c>
      <c r="G1329" s="71">
        <v>1000</v>
      </c>
      <c r="H1329" t="s">
        <v>113</v>
      </c>
      <c r="I1329">
        <v>-20</v>
      </c>
      <c r="J1329" s="72">
        <v>403070.64</v>
      </c>
    </row>
    <row r="1330" spans="4:10" x14ac:dyDescent="0.2">
      <c r="D1330" t="s">
        <v>452</v>
      </c>
      <c r="E1330" t="s">
        <v>15</v>
      </c>
      <c r="F1330">
        <v>1.07</v>
      </c>
      <c r="G1330" s="71">
        <v>1000</v>
      </c>
      <c r="H1330" t="s">
        <v>114</v>
      </c>
      <c r="I1330" s="72">
        <v>-10737.18</v>
      </c>
      <c r="J1330" s="72">
        <v>403090.64</v>
      </c>
    </row>
    <row r="1331" spans="4:10" x14ac:dyDescent="0.2">
      <c r="D1331" t="s">
        <v>452</v>
      </c>
      <c r="E1331" t="s">
        <v>15</v>
      </c>
      <c r="F1331">
        <v>101.91</v>
      </c>
      <c r="G1331" s="71">
        <v>1000</v>
      </c>
      <c r="H1331" t="s">
        <v>115</v>
      </c>
      <c r="I1331" s="72">
        <v>-1019100</v>
      </c>
      <c r="J1331" s="72">
        <v>413827.82</v>
      </c>
    </row>
    <row r="1332" spans="4:10" x14ac:dyDescent="0.2">
      <c r="D1332" t="s">
        <v>452</v>
      </c>
      <c r="E1332" t="s">
        <v>15</v>
      </c>
      <c r="F1332">
        <v>101.91</v>
      </c>
      <c r="G1332" s="71">
        <v>1000</v>
      </c>
      <c r="H1332" t="s">
        <v>113</v>
      </c>
      <c r="I1332">
        <v>-20</v>
      </c>
      <c r="J1332" s="72">
        <v>1432927.82</v>
      </c>
    </row>
    <row r="1333" spans="4:10" x14ac:dyDescent="0.2">
      <c r="D1333" t="s">
        <v>452</v>
      </c>
      <c r="E1333" t="s">
        <v>15</v>
      </c>
      <c r="F1333">
        <v>1.07</v>
      </c>
      <c r="G1333" s="71">
        <v>1000</v>
      </c>
      <c r="H1333" t="s">
        <v>114</v>
      </c>
      <c r="I1333" s="72">
        <v>-10737.18</v>
      </c>
      <c r="J1333" s="72">
        <v>1432947.82</v>
      </c>
    </row>
    <row r="1334" spans="4:10" x14ac:dyDescent="0.2">
      <c r="D1334" t="s">
        <v>452</v>
      </c>
      <c r="E1334" t="s">
        <v>15</v>
      </c>
      <c r="F1334">
        <v>101.91</v>
      </c>
      <c r="G1334" s="71">
        <v>1000</v>
      </c>
      <c r="H1334" t="s">
        <v>115</v>
      </c>
      <c r="I1334" s="72">
        <v>-1019100</v>
      </c>
      <c r="J1334" s="72">
        <v>1443685</v>
      </c>
    </row>
    <row r="1335" spans="4:10" x14ac:dyDescent="0.2">
      <c r="D1335" t="s">
        <v>452</v>
      </c>
      <c r="E1335" t="s">
        <v>15</v>
      </c>
      <c r="F1335">
        <v>101.91</v>
      </c>
      <c r="G1335" s="71">
        <v>1000</v>
      </c>
      <c r="H1335" t="s">
        <v>113</v>
      </c>
      <c r="I1335">
        <v>-20</v>
      </c>
      <c r="J1335" s="72">
        <v>2462785</v>
      </c>
    </row>
    <row r="1336" spans="4:10" x14ac:dyDescent="0.2">
      <c r="D1336" t="s">
        <v>452</v>
      </c>
      <c r="E1336" t="s">
        <v>15</v>
      </c>
      <c r="F1336">
        <v>1.07</v>
      </c>
      <c r="G1336" s="71">
        <v>1000</v>
      </c>
      <c r="H1336" t="s">
        <v>114</v>
      </c>
      <c r="I1336" s="72">
        <v>-10737.18</v>
      </c>
      <c r="J1336" s="72">
        <v>2462805</v>
      </c>
    </row>
    <row r="1337" spans="4:10" x14ac:dyDescent="0.2">
      <c r="D1337" t="s">
        <v>452</v>
      </c>
      <c r="E1337" t="s">
        <v>15</v>
      </c>
      <c r="F1337">
        <v>101.91</v>
      </c>
      <c r="G1337" s="71">
        <v>1000</v>
      </c>
      <c r="H1337" t="s">
        <v>115</v>
      </c>
      <c r="I1337" s="72">
        <v>-1019100</v>
      </c>
      <c r="J1337" s="72">
        <v>2473542.1800000002</v>
      </c>
    </row>
    <row r="1338" spans="4:10" x14ac:dyDescent="0.2">
      <c r="D1338" t="s">
        <v>452</v>
      </c>
      <c r="E1338" t="s">
        <v>15</v>
      </c>
      <c r="F1338">
        <v>101.91</v>
      </c>
      <c r="G1338" s="71">
        <v>1000</v>
      </c>
      <c r="H1338" t="s">
        <v>113</v>
      </c>
      <c r="I1338">
        <v>-20</v>
      </c>
      <c r="J1338" s="72">
        <v>3492642.18</v>
      </c>
    </row>
    <row r="1339" spans="4:10" x14ac:dyDescent="0.2">
      <c r="D1339" t="s">
        <v>452</v>
      </c>
      <c r="E1339" t="s">
        <v>15</v>
      </c>
      <c r="F1339">
        <v>1.07</v>
      </c>
      <c r="G1339" s="71">
        <v>1000</v>
      </c>
      <c r="H1339" t="s">
        <v>114</v>
      </c>
      <c r="I1339" s="72">
        <v>-10737.18</v>
      </c>
      <c r="J1339" s="72">
        <v>3492662.18</v>
      </c>
    </row>
    <row r="1340" spans="4:10" x14ac:dyDescent="0.2">
      <c r="D1340" t="s">
        <v>452</v>
      </c>
      <c r="E1340" t="s">
        <v>15</v>
      </c>
      <c r="F1340">
        <v>101.91</v>
      </c>
      <c r="G1340" s="71">
        <v>1000</v>
      </c>
      <c r="H1340" t="s">
        <v>115</v>
      </c>
      <c r="I1340" s="72">
        <v>-1019100</v>
      </c>
      <c r="J1340" s="72">
        <v>3503399.36</v>
      </c>
    </row>
    <row r="1341" spans="4:10" x14ac:dyDescent="0.2">
      <c r="D1341" t="s">
        <v>453</v>
      </c>
      <c r="E1341" t="s">
        <v>15</v>
      </c>
      <c r="F1341">
        <v>101.88</v>
      </c>
      <c r="G1341" s="71">
        <v>1000</v>
      </c>
      <c r="H1341" t="s">
        <v>113</v>
      </c>
      <c r="I1341">
        <v>-20</v>
      </c>
      <c r="J1341" s="72">
        <v>4522499.3600000003</v>
      </c>
    </row>
    <row r="1342" spans="4:10" x14ac:dyDescent="0.2">
      <c r="D1342" t="s">
        <v>453</v>
      </c>
      <c r="E1342" t="s">
        <v>15</v>
      </c>
      <c r="F1342">
        <v>1.07</v>
      </c>
      <c r="G1342" s="71">
        <v>1000</v>
      </c>
      <c r="H1342" t="s">
        <v>114</v>
      </c>
      <c r="I1342" s="72">
        <v>-10657.05</v>
      </c>
      <c r="J1342" s="72">
        <v>4522519.3600000003</v>
      </c>
    </row>
    <row r="1343" spans="4:10" x14ac:dyDescent="0.2">
      <c r="D1343" t="s">
        <v>453</v>
      </c>
      <c r="E1343" t="s">
        <v>15</v>
      </c>
      <c r="F1343">
        <v>101.88</v>
      </c>
      <c r="G1343" s="71">
        <v>1000</v>
      </c>
      <c r="H1343" t="s">
        <v>115</v>
      </c>
      <c r="I1343" s="72">
        <v>-1018800</v>
      </c>
      <c r="J1343" s="72">
        <v>4533176.41</v>
      </c>
    </row>
    <row r="1344" spans="4:10" x14ac:dyDescent="0.2">
      <c r="D1344" t="s">
        <v>453</v>
      </c>
      <c r="E1344" t="s">
        <v>15</v>
      </c>
      <c r="F1344">
        <v>101.88</v>
      </c>
      <c r="G1344" s="71">
        <v>1000</v>
      </c>
      <c r="H1344" t="s">
        <v>113</v>
      </c>
      <c r="I1344">
        <v>-20</v>
      </c>
      <c r="J1344" s="72">
        <v>5551976.4100000001</v>
      </c>
    </row>
    <row r="1345" spans="4:10" x14ac:dyDescent="0.2">
      <c r="D1345" t="s">
        <v>453</v>
      </c>
      <c r="E1345" t="s">
        <v>15</v>
      </c>
      <c r="F1345">
        <v>1.07</v>
      </c>
      <c r="G1345" s="71">
        <v>1000</v>
      </c>
      <c r="H1345" t="s">
        <v>114</v>
      </c>
      <c r="I1345" s="72">
        <v>-10657.05</v>
      </c>
      <c r="J1345" s="72">
        <v>5551996.4100000001</v>
      </c>
    </row>
    <row r="1346" spans="4:10" x14ac:dyDescent="0.2">
      <c r="D1346" t="s">
        <v>453</v>
      </c>
      <c r="E1346" t="s">
        <v>15</v>
      </c>
      <c r="F1346">
        <v>101.88</v>
      </c>
      <c r="G1346" s="71">
        <v>1000</v>
      </c>
      <c r="H1346" t="s">
        <v>115</v>
      </c>
      <c r="I1346" s="72">
        <v>-1018800</v>
      </c>
      <c r="J1346" s="72">
        <v>5562653.46</v>
      </c>
    </row>
    <row r="1347" spans="4:10" x14ac:dyDescent="0.2">
      <c r="D1347" t="s">
        <v>218</v>
      </c>
      <c r="E1347" t="s">
        <v>15</v>
      </c>
      <c r="F1347">
        <v>101.83</v>
      </c>
      <c r="G1347" s="71">
        <v>-1000</v>
      </c>
      <c r="H1347" t="s">
        <v>113</v>
      </c>
      <c r="I1347">
        <v>-20</v>
      </c>
      <c r="J1347" s="72">
        <v>6581453.46</v>
      </c>
    </row>
    <row r="1348" spans="4:10" x14ac:dyDescent="0.2">
      <c r="D1348" t="s">
        <v>218</v>
      </c>
      <c r="E1348" t="s">
        <v>15</v>
      </c>
      <c r="F1348">
        <v>1.06</v>
      </c>
      <c r="G1348" s="71">
        <v>-1000</v>
      </c>
      <c r="H1348" t="s">
        <v>114</v>
      </c>
      <c r="I1348" s="72">
        <v>10576.92</v>
      </c>
      <c r="J1348" s="72">
        <v>6581473.46</v>
      </c>
    </row>
    <row r="1349" spans="4:10" x14ac:dyDescent="0.2">
      <c r="D1349" t="s">
        <v>218</v>
      </c>
      <c r="E1349" t="s">
        <v>15</v>
      </c>
      <c r="F1349">
        <v>101.83</v>
      </c>
      <c r="G1349" s="71">
        <v>-1000</v>
      </c>
      <c r="H1349" t="s">
        <v>115</v>
      </c>
      <c r="I1349" s="72">
        <v>1018300</v>
      </c>
      <c r="J1349" s="72">
        <v>6570896.54</v>
      </c>
    </row>
    <row r="1350" spans="4:10" x14ac:dyDescent="0.2">
      <c r="D1350" t="s">
        <v>218</v>
      </c>
      <c r="E1350" t="s">
        <v>15</v>
      </c>
      <c r="F1350">
        <v>101.83</v>
      </c>
      <c r="G1350" s="71">
        <v>-1000</v>
      </c>
      <c r="H1350" t="s">
        <v>113</v>
      </c>
      <c r="I1350">
        <v>-20</v>
      </c>
      <c r="J1350" s="72">
        <v>5552596.54</v>
      </c>
    </row>
    <row r="1351" spans="4:10" x14ac:dyDescent="0.2">
      <c r="D1351" t="s">
        <v>218</v>
      </c>
      <c r="E1351" t="s">
        <v>15</v>
      </c>
      <c r="F1351">
        <v>1.06</v>
      </c>
      <c r="G1351" s="71">
        <v>-1000</v>
      </c>
      <c r="H1351" t="s">
        <v>114</v>
      </c>
      <c r="I1351" s="72">
        <v>10576.92</v>
      </c>
      <c r="J1351" s="72">
        <v>5552616.54</v>
      </c>
    </row>
    <row r="1352" spans="4:10" x14ac:dyDescent="0.2">
      <c r="D1352" t="s">
        <v>218</v>
      </c>
      <c r="E1352" t="s">
        <v>15</v>
      </c>
      <c r="F1352">
        <v>101.83</v>
      </c>
      <c r="G1352" s="71">
        <v>-1000</v>
      </c>
      <c r="H1352" t="s">
        <v>115</v>
      </c>
      <c r="I1352" s="72">
        <v>1018300</v>
      </c>
      <c r="J1352" s="72">
        <v>5542039.6200000001</v>
      </c>
    </row>
    <row r="1353" spans="4:10" x14ac:dyDescent="0.2">
      <c r="D1353" t="s">
        <v>454</v>
      </c>
      <c r="E1353" t="s">
        <v>15</v>
      </c>
      <c r="F1353">
        <v>101.78</v>
      </c>
      <c r="G1353" s="71">
        <v>-1000</v>
      </c>
      <c r="H1353" t="s">
        <v>113</v>
      </c>
      <c r="I1353">
        <v>-20</v>
      </c>
      <c r="J1353" s="72">
        <v>4523739.62</v>
      </c>
    </row>
    <row r="1354" spans="4:10" x14ac:dyDescent="0.2">
      <c r="D1354" t="s">
        <v>454</v>
      </c>
      <c r="E1354" t="s">
        <v>15</v>
      </c>
      <c r="F1354">
        <v>1.05</v>
      </c>
      <c r="G1354" s="71">
        <v>-1000</v>
      </c>
      <c r="H1354" t="s">
        <v>114</v>
      </c>
      <c r="I1354" s="72">
        <v>10496.79</v>
      </c>
      <c r="J1354" s="72">
        <v>4523759.62</v>
      </c>
    </row>
    <row r="1355" spans="4:10" x14ac:dyDescent="0.2">
      <c r="D1355" t="s">
        <v>454</v>
      </c>
      <c r="E1355" t="s">
        <v>15</v>
      </c>
      <c r="F1355">
        <v>101.78</v>
      </c>
      <c r="G1355" s="71">
        <v>-1000</v>
      </c>
      <c r="H1355" t="s">
        <v>115</v>
      </c>
      <c r="I1355" s="72">
        <v>1017800</v>
      </c>
      <c r="J1355" s="72">
        <v>4513262.82</v>
      </c>
    </row>
    <row r="1356" spans="4:10" x14ac:dyDescent="0.2">
      <c r="D1356" t="s">
        <v>454</v>
      </c>
      <c r="E1356" t="s">
        <v>15</v>
      </c>
      <c r="F1356">
        <v>101.78</v>
      </c>
      <c r="G1356" s="71">
        <v>-1000</v>
      </c>
      <c r="H1356" t="s">
        <v>113</v>
      </c>
      <c r="I1356">
        <v>-20</v>
      </c>
      <c r="J1356" s="72">
        <v>3495462.82</v>
      </c>
    </row>
    <row r="1357" spans="4:10" x14ac:dyDescent="0.2">
      <c r="D1357" t="s">
        <v>454</v>
      </c>
      <c r="E1357" t="s">
        <v>15</v>
      </c>
      <c r="F1357">
        <v>1.05</v>
      </c>
      <c r="G1357" s="71">
        <v>-1000</v>
      </c>
      <c r="H1357" t="s">
        <v>114</v>
      </c>
      <c r="I1357" s="72">
        <v>10496.79</v>
      </c>
      <c r="J1357" s="72">
        <v>3495482.82</v>
      </c>
    </row>
    <row r="1358" spans="4:10" x14ac:dyDescent="0.2">
      <c r="D1358" t="s">
        <v>454</v>
      </c>
      <c r="E1358" t="s">
        <v>15</v>
      </c>
      <c r="F1358">
        <v>101.78</v>
      </c>
      <c r="G1358" s="71">
        <v>-1000</v>
      </c>
      <c r="H1358" t="s">
        <v>115</v>
      </c>
      <c r="I1358" s="72">
        <v>1017800</v>
      </c>
      <c r="J1358" s="72">
        <v>3484986.03</v>
      </c>
    </row>
    <row r="1359" spans="4:10" x14ac:dyDescent="0.2">
      <c r="D1359" t="s">
        <v>454</v>
      </c>
      <c r="E1359" t="s">
        <v>15</v>
      </c>
      <c r="F1359">
        <v>101.78</v>
      </c>
      <c r="G1359" s="71">
        <v>-1000</v>
      </c>
      <c r="H1359" t="s">
        <v>113</v>
      </c>
      <c r="I1359">
        <v>-20</v>
      </c>
      <c r="J1359" s="72">
        <v>2467186.0299999998</v>
      </c>
    </row>
    <row r="1360" spans="4:10" x14ac:dyDescent="0.2">
      <c r="D1360" t="s">
        <v>454</v>
      </c>
      <c r="E1360" t="s">
        <v>15</v>
      </c>
      <c r="F1360">
        <v>1.05</v>
      </c>
      <c r="G1360" s="71">
        <v>-1000</v>
      </c>
      <c r="H1360" t="s">
        <v>114</v>
      </c>
      <c r="I1360" s="72">
        <v>10496.79</v>
      </c>
      <c r="J1360" s="72">
        <v>2467206.0299999998</v>
      </c>
    </row>
    <row r="1361" spans="4:10" x14ac:dyDescent="0.2">
      <c r="D1361" t="s">
        <v>454</v>
      </c>
      <c r="E1361" t="s">
        <v>15</v>
      </c>
      <c r="F1361">
        <v>101.78</v>
      </c>
      <c r="G1361" s="71">
        <v>-1000</v>
      </c>
      <c r="H1361" t="s">
        <v>115</v>
      </c>
      <c r="I1361" s="72">
        <v>1017800</v>
      </c>
      <c r="J1361" s="72">
        <v>2456709.23</v>
      </c>
    </row>
    <row r="1362" spans="4:10" x14ac:dyDescent="0.2">
      <c r="D1362" t="s">
        <v>177</v>
      </c>
      <c r="E1362" t="s">
        <v>15</v>
      </c>
      <c r="F1362">
        <v>101.76</v>
      </c>
      <c r="G1362" s="71">
        <v>-1000</v>
      </c>
      <c r="H1362" t="s">
        <v>113</v>
      </c>
      <c r="I1362">
        <v>-20</v>
      </c>
      <c r="J1362" s="72">
        <v>1438909.23</v>
      </c>
    </row>
    <row r="1363" spans="4:10" x14ac:dyDescent="0.2">
      <c r="D1363" t="s">
        <v>177</v>
      </c>
      <c r="E1363" t="s">
        <v>15</v>
      </c>
      <c r="F1363">
        <v>1.04</v>
      </c>
      <c r="G1363" s="71">
        <v>-1000</v>
      </c>
      <c r="H1363" t="s">
        <v>114</v>
      </c>
      <c r="I1363" s="72">
        <v>10416.67</v>
      </c>
      <c r="J1363" s="72">
        <v>1438929.23</v>
      </c>
    </row>
    <row r="1364" spans="4:10" x14ac:dyDescent="0.2">
      <c r="D1364" t="s">
        <v>177</v>
      </c>
      <c r="E1364" t="s">
        <v>15</v>
      </c>
      <c r="F1364">
        <v>101.76</v>
      </c>
      <c r="G1364" s="71">
        <v>-1000</v>
      </c>
      <c r="H1364" t="s">
        <v>115</v>
      </c>
      <c r="I1364" s="72">
        <v>1017600</v>
      </c>
      <c r="J1364" s="72">
        <v>1428512.56</v>
      </c>
    </row>
    <row r="1365" spans="4:10" x14ac:dyDescent="0.2">
      <c r="D1365" t="s">
        <v>179</v>
      </c>
      <c r="E1365" t="s">
        <v>15</v>
      </c>
      <c r="F1365">
        <v>101.78</v>
      </c>
      <c r="G1365" s="71">
        <v>-1000</v>
      </c>
      <c r="H1365" t="s">
        <v>113</v>
      </c>
      <c r="I1365">
        <v>-20</v>
      </c>
      <c r="J1365" s="72">
        <v>410912.56</v>
      </c>
    </row>
    <row r="1366" spans="4:10" x14ac:dyDescent="0.2">
      <c r="D1366" t="s">
        <v>179</v>
      </c>
      <c r="E1366" t="s">
        <v>15</v>
      </c>
      <c r="F1366">
        <v>1.03</v>
      </c>
      <c r="G1366" s="71">
        <v>-1000</v>
      </c>
      <c r="H1366" t="s">
        <v>114</v>
      </c>
      <c r="I1366" s="72">
        <v>10256.41</v>
      </c>
      <c r="J1366" s="72">
        <v>410932.56</v>
      </c>
    </row>
    <row r="1367" spans="4:10" x14ac:dyDescent="0.2">
      <c r="D1367" t="s">
        <v>179</v>
      </c>
      <c r="E1367" t="s">
        <v>15</v>
      </c>
      <c r="F1367">
        <v>101.78</v>
      </c>
      <c r="G1367" s="71">
        <v>-1000</v>
      </c>
      <c r="H1367" t="s">
        <v>115</v>
      </c>
      <c r="I1367" s="72">
        <v>1017800</v>
      </c>
      <c r="J1367" s="72">
        <v>400676.15</v>
      </c>
    </row>
    <row r="1368" spans="4:10" x14ac:dyDescent="0.2">
      <c r="D1368" t="s">
        <v>179</v>
      </c>
      <c r="E1368" t="s">
        <v>15</v>
      </c>
      <c r="F1368">
        <v>101.78</v>
      </c>
      <c r="G1368" s="71">
        <v>-1000</v>
      </c>
      <c r="H1368" t="s">
        <v>113</v>
      </c>
      <c r="I1368">
        <v>-20</v>
      </c>
      <c r="J1368" s="72">
        <v>-617123.85</v>
      </c>
    </row>
    <row r="1369" spans="4:10" x14ac:dyDescent="0.2">
      <c r="D1369" t="s">
        <v>179</v>
      </c>
      <c r="E1369" t="s">
        <v>15</v>
      </c>
      <c r="F1369">
        <v>1.03</v>
      </c>
      <c r="G1369" s="71">
        <v>-1000</v>
      </c>
      <c r="H1369" t="s">
        <v>114</v>
      </c>
      <c r="I1369" s="72">
        <v>10256.41</v>
      </c>
      <c r="J1369" s="72">
        <v>-617103.85</v>
      </c>
    </row>
    <row r="1370" spans="4:10" x14ac:dyDescent="0.2">
      <c r="D1370" t="s">
        <v>179</v>
      </c>
      <c r="E1370" t="s">
        <v>15</v>
      </c>
      <c r="F1370">
        <v>101.78</v>
      </c>
      <c r="G1370" s="71">
        <v>-1000</v>
      </c>
      <c r="H1370" t="s">
        <v>115</v>
      </c>
      <c r="I1370" s="72">
        <v>1017800</v>
      </c>
      <c r="J1370" s="72">
        <v>-627360.26</v>
      </c>
    </row>
    <row r="1371" spans="4:10" x14ac:dyDescent="0.2">
      <c r="D1371" t="s">
        <v>455</v>
      </c>
      <c r="E1371" t="s">
        <v>15</v>
      </c>
      <c r="F1371">
        <v>101.74</v>
      </c>
      <c r="G1371" s="71">
        <v>-1000</v>
      </c>
      <c r="H1371" t="s">
        <v>113</v>
      </c>
      <c r="I1371">
        <v>-20</v>
      </c>
      <c r="J1371" s="72">
        <v>-1645160.26</v>
      </c>
    </row>
    <row r="1372" spans="4:10" x14ac:dyDescent="0.2">
      <c r="D1372" t="s">
        <v>455</v>
      </c>
      <c r="E1372" t="s">
        <v>15</v>
      </c>
      <c r="F1372">
        <v>1.02</v>
      </c>
      <c r="G1372" s="71">
        <v>-1000</v>
      </c>
      <c r="H1372" t="s">
        <v>114</v>
      </c>
      <c r="I1372" s="72">
        <v>10176.280000000001</v>
      </c>
      <c r="J1372" s="72">
        <v>-1645140.26</v>
      </c>
    </row>
    <row r="1373" spans="4:10" x14ac:dyDescent="0.2">
      <c r="D1373" t="s">
        <v>455</v>
      </c>
      <c r="E1373" t="s">
        <v>15</v>
      </c>
      <c r="F1373">
        <v>101.74</v>
      </c>
      <c r="G1373" s="71">
        <v>-1000</v>
      </c>
      <c r="H1373" t="s">
        <v>115</v>
      </c>
      <c r="I1373" s="72">
        <v>1017400</v>
      </c>
      <c r="J1373" s="72">
        <v>-1655316.54</v>
      </c>
    </row>
    <row r="1374" spans="4:10" x14ac:dyDescent="0.2">
      <c r="D1374" t="s">
        <v>455</v>
      </c>
      <c r="E1374" t="s">
        <v>15</v>
      </c>
      <c r="F1374">
        <v>101.74</v>
      </c>
      <c r="G1374" s="71">
        <v>-1000</v>
      </c>
      <c r="H1374" t="s">
        <v>113</v>
      </c>
      <c r="I1374">
        <v>-20</v>
      </c>
      <c r="J1374" s="72">
        <v>-2672716.54</v>
      </c>
    </row>
    <row r="1375" spans="4:10" x14ac:dyDescent="0.2">
      <c r="D1375" t="s">
        <v>455</v>
      </c>
      <c r="E1375" t="s">
        <v>15</v>
      </c>
      <c r="F1375">
        <v>1.02</v>
      </c>
      <c r="G1375" s="71">
        <v>-1000</v>
      </c>
      <c r="H1375" t="s">
        <v>114</v>
      </c>
      <c r="I1375" s="72">
        <v>10176.280000000001</v>
      </c>
      <c r="J1375" s="72">
        <v>-2672696.54</v>
      </c>
    </row>
    <row r="1376" spans="4:10" x14ac:dyDescent="0.2">
      <c r="D1376" t="s">
        <v>455</v>
      </c>
      <c r="E1376" t="s">
        <v>15</v>
      </c>
      <c r="F1376">
        <v>101.74</v>
      </c>
      <c r="G1376" s="71">
        <v>-1000</v>
      </c>
      <c r="H1376" t="s">
        <v>115</v>
      </c>
      <c r="I1376" s="72">
        <v>1017400</v>
      </c>
      <c r="J1376" s="72">
        <v>-2682872.8199999998</v>
      </c>
    </row>
    <row r="1377" spans="4:10" x14ac:dyDescent="0.2">
      <c r="D1377" t="s">
        <v>455</v>
      </c>
      <c r="E1377" t="s">
        <v>15</v>
      </c>
      <c r="F1377">
        <v>101.74</v>
      </c>
      <c r="G1377" s="71">
        <v>-1000</v>
      </c>
      <c r="H1377" t="s">
        <v>113</v>
      </c>
      <c r="I1377">
        <v>-20</v>
      </c>
      <c r="J1377" s="72">
        <v>-3700272.82</v>
      </c>
    </row>
    <row r="1378" spans="4:10" x14ac:dyDescent="0.2">
      <c r="D1378" t="s">
        <v>455</v>
      </c>
      <c r="E1378" t="s">
        <v>15</v>
      </c>
      <c r="F1378">
        <v>1.02</v>
      </c>
      <c r="G1378" s="71">
        <v>-1000</v>
      </c>
      <c r="H1378" t="s">
        <v>114</v>
      </c>
      <c r="I1378" s="72">
        <v>10176.280000000001</v>
      </c>
      <c r="J1378" s="72">
        <v>-3700252.82</v>
      </c>
    </row>
    <row r="1379" spans="4:10" x14ac:dyDescent="0.2">
      <c r="D1379" t="s">
        <v>455</v>
      </c>
      <c r="E1379" t="s">
        <v>15</v>
      </c>
      <c r="F1379">
        <v>101.74</v>
      </c>
      <c r="G1379" s="71">
        <v>-1000</v>
      </c>
      <c r="H1379" t="s">
        <v>115</v>
      </c>
      <c r="I1379" s="72">
        <v>1017400</v>
      </c>
      <c r="J1379" s="72">
        <v>-3710429.1</v>
      </c>
    </row>
    <row r="1380" spans="4:10" x14ac:dyDescent="0.2">
      <c r="D1380" t="s">
        <v>455</v>
      </c>
      <c r="E1380" t="s">
        <v>15</v>
      </c>
      <c r="F1380">
        <v>101.74</v>
      </c>
      <c r="G1380" s="71">
        <v>-1000</v>
      </c>
      <c r="H1380" t="s">
        <v>113</v>
      </c>
      <c r="I1380">
        <v>-20</v>
      </c>
      <c r="J1380" s="72">
        <v>-4727829.0999999996</v>
      </c>
    </row>
    <row r="1381" spans="4:10" x14ac:dyDescent="0.2">
      <c r="D1381" t="s">
        <v>455</v>
      </c>
      <c r="E1381" t="s">
        <v>15</v>
      </c>
      <c r="F1381">
        <v>1.02</v>
      </c>
      <c r="G1381" s="71">
        <v>-1000</v>
      </c>
      <c r="H1381" t="s">
        <v>114</v>
      </c>
      <c r="I1381" s="72">
        <v>10176.280000000001</v>
      </c>
      <c r="J1381" s="72">
        <v>-4727809.0999999996</v>
      </c>
    </row>
    <row r="1382" spans="4:10" x14ac:dyDescent="0.2">
      <c r="D1382" t="s">
        <v>455</v>
      </c>
      <c r="E1382" t="s">
        <v>15</v>
      </c>
      <c r="F1382">
        <v>101.74</v>
      </c>
      <c r="G1382" s="71">
        <v>-1000</v>
      </c>
      <c r="H1382" t="s">
        <v>115</v>
      </c>
      <c r="I1382" s="72">
        <v>1017400</v>
      </c>
      <c r="J1382" s="72">
        <v>-4737985.38</v>
      </c>
    </row>
    <row r="1383" spans="4:10" x14ac:dyDescent="0.2">
      <c r="D1383" t="s">
        <v>456</v>
      </c>
      <c r="E1383" t="s">
        <v>15</v>
      </c>
      <c r="F1383">
        <v>101.78</v>
      </c>
      <c r="G1383" s="71">
        <v>-1000</v>
      </c>
      <c r="H1383" t="s">
        <v>113</v>
      </c>
      <c r="I1383">
        <v>-20</v>
      </c>
      <c r="J1383" s="72">
        <v>-5755385.3799999999</v>
      </c>
    </row>
    <row r="1384" spans="4:10" x14ac:dyDescent="0.2">
      <c r="D1384" t="s">
        <v>456</v>
      </c>
      <c r="E1384" t="s">
        <v>15</v>
      </c>
      <c r="F1384">
        <v>1.01</v>
      </c>
      <c r="G1384" s="71">
        <v>-1000</v>
      </c>
      <c r="H1384" t="s">
        <v>114</v>
      </c>
      <c r="I1384" s="72">
        <v>10096.15</v>
      </c>
      <c r="J1384" s="72">
        <v>-5755365.3799999999</v>
      </c>
    </row>
    <row r="1385" spans="4:10" x14ac:dyDescent="0.2">
      <c r="D1385" t="s">
        <v>456</v>
      </c>
      <c r="E1385" t="s">
        <v>15</v>
      </c>
      <c r="F1385">
        <v>101.78</v>
      </c>
      <c r="G1385" s="71">
        <v>-1000</v>
      </c>
      <c r="H1385" t="s">
        <v>115</v>
      </c>
      <c r="I1385" s="72">
        <v>1017800</v>
      </c>
      <c r="J1385" s="72">
        <v>-5765461.54</v>
      </c>
    </row>
    <row r="1386" spans="4:10" x14ac:dyDescent="0.2">
      <c r="D1386" t="s">
        <v>456</v>
      </c>
      <c r="E1386" t="s">
        <v>15</v>
      </c>
      <c r="F1386">
        <v>101.78</v>
      </c>
      <c r="G1386" s="71">
        <v>-1000</v>
      </c>
      <c r="H1386" t="s">
        <v>113</v>
      </c>
      <c r="I1386">
        <v>-20</v>
      </c>
      <c r="J1386" s="72">
        <v>-6783261.54</v>
      </c>
    </row>
    <row r="1387" spans="4:10" x14ac:dyDescent="0.2">
      <c r="D1387" t="s">
        <v>456</v>
      </c>
      <c r="E1387" t="s">
        <v>15</v>
      </c>
      <c r="F1387">
        <v>1.01</v>
      </c>
      <c r="G1387" s="71">
        <v>-1000</v>
      </c>
      <c r="H1387" t="s">
        <v>114</v>
      </c>
      <c r="I1387" s="72">
        <v>10096.15</v>
      </c>
      <c r="J1387" s="72">
        <v>-6783241.54</v>
      </c>
    </row>
    <row r="1388" spans="4:10" x14ac:dyDescent="0.2">
      <c r="D1388" t="s">
        <v>456</v>
      </c>
      <c r="E1388" t="s">
        <v>15</v>
      </c>
      <c r="F1388">
        <v>101.78</v>
      </c>
      <c r="G1388" s="71">
        <v>-1000</v>
      </c>
      <c r="H1388" t="s">
        <v>115</v>
      </c>
      <c r="I1388" s="72">
        <v>1017800</v>
      </c>
      <c r="J1388" s="72">
        <v>-6793337.6900000004</v>
      </c>
    </row>
    <row r="1389" spans="4:10" x14ac:dyDescent="0.2">
      <c r="D1389" t="s">
        <v>456</v>
      </c>
      <c r="E1389" t="s">
        <v>15</v>
      </c>
      <c r="F1389">
        <v>101.78</v>
      </c>
      <c r="G1389" s="71">
        <v>-1000</v>
      </c>
      <c r="H1389" t="s">
        <v>113</v>
      </c>
      <c r="I1389">
        <v>-20</v>
      </c>
      <c r="J1389" s="72">
        <v>-7811137.6900000004</v>
      </c>
    </row>
    <row r="1390" spans="4:10" x14ac:dyDescent="0.2">
      <c r="D1390" t="s">
        <v>456</v>
      </c>
      <c r="E1390" t="s">
        <v>15</v>
      </c>
      <c r="F1390">
        <v>1.01</v>
      </c>
      <c r="G1390" s="71">
        <v>-1000</v>
      </c>
      <c r="H1390" t="s">
        <v>114</v>
      </c>
      <c r="I1390" s="72">
        <v>10096.15</v>
      </c>
      <c r="J1390" s="72">
        <v>-7811117.6900000004</v>
      </c>
    </row>
    <row r="1391" spans="4:10" x14ac:dyDescent="0.2">
      <c r="D1391" t="s">
        <v>456</v>
      </c>
      <c r="E1391" t="s">
        <v>15</v>
      </c>
      <c r="F1391">
        <v>101.78</v>
      </c>
      <c r="G1391" s="71">
        <v>-1000</v>
      </c>
      <c r="H1391" t="s">
        <v>115</v>
      </c>
      <c r="I1391" s="72">
        <v>1017800</v>
      </c>
      <c r="J1391" s="72">
        <v>-7821213.8499999996</v>
      </c>
    </row>
    <row r="1392" spans="4:10" x14ac:dyDescent="0.2">
      <c r="D1392" t="s">
        <v>456</v>
      </c>
      <c r="E1392" t="s">
        <v>15</v>
      </c>
      <c r="F1392">
        <v>101.78</v>
      </c>
      <c r="G1392" s="71">
        <v>-1000</v>
      </c>
      <c r="H1392" t="s">
        <v>113</v>
      </c>
      <c r="I1392">
        <v>-20</v>
      </c>
      <c r="J1392" s="72">
        <v>-8839013.8499999996</v>
      </c>
    </row>
    <row r="1393" spans="4:10" x14ac:dyDescent="0.2">
      <c r="D1393" t="s">
        <v>456</v>
      </c>
      <c r="E1393" t="s">
        <v>15</v>
      </c>
      <c r="F1393">
        <v>1.01</v>
      </c>
      <c r="G1393" s="71">
        <v>-1000</v>
      </c>
      <c r="H1393" t="s">
        <v>114</v>
      </c>
      <c r="I1393" s="72">
        <v>10096.15</v>
      </c>
      <c r="J1393" s="72">
        <v>-8838993.8499999996</v>
      </c>
    </row>
    <row r="1394" spans="4:10" x14ac:dyDescent="0.2">
      <c r="D1394" t="s">
        <v>456</v>
      </c>
      <c r="E1394" t="s">
        <v>15</v>
      </c>
      <c r="F1394">
        <v>101.78</v>
      </c>
      <c r="G1394" s="71">
        <v>-1000</v>
      </c>
      <c r="H1394" t="s">
        <v>115</v>
      </c>
      <c r="I1394" s="72">
        <v>1017800</v>
      </c>
      <c r="J1394" s="72">
        <v>-8849090</v>
      </c>
    </row>
    <row r="1395" spans="4:10" x14ac:dyDescent="0.2">
      <c r="D1395" t="s">
        <v>456</v>
      </c>
      <c r="E1395" t="s">
        <v>15</v>
      </c>
      <c r="F1395">
        <v>101.78</v>
      </c>
      <c r="G1395" s="71">
        <v>-1000</v>
      </c>
      <c r="H1395" t="s">
        <v>113</v>
      </c>
      <c r="I1395">
        <v>-20</v>
      </c>
      <c r="J1395" s="72">
        <v>-9866890</v>
      </c>
    </row>
    <row r="1396" spans="4:10" x14ac:dyDescent="0.2">
      <c r="D1396" t="s">
        <v>456</v>
      </c>
      <c r="E1396" t="s">
        <v>15</v>
      </c>
      <c r="F1396">
        <v>1.01</v>
      </c>
      <c r="G1396" s="71">
        <v>-1000</v>
      </c>
      <c r="H1396" t="s">
        <v>114</v>
      </c>
      <c r="I1396" s="72">
        <v>10096.15</v>
      </c>
      <c r="J1396" s="72">
        <v>-9866870</v>
      </c>
    </row>
    <row r="1397" spans="4:10" x14ac:dyDescent="0.2">
      <c r="D1397" t="s">
        <v>456</v>
      </c>
      <c r="E1397" t="s">
        <v>15</v>
      </c>
      <c r="F1397">
        <v>101.78</v>
      </c>
      <c r="G1397" s="71">
        <v>-1000</v>
      </c>
      <c r="H1397" t="s">
        <v>115</v>
      </c>
      <c r="I1397" s="72">
        <v>1017800</v>
      </c>
      <c r="J1397" s="72">
        <v>-9876966.1500000004</v>
      </c>
    </row>
    <row r="1398" spans="4:10" x14ac:dyDescent="0.2">
      <c r="D1398" t="s">
        <v>456</v>
      </c>
      <c r="E1398" t="s">
        <v>15</v>
      </c>
      <c r="F1398">
        <v>101.78</v>
      </c>
      <c r="G1398" s="71">
        <v>-1000</v>
      </c>
      <c r="H1398" t="s">
        <v>113</v>
      </c>
      <c r="I1398">
        <v>-20</v>
      </c>
      <c r="J1398" s="72">
        <v>-10894766.15</v>
      </c>
    </row>
    <row r="1399" spans="4:10" x14ac:dyDescent="0.2">
      <c r="D1399" t="s">
        <v>456</v>
      </c>
      <c r="E1399" t="s">
        <v>15</v>
      </c>
      <c r="F1399">
        <v>1.01</v>
      </c>
      <c r="G1399" s="71">
        <v>-1000</v>
      </c>
      <c r="H1399" t="s">
        <v>114</v>
      </c>
      <c r="I1399" s="72">
        <v>10096.15</v>
      </c>
      <c r="J1399" s="72">
        <v>-10894746.15</v>
      </c>
    </row>
    <row r="1400" spans="4:10" x14ac:dyDescent="0.2">
      <c r="D1400" t="s">
        <v>456</v>
      </c>
      <c r="E1400" t="s">
        <v>15</v>
      </c>
      <c r="F1400">
        <v>101.78</v>
      </c>
      <c r="G1400" s="71">
        <v>-1000</v>
      </c>
      <c r="H1400" t="s">
        <v>115</v>
      </c>
      <c r="I1400" s="72">
        <v>1017800</v>
      </c>
      <c r="J1400" s="72">
        <v>-10904842.310000001</v>
      </c>
    </row>
    <row r="1401" spans="4:10" x14ac:dyDescent="0.2">
      <c r="D1401" t="s">
        <v>456</v>
      </c>
      <c r="E1401" t="s">
        <v>15</v>
      </c>
      <c r="F1401">
        <v>101.78</v>
      </c>
      <c r="G1401" s="71">
        <v>-1000</v>
      </c>
      <c r="H1401" t="s">
        <v>113</v>
      </c>
      <c r="I1401">
        <v>-20</v>
      </c>
      <c r="J1401" s="72">
        <v>-11922642.310000001</v>
      </c>
    </row>
    <row r="1402" spans="4:10" x14ac:dyDescent="0.2">
      <c r="D1402" t="s">
        <v>456</v>
      </c>
      <c r="E1402" t="s">
        <v>15</v>
      </c>
      <c r="F1402">
        <v>1.01</v>
      </c>
      <c r="G1402" s="71">
        <v>-1000</v>
      </c>
      <c r="H1402" t="s">
        <v>114</v>
      </c>
      <c r="I1402" s="72">
        <v>10096.15</v>
      </c>
      <c r="J1402" s="72">
        <v>-11922622.310000001</v>
      </c>
    </row>
    <row r="1403" spans="4:10" x14ac:dyDescent="0.2">
      <c r="D1403" t="s">
        <v>456</v>
      </c>
      <c r="E1403" t="s">
        <v>15</v>
      </c>
      <c r="F1403">
        <v>101.78</v>
      </c>
      <c r="G1403" s="71">
        <v>-1000</v>
      </c>
      <c r="H1403" t="s">
        <v>115</v>
      </c>
      <c r="I1403" s="72">
        <v>1017800</v>
      </c>
      <c r="J1403" s="72">
        <v>-11932718.460000001</v>
      </c>
    </row>
    <row r="1404" spans="4:10" x14ac:dyDescent="0.2">
      <c r="D1404" t="s">
        <v>457</v>
      </c>
      <c r="E1404" t="s">
        <v>15</v>
      </c>
      <c r="F1404">
        <v>101.79</v>
      </c>
      <c r="G1404" s="71">
        <v>-1000</v>
      </c>
      <c r="H1404" t="s">
        <v>113</v>
      </c>
      <c r="I1404">
        <v>-20</v>
      </c>
      <c r="J1404" s="72">
        <v>-12950518.460000001</v>
      </c>
    </row>
    <row r="1405" spans="4:10" x14ac:dyDescent="0.2">
      <c r="D1405" t="s">
        <v>457</v>
      </c>
      <c r="E1405" t="s">
        <v>15</v>
      </c>
      <c r="F1405">
        <v>1</v>
      </c>
      <c r="G1405" s="71">
        <v>-1000</v>
      </c>
      <c r="H1405" t="s">
        <v>114</v>
      </c>
      <c r="I1405" s="72">
        <v>10016.030000000001</v>
      </c>
      <c r="J1405" s="72">
        <v>-12950498.460000001</v>
      </c>
    </row>
    <row r="1406" spans="4:10" x14ac:dyDescent="0.2">
      <c r="D1406" t="s">
        <v>457</v>
      </c>
      <c r="E1406" t="s">
        <v>15</v>
      </c>
      <c r="F1406">
        <v>101.79</v>
      </c>
      <c r="G1406" s="71">
        <v>-1000</v>
      </c>
      <c r="H1406" t="s">
        <v>115</v>
      </c>
      <c r="I1406" s="72">
        <v>1017900</v>
      </c>
      <c r="J1406" s="72">
        <v>-12960514.49</v>
      </c>
    </row>
    <row r="1407" spans="4:10" x14ac:dyDescent="0.2">
      <c r="D1407" t="s">
        <v>457</v>
      </c>
      <c r="E1407" t="s">
        <v>15</v>
      </c>
      <c r="F1407">
        <v>101.79</v>
      </c>
      <c r="G1407" s="71">
        <v>-1000</v>
      </c>
      <c r="H1407" t="s">
        <v>113</v>
      </c>
      <c r="I1407">
        <v>-20</v>
      </c>
      <c r="J1407" s="72">
        <v>-13978414.49</v>
      </c>
    </row>
    <row r="1408" spans="4:10" x14ac:dyDescent="0.2">
      <c r="D1408" t="s">
        <v>457</v>
      </c>
      <c r="E1408" t="s">
        <v>15</v>
      </c>
      <c r="F1408">
        <v>1</v>
      </c>
      <c r="G1408" s="71">
        <v>-1000</v>
      </c>
      <c r="H1408" t="s">
        <v>114</v>
      </c>
      <c r="I1408" s="72">
        <v>10016.030000000001</v>
      </c>
      <c r="J1408" s="72">
        <v>-13978394.49</v>
      </c>
    </row>
    <row r="1409" spans="4:10" x14ac:dyDescent="0.2">
      <c r="D1409" t="s">
        <v>457</v>
      </c>
      <c r="E1409" t="s">
        <v>15</v>
      </c>
      <c r="F1409">
        <v>101.79</v>
      </c>
      <c r="G1409" s="71">
        <v>-1000</v>
      </c>
      <c r="H1409" t="s">
        <v>115</v>
      </c>
      <c r="I1409" s="72">
        <v>1017900</v>
      </c>
      <c r="J1409" s="72">
        <v>-13988410.51</v>
      </c>
    </row>
    <row r="1410" spans="4:10" x14ac:dyDescent="0.2">
      <c r="D1410" t="s">
        <v>339</v>
      </c>
      <c r="E1410" t="s">
        <v>15</v>
      </c>
      <c r="F1410">
        <v>101.31</v>
      </c>
      <c r="G1410" s="71">
        <v>1000</v>
      </c>
      <c r="H1410" t="s">
        <v>113</v>
      </c>
      <c r="I1410">
        <v>-20</v>
      </c>
      <c r="J1410" s="72">
        <v>-15006310.51</v>
      </c>
    </row>
    <row r="1411" spans="4:10" x14ac:dyDescent="0.2">
      <c r="D1411" t="s">
        <v>339</v>
      </c>
      <c r="E1411" t="s">
        <v>15</v>
      </c>
      <c r="F1411">
        <v>0.8</v>
      </c>
      <c r="G1411" s="71">
        <v>1000</v>
      </c>
      <c r="H1411" t="s">
        <v>114</v>
      </c>
      <c r="I1411" s="72">
        <v>-8012.82</v>
      </c>
      <c r="J1411" s="72">
        <v>-15006290.51</v>
      </c>
    </row>
    <row r="1412" spans="4:10" x14ac:dyDescent="0.2">
      <c r="D1412" t="s">
        <v>339</v>
      </c>
      <c r="E1412" t="s">
        <v>15</v>
      </c>
      <c r="F1412">
        <v>101.31</v>
      </c>
      <c r="G1412" s="71">
        <v>1000</v>
      </c>
      <c r="H1412" t="s">
        <v>115</v>
      </c>
      <c r="I1412" s="72">
        <v>-1013100</v>
      </c>
      <c r="J1412" s="72">
        <v>-14998277.689999999</v>
      </c>
    </row>
    <row r="1413" spans="4:10" x14ac:dyDescent="0.2">
      <c r="D1413" t="s">
        <v>339</v>
      </c>
      <c r="E1413" t="s">
        <v>15</v>
      </c>
      <c r="F1413">
        <v>101.31</v>
      </c>
      <c r="G1413" s="71">
        <v>1000</v>
      </c>
      <c r="H1413" t="s">
        <v>113</v>
      </c>
      <c r="I1413">
        <v>-20</v>
      </c>
      <c r="J1413" s="72">
        <v>-13985177.689999999</v>
      </c>
    </row>
    <row r="1414" spans="4:10" x14ac:dyDescent="0.2">
      <c r="D1414" t="s">
        <v>339</v>
      </c>
      <c r="E1414" t="s">
        <v>15</v>
      </c>
      <c r="F1414">
        <v>0.8</v>
      </c>
      <c r="G1414" s="71">
        <v>1000</v>
      </c>
      <c r="H1414" t="s">
        <v>114</v>
      </c>
      <c r="I1414" s="72">
        <v>-8012.82</v>
      </c>
      <c r="J1414" s="72">
        <v>-13985157.689999999</v>
      </c>
    </row>
    <row r="1415" spans="4:10" x14ac:dyDescent="0.2">
      <c r="D1415" t="s">
        <v>339</v>
      </c>
      <c r="E1415" t="s">
        <v>15</v>
      </c>
      <c r="F1415">
        <v>101.31</v>
      </c>
      <c r="G1415" s="71">
        <v>1000</v>
      </c>
      <c r="H1415" t="s">
        <v>115</v>
      </c>
      <c r="I1415" s="72">
        <v>-1013100</v>
      </c>
      <c r="J1415" s="72">
        <v>-13977144.869999999</v>
      </c>
    </row>
    <row r="1416" spans="4:10" x14ac:dyDescent="0.2">
      <c r="D1416" t="s">
        <v>339</v>
      </c>
      <c r="E1416" t="s">
        <v>15</v>
      </c>
      <c r="F1416">
        <v>101.31</v>
      </c>
      <c r="G1416" s="71">
        <v>1000</v>
      </c>
      <c r="H1416" t="s">
        <v>113</v>
      </c>
      <c r="I1416">
        <v>-20</v>
      </c>
      <c r="J1416" s="72">
        <v>-12964044.869999999</v>
      </c>
    </row>
    <row r="1417" spans="4:10" x14ac:dyDescent="0.2">
      <c r="D1417" t="s">
        <v>339</v>
      </c>
      <c r="E1417" t="s">
        <v>15</v>
      </c>
      <c r="F1417">
        <v>0.8</v>
      </c>
      <c r="G1417" s="71">
        <v>1000</v>
      </c>
      <c r="H1417" t="s">
        <v>114</v>
      </c>
      <c r="I1417" s="72">
        <v>-8012.82</v>
      </c>
      <c r="J1417" s="72">
        <v>-12964024.869999999</v>
      </c>
    </row>
    <row r="1418" spans="4:10" x14ac:dyDescent="0.2">
      <c r="D1418" t="s">
        <v>339</v>
      </c>
      <c r="E1418" t="s">
        <v>15</v>
      </c>
      <c r="F1418">
        <v>101.31</v>
      </c>
      <c r="G1418" s="71">
        <v>1000</v>
      </c>
      <c r="H1418" t="s">
        <v>115</v>
      </c>
      <c r="I1418" s="72">
        <v>-1013100</v>
      </c>
      <c r="J1418" s="72">
        <v>-12956012.050000001</v>
      </c>
    </row>
    <row r="1419" spans="4:10" x14ac:dyDescent="0.2">
      <c r="D1419" t="s">
        <v>340</v>
      </c>
      <c r="E1419" t="s">
        <v>15</v>
      </c>
      <c r="F1419">
        <v>101.22</v>
      </c>
      <c r="G1419" s="71">
        <v>1000</v>
      </c>
      <c r="H1419" t="s">
        <v>113</v>
      </c>
      <c r="I1419">
        <v>-20</v>
      </c>
      <c r="J1419" s="72">
        <v>-11942912.050000001</v>
      </c>
    </row>
    <row r="1420" spans="4:10" x14ac:dyDescent="0.2">
      <c r="D1420" t="s">
        <v>340</v>
      </c>
      <c r="E1420" t="s">
        <v>15</v>
      </c>
      <c r="F1420">
        <v>0.79</v>
      </c>
      <c r="G1420" s="71">
        <v>1000</v>
      </c>
      <c r="H1420" t="s">
        <v>114</v>
      </c>
      <c r="I1420" s="72">
        <v>-7932.69</v>
      </c>
      <c r="J1420" s="72">
        <v>-11942892.050000001</v>
      </c>
    </row>
    <row r="1421" spans="4:10" x14ac:dyDescent="0.2">
      <c r="D1421" t="s">
        <v>340</v>
      </c>
      <c r="E1421" t="s">
        <v>15</v>
      </c>
      <c r="F1421">
        <v>101.22</v>
      </c>
      <c r="G1421" s="71">
        <v>1000</v>
      </c>
      <c r="H1421" t="s">
        <v>115</v>
      </c>
      <c r="I1421" s="72">
        <v>-1012200</v>
      </c>
      <c r="J1421" s="72">
        <v>-11934959.359999999</v>
      </c>
    </row>
    <row r="1422" spans="4:10" x14ac:dyDescent="0.2">
      <c r="D1422" t="s">
        <v>340</v>
      </c>
      <c r="E1422" t="s">
        <v>15</v>
      </c>
      <c r="F1422">
        <v>101.22</v>
      </c>
      <c r="G1422" s="71">
        <v>1000</v>
      </c>
      <c r="H1422" t="s">
        <v>113</v>
      </c>
      <c r="I1422">
        <v>-20</v>
      </c>
      <c r="J1422" s="72">
        <v>-10922759.359999999</v>
      </c>
    </row>
    <row r="1423" spans="4:10" x14ac:dyDescent="0.2">
      <c r="D1423" t="s">
        <v>340</v>
      </c>
      <c r="E1423" t="s">
        <v>15</v>
      </c>
      <c r="F1423">
        <v>0.79</v>
      </c>
      <c r="G1423" s="71">
        <v>1000</v>
      </c>
      <c r="H1423" t="s">
        <v>114</v>
      </c>
      <c r="I1423" s="72">
        <v>-7932.69</v>
      </c>
      <c r="J1423" s="72">
        <v>-10922739.359999999</v>
      </c>
    </row>
    <row r="1424" spans="4:10" x14ac:dyDescent="0.2">
      <c r="D1424" t="s">
        <v>340</v>
      </c>
      <c r="E1424" t="s">
        <v>15</v>
      </c>
      <c r="F1424">
        <v>101.22</v>
      </c>
      <c r="G1424" s="71">
        <v>1000</v>
      </c>
      <c r="H1424" t="s">
        <v>115</v>
      </c>
      <c r="I1424" s="72">
        <v>-1012200</v>
      </c>
      <c r="J1424" s="72">
        <v>-10914806.67</v>
      </c>
    </row>
    <row r="1425" spans="4:10" x14ac:dyDescent="0.2">
      <c r="D1425" t="s">
        <v>340</v>
      </c>
      <c r="E1425" t="s">
        <v>15</v>
      </c>
      <c r="F1425">
        <v>101.22</v>
      </c>
      <c r="G1425" s="71">
        <v>1000</v>
      </c>
      <c r="H1425" t="s">
        <v>113</v>
      </c>
      <c r="I1425">
        <v>-20</v>
      </c>
      <c r="J1425" s="72">
        <v>-9902606.6699999999</v>
      </c>
    </row>
    <row r="1426" spans="4:10" x14ac:dyDescent="0.2">
      <c r="D1426" t="s">
        <v>340</v>
      </c>
      <c r="E1426" t="s">
        <v>15</v>
      </c>
      <c r="F1426">
        <v>0.79</v>
      </c>
      <c r="G1426" s="71">
        <v>1000</v>
      </c>
      <c r="H1426" t="s">
        <v>114</v>
      </c>
      <c r="I1426" s="72">
        <v>-7932.69</v>
      </c>
      <c r="J1426" s="72">
        <v>-9902586.6699999999</v>
      </c>
    </row>
    <row r="1427" spans="4:10" x14ac:dyDescent="0.2">
      <c r="D1427" t="s">
        <v>340</v>
      </c>
      <c r="E1427" t="s">
        <v>15</v>
      </c>
      <c r="F1427">
        <v>101.22</v>
      </c>
      <c r="G1427" s="71">
        <v>1000</v>
      </c>
      <c r="H1427" t="s">
        <v>115</v>
      </c>
      <c r="I1427" s="72">
        <v>-1012200</v>
      </c>
      <c r="J1427" s="72">
        <v>-9894653.9700000007</v>
      </c>
    </row>
    <row r="1428" spans="4:10" x14ac:dyDescent="0.2">
      <c r="D1428" t="s">
        <v>340</v>
      </c>
      <c r="E1428" t="s">
        <v>15</v>
      </c>
      <c r="F1428">
        <v>101.22</v>
      </c>
      <c r="G1428" s="71">
        <v>1000</v>
      </c>
      <c r="H1428" t="s">
        <v>113</v>
      </c>
      <c r="I1428">
        <v>-20</v>
      </c>
      <c r="J1428" s="72">
        <v>-8882453.9700000007</v>
      </c>
    </row>
    <row r="1429" spans="4:10" x14ac:dyDescent="0.2">
      <c r="D1429" t="s">
        <v>340</v>
      </c>
      <c r="E1429" t="s">
        <v>15</v>
      </c>
      <c r="F1429">
        <v>0.79</v>
      </c>
      <c r="G1429" s="71">
        <v>1000</v>
      </c>
      <c r="H1429" t="s">
        <v>114</v>
      </c>
      <c r="I1429" s="72">
        <v>-7932.69</v>
      </c>
      <c r="J1429" s="72">
        <v>-8882433.9700000007</v>
      </c>
    </row>
    <row r="1430" spans="4:10" x14ac:dyDescent="0.2">
      <c r="D1430" t="s">
        <v>340</v>
      </c>
      <c r="E1430" t="s">
        <v>15</v>
      </c>
      <c r="F1430">
        <v>101.22</v>
      </c>
      <c r="G1430" s="71">
        <v>1000</v>
      </c>
      <c r="H1430" t="s">
        <v>115</v>
      </c>
      <c r="I1430" s="72">
        <v>-1012200</v>
      </c>
      <c r="J1430" s="72">
        <v>-8874501.2799999993</v>
      </c>
    </row>
    <row r="1431" spans="4:10" x14ac:dyDescent="0.2">
      <c r="D1431" t="s">
        <v>340</v>
      </c>
      <c r="E1431" t="s">
        <v>15</v>
      </c>
      <c r="F1431">
        <v>101.22</v>
      </c>
      <c r="G1431" s="71">
        <v>1000</v>
      </c>
      <c r="H1431" t="s">
        <v>113</v>
      </c>
      <c r="I1431">
        <v>-20</v>
      </c>
      <c r="J1431" s="72">
        <v>-7862301.2800000003</v>
      </c>
    </row>
    <row r="1432" spans="4:10" x14ac:dyDescent="0.2">
      <c r="D1432" t="s">
        <v>340</v>
      </c>
      <c r="E1432" t="s">
        <v>15</v>
      </c>
      <c r="F1432">
        <v>0.79</v>
      </c>
      <c r="G1432" s="71">
        <v>1000</v>
      </c>
      <c r="H1432" t="s">
        <v>114</v>
      </c>
      <c r="I1432" s="72">
        <v>-7932.69</v>
      </c>
      <c r="J1432" s="72">
        <v>-7862281.2800000003</v>
      </c>
    </row>
    <row r="1433" spans="4:10" x14ac:dyDescent="0.2">
      <c r="D1433" t="s">
        <v>340</v>
      </c>
      <c r="E1433" t="s">
        <v>15</v>
      </c>
      <c r="F1433">
        <v>101.22</v>
      </c>
      <c r="G1433" s="71">
        <v>1000</v>
      </c>
      <c r="H1433" t="s">
        <v>115</v>
      </c>
      <c r="I1433" s="72">
        <v>-1012200</v>
      </c>
      <c r="J1433" s="72">
        <v>-7854348.5899999999</v>
      </c>
    </row>
    <row r="1434" spans="4:10" x14ac:dyDescent="0.2">
      <c r="D1434" t="s">
        <v>340</v>
      </c>
      <c r="E1434" t="s">
        <v>15</v>
      </c>
      <c r="F1434">
        <v>101.22</v>
      </c>
      <c r="G1434" s="71">
        <v>1000</v>
      </c>
      <c r="H1434" t="s">
        <v>113</v>
      </c>
      <c r="I1434">
        <v>-20</v>
      </c>
      <c r="J1434" s="72">
        <v>-6842148.5899999999</v>
      </c>
    </row>
    <row r="1435" spans="4:10" x14ac:dyDescent="0.2">
      <c r="D1435" t="s">
        <v>340</v>
      </c>
      <c r="E1435" t="s">
        <v>15</v>
      </c>
      <c r="F1435">
        <v>0.79</v>
      </c>
      <c r="G1435" s="71">
        <v>1000</v>
      </c>
      <c r="H1435" t="s">
        <v>114</v>
      </c>
      <c r="I1435" s="72">
        <v>-7932.69</v>
      </c>
      <c r="J1435" s="72">
        <v>-6842128.5899999999</v>
      </c>
    </row>
    <row r="1436" spans="4:10" x14ac:dyDescent="0.2">
      <c r="D1436" t="s">
        <v>340</v>
      </c>
      <c r="E1436" t="s">
        <v>15</v>
      </c>
      <c r="F1436">
        <v>101.22</v>
      </c>
      <c r="G1436" s="71">
        <v>1000</v>
      </c>
      <c r="H1436" t="s">
        <v>115</v>
      </c>
      <c r="I1436" s="72">
        <v>-1012200</v>
      </c>
      <c r="J1436" s="72">
        <v>-6834195.9000000004</v>
      </c>
    </row>
    <row r="1437" spans="4:10" x14ac:dyDescent="0.2">
      <c r="D1437" t="s">
        <v>458</v>
      </c>
      <c r="E1437" t="s">
        <v>15</v>
      </c>
      <c r="F1437">
        <v>101.11</v>
      </c>
      <c r="G1437" s="71">
        <v>1000</v>
      </c>
      <c r="H1437" t="s">
        <v>113</v>
      </c>
      <c r="I1437">
        <v>-20</v>
      </c>
      <c r="J1437" s="72">
        <v>-5821995.9000000004</v>
      </c>
    </row>
    <row r="1438" spans="4:10" x14ac:dyDescent="0.2">
      <c r="D1438" t="s">
        <v>458</v>
      </c>
      <c r="E1438" t="s">
        <v>15</v>
      </c>
      <c r="F1438">
        <v>0.79</v>
      </c>
      <c r="G1438" s="71">
        <v>1000</v>
      </c>
      <c r="H1438" t="s">
        <v>114</v>
      </c>
      <c r="I1438" s="72">
        <v>-7852.56</v>
      </c>
      <c r="J1438" s="72">
        <v>-5821975.9000000004</v>
      </c>
    </row>
    <row r="1439" spans="4:10" x14ac:dyDescent="0.2">
      <c r="D1439" t="s">
        <v>458</v>
      </c>
      <c r="E1439" t="s">
        <v>15</v>
      </c>
      <c r="F1439">
        <v>101.11</v>
      </c>
      <c r="G1439" s="71">
        <v>1000</v>
      </c>
      <c r="H1439" t="s">
        <v>115</v>
      </c>
      <c r="I1439" s="72">
        <v>-1011100</v>
      </c>
      <c r="J1439" s="72">
        <v>-5814123.3300000001</v>
      </c>
    </row>
    <row r="1440" spans="4:10" x14ac:dyDescent="0.2">
      <c r="D1440" t="s">
        <v>458</v>
      </c>
      <c r="E1440" t="s">
        <v>15</v>
      </c>
      <c r="F1440">
        <v>101.11</v>
      </c>
      <c r="G1440" s="71">
        <v>1000</v>
      </c>
      <c r="H1440" t="s">
        <v>113</v>
      </c>
      <c r="I1440">
        <v>-20</v>
      </c>
      <c r="J1440" s="72">
        <v>-4803023.33</v>
      </c>
    </row>
    <row r="1441" spans="4:10" x14ac:dyDescent="0.2">
      <c r="D1441" t="s">
        <v>458</v>
      </c>
      <c r="E1441" t="s">
        <v>15</v>
      </c>
      <c r="F1441">
        <v>0.79</v>
      </c>
      <c r="G1441" s="71">
        <v>1000</v>
      </c>
      <c r="H1441" t="s">
        <v>114</v>
      </c>
      <c r="I1441" s="72">
        <v>-7852.56</v>
      </c>
      <c r="J1441" s="72">
        <v>-4803003.33</v>
      </c>
    </row>
    <row r="1442" spans="4:10" x14ac:dyDescent="0.2">
      <c r="D1442" t="s">
        <v>458</v>
      </c>
      <c r="E1442" t="s">
        <v>15</v>
      </c>
      <c r="F1442">
        <v>101.11</v>
      </c>
      <c r="G1442" s="71">
        <v>1000</v>
      </c>
      <c r="H1442" t="s">
        <v>115</v>
      </c>
      <c r="I1442" s="72">
        <v>-1011100</v>
      </c>
      <c r="J1442" s="72">
        <v>-4795150.7699999996</v>
      </c>
    </row>
    <row r="1443" spans="4:10" x14ac:dyDescent="0.2">
      <c r="D1443" t="s">
        <v>458</v>
      </c>
      <c r="E1443" t="s">
        <v>15</v>
      </c>
      <c r="F1443">
        <v>101.11</v>
      </c>
      <c r="G1443" s="71">
        <v>1000</v>
      </c>
      <c r="H1443" t="s">
        <v>113</v>
      </c>
      <c r="I1443">
        <v>-20</v>
      </c>
      <c r="J1443" s="72">
        <v>-3784050.77</v>
      </c>
    </row>
    <row r="1444" spans="4:10" x14ac:dyDescent="0.2">
      <c r="D1444" t="s">
        <v>458</v>
      </c>
      <c r="E1444" t="s">
        <v>15</v>
      </c>
      <c r="F1444">
        <v>0.79</v>
      </c>
      <c r="G1444" s="71">
        <v>1000</v>
      </c>
      <c r="H1444" t="s">
        <v>114</v>
      </c>
      <c r="I1444" s="72">
        <v>-7852.56</v>
      </c>
      <c r="J1444" s="72">
        <v>-3784030.77</v>
      </c>
    </row>
    <row r="1445" spans="4:10" x14ac:dyDescent="0.2">
      <c r="D1445" t="s">
        <v>458</v>
      </c>
      <c r="E1445" t="s">
        <v>15</v>
      </c>
      <c r="F1445">
        <v>101.11</v>
      </c>
      <c r="G1445" s="71">
        <v>1000</v>
      </c>
      <c r="H1445" t="s">
        <v>115</v>
      </c>
      <c r="I1445" s="72">
        <v>-1011100</v>
      </c>
      <c r="J1445" s="72">
        <v>-3776178.21</v>
      </c>
    </row>
    <row r="1446" spans="4:10" x14ac:dyDescent="0.2">
      <c r="D1446" t="s">
        <v>458</v>
      </c>
      <c r="E1446" t="s">
        <v>15</v>
      </c>
      <c r="F1446">
        <v>101.11</v>
      </c>
      <c r="G1446" s="71">
        <v>1000</v>
      </c>
      <c r="H1446" t="s">
        <v>113</v>
      </c>
      <c r="I1446">
        <v>-20</v>
      </c>
      <c r="J1446" s="72">
        <v>-2765078.21</v>
      </c>
    </row>
    <row r="1447" spans="4:10" x14ac:dyDescent="0.2">
      <c r="D1447" t="s">
        <v>458</v>
      </c>
      <c r="E1447" t="s">
        <v>15</v>
      </c>
      <c r="F1447">
        <v>0.79</v>
      </c>
      <c r="G1447" s="71">
        <v>1000</v>
      </c>
      <c r="H1447" t="s">
        <v>114</v>
      </c>
      <c r="I1447" s="72">
        <v>-7852.56</v>
      </c>
      <c r="J1447" s="72">
        <v>-2765058.21</v>
      </c>
    </row>
    <row r="1448" spans="4:10" x14ac:dyDescent="0.2">
      <c r="D1448" t="s">
        <v>458</v>
      </c>
      <c r="E1448" t="s">
        <v>15</v>
      </c>
      <c r="F1448">
        <v>101.11</v>
      </c>
      <c r="G1448" s="71">
        <v>1000</v>
      </c>
      <c r="H1448" t="s">
        <v>115</v>
      </c>
      <c r="I1448" s="72">
        <v>-1011100</v>
      </c>
      <c r="J1448" s="72">
        <v>-2757205.64</v>
      </c>
    </row>
    <row r="1449" spans="4:10" x14ac:dyDescent="0.2">
      <c r="D1449" t="s">
        <v>458</v>
      </c>
      <c r="E1449" t="s">
        <v>15</v>
      </c>
      <c r="F1449">
        <v>101.11</v>
      </c>
      <c r="G1449" s="71">
        <v>1000</v>
      </c>
      <c r="H1449" t="s">
        <v>113</v>
      </c>
      <c r="I1449">
        <v>-20</v>
      </c>
      <c r="J1449" s="72">
        <v>-1746105.64</v>
      </c>
    </row>
    <row r="1450" spans="4:10" x14ac:dyDescent="0.2">
      <c r="D1450" t="s">
        <v>458</v>
      </c>
      <c r="E1450" t="s">
        <v>15</v>
      </c>
      <c r="F1450">
        <v>0.79</v>
      </c>
      <c r="G1450" s="71">
        <v>1000</v>
      </c>
      <c r="H1450" t="s">
        <v>114</v>
      </c>
      <c r="I1450" s="72">
        <v>-7852.56</v>
      </c>
      <c r="J1450" s="72">
        <v>-1746085.64</v>
      </c>
    </row>
    <row r="1451" spans="4:10" x14ac:dyDescent="0.2">
      <c r="D1451" t="s">
        <v>458</v>
      </c>
      <c r="E1451" t="s">
        <v>15</v>
      </c>
      <c r="F1451">
        <v>101.11</v>
      </c>
      <c r="G1451" s="71">
        <v>1000</v>
      </c>
      <c r="H1451" t="s">
        <v>115</v>
      </c>
      <c r="I1451" s="72">
        <v>-1011100</v>
      </c>
      <c r="J1451" s="72">
        <v>-1738233.08</v>
      </c>
    </row>
    <row r="1452" spans="4:10" x14ac:dyDescent="0.2">
      <c r="D1452" t="s">
        <v>185</v>
      </c>
      <c r="E1452" t="s">
        <v>15</v>
      </c>
      <c r="F1452">
        <v>101.07</v>
      </c>
      <c r="G1452" s="71">
        <v>1000</v>
      </c>
      <c r="H1452" t="s">
        <v>113</v>
      </c>
      <c r="I1452">
        <v>-20</v>
      </c>
      <c r="J1452" s="72">
        <v>-727133.08</v>
      </c>
    </row>
    <row r="1453" spans="4:10" x14ac:dyDescent="0.2">
      <c r="D1453" t="s">
        <v>185</v>
      </c>
      <c r="E1453" t="s">
        <v>15</v>
      </c>
      <c r="F1453">
        <v>0.78</v>
      </c>
      <c r="G1453" s="71">
        <v>1000</v>
      </c>
      <c r="H1453" t="s">
        <v>114</v>
      </c>
      <c r="I1453" s="72">
        <v>-7772.44</v>
      </c>
      <c r="J1453" s="72">
        <v>-727113.08</v>
      </c>
    </row>
    <row r="1454" spans="4:10" x14ac:dyDescent="0.2">
      <c r="D1454" t="s">
        <v>185</v>
      </c>
      <c r="E1454" t="s">
        <v>15</v>
      </c>
      <c r="F1454">
        <v>101.07</v>
      </c>
      <c r="G1454" s="71">
        <v>1000</v>
      </c>
      <c r="H1454" t="s">
        <v>115</v>
      </c>
      <c r="I1454" s="72">
        <v>-1010700</v>
      </c>
      <c r="J1454" s="72">
        <v>-719340.64</v>
      </c>
    </row>
    <row r="1455" spans="4:10" x14ac:dyDescent="0.2">
      <c r="D1455" t="s">
        <v>185</v>
      </c>
      <c r="E1455" t="s">
        <v>15</v>
      </c>
      <c r="F1455">
        <v>101.07</v>
      </c>
      <c r="G1455" s="71">
        <v>1000</v>
      </c>
      <c r="H1455" t="s">
        <v>113</v>
      </c>
      <c r="I1455">
        <v>-20</v>
      </c>
      <c r="J1455" s="72">
        <v>291359.35999999999</v>
      </c>
    </row>
    <row r="1456" spans="4:10" x14ac:dyDescent="0.2">
      <c r="D1456" t="s">
        <v>185</v>
      </c>
      <c r="E1456" t="s">
        <v>15</v>
      </c>
      <c r="F1456">
        <v>0.78</v>
      </c>
      <c r="G1456" s="71">
        <v>1000</v>
      </c>
      <c r="H1456" t="s">
        <v>114</v>
      </c>
      <c r="I1456" s="72">
        <v>-7772.44</v>
      </c>
      <c r="J1456" s="72">
        <v>291379.36</v>
      </c>
    </row>
    <row r="1457" spans="4:10" x14ac:dyDescent="0.2">
      <c r="D1457" t="s">
        <v>185</v>
      </c>
      <c r="E1457" t="s">
        <v>15</v>
      </c>
      <c r="F1457">
        <v>101.07</v>
      </c>
      <c r="G1457" s="71">
        <v>1000</v>
      </c>
      <c r="H1457" t="s">
        <v>115</v>
      </c>
      <c r="I1457" s="72">
        <v>-1010700</v>
      </c>
      <c r="J1457" s="72">
        <v>299151.78999999998</v>
      </c>
    </row>
    <row r="1458" spans="4:10" x14ac:dyDescent="0.2">
      <c r="D1458" t="s">
        <v>185</v>
      </c>
      <c r="E1458" t="s">
        <v>15</v>
      </c>
      <c r="F1458">
        <v>101.07</v>
      </c>
      <c r="G1458" s="71">
        <v>1000</v>
      </c>
      <c r="H1458" t="s">
        <v>113</v>
      </c>
      <c r="I1458">
        <v>-20</v>
      </c>
      <c r="J1458" s="72">
        <v>1309851.79</v>
      </c>
    </row>
    <row r="1459" spans="4:10" x14ac:dyDescent="0.2">
      <c r="D1459" t="s">
        <v>185</v>
      </c>
      <c r="E1459" t="s">
        <v>15</v>
      </c>
      <c r="F1459">
        <v>0.78</v>
      </c>
      <c r="G1459" s="71">
        <v>1000</v>
      </c>
      <c r="H1459" t="s">
        <v>114</v>
      </c>
      <c r="I1459" s="72">
        <v>-7772.44</v>
      </c>
      <c r="J1459" s="72">
        <v>1309871.79</v>
      </c>
    </row>
    <row r="1460" spans="4:10" x14ac:dyDescent="0.2">
      <c r="D1460" t="s">
        <v>185</v>
      </c>
      <c r="E1460" t="s">
        <v>15</v>
      </c>
      <c r="F1460">
        <v>101.07</v>
      </c>
      <c r="G1460" s="71">
        <v>1000</v>
      </c>
      <c r="H1460" t="s">
        <v>115</v>
      </c>
      <c r="I1460" s="72">
        <v>-1010700</v>
      </c>
      <c r="J1460" s="72">
        <v>1317644.23</v>
      </c>
    </row>
    <row r="1461" spans="4:10" x14ac:dyDescent="0.2">
      <c r="D1461" t="s">
        <v>185</v>
      </c>
      <c r="E1461" t="s">
        <v>15</v>
      </c>
      <c r="F1461">
        <v>101.07</v>
      </c>
      <c r="G1461" s="71">
        <v>1000</v>
      </c>
      <c r="H1461" t="s">
        <v>113</v>
      </c>
      <c r="I1461">
        <v>-20</v>
      </c>
      <c r="J1461" s="72">
        <v>2328344.23</v>
      </c>
    </row>
    <row r="1462" spans="4:10" x14ac:dyDescent="0.2">
      <c r="D1462" t="s">
        <v>185</v>
      </c>
      <c r="E1462" t="s">
        <v>15</v>
      </c>
      <c r="F1462">
        <v>0.78</v>
      </c>
      <c r="G1462" s="71">
        <v>1000</v>
      </c>
      <c r="H1462" t="s">
        <v>114</v>
      </c>
      <c r="I1462" s="72">
        <v>-7772.44</v>
      </c>
      <c r="J1462" s="72">
        <v>2328364.23</v>
      </c>
    </row>
    <row r="1463" spans="4:10" x14ac:dyDescent="0.2">
      <c r="D1463" t="s">
        <v>185</v>
      </c>
      <c r="E1463" t="s">
        <v>15</v>
      </c>
      <c r="F1463">
        <v>101.07</v>
      </c>
      <c r="G1463" s="71">
        <v>1000</v>
      </c>
      <c r="H1463" t="s">
        <v>115</v>
      </c>
      <c r="I1463" s="72">
        <v>-1010700</v>
      </c>
      <c r="J1463" s="72">
        <v>2336136.67</v>
      </c>
    </row>
    <row r="1464" spans="4:10" x14ac:dyDescent="0.2">
      <c r="D1464" t="s">
        <v>185</v>
      </c>
      <c r="E1464" t="s">
        <v>15</v>
      </c>
      <c r="F1464">
        <v>101.07</v>
      </c>
      <c r="G1464" s="71">
        <v>1000</v>
      </c>
      <c r="H1464" t="s">
        <v>113</v>
      </c>
      <c r="I1464">
        <v>-20</v>
      </c>
      <c r="J1464" s="72">
        <v>3346836.67</v>
      </c>
    </row>
    <row r="1465" spans="4:10" x14ac:dyDescent="0.2">
      <c r="D1465" t="s">
        <v>185</v>
      </c>
      <c r="E1465" t="s">
        <v>15</v>
      </c>
      <c r="F1465">
        <v>0.78</v>
      </c>
      <c r="G1465" s="71">
        <v>1000</v>
      </c>
      <c r="H1465" t="s">
        <v>114</v>
      </c>
      <c r="I1465" s="72">
        <v>-7772.44</v>
      </c>
      <c r="J1465" s="72">
        <v>3346856.67</v>
      </c>
    </row>
    <row r="1466" spans="4:10" x14ac:dyDescent="0.2">
      <c r="D1466" t="s">
        <v>185</v>
      </c>
      <c r="E1466" t="s">
        <v>15</v>
      </c>
      <c r="F1466">
        <v>101.07</v>
      </c>
      <c r="G1466" s="71">
        <v>1000</v>
      </c>
      <c r="H1466" t="s">
        <v>115</v>
      </c>
      <c r="I1466" s="72">
        <v>-1010700</v>
      </c>
      <c r="J1466" s="72">
        <v>3354629.1</v>
      </c>
    </row>
    <row r="1467" spans="4:10" x14ac:dyDescent="0.2">
      <c r="D1467" t="s">
        <v>459</v>
      </c>
      <c r="E1467" t="s">
        <v>15</v>
      </c>
      <c r="F1467">
        <v>101.14</v>
      </c>
      <c r="G1467" s="71">
        <v>1000</v>
      </c>
      <c r="H1467" t="s">
        <v>113</v>
      </c>
      <c r="I1467">
        <v>-20</v>
      </c>
      <c r="J1467" s="72">
        <v>4365329.0999999996</v>
      </c>
    </row>
    <row r="1468" spans="4:10" x14ac:dyDescent="0.2">
      <c r="D1468" t="s">
        <v>459</v>
      </c>
      <c r="E1468" t="s">
        <v>15</v>
      </c>
      <c r="F1468">
        <v>0.77</v>
      </c>
      <c r="G1468" s="71">
        <v>1000</v>
      </c>
      <c r="H1468" t="s">
        <v>114</v>
      </c>
      <c r="I1468" s="72">
        <v>-7692.31</v>
      </c>
      <c r="J1468" s="72">
        <v>4365349.0999999996</v>
      </c>
    </row>
    <row r="1469" spans="4:10" x14ac:dyDescent="0.2">
      <c r="D1469" t="s">
        <v>459</v>
      </c>
      <c r="E1469" t="s">
        <v>15</v>
      </c>
      <c r="F1469">
        <v>101.14</v>
      </c>
      <c r="G1469" s="71">
        <v>1000</v>
      </c>
      <c r="H1469" t="s">
        <v>115</v>
      </c>
      <c r="I1469" s="72">
        <v>-1011400</v>
      </c>
      <c r="J1469" s="72">
        <v>4373041.41</v>
      </c>
    </row>
    <row r="1470" spans="4:10" x14ac:dyDescent="0.2">
      <c r="D1470" t="s">
        <v>459</v>
      </c>
      <c r="E1470" t="s">
        <v>15</v>
      </c>
      <c r="F1470">
        <v>101.14</v>
      </c>
      <c r="G1470" s="71">
        <v>1000</v>
      </c>
      <c r="H1470" t="s">
        <v>113</v>
      </c>
      <c r="I1470">
        <v>-20</v>
      </c>
      <c r="J1470" s="72">
        <v>5384441.4100000001</v>
      </c>
    </row>
    <row r="1471" spans="4:10" x14ac:dyDescent="0.2">
      <c r="D1471" t="s">
        <v>459</v>
      </c>
      <c r="E1471" t="s">
        <v>15</v>
      </c>
      <c r="F1471">
        <v>0.77</v>
      </c>
      <c r="G1471" s="71">
        <v>1000</v>
      </c>
      <c r="H1471" t="s">
        <v>114</v>
      </c>
      <c r="I1471" s="72">
        <v>-7692.31</v>
      </c>
      <c r="J1471" s="72">
        <v>5384461.4100000001</v>
      </c>
    </row>
    <row r="1472" spans="4:10" x14ac:dyDescent="0.2">
      <c r="D1472" t="s">
        <v>459</v>
      </c>
      <c r="E1472" t="s">
        <v>15</v>
      </c>
      <c r="F1472">
        <v>101.14</v>
      </c>
      <c r="G1472" s="71">
        <v>1000</v>
      </c>
      <c r="H1472" t="s">
        <v>115</v>
      </c>
      <c r="I1472" s="72">
        <v>-1011400</v>
      </c>
      <c r="J1472" s="72">
        <v>5392153.7199999997</v>
      </c>
    </row>
    <row r="1473" spans="4:10" x14ac:dyDescent="0.2">
      <c r="D1473" t="s">
        <v>459</v>
      </c>
      <c r="E1473" t="s">
        <v>15</v>
      </c>
      <c r="F1473">
        <v>101.14</v>
      </c>
      <c r="G1473" s="71">
        <v>1000</v>
      </c>
      <c r="H1473" t="s">
        <v>113</v>
      </c>
      <c r="I1473">
        <v>-20</v>
      </c>
      <c r="J1473" s="72">
        <v>6403553.7199999997</v>
      </c>
    </row>
    <row r="1474" spans="4:10" x14ac:dyDescent="0.2">
      <c r="D1474" t="s">
        <v>459</v>
      </c>
      <c r="E1474" t="s">
        <v>15</v>
      </c>
      <c r="F1474">
        <v>0.77</v>
      </c>
      <c r="G1474" s="71">
        <v>1000</v>
      </c>
      <c r="H1474" t="s">
        <v>114</v>
      </c>
      <c r="I1474" s="72">
        <v>-7692.31</v>
      </c>
      <c r="J1474" s="72">
        <v>6403573.7199999997</v>
      </c>
    </row>
    <row r="1475" spans="4:10" x14ac:dyDescent="0.2">
      <c r="D1475" t="s">
        <v>459</v>
      </c>
      <c r="E1475" t="s">
        <v>15</v>
      </c>
      <c r="F1475">
        <v>101.14</v>
      </c>
      <c r="G1475" s="71">
        <v>1000</v>
      </c>
      <c r="H1475" t="s">
        <v>115</v>
      </c>
      <c r="I1475" s="72">
        <v>-1011400</v>
      </c>
      <c r="J1475" s="72">
        <v>6411266.0300000003</v>
      </c>
    </row>
    <row r="1476" spans="4:10" x14ac:dyDescent="0.2">
      <c r="D1476" t="s">
        <v>460</v>
      </c>
      <c r="E1476" t="s">
        <v>17</v>
      </c>
      <c r="F1476">
        <v>97.82</v>
      </c>
      <c r="G1476" s="71">
        <v>1000</v>
      </c>
      <c r="H1476" t="s">
        <v>113</v>
      </c>
      <c r="I1476">
        <v>-20</v>
      </c>
      <c r="J1476" s="72">
        <v>7422666.0300000003</v>
      </c>
    </row>
    <row r="1477" spans="4:10" x14ac:dyDescent="0.2">
      <c r="D1477" t="s">
        <v>460</v>
      </c>
      <c r="E1477" t="s">
        <v>17</v>
      </c>
      <c r="F1477">
        <v>0.37</v>
      </c>
      <c r="G1477" s="71">
        <v>1000</v>
      </c>
      <c r="H1477" t="s">
        <v>114</v>
      </c>
      <c r="I1477" s="72">
        <v>-3685.9</v>
      </c>
      <c r="J1477" s="72">
        <v>7422686.0300000003</v>
      </c>
    </row>
    <row r="1478" spans="4:10" x14ac:dyDescent="0.2">
      <c r="D1478" t="s">
        <v>460</v>
      </c>
      <c r="E1478" t="s">
        <v>17</v>
      </c>
      <c r="F1478">
        <v>97.82</v>
      </c>
      <c r="G1478" s="71">
        <v>1000</v>
      </c>
      <c r="H1478" t="s">
        <v>115</v>
      </c>
      <c r="I1478" s="72">
        <v>-978200</v>
      </c>
      <c r="J1478" s="72">
        <v>7426371.9199999999</v>
      </c>
    </row>
    <row r="1479" spans="4:10" x14ac:dyDescent="0.2">
      <c r="D1479" t="s">
        <v>460</v>
      </c>
      <c r="E1479" t="s">
        <v>17</v>
      </c>
      <c r="F1479">
        <v>97.82</v>
      </c>
      <c r="G1479" s="71">
        <v>1000</v>
      </c>
      <c r="H1479" t="s">
        <v>113</v>
      </c>
      <c r="I1479">
        <v>-20</v>
      </c>
      <c r="J1479" s="72">
        <v>8404571.9199999999</v>
      </c>
    </row>
    <row r="1480" spans="4:10" x14ac:dyDescent="0.2">
      <c r="D1480" t="s">
        <v>460</v>
      </c>
      <c r="E1480" t="s">
        <v>17</v>
      </c>
      <c r="F1480">
        <v>0.37</v>
      </c>
      <c r="G1480" s="71">
        <v>1000</v>
      </c>
      <c r="H1480" t="s">
        <v>114</v>
      </c>
      <c r="I1480" s="72">
        <v>-3685.9</v>
      </c>
      <c r="J1480" s="72">
        <v>8404591.9199999999</v>
      </c>
    </row>
    <row r="1481" spans="4:10" x14ac:dyDescent="0.2">
      <c r="D1481" t="s">
        <v>460</v>
      </c>
      <c r="E1481" t="s">
        <v>17</v>
      </c>
      <c r="F1481">
        <v>97.82</v>
      </c>
      <c r="G1481" s="71">
        <v>1000</v>
      </c>
      <c r="H1481" t="s">
        <v>115</v>
      </c>
      <c r="I1481" s="72">
        <v>-978200</v>
      </c>
      <c r="J1481" s="72">
        <v>8408277.8200000003</v>
      </c>
    </row>
    <row r="1482" spans="4:10" x14ac:dyDescent="0.2">
      <c r="D1482" t="s">
        <v>190</v>
      </c>
      <c r="E1482" t="s">
        <v>17</v>
      </c>
      <c r="F1482">
        <v>97.76</v>
      </c>
      <c r="G1482" s="71">
        <v>1000</v>
      </c>
      <c r="H1482" t="s">
        <v>113</v>
      </c>
      <c r="I1482">
        <v>-20</v>
      </c>
      <c r="J1482" s="72">
        <v>9386477.8200000003</v>
      </c>
    </row>
    <row r="1483" spans="4:10" x14ac:dyDescent="0.2">
      <c r="D1483" t="s">
        <v>190</v>
      </c>
      <c r="E1483" t="s">
        <v>17</v>
      </c>
      <c r="F1483">
        <v>0.36</v>
      </c>
      <c r="G1483" s="71">
        <v>1000</v>
      </c>
      <c r="H1483" t="s">
        <v>114</v>
      </c>
      <c r="I1483" s="72">
        <v>-3605.77</v>
      </c>
      <c r="J1483" s="72">
        <v>9386497.8200000003</v>
      </c>
    </row>
    <row r="1484" spans="4:10" x14ac:dyDescent="0.2">
      <c r="D1484" t="s">
        <v>190</v>
      </c>
      <c r="E1484" t="s">
        <v>17</v>
      </c>
      <c r="F1484">
        <v>97.76</v>
      </c>
      <c r="G1484" s="71">
        <v>1000</v>
      </c>
      <c r="H1484" t="s">
        <v>115</v>
      </c>
      <c r="I1484" s="72">
        <v>-977600</v>
      </c>
      <c r="J1484" s="72">
        <v>9390103.5899999999</v>
      </c>
    </row>
    <row r="1485" spans="4:10" x14ac:dyDescent="0.2">
      <c r="D1485" t="s">
        <v>190</v>
      </c>
      <c r="E1485" t="s">
        <v>17</v>
      </c>
      <c r="F1485">
        <v>97.76</v>
      </c>
      <c r="G1485" s="71">
        <v>1000</v>
      </c>
      <c r="H1485" t="s">
        <v>113</v>
      </c>
      <c r="I1485">
        <v>-20</v>
      </c>
      <c r="J1485" s="72">
        <v>10367703.59</v>
      </c>
    </row>
    <row r="1486" spans="4:10" x14ac:dyDescent="0.2">
      <c r="D1486" t="s">
        <v>190</v>
      </c>
      <c r="E1486" t="s">
        <v>17</v>
      </c>
      <c r="F1486">
        <v>0.36</v>
      </c>
      <c r="G1486" s="71">
        <v>1000</v>
      </c>
      <c r="H1486" t="s">
        <v>114</v>
      </c>
      <c r="I1486" s="72">
        <v>-3605.77</v>
      </c>
      <c r="J1486" s="72">
        <v>10367723.59</v>
      </c>
    </row>
    <row r="1487" spans="4:10" x14ac:dyDescent="0.2">
      <c r="D1487" t="s">
        <v>190</v>
      </c>
      <c r="E1487" t="s">
        <v>17</v>
      </c>
      <c r="F1487">
        <v>97.76</v>
      </c>
      <c r="G1487" s="71">
        <v>1000</v>
      </c>
      <c r="H1487" t="s">
        <v>115</v>
      </c>
      <c r="I1487" s="72">
        <v>-977600</v>
      </c>
      <c r="J1487" s="72">
        <v>10371329.359999999</v>
      </c>
    </row>
    <row r="1488" spans="4:10" x14ac:dyDescent="0.2">
      <c r="D1488" t="s">
        <v>190</v>
      </c>
      <c r="E1488" t="s">
        <v>17</v>
      </c>
      <c r="F1488">
        <v>97.76</v>
      </c>
      <c r="G1488" s="71">
        <v>1000</v>
      </c>
      <c r="H1488" t="s">
        <v>113</v>
      </c>
      <c r="I1488">
        <v>-20</v>
      </c>
      <c r="J1488" s="72">
        <v>11348929.359999999</v>
      </c>
    </row>
    <row r="1489" spans="4:10" x14ac:dyDescent="0.2">
      <c r="D1489" t="s">
        <v>190</v>
      </c>
      <c r="E1489" t="s">
        <v>17</v>
      </c>
      <c r="F1489">
        <v>0.36</v>
      </c>
      <c r="G1489" s="71">
        <v>1000</v>
      </c>
      <c r="H1489" t="s">
        <v>114</v>
      </c>
      <c r="I1489" s="72">
        <v>-3605.77</v>
      </c>
      <c r="J1489" s="72">
        <v>11348949.359999999</v>
      </c>
    </row>
    <row r="1490" spans="4:10" x14ac:dyDescent="0.2">
      <c r="D1490" t="s">
        <v>190</v>
      </c>
      <c r="E1490" t="s">
        <v>17</v>
      </c>
      <c r="F1490">
        <v>97.76</v>
      </c>
      <c r="G1490" s="71">
        <v>1000</v>
      </c>
      <c r="H1490" t="s">
        <v>115</v>
      </c>
      <c r="I1490" s="72">
        <v>-977600</v>
      </c>
      <c r="J1490" s="72">
        <v>11352555.130000001</v>
      </c>
    </row>
    <row r="1491" spans="4:10" x14ac:dyDescent="0.2">
      <c r="D1491" t="s">
        <v>190</v>
      </c>
      <c r="E1491" t="s">
        <v>17</v>
      </c>
      <c r="F1491">
        <v>97.76</v>
      </c>
      <c r="G1491" s="71">
        <v>1000</v>
      </c>
      <c r="H1491" t="s">
        <v>113</v>
      </c>
      <c r="I1491">
        <v>-20</v>
      </c>
      <c r="J1491" s="72">
        <v>12330155.130000001</v>
      </c>
    </row>
    <row r="1492" spans="4:10" x14ac:dyDescent="0.2">
      <c r="D1492" t="s">
        <v>190</v>
      </c>
      <c r="E1492" t="s">
        <v>17</v>
      </c>
      <c r="F1492">
        <v>0.36</v>
      </c>
      <c r="G1492" s="71">
        <v>1000</v>
      </c>
      <c r="H1492" t="s">
        <v>114</v>
      </c>
      <c r="I1492" s="72">
        <v>-3605.77</v>
      </c>
      <c r="J1492" s="72">
        <v>12330175.130000001</v>
      </c>
    </row>
    <row r="1493" spans="4:10" x14ac:dyDescent="0.2">
      <c r="D1493" t="s">
        <v>190</v>
      </c>
      <c r="E1493" t="s">
        <v>17</v>
      </c>
      <c r="F1493">
        <v>97.76</v>
      </c>
      <c r="G1493" s="71">
        <v>1000</v>
      </c>
      <c r="H1493" t="s">
        <v>115</v>
      </c>
      <c r="I1493" s="72">
        <v>-977600</v>
      </c>
      <c r="J1493" s="72">
        <v>12333780.9</v>
      </c>
    </row>
    <row r="1494" spans="4:10" x14ac:dyDescent="0.2">
      <c r="D1494" t="s">
        <v>191</v>
      </c>
      <c r="E1494" t="s">
        <v>17</v>
      </c>
      <c r="F1494">
        <v>97.86</v>
      </c>
      <c r="G1494" s="71">
        <v>1000</v>
      </c>
      <c r="H1494" t="s">
        <v>113</v>
      </c>
      <c r="I1494">
        <v>-20</v>
      </c>
      <c r="J1494" s="72">
        <v>13311380.9</v>
      </c>
    </row>
    <row r="1495" spans="4:10" x14ac:dyDescent="0.2">
      <c r="D1495" t="s">
        <v>191</v>
      </c>
      <c r="E1495" t="s">
        <v>17</v>
      </c>
      <c r="F1495">
        <v>0.35</v>
      </c>
      <c r="G1495" s="71">
        <v>1000</v>
      </c>
      <c r="H1495" t="s">
        <v>114</v>
      </c>
      <c r="I1495" s="72">
        <v>-3525.64</v>
      </c>
      <c r="J1495" s="72">
        <v>13311400.9</v>
      </c>
    </row>
    <row r="1496" spans="4:10" x14ac:dyDescent="0.2">
      <c r="D1496" t="s">
        <v>191</v>
      </c>
      <c r="E1496" t="s">
        <v>17</v>
      </c>
      <c r="F1496">
        <v>97.86</v>
      </c>
      <c r="G1496" s="71">
        <v>1000</v>
      </c>
      <c r="H1496" t="s">
        <v>115</v>
      </c>
      <c r="I1496" s="72">
        <v>-978600</v>
      </c>
      <c r="J1496" s="72">
        <v>13314926.539999999</v>
      </c>
    </row>
    <row r="1497" spans="4:10" x14ac:dyDescent="0.2">
      <c r="D1497" t="s">
        <v>191</v>
      </c>
      <c r="E1497" t="s">
        <v>17</v>
      </c>
      <c r="F1497">
        <v>97.86</v>
      </c>
      <c r="G1497" s="71">
        <v>1000</v>
      </c>
      <c r="H1497" t="s">
        <v>113</v>
      </c>
      <c r="I1497">
        <v>-20</v>
      </c>
      <c r="J1497" s="72">
        <v>14293526.539999999</v>
      </c>
    </row>
    <row r="1498" spans="4:10" x14ac:dyDescent="0.2">
      <c r="D1498" t="s">
        <v>191</v>
      </c>
      <c r="E1498" t="s">
        <v>17</v>
      </c>
      <c r="F1498">
        <v>0.35</v>
      </c>
      <c r="G1498" s="71">
        <v>1000</v>
      </c>
      <c r="H1498" t="s">
        <v>114</v>
      </c>
      <c r="I1498" s="72">
        <v>-3525.64</v>
      </c>
      <c r="J1498" s="72">
        <v>14293546.539999999</v>
      </c>
    </row>
    <row r="1499" spans="4:10" x14ac:dyDescent="0.2">
      <c r="D1499" t="s">
        <v>191</v>
      </c>
      <c r="E1499" t="s">
        <v>17</v>
      </c>
      <c r="F1499">
        <v>97.86</v>
      </c>
      <c r="G1499" s="71">
        <v>1000</v>
      </c>
      <c r="H1499" t="s">
        <v>115</v>
      </c>
      <c r="I1499" s="72">
        <v>-978600</v>
      </c>
      <c r="J1499" s="72">
        <v>14297072.18</v>
      </c>
    </row>
    <row r="1500" spans="4:10" x14ac:dyDescent="0.2">
      <c r="D1500" t="s">
        <v>191</v>
      </c>
      <c r="E1500" t="s">
        <v>17</v>
      </c>
      <c r="F1500">
        <v>97.86</v>
      </c>
      <c r="G1500" s="71">
        <v>1000</v>
      </c>
      <c r="H1500" t="s">
        <v>113</v>
      </c>
      <c r="I1500">
        <v>-20</v>
      </c>
      <c r="J1500" s="72">
        <v>15275672.18</v>
      </c>
    </row>
    <row r="1501" spans="4:10" x14ac:dyDescent="0.2">
      <c r="D1501" t="s">
        <v>191</v>
      </c>
      <c r="E1501" t="s">
        <v>17</v>
      </c>
      <c r="F1501">
        <v>0.35</v>
      </c>
      <c r="G1501" s="71">
        <v>1000</v>
      </c>
      <c r="H1501" t="s">
        <v>114</v>
      </c>
      <c r="I1501" s="72">
        <v>-3525.64</v>
      </c>
      <c r="J1501" s="72">
        <v>15275692.18</v>
      </c>
    </row>
    <row r="1502" spans="4:10" x14ac:dyDescent="0.2">
      <c r="D1502" t="s">
        <v>191</v>
      </c>
      <c r="E1502" t="s">
        <v>17</v>
      </c>
      <c r="F1502">
        <v>97.86</v>
      </c>
      <c r="G1502" s="71">
        <v>1000</v>
      </c>
      <c r="H1502" t="s">
        <v>115</v>
      </c>
      <c r="I1502" s="72">
        <v>-978600</v>
      </c>
      <c r="J1502" s="72">
        <v>15279217.82</v>
      </c>
    </row>
    <row r="1503" spans="4:10" x14ac:dyDescent="0.2">
      <c r="D1503" t="s">
        <v>191</v>
      </c>
      <c r="E1503" t="s">
        <v>17</v>
      </c>
      <c r="F1503">
        <v>97.86</v>
      </c>
      <c r="G1503" s="71">
        <v>1000</v>
      </c>
      <c r="H1503" t="s">
        <v>113</v>
      </c>
      <c r="I1503">
        <v>-20</v>
      </c>
      <c r="J1503" s="72">
        <v>16257817.82</v>
      </c>
    </row>
    <row r="1504" spans="4:10" x14ac:dyDescent="0.2">
      <c r="D1504" t="s">
        <v>191</v>
      </c>
      <c r="E1504" t="s">
        <v>17</v>
      </c>
      <c r="F1504">
        <v>0.35</v>
      </c>
      <c r="G1504" s="71">
        <v>1000</v>
      </c>
      <c r="H1504" t="s">
        <v>114</v>
      </c>
      <c r="I1504" s="72">
        <v>-3525.64</v>
      </c>
      <c r="J1504" s="72">
        <v>16257837.82</v>
      </c>
    </row>
    <row r="1505" spans="4:10" x14ac:dyDescent="0.2">
      <c r="D1505" t="s">
        <v>191</v>
      </c>
      <c r="E1505" t="s">
        <v>17</v>
      </c>
      <c r="F1505">
        <v>97.86</v>
      </c>
      <c r="G1505" s="71">
        <v>1000</v>
      </c>
      <c r="H1505" t="s">
        <v>115</v>
      </c>
      <c r="I1505" s="72">
        <v>-978600</v>
      </c>
      <c r="J1505" s="72">
        <v>16261363.460000001</v>
      </c>
    </row>
    <row r="1506" spans="4:10" x14ac:dyDescent="0.2">
      <c r="D1506" t="s">
        <v>191</v>
      </c>
      <c r="E1506" t="s">
        <v>17</v>
      </c>
      <c r="F1506">
        <v>97.86</v>
      </c>
      <c r="G1506" s="71">
        <v>1000</v>
      </c>
      <c r="H1506" t="s">
        <v>113</v>
      </c>
      <c r="I1506">
        <v>-20</v>
      </c>
      <c r="J1506" s="72">
        <v>17239963.460000001</v>
      </c>
    </row>
    <row r="1507" spans="4:10" x14ac:dyDescent="0.2">
      <c r="D1507" t="s">
        <v>191</v>
      </c>
      <c r="E1507" t="s">
        <v>17</v>
      </c>
      <c r="F1507">
        <v>0.35</v>
      </c>
      <c r="G1507" s="71">
        <v>1000</v>
      </c>
      <c r="H1507" t="s">
        <v>114</v>
      </c>
      <c r="I1507" s="72">
        <v>-3525.64</v>
      </c>
      <c r="J1507" s="72">
        <v>17239983.460000001</v>
      </c>
    </row>
    <row r="1508" spans="4:10" x14ac:dyDescent="0.2">
      <c r="D1508" t="s">
        <v>191</v>
      </c>
      <c r="E1508" t="s">
        <v>17</v>
      </c>
      <c r="F1508">
        <v>97.86</v>
      </c>
      <c r="G1508" s="71">
        <v>1000</v>
      </c>
      <c r="H1508" t="s">
        <v>115</v>
      </c>
      <c r="I1508" s="72">
        <v>-978600</v>
      </c>
      <c r="J1508" s="72">
        <v>17243509.100000001</v>
      </c>
    </row>
    <row r="1509" spans="4:10" x14ac:dyDescent="0.2">
      <c r="D1509" t="s">
        <v>461</v>
      </c>
      <c r="E1509" t="s">
        <v>17</v>
      </c>
      <c r="F1509">
        <v>97.89</v>
      </c>
      <c r="G1509" s="71">
        <v>1000</v>
      </c>
      <c r="H1509" t="s">
        <v>113</v>
      </c>
      <c r="I1509">
        <v>-20</v>
      </c>
      <c r="J1509" s="72">
        <v>18222109.100000001</v>
      </c>
    </row>
    <row r="1510" spans="4:10" x14ac:dyDescent="0.2">
      <c r="D1510" t="s">
        <v>461</v>
      </c>
      <c r="E1510" t="s">
        <v>17</v>
      </c>
      <c r="F1510">
        <v>0.34</v>
      </c>
      <c r="G1510" s="71">
        <v>1000</v>
      </c>
      <c r="H1510" t="s">
        <v>114</v>
      </c>
      <c r="I1510" s="72">
        <v>-3445.51</v>
      </c>
      <c r="J1510" s="72">
        <v>18222129.100000001</v>
      </c>
    </row>
    <row r="1511" spans="4:10" x14ac:dyDescent="0.2">
      <c r="D1511" t="s">
        <v>461</v>
      </c>
      <c r="E1511" t="s">
        <v>17</v>
      </c>
      <c r="F1511">
        <v>97.89</v>
      </c>
      <c r="G1511" s="71">
        <v>1000</v>
      </c>
      <c r="H1511" t="s">
        <v>115</v>
      </c>
      <c r="I1511" s="72">
        <v>-978900</v>
      </c>
      <c r="J1511" s="72">
        <v>18225574.620000001</v>
      </c>
    </row>
    <row r="1512" spans="4:10" x14ac:dyDescent="0.2">
      <c r="D1512" t="s">
        <v>462</v>
      </c>
      <c r="E1512" t="s">
        <v>15</v>
      </c>
      <c r="F1512">
        <v>101.26</v>
      </c>
      <c r="G1512" s="71">
        <v>-1000</v>
      </c>
      <c r="H1512" t="s">
        <v>113</v>
      </c>
      <c r="I1512">
        <v>-20</v>
      </c>
      <c r="J1512" s="72">
        <v>19204474.620000001</v>
      </c>
    </row>
    <row r="1513" spans="4:10" x14ac:dyDescent="0.2">
      <c r="D1513" t="s">
        <v>462</v>
      </c>
      <c r="E1513" t="s">
        <v>15</v>
      </c>
      <c r="F1513">
        <v>0.34</v>
      </c>
      <c r="G1513" s="71">
        <v>-1000</v>
      </c>
      <c r="H1513" t="s">
        <v>114</v>
      </c>
      <c r="I1513" s="72">
        <v>3365.38</v>
      </c>
      <c r="J1513" s="72">
        <v>19204494.620000001</v>
      </c>
    </row>
    <row r="1514" spans="4:10" x14ac:dyDescent="0.2">
      <c r="D1514" t="s">
        <v>462</v>
      </c>
      <c r="E1514" t="s">
        <v>15</v>
      </c>
      <c r="F1514">
        <v>101.26</v>
      </c>
      <c r="G1514" s="71">
        <v>-1000</v>
      </c>
      <c r="H1514" t="s">
        <v>115</v>
      </c>
      <c r="I1514" s="72">
        <v>1012600</v>
      </c>
      <c r="J1514" s="72">
        <v>19201129.23</v>
      </c>
    </row>
    <row r="1515" spans="4:10" x14ac:dyDescent="0.2">
      <c r="D1515" t="s">
        <v>462</v>
      </c>
      <c r="E1515" t="s">
        <v>15</v>
      </c>
      <c r="F1515">
        <v>101.26</v>
      </c>
      <c r="G1515" s="71">
        <v>-1000</v>
      </c>
      <c r="H1515" t="s">
        <v>113</v>
      </c>
      <c r="I1515">
        <v>-20</v>
      </c>
      <c r="J1515" s="72">
        <v>18188529.23</v>
      </c>
    </row>
    <row r="1516" spans="4:10" x14ac:dyDescent="0.2">
      <c r="D1516" t="s">
        <v>462</v>
      </c>
      <c r="E1516" t="s">
        <v>15</v>
      </c>
      <c r="F1516">
        <v>0.34</v>
      </c>
      <c r="G1516" s="71">
        <v>-1000</v>
      </c>
      <c r="H1516" t="s">
        <v>114</v>
      </c>
      <c r="I1516" s="72">
        <v>3365.38</v>
      </c>
      <c r="J1516" s="72">
        <v>18188549.23</v>
      </c>
    </row>
    <row r="1517" spans="4:10" x14ac:dyDescent="0.2">
      <c r="D1517" t="s">
        <v>462</v>
      </c>
      <c r="E1517" t="s">
        <v>15</v>
      </c>
      <c r="F1517">
        <v>101.26</v>
      </c>
      <c r="G1517" s="71">
        <v>-1000</v>
      </c>
      <c r="H1517" t="s">
        <v>115</v>
      </c>
      <c r="I1517" s="72">
        <v>1012600</v>
      </c>
      <c r="J1517" s="72">
        <v>18185183.850000001</v>
      </c>
    </row>
    <row r="1518" spans="4:10" x14ac:dyDescent="0.2">
      <c r="D1518" t="s">
        <v>463</v>
      </c>
      <c r="E1518" t="s">
        <v>15</v>
      </c>
      <c r="F1518">
        <v>101.21</v>
      </c>
      <c r="G1518" s="71">
        <v>-1000</v>
      </c>
      <c r="H1518" t="s">
        <v>113</v>
      </c>
      <c r="I1518">
        <v>-20</v>
      </c>
      <c r="J1518" s="72">
        <v>17172583.850000001</v>
      </c>
    </row>
    <row r="1519" spans="4:10" x14ac:dyDescent="0.2">
      <c r="D1519" t="s">
        <v>463</v>
      </c>
      <c r="E1519" t="s">
        <v>15</v>
      </c>
      <c r="F1519">
        <v>0.33</v>
      </c>
      <c r="G1519" s="71">
        <v>-1000</v>
      </c>
      <c r="H1519" t="s">
        <v>114</v>
      </c>
      <c r="I1519" s="72">
        <v>3285.26</v>
      </c>
      <c r="J1519" s="72">
        <v>17172603.850000001</v>
      </c>
    </row>
    <row r="1520" spans="4:10" x14ac:dyDescent="0.2">
      <c r="D1520" t="s">
        <v>463</v>
      </c>
      <c r="E1520" t="s">
        <v>15</v>
      </c>
      <c r="F1520">
        <v>101.21</v>
      </c>
      <c r="G1520" s="71">
        <v>-1000</v>
      </c>
      <c r="H1520" t="s">
        <v>115</v>
      </c>
      <c r="I1520" s="72">
        <v>1012100</v>
      </c>
      <c r="J1520" s="72">
        <v>17169318.59</v>
      </c>
    </row>
    <row r="1521" spans="4:10" x14ac:dyDescent="0.2">
      <c r="D1521" t="s">
        <v>464</v>
      </c>
      <c r="E1521" t="s">
        <v>15</v>
      </c>
      <c r="F1521">
        <v>101.31</v>
      </c>
      <c r="G1521" s="71">
        <v>-1000</v>
      </c>
      <c r="H1521" t="s">
        <v>113</v>
      </c>
      <c r="I1521">
        <v>-20</v>
      </c>
      <c r="J1521" s="72">
        <v>16157218.59</v>
      </c>
    </row>
    <row r="1522" spans="4:10" x14ac:dyDescent="0.2">
      <c r="D1522" t="s">
        <v>464</v>
      </c>
      <c r="E1522" t="s">
        <v>15</v>
      </c>
      <c r="F1522">
        <v>0.32</v>
      </c>
      <c r="G1522" s="71">
        <v>-1000</v>
      </c>
      <c r="H1522" t="s">
        <v>114</v>
      </c>
      <c r="I1522" s="72">
        <v>3205.13</v>
      </c>
      <c r="J1522" s="72">
        <v>16157238.59</v>
      </c>
    </row>
    <row r="1523" spans="4:10" x14ac:dyDescent="0.2">
      <c r="D1523" t="s">
        <v>464</v>
      </c>
      <c r="E1523" t="s">
        <v>15</v>
      </c>
      <c r="F1523">
        <v>101.31</v>
      </c>
      <c r="G1523" s="71">
        <v>-1000</v>
      </c>
      <c r="H1523" t="s">
        <v>115</v>
      </c>
      <c r="I1523" s="72">
        <v>1013100</v>
      </c>
      <c r="J1523" s="72">
        <v>16154033.460000001</v>
      </c>
    </row>
    <row r="1524" spans="4:10" x14ac:dyDescent="0.2">
      <c r="D1524" t="s">
        <v>464</v>
      </c>
      <c r="E1524" t="s">
        <v>15</v>
      </c>
      <c r="F1524">
        <v>101.31</v>
      </c>
      <c r="G1524" s="71">
        <v>-1000</v>
      </c>
      <c r="H1524" t="s">
        <v>113</v>
      </c>
      <c r="I1524">
        <v>-20</v>
      </c>
      <c r="J1524" s="72">
        <v>15140933.460000001</v>
      </c>
    </row>
    <row r="1525" spans="4:10" x14ac:dyDescent="0.2">
      <c r="D1525" t="s">
        <v>464</v>
      </c>
      <c r="E1525" t="s">
        <v>15</v>
      </c>
      <c r="F1525">
        <v>0.32</v>
      </c>
      <c r="G1525" s="71">
        <v>-1000</v>
      </c>
      <c r="H1525" t="s">
        <v>114</v>
      </c>
      <c r="I1525" s="72">
        <v>3205.13</v>
      </c>
      <c r="J1525" s="72">
        <v>15140953.460000001</v>
      </c>
    </row>
    <row r="1526" spans="4:10" x14ac:dyDescent="0.2">
      <c r="D1526" t="s">
        <v>464</v>
      </c>
      <c r="E1526" t="s">
        <v>15</v>
      </c>
      <c r="F1526">
        <v>101.31</v>
      </c>
      <c r="G1526" s="71">
        <v>-1000</v>
      </c>
      <c r="H1526" t="s">
        <v>115</v>
      </c>
      <c r="I1526" s="72">
        <v>1013100</v>
      </c>
      <c r="J1526" s="72">
        <v>15137748.33</v>
      </c>
    </row>
    <row r="1527" spans="4:10" x14ac:dyDescent="0.2">
      <c r="D1527" t="s">
        <v>465</v>
      </c>
      <c r="E1527" t="s">
        <v>17</v>
      </c>
      <c r="F1527">
        <v>97.65</v>
      </c>
      <c r="G1527" s="71">
        <v>1000</v>
      </c>
      <c r="H1527" t="s">
        <v>113</v>
      </c>
      <c r="I1527">
        <v>-20</v>
      </c>
      <c r="J1527" s="72">
        <v>14124648.33</v>
      </c>
    </row>
    <row r="1528" spans="4:10" x14ac:dyDescent="0.2">
      <c r="D1528" t="s">
        <v>465</v>
      </c>
      <c r="E1528" t="s">
        <v>17</v>
      </c>
      <c r="F1528">
        <v>0.24</v>
      </c>
      <c r="G1528" s="71">
        <v>1000</v>
      </c>
      <c r="H1528" t="s">
        <v>114</v>
      </c>
      <c r="I1528" s="72">
        <v>-2403.85</v>
      </c>
      <c r="J1528" s="72">
        <v>14124668.33</v>
      </c>
    </row>
    <row r="1529" spans="4:10" x14ac:dyDescent="0.2">
      <c r="D1529" t="s">
        <v>465</v>
      </c>
      <c r="E1529" t="s">
        <v>17</v>
      </c>
      <c r="F1529">
        <v>97.65</v>
      </c>
      <c r="G1529" s="71">
        <v>1000</v>
      </c>
      <c r="H1529" t="s">
        <v>115</v>
      </c>
      <c r="I1529" s="72">
        <v>-976500</v>
      </c>
      <c r="J1529" s="72">
        <v>14127072.18</v>
      </c>
    </row>
    <row r="1530" spans="4:10" x14ac:dyDescent="0.2">
      <c r="D1530" t="s">
        <v>466</v>
      </c>
      <c r="E1530" t="s">
        <v>17</v>
      </c>
      <c r="F1530">
        <v>97.75</v>
      </c>
      <c r="G1530" s="71">
        <v>1000</v>
      </c>
      <c r="H1530" t="s">
        <v>113</v>
      </c>
      <c r="I1530">
        <v>-20</v>
      </c>
      <c r="J1530" s="72">
        <v>15103572.18</v>
      </c>
    </row>
    <row r="1531" spans="4:10" x14ac:dyDescent="0.2">
      <c r="D1531" t="s">
        <v>466</v>
      </c>
      <c r="E1531" t="s">
        <v>17</v>
      </c>
      <c r="F1531">
        <v>0.23</v>
      </c>
      <c r="G1531" s="71">
        <v>1000</v>
      </c>
      <c r="H1531" t="s">
        <v>114</v>
      </c>
      <c r="I1531" s="72">
        <v>-2323.7199999999998</v>
      </c>
      <c r="J1531" s="72">
        <v>15103592.18</v>
      </c>
    </row>
    <row r="1532" spans="4:10" x14ac:dyDescent="0.2">
      <c r="D1532" t="s">
        <v>466</v>
      </c>
      <c r="E1532" t="s">
        <v>17</v>
      </c>
      <c r="F1532">
        <v>97.75</v>
      </c>
      <c r="G1532" s="71">
        <v>1000</v>
      </c>
      <c r="H1532" t="s">
        <v>115</v>
      </c>
      <c r="I1532" s="72">
        <v>-977500</v>
      </c>
      <c r="J1532" s="72">
        <v>15105915.9</v>
      </c>
    </row>
    <row r="1533" spans="4:10" x14ac:dyDescent="0.2">
      <c r="D1533" t="s">
        <v>466</v>
      </c>
      <c r="E1533" t="s">
        <v>17</v>
      </c>
      <c r="F1533">
        <v>97.75</v>
      </c>
      <c r="G1533" s="71">
        <v>1000</v>
      </c>
      <c r="H1533" t="s">
        <v>113</v>
      </c>
      <c r="I1533">
        <v>-20</v>
      </c>
      <c r="J1533" s="72">
        <v>16083415.9</v>
      </c>
    </row>
    <row r="1534" spans="4:10" x14ac:dyDescent="0.2">
      <c r="D1534" t="s">
        <v>466</v>
      </c>
      <c r="E1534" t="s">
        <v>17</v>
      </c>
      <c r="F1534">
        <v>0.23</v>
      </c>
      <c r="G1534" s="71">
        <v>1000</v>
      </c>
      <c r="H1534" t="s">
        <v>114</v>
      </c>
      <c r="I1534" s="72">
        <v>-2323.7199999999998</v>
      </c>
      <c r="J1534" s="72">
        <v>16083435.9</v>
      </c>
    </row>
    <row r="1535" spans="4:10" x14ac:dyDescent="0.2">
      <c r="D1535" t="s">
        <v>466</v>
      </c>
      <c r="E1535" t="s">
        <v>17</v>
      </c>
      <c r="F1535">
        <v>97.75</v>
      </c>
      <c r="G1535" s="71">
        <v>1000</v>
      </c>
      <c r="H1535" t="s">
        <v>115</v>
      </c>
      <c r="I1535" s="72">
        <v>-977500</v>
      </c>
      <c r="J1535" s="72">
        <v>16085759.619999999</v>
      </c>
    </row>
    <row r="1536" spans="4:10" x14ac:dyDescent="0.2">
      <c r="D1536" t="s">
        <v>466</v>
      </c>
      <c r="E1536" t="s">
        <v>17</v>
      </c>
      <c r="F1536">
        <v>97.75</v>
      </c>
      <c r="G1536" s="71">
        <v>1000</v>
      </c>
      <c r="H1536" t="s">
        <v>113</v>
      </c>
      <c r="I1536">
        <v>-20</v>
      </c>
      <c r="J1536" s="72">
        <v>17063259.620000001</v>
      </c>
    </row>
    <row r="1537" spans="4:10" x14ac:dyDescent="0.2">
      <c r="D1537" t="s">
        <v>466</v>
      </c>
      <c r="E1537" t="s">
        <v>17</v>
      </c>
      <c r="F1537">
        <v>0.23</v>
      </c>
      <c r="G1537" s="71">
        <v>1000</v>
      </c>
      <c r="H1537" t="s">
        <v>114</v>
      </c>
      <c r="I1537" s="72">
        <v>-2323.7199999999998</v>
      </c>
      <c r="J1537" s="72">
        <v>17063279.620000001</v>
      </c>
    </row>
    <row r="1538" spans="4:10" x14ac:dyDescent="0.2">
      <c r="D1538" t="s">
        <v>466</v>
      </c>
      <c r="E1538" t="s">
        <v>17</v>
      </c>
      <c r="F1538">
        <v>97.75</v>
      </c>
      <c r="G1538" s="71">
        <v>1000</v>
      </c>
      <c r="H1538" t="s">
        <v>115</v>
      </c>
      <c r="I1538" s="72">
        <v>-977500</v>
      </c>
      <c r="J1538" s="72">
        <v>17065603.329999998</v>
      </c>
    </row>
    <row r="1539" spans="4:10" x14ac:dyDescent="0.2">
      <c r="D1539" t="s">
        <v>467</v>
      </c>
      <c r="E1539" t="s">
        <v>17</v>
      </c>
      <c r="F1539">
        <v>97.86</v>
      </c>
      <c r="G1539" s="71">
        <v>1000</v>
      </c>
      <c r="H1539" t="s">
        <v>113</v>
      </c>
      <c r="I1539">
        <v>-20</v>
      </c>
      <c r="J1539" s="72">
        <v>18043103.329999998</v>
      </c>
    </row>
    <row r="1540" spans="4:10" x14ac:dyDescent="0.2">
      <c r="D1540" t="s">
        <v>467</v>
      </c>
      <c r="E1540" t="s">
        <v>17</v>
      </c>
      <c r="F1540">
        <v>0.22</v>
      </c>
      <c r="G1540" s="71">
        <v>1000</v>
      </c>
      <c r="H1540" t="s">
        <v>114</v>
      </c>
      <c r="I1540" s="72">
        <v>-2243.59</v>
      </c>
      <c r="J1540" s="72">
        <v>18043123.329999998</v>
      </c>
    </row>
    <row r="1541" spans="4:10" x14ac:dyDescent="0.2">
      <c r="D1541" t="s">
        <v>467</v>
      </c>
      <c r="E1541" t="s">
        <v>17</v>
      </c>
      <c r="F1541">
        <v>97.86</v>
      </c>
      <c r="G1541" s="71">
        <v>1000</v>
      </c>
      <c r="H1541" t="s">
        <v>115</v>
      </c>
      <c r="I1541" s="72">
        <v>-978600</v>
      </c>
      <c r="J1541" s="72">
        <v>18045366.920000002</v>
      </c>
    </row>
    <row r="1542" spans="4:10" x14ac:dyDescent="0.2">
      <c r="D1542" t="s">
        <v>467</v>
      </c>
      <c r="E1542" t="s">
        <v>17</v>
      </c>
      <c r="F1542">
        <v>97.86</v>
      </c>
      <c r="G1542" s="71">
        <v>1000</v>
      </c>
      <c r="H1542" t="s">
        <v>113</v>
      </c>
      <c r="I1542">
        <v>-20</v>
      </c>
      <c r="J1542" s="72">
        <v>19023966.920000002</v>
      </c>
    </row>
    <row r="1543" spans="4:10" x14ac:dyDescent="0.2">
      <c r="D1543" t="s">
        <v>467</v>
      </c>
      <c r="E1543" t="s">
        <v>17</v>
      </c>
      <c r="F1543">
        <v>0.22</v>
      </c>
      <c r="G1543" s="71">
        <v>1000</v>
      </c>
      <c r="H1543" t="s">
        <v>114</v>
      </c>
      <c r="I1543" s="72">
        <v>-2243.59</v>
      </c>
      <c r="J1543" s="72">
        <v>19023986.920000002</v>
      </c>
    </row>
    <row r="1544" spans="4:10" x14ac:dyDescent="0.2">
      <c r="D1544" t="s">
        <v>467</v>
      </c>
      <c r="E1544" t="s">
        <v>17</v>
      </c>
      <c r="F1544">
        <v>97.86</v>
      </c>
      <c r="G1544" s="71">
        <v>1000</v>
      </c>
      <c r="H1544" t="s">
        <v>115</v>
      </c>
      <c r="I1544" s="72">
        <v>-978600</v>
      </c>
      <c r="J1544" s="72">
        <v>19026230.510000002</v>
      </c>
    </row>
    <row r="1545" spans="4:10" x14ac:dyDescent="0.2">
      <c r="D1545" t="s">
        <v>467</v>
      </c>
      <c r="E1545" t="s">
        <v>17</v>
      </c>
      <c r="F1545">
        <v>97.86</v>
      </c>
      <c r="G1545" s="71">
        <v>1000</v>
      </c>
      <c r="H1545" t="s">
        <v>113</v>
      </c>
      <c r="I1545">
        <v>-20</v>
      </c>
      <c r="J1545" s="72">
        <v>20004830.510000002</v>
      </c>
    </row>
    <row r="1546" spans="4:10" x14ac:dyDescent="0.2">
      <c r="D1546" t="s">
        <v>467</v>
      </c>
      <c r="E1546" t="s">
        <v>17</v>
      </c>
      <c r="F1546">
        <v>0.22</v>
      </c>
      <c r="G1546" s="71">
        <v>1000</v>
      </c>
      <c r="H1546" t="s">
        <v>114</v>
      </c>
      <c r="I1546" s="72">
        <v>-2243.59</v>
      </c>
      <c r="J1546" s="72">
        <v>20004850.510000002</v>
      </c>
    </row>
    <row r="1547" spans="4:10" x14ac:dyDescent="0.2">
      <c r="D1547" t="s">
        <v>467</v>
      </c>
      <c r="E1547" t="s">
        <v>17</v>
      </c>
      <c r="F1547">
        <v>97.86</v>
      </c>
      <c r="G1547" s="71">
        <v>1000</v>
      </c>
      <c r="H1547" t="s">
        <v>115</v>
      </c>
      <c r="I1547" s="72">
        <v>-978600</v>
      </c>
      <c r="J1547" s="72">
        <v>20007094.100000001</v>
      </c>
    </row>
    <row r="1548" spans="4:10" x14ac:dyDescent="0.2">
      <c r="D1548" t="s">
        <v>468</v>
      </c>
      <c r="E1548" t="s">
        <v>17</v>
      </c>
      <c r="F1548">
        <v>97.72</v>
      </c>
      <c r="G1548" s="71">
        <v>-1000</v>
      </c>
      <c r="H1548" t="s">
        <v>113</v>
      </c>
      <c r="I1548">
        <v>-20</v>
      </c>
      <c r="J1548" s="72">
        <v>20985694.100000001</v>
      </c>
    </row>
    <row r="1549" spans="4:10" x14ac:dyDescent="0.2">
      <c r="D1549" t="s">
        <v>468</v>
      </c>
      <c r="E1549" t="s">
        <v>17</v>
      </c>
      <c r="F1549">
        <v>0.19</v>
      </c>
      <c r="G1549" s="71">
        <v>-1000</v>
      </c>
      <c r="H1549" t="s">
        <v>114</v>
      </c>
      <c r="I1549" s="72">
        <v>1923.08</v>
      </c>
      <c r="J1549" s="72">
        <v>20985714.100000001</v>
      </c>
    </row>
    <row r="1550" spans="4:10" x14ac:dyDescent="0.2">
      <c r="D1550" t="s">
        <v>468</v>
      </c>
      <c r="E1550" t="s">
        <v>17</v>
      </c>
      <c r="F1550">
        <v>97.72</v>
      </c>
      <c r="G1550" s="71">
        <v>-1000</v>
      </c>
      <c r="H1550" t="s">
        <v>115</v>
      </c>
      <c r="I1550" s="72">
        <v>977200</v>
      </c>
      <c r="J1550" s="72">
        <v>20983791.030000001</v>
      </c>
    </row>
    <row r="1551" spans="4:10" x14ac:dyDescent="0.2">
      <c r="D1551" t="s">
        <v>468</v>
      </c>
      <c r="E1551" t="s">
        <v>17</v>
      </c>
      <c r="F1551">
        <v>97.72</v>
      </c>
      <c r="G1551" s="71">
        <v>-1000</v>
      </c>
      <c r="H1551" t="s">
        <v>113</v>
      </c>
      <c r="I1551">
        <v>-20</v>
      </c>
      <c r="J1551" s="72">
        <v>20006591.030000001</v>
      </c>
    </row>
    <row r="1552" spans="4:10" x14ac:dyDescent="0.2">
      <c r="D1552" t="s">
        <v>468</v>
      </c>
      <c r="E1552" t="s">
        <v>17</v>
      </c>
      <c r="F1552">
        <v>0.19</v>
      </c>
      <c r="G1552" s="71">
        <v>-1000</v>
      </c>
      <c r="H1552" t="s">
        <v>114</v>
      </c>
      <c r="I1552" s="72">
        <v>1923.08</v>
      </c>
      <c r="J1552" s="72">
        <v>20006611.030000001</v>
      </c>
    </row>
    <row r="1553" spans="4:10" x14ac:dyDescent="0.2">
      <c r="D1553" t="s">
        <v>468</v>
      </c>
      <c r="E1553" t="s">
        <v>17</v>
      </c>
      <c r="F1553">
        <v>97.72</v>
      </c>
      <c r="G1553" s="71">
        <v>-1000</v>
      </c>
      <c r="H1553" t="s">
        <v>115</v>
      </c>
      <c r="I1553" s="72">
        <v>977200</v>
      </c>
      <c r="J1553" s="72">
        <v>20004687.949999999</v>
      </c>
    </row>
    <row r="1554" spans="4:10" x14ac:dyDescent="0.2">
      <c r="D1554" t="s">
        <v>468</v>
      </c>
      <c r="E1554" t="s">
        <v>17</v>
      </c>
      <c r="F1554">
        <v>97.72</v>
      </c>
      <c r="G1554" s="71">
        <v>-1000</v>
      </c>
      <c r="H1554" t="s">
        <v>113</v>
      </c>
      <c r="I1554">
        <v>-20</v>
      </c>
      <c r="J1554" s="72">
        <v>19027487.949999999</v>
      </c>
    </row>
    <row r="1555" spans="4:10" x14ac:dyDescent="0.2">
      <c r="D1555" t="s">
        <v>468</v>
      </c>
      <c r="E1555" t="s">
        <v>17</v>
      </c>
      <c r="F1555">
        <v>0.19</v>
      </c>
      <c r="G1555" s="71">
        <v>-1000</v>
      </c>
      <c r="H1555" t="s">
        <v>114</v>
      </c>
      <c r="I1555" s="72">
        <v>1923.08</v>
      </c>
      <c r="J1555" s="72">
        <v>19027507.949999999</v>
      </c>
    </row>
    <row r="1556" spans="4:10" x14ac:dyDescent="0.2">
      <c r="D1556" t="s">
        <v>468</v>
      </c>
      <c r="E1556" t="s">
        <v>17</v>
      </c>
      <c r="F1556">
        <v>97.72</v>
      </c>
      <c r="G1556" s="71">
        <v>-1000</v>
      </c>
      <c r="H1556" t="s">
        <v>115</v>
      </c>
      <c r="I1556" s="72">
        <v>977200</v>
      </c>
      <c r="J1556" s="72">
        <v>19025584.870000001</v>
      </c>
    </row>
    <row r="1557" spans="4:10" x14ac:dyDescent="0.2">
      <c r="D1557" t="s">
        <v>468</v>
      </c>
      <c r="E1557" t="s">
        <v>17</v>
      </c>
      <c r="F1557">
        <v>97.72</v>
      </c>
      <c r="G1557" s="71">
        <v>-1000</v>
      </c>
      <c r="H1557" t="s">
        <v>113</v>
      </c>
      <c r="I1557">
        <v>-20</v>
      </c>
      <c r="J1557" s="72">
        <v>18048384.870000001</v>
      </c>
    </row>
    <row r="1558" spans="4:10" x14ac:dyDescent="0.2">
      <c r="D1558" t="s">
        <v>468</v>
      </c>
      <c r="E1558" t="s">
        <v>17</v>
      </c>
      <c r="F1558">
        <v>0.19</v>
      </c>
      <c r="G1558" s="71">
        <v>-1000</v>
      </c>
      <c r="H1558" t="s">
        <v>114</v>
      </c>
      <c r="I1558" s="72">
        <v>1923.08</v>
      </c>
      <c r="J1558" s="72">
        <v>18048404.870000001</v>
      </c>
    </row>
    <row r="1559" spans="4:10" x14ac:dyDescent="0.2">
      <c r="D1559" t="s">
        <v>468</v>
      </c>
      <c r="E1559" t="s">
        <v>17</v>
      </c>
      <c r="F1559">
        <v>97.72</v>
      </c>
      <c r="G1559" s="71">
        <v>-1000</v>
      </c>
      <c r="H1559" t="s">
        <v>115</v>
      </c>
      <c r="I1559" s="72">
        <v>977200</v>
      </c>
      <c r="J1559" s="72">
        <v>18046481.789999999</v>
      </c>
    </row>
    <row r="1560" spans="4:10" x14ac:dyDescent="0.2">
      <c r="D1560" t="s">
        <v>192</v>
      </c>
      <c r="E1560" t="s">
        <v>17</v>
      </c>
      <c r="F1560">
        <v>97.72</v>
      </c>
      <c r="G1560" s="71">
        <v>-1000</v>
      </c>
      <c r="H1560" t="s">
        <v>113</v>
      </c>
      <c r="I1560">
        <v>-20</v>
      </c>
      <c r="J1560" s="72">
        <v>17069281.789999999</v>
      </c>
    </row>
    <row r="1561" spans="4:10" x14ac:dyDescent="0.2">
      <c r="D1561" t="s">
        <v>192</v>
      </c>
      <c r="E1561" t="s">
        <v>17</v>
      </c>
      <c r="F1561">
        <v>0.18</v>
      </c>
      <c r="G1561" s="71">
        <v>-1000</v>
      </c>
      <c r="H1561" t="s">
        <v>114</v>
      </c>
      <c r="I1561" s="72">
        <v>1842.95</v>
      </c>
      <c r="J1561" s="72">
        <v>17069301.789999999</v>
      </c>
    </row>
    <row r="1562" spans="4:10" x14ac:dyDescent="0.2">
      <c r="D1562" t="s">
        <v>192</v>
      </c>
      <c r="E1562" t="s">
        <v>17</v>
      </c>
      <c r="F1562">
        <v>97.72</v>
      </c>
      <c r="G1562" s="71">
        <v>-1000</v>
      </c>
      <c r="H1562" t="s">
        <v>115</v>
      </c>
      <c r="I1562" s="72">
        <v>977200</v>
      </c>
      <c r="J1562" s="72">
        <v>17067458.850000001</v>
      </c>
    </row>
    <row r="1563" spans="4:10" x14ac:dyDescent="0.2">
      <c r="D1563" t="s">
        <v>192</v>
      </c>
      <c r="E1563" t="s">
        <v>17</v>
      </c>
      <c r="F1563">
        <v>97.72</v>
      </c>
      <c r="G1563" s="71">
        <v>-1000</v>
      </c>
      <c r="H1563" t="s">
        <v>113</v>
      </c>
      <c r="I1563">
        <v>-20</v>
      </c>
      <c r="J1563" s="72">
        <v>16090258.85</v>
      </c>
    </row>
    <row r="1564" spans="4:10" x14ac:dyDescent="0.2">
      <c r="D1564" t="s">
        <v>192</v>
      </c>
      <c r="E1564" t="s">
        <v>17</v>
      </c>
      <c r="F1564">
        <v>0.18</v>
      </c>
      <c r="G1564" s="71">
        <v>-1000</v>
      </c>
      <c r="H1564" t="s">
        <v>114</v>
      </c>
      <c r="I1564" s="72">
        <v>1842.95</v>
      </c>
      <c r="J1564" s="72">
        <v>16090278.85</v>
      </c>
    </row>
    <row r="1565" spans="4:10" x14ac:dyDescent="0.2">
      <c r="D1565" t="s">
        <v>192</v>
      </c>
      <c r="E1565" t="s">
        <v>17</v>
      </c>
      <c r="F1565">
        <v>97.72</v>
      </c>
      <c r="G1565" s="71">
        <v>-1000</v>
      </c>
      <c r="H1565" t="s">
        <v>115</v>
      </c>
      <c r="I1565" s="72">
        <v>977200</v>
      </c>
      <c r="J1565" s="72">
        <v>16088435.9</v>
      </c>
    </row>
    <row r="1566" spans="4:10" x14ac:dyDescent="0.2">
      <c r="D1566" t="s">
        <v>192</v>
      </c>
      <c r="E1566" t="s">
        <v>17</v>
      </c>
      <c r="F1566">
        <v>97.72</v>
      </c>
      <c r="G1566" s="71">
        <v>-1000</v>
      </c>
      <c r="H1566" t="s">
        <v>113</v>
      </c>
      <c r="I1566">
        <v>-20</v>
      </c>
      <c r="J1566" s="72">
        <v>15111235.9</v>
      </c>
    </row>
    <row r="1567" spans="4:10" x14ac:dyDescent="0.2">
      <c r="D1567" t="s">
        <v>192</v>
      </c>
      <c r="E1567" t="s">
        <v>17</v>
      </c>
      <c r="F1567">
        <v>0.18</v>
      </c>
      <c r="G1567" s="71">
        <v>-1000</v>
      </c>
      <c r="H1567" t="s">
        <v>114</v>
      </c>
      <c r="I1567" s="72">
        <v>1842.95</v>
      </c>
      <c r="J1567" s="72">
        <v>15111255.9</v>
      </c>
    </row>
    <row r="1568" spans="4:10" x14ac:dyDescent="0.2">
      <c r="D1568" t="s">
        <v>192</v>
      </c>
      <c r="E1568" t="s">
        <v>17</v>
      </c>
      <c r="F1568">
        <v>97.72</v>
      </c>
      <c r="G1568" s="71">
        <v>-1000</v>
      </c>
      <c r="H1568" t="s">
        <v>115</v>
      </c>
      <c r="I1568" s="72">
        <v>977200</v>
      </c>
      <c r="J1568" s="72">
        <v>15109412.949999999</v>
      </c>
    </row>
    <row r="1569" spans="4:10" x14ac:dyDescent="0.2">
      <c r="D1569" t="s">
        <v>192</v>
      </c>
      <c r="E1569" t="s">
        <v>17</v>
      </c>
      <c r="F1569">
        <v>97.72</v>
      </c>
      <c r="G1569" s="71">
        <v>-1000</v>
      </c>
      <c r="H1569" t="s">
        <v>113</v>
      </c>
      <c r="I1569">
        <v>-20</v>
      </c>
      <c r="J1569" s="72">
        <v>14132212.949999999</v>
      </c>
    </row>
    <row r="1570" spans="4:10" x14ac:dyDescent="0.2">
      <c r="D1570" t="s">
        <v>192</v>
      </c>
      <c r="E1570" t="s">
        <v>17</v>
      </c>
      <c r="F1570">
        <v>0.18</v>
      </c>
      <c r="G1570" s="71">
        <v>-1000</v>
      </c>
      <c r="H1570" t="s">
        <v>114</v>
      </c>
      <c r="I1570" s="72">
        <v>1842.95</v>
      </c>
      <c r="J1570" s="72">
        <v>14132232.949999999</v>
      </c>
    </row>
    <row r="1571" spans="4:10" x14ac:dyDescent="0.2">
      <c r="D1571" t="s">
        <v>192</v>
      </c>
      <c r="E1571" t="s">
        <v>17</v>
      </c>
      <c r="F1571">
        <v>97.72</v>
      </c>
      <c r="G1571" s="71">
        <v>-1000</v>
      </c>
      <c r="H1571" t="s">
        <v>115</v>
      </c>
      <c r="I1571" s="72">
        <v>977200</v>
      </c>
      <c r="J1571" s="72">
        <v>14130390</v>
      </c>
    </row>
    <row r="1572" spans="4:10" x14ac:dyDescent="0.2">
      <c r="D1572" t="s">
        <v>193</v>
      </c>
      <c r="E1572" t="s">
        <v>17</v>
      </c>
      <c r="F1572">
        <v>97.8</v>
      </c>
      <c r="G1572" s="71">
        <v>-1000</v>
      </c>
      <c r="H1572" t="s">
        <v>113</v>
      </c>
      <c r="I1572">
        <v>-20</v>
      </c>
      <c r="J1572" s="72">
        <v>13153190</v>
      </c>
    </row>
    <row r="1573" spans="4:10" x14ac:dyDescent="0.2">
      <c r="D1573" t="s">
        <v>193</v>
      </c>
      <c r="E1573" t="s">
        <v>17</v>
      </c>
      <c r="F1573">
        <v>0.18</v>
      </c>
      <c r="G1573" s="71">
        <v>-1000</v>
      </c>
      <c r="H1573" t="s">
        <v>114</v>
      </c>
      <c r="I1573" s="72">
        <v>1762.82</v>
      </c>
      <c r="J1573" s="72">
        <v>13153210</v>
      </c>
    </row>
    <row r="1574" spans="4:10" x14ac:dyDescent="0.2">
      <c r="D1574" t="s">
        <v>193</v>
      </c>
      <c r="E1574" t="s">
        <v>17</v>
      </c>
      <c r="F1574">
        <v>97.8</v>
      </c>
      <c r="G1574" s="71">
        <v>-1000</v>
      </c>
      <c r="H1574" t="s">
        <v>115</v>
      </c>
      <c r="I1574" s="72">
        <v>978000</v>
      </c>
      <c r="J1574" s="72">
        <v>13151447.18</v>
      </c>
    </row>
    <row r="1575" spans="4:10" x14ac:dyDescent="0.2">
      <c r="D1575" t="s">
        <v>193</v>
      </c>
      <c r="E1575" t="s">
        <v>17</v>
      </c>
      <c r="F1575">
        <v>97.8</v>
      </c>
      <c r="G1575" s="71">
        <v>-1000</v>
      </c>
      <c r="H1575" t="s">
        <v>113</v>
      </c>
      <c r="I1575">
        <v>-20</v>
      </c>
      <c r="J1575" s="72">
        <v>12173447.18</v>
      </c>
    </row>
    <row r="1576" spans="4:10" x14ac:dyDescent="0.2">
      <c r="D1576" t="s">
        <v>193</v>
      </c>
      <c r="E1576" t="s">
        <v>17</v>
      </c>
      <c r="F1576">
        <v>0.18</v>
      </c>
      <c r="G1576" s="71">
        <v>-1000</v>
      </c>
      <c r="H1576" t="s">
        <v>114</v>
      </c>
      <c r="I1576" s="72">
        <v>1762.82</v>
      </c>
      <c r="J1576" s="72">
        <v>12173467.18</v>
      </c>
    </row>
    <row r="1577" spans="4:10" x14ac:dyDescent="0.2">
      <c r="D1577" t="s">
        <v>193</v>
      </c>
      <c r="E1577" t="s">
        <v>17</v>
      </c>
      <c r="F1577">
        <v>97.8</v>
      </c>
      <c r="G1577" s="71">
        <v>-1000</v>
      </c>
      <c r="H1577" t="s">
        <v>115</v>
      </c>
      <c r="I1577" s="72">
        <v>978000</v>
      </c>
      <c r="J1577" s="72">
        <v>12171704.359999999</v>
      </c>
    </row>
    <row r="1578" spans="4:10" x14ac:dyDescent="0.2">
      <c r="D1578" t="s">
        <v>195</v>
      </c>
      <c r="E1578" t="s">
        <v>15</v>
      </c>
      <c r="F1578">
        <v>101.45</v>
      </c>
      <c r="G1578" s="71">
        <v>-1000</v>
      </c>
      <c r="H1578" t="s">
        <v>113</v>
      </c>
      <c r="I1578">
        <v>-20</v>
      </c>
      <c r="J1578" s="72">
        <v>11193704.359999999</v>
      </c>
    </row>
    <row r="1579" spans="4:10" x14ac:dyDescent="0.2">
      <c r="D1579" t="s">
        <v>195</v>
      </c>
      <c r="E1579" t="s">
        <v>15</v>
      </c>
      <c r="F1579">
        <v>0.16</v>
      </c>
      <c r="G1579" s="71">
        <v>-1000</v>
      </c>
      <c r="H1579" t="s">
        <v>114</v>
      </c>
      <c r="I1579" s="72">
        <v>1602.56</v>
      </c>
      <c r="J1579" s="72">
        <v>11193724.359999999</v>
      </c>
    </row>
    <row r="1580" spans="4:10" x14ac:dyDescent="0.2">
      <c r="D1580" t="s">
        <v>195</v>
      </c>
      <c r="E1580" t="s">
        <v>15</v>
      </c>
      <c r="F1580">
        <v>101.45</v>
      </c>
      <c r="G1580" s="71">
        <v>-1000</v>
      </c>
      <c r="H1580" t="s">
        <v>115</v>
      </c>
      <c r="I1580" s="72">
        <v>1014500</v>
      </c>
      <c r="J1580" s="72">
        <v>11192121.789999999</v>
      </c>
    </row>
    <row r="1581" spans="4:10" x14ac:dyDescent="0.2">
      <c r="D1581" t="s">
        <v>195</v>
      </c>
      <c r="E1581" t="s">
        <v>15</v>
      </c>
      <c r="F1581">
        <v>101.45</v>
      </c>
      <c r="G1581" s="71">
        <v>-1000</v>
      </c>
      <c r="H1581" t="s">
        <v>113</v>
      </c>
      <c r="I1581">
        <v>-20</v>
      </c>
      <c r="J1581" s="72">
        <v>10177621.789999999</v>
      </c>
    </row>
    <row r="1582" spans="4:10" x14ac:dyDescent="0.2">
      <c r="D1582" t="s">
        <v>195</v>
      </c>
      <c r="E1582" t="s">
        <v>15</v>
      </c>
      <c r="F1582">
        <v>0.16</v>
      </c>
      <c r="G1582" s="71">
        <v>-1000</v>
      </c>
      <c r="H1582" t="s">
        <v>114</v>
      </c>
      <c r="I1582" s="72">
        <v>1602.56</v>
      </c>
      <c r="J1582" s="72">
        <v>10177641.789999999</v>
      </c>
    </row>
    <row r="1583" spans="4:10" x14ac:dyDescent="0.2">
      <c r="D1583" t="s">
        <v>195</v>
      </c>
      <c r="E1583" t="s">
        <v>15</v>
      </c>
      <c r="F1583">
        <v>101.45</v>
      </c>
      <c r="G1583" s="71">
        <v>-1000</v>
      </c>
      <c r="H1583" t="s">
        <v>115</v>
      </c>
      <c r="I1583" s="72">
        <v>1014500</v>
      </c>
      <c r="J1583" s="72">
        <v>10176039.23</v>
      </c>
    </row>
    <row r="1584" spans="4:10" x14ac:dyDescent="0.2">
      <c r="D1584" t="s">
        <v>195</v>
      </c>
      <c r="E1584" t="s">
        <v>15</v>
      </c>
      <c r="F1584">
        <v>101.45</v>
      </c>
      <c r="G1584" s="71">
        <v>-1000</v>
      </c>
      <c r="H1584" t="s">
        <v>113</v>
      </c>
      <c r="I1584">
        <v>-20</v>
      </c>
      <c r="J1584" s="72">
        <v>9161539.2300000004</v>
      </c>
    </row>
    <row r="1585" spans="4:10" x14ac:dyDescent="0.2">
      <c r="D1585" t="s">
        <v>195</v>
      </c>
      <c r="E1585" t="s">
        <v>15</v>
      </c>
      <c r="F1585">
        <v>0.16</v>
      </c>
      <c r="G1585" s="71">
        <v>-1000</v>
      </c>
      <c r="H1585" t="s">
        <v>114</v>
      </c>
      <c r="I1585" s="72">
        <v>1602.56</v>
      </c>
      <c r="J1585" s="72">
        <v>9161559.2300000004</v>
      </c>
    </row>
    <row r="1586" spans="4:10" x14ac:dyDescent="0.2">
      <c r="D1586" t="s">
        <v>195</v>
      </c>
      <c r="E1586" t="s">
        <v>15</v>
      </c>
      <c r="F1586">
        <v>101.45</v>
      </c>
      <c r="G1586" s="71">
        <v>-1000</v>
      </c>
      <c r="H1586" t="s">
        <v>115</v>
      </c>
      <c r="I1586" s="72">
        <v>1014500</v>
      </c>
      <c r="J1586" s="72">
        <v>9159956.6699999999</v>
      </c>
    </row>
    <row r="1587" spans="4:10" x14ac:dyDescent="0.2">
      <c r="D1587" t="s">
        <v>195</v>
      </c>
      <c r="E1587" t="s">
        <v>15</v>
      </c>
      <c r="F1587">
        <v>101.45</v>
      </c>
      <c r="G1587" s="71">
        <v>-1000</v>
      </c>
      <c r="H1587" t="s">
        <v>113</v>
      </c>
      <c r="I1587">
        <v>-20</v>
      </c>
      <c r="J1587" s="72">
        <v>8145456.6699999999</v>
      </c>
    </row>
    <row r="1588" spans="4:10" x14ac:dyDescent="0.2">
      <c r="D1588" t="s">
        <v>195</v>
      </c>
      <c r="E1588" t="s">
        <v>15</v>
      </c>
      <c r="F1588">
        <v>0.16</v>
      </c>
      <c r="G1588" s="71">
        <v>-1000</v>
      </c>
      <c r="H1588" t="s">
        <v>114</v>
      </c>
      <c r="I1588" s="72">
        <v>1602.56</v>
      </c>
      <c r="J1588" s="72">
        <v>8145476.6699999999</v>
      </c>
    </row>
    <row r="1589" spans="4:10" x14ac:dyDescent="0.2">
      <c r="D1589" t="s">
        <v>195</v>
      </c>
      <c r="E1589" t="s">
        <v>15</v>
      </c>
      <c r="F1589">
        <v>101.45</v>
      </c>
      <c r="G1589" s="71">
        <v>-1000</v>
      </c>
      <c r="H1589" t="s">
        <v>115</v>
      </c>
      <c r="I1589" s="72">
        <v>1014500</v>
      </c>
      <c r="J1589" s="72">
        <v>8143874.0999999996</v>
      </c>
    </row>
    <row r="1590" spans="4:10" x14ac:dyDescent="0.2">
      <c r="D1590" t="s">
        <v>195</v>
      </c>
      <c r="E1590" t="s">
        <v>15</v>
      </c>
      <c r="F1590">
        <v>101.45</v>
      </c>
      <c r="G1590" s="71">
        <v>-1000</v>
      </c>
      <c r="H1590" t="s">
        <v>113</v>
      </c>
      <c r="I1590">
        <v>-20</v>
      </c>
      <c r="J1590" s="72">
        <v>7129374.0999999996</v>
      </c>
    </row>
    <row r="1591" spans="4:10" x14ac:dyDescent="0.2">
      <c r="D1591" t="s">
        <v>195</v>
      </c>
      <c r="E1591" t="s">
        <v>15</v>
      </c>
      <c r="F1591">
        <v>0.16</v>
      </c>
      <c r="G1591" s="71">
        <v>-1000</v>
      </c>
      <c r="H1591" t="s">
        <v>114</v>
      </c>
      <c r="I1591" s="72">
        <v>1602.56</v>
      </c>
      <c r="J1591" s="72">
        <v>7129394.0999999996</v>
      </c>
    </row>
    <row r="1592" spans="4:10" x14ac:dyDescent="0.2">
      <c r="D1592" t="s">
        <v>195</v>
      </c>
      <c r="E1592" t="s">
        <v>15</v>
      </c>
      <c r="F1592">
        <v>101.45</v>
      </c>
      <c r="G1592" s="71">
        <v>-1000</v>
      </c>
      <c r="H1592" t="s">
        <v>115</v>
      </c>
      <c r="I1592" s="72">
        <v>1014500</v>
      </c>
      <c r="J1592" s="72">
        <v>7127791.54</v>
      </c>
    </row>
    <row r="1593" spans="4:10" x14ac:dyDescent="0.2">
      <c r="D1593" t="s">
        <v>195</v>
      </c>
      <c r="E1593" t="s">
        <v>15</v>
      </c>
      <c r="F1593">
        <v>101.45</v>
      </c>
      <c r="G1593" s="71">
        <v>-1000</v>
      </c>
      <c r="H1593" t="s">
        <v>113</v>
      </c>
      <c r="I1593">
        <v>-20</v>
      </c>
      <c r="J1593" s="72">
        <v>6113291.54</v>
      </c>
    </row>
    <row r="1594" spans="4:10" x14ac:dyDescent="0.2">
      <c r="D1594" t="s">
        <v>195</v>
      </c>
      <c r="E1594" t="s">
        <v>15</v>
      </c>
      <c r="F1594">
        <v>0.16</v>
      </c>
      <c r="G1594" s="71">
        <v>-1000</v>
      </c>
      <c r="H1594" t="s">
        <v>114</v>
      </c>
      <c r="I1594" s="72">
        <v>1602.56</v>
      </c>
      <c r="J1594" s="72">
        <v>6113311.54</v>
      </c>
    </row>
    <row r="1595" spans="4:10" x14ac:dyDescent="0.2">
      <c r="D1595" t="s">
        <v>195</v>
      </c>
      <c r="E1595" t="s">
        <v>15</v>
      </c>
      <c r="F1595">
        <v>101.45</v>
      </c>
      <c r="G1595" s="71">
        <v>-1000</v>
      </c>
      <c r="H1595" t="s">
        <v>115</v>
      </c>
      <c r="I1595" s="72">
        <v>1014500</v>
      </c>
      <c r="J1595" s="72">
        <v>6111708.9699999997</v>
      </c>
    </row>
    <row r="1596" spans="4:10" x14ac:dyDescent="0.2">
      <c r="D1596" t="s">
        <v>196</v>
      </c>
      <c r="E1596" t="s">
        <v>17</v>
      </c>
      <c r="F1596">
        <v>97.93</v>
      </c>
      <c r="G1596" s="71">
        <v>1000</v>
      </c>
      <c r="H1596" t="s">
        <v>113</v>
      </c>
      <c r="I1596">
        <v>-20</v>
      </c>
      <c r="J1596" s="72">
        <v>5097208.97</v>
      </c>
    </row>
    <row r="1597" spans="4:10" x14ac:dyDescent="0.2">
      <c r="D1597" t="s">
        <v>196</v>
      </c>
      <c r="E1597" t="s">
        <v>17</v>
      </c>
      <c r="F1597">
        <v>0.14000000000000001</v>
      </c>
      <c r="G1597" s="71">
        <v>1000</v>
      </c>
      <c r="H1597" t="s">
        <v>114</v>
      </c>
      <c r="I1597" s="72">
        <v>-1442.31</v>
      </c>
      <c r="J1597" s="72">
        <v>5097228.97</v>
      </c>
    </row>
    <row r="1598" spans="4:10" x14ac:dyDescent="0.2">
      <c r="D1598" t="s">
        <v>196</v>
      </c>
      <c r="E1598" t="s">
        <v>17</v>
      </c>
      <c r="F1598">
        <v>97.93</v>
      </c>
      <c r="G1598" s="71">
        <v>1000</v>
      </c>
      <c r="H1598" t="s">
        <v>115</v>
      </c>
      <c r="I1598" s="72">
        <v>-979300</v>
      </c>
      <c r="J1598" s="72">
        <v>5098671.28</v>
      </c>
    </row>
    <row r="1599" spans="4:10" x14ac:dyDescent="0.2">
      <c r="D1599" t="s">
        <v>196</v>
      </c>
      <c r="E1599" t="s">
        <v>17</v>
      </c>
      <c r="F1599">
        <v>97.93</v>
      </c>
      <c r="G1599" s="71">
        <v>1000</v>
      </c>
      <c r="H1599" t="s">
        <v>113</v>
      </c>
      <c r="I1599">
        <v>-20</v>
      </c>
      <c r="J1599" s="72">
        <v>6077971.2800000003</v>
      </c>
    </row>
    <row r="1600" spans="4:10" x14ac:dyDescent="0.2">
      <c r="D1600" t="s">
        <v>196</v>
      </c>
      <c r="E1600" t="s">
        <v>17</v>
      </c>
      <c r="F1600">
        <v>0.14000000000000001</v>
      </c>
      <c r="G1600" s="71">
        <v>1000</v>
      </c>
      <c r="H1600" t="s">
        <v>114</v>
      </c>
      <c r="I1600" s="72">
        <v>-1442.31</v>
      </c>
      <c r="J1600" s="72">
        <v>6077991.2800000003</v>
      </c>
    </row>
    <row r="1601" spans="4:10" x14ac:dyDescent="0.2">
      <c r="D1601" t="s">
        <v>196</v>
      </c>
      <c r="E1601" t="s">
        <v>17</v>
      </c>
      <c r="F1601">
        <v>97.93</v>
      </c>
      <c r="G1601" s="71">
        <v>1000</v>
      </c>
      <c r="H1601" t="s">
        <v>115</v>
      </c>
      <c r="I1601" s="72">
        <v>-979300</v>
      </c>
      <c r="J1601" s="72">
        <v>6079433.5899999999</v>
      </c>
    </row>
    <row r="1602" spans="4:10" x14ac:dyDescent="0.2">
      <c r="D1602" t="s">
        <v>74</v>
      </c>
      <c r="E1602" t="s">
        <v>17</v>
      </c>
      <c r="F1602">
        <v>97.9</v>
      </c>
      <c r="G1602" s="71">
        <v>1000</v>
      </c>
      <c r="H1602" t="s">
        <v>113</v>
      </c>
      <c r="I1602">
        <v>-20</v>
      </c>
      <c r="J1602" s="72">
        <v>7058733.5899999999</v>
      </c>
    </row>
    <row r="1603" spans="4:10" x14ac:dyDescent="0.2">
      <c r="D1603" t="s">
        <v>74</v>
      </c>
      <c r="E1603" t="s">
        <v>17</v>
      </c>
      <c r="F1603">
        <v>0.14000000000000001</v>
      </c>
      <c r="G1603" s="71">
        <v>1000</v>
      </c>
      <c r="H1603" t="s">
        <v>114</v>
      </c>
      <c r="I1603" s="72">
        <v>-1362.18</v>
      </c>
      <c r="J1603" s="72">
        <v>7058753.5899999999</v>
      </c>
    </row>
    <row r="1604" spans="4:10" x14ac:dyDescent="0.2">
      <c r="D1604" t="s">
        <v>74</v>
      </c>
      <c r="E1604" t="s">
        <v>17</v>
      </c>
      <c r="F1604">
        <v>97.9</v>
      </c>
      <c r="G1604" s="71">
        <v>1000</v>
      </c>
      <c r="H1604" t="s">
        <v>115</v>
      </c>
      <c r="I1604" s="72">
        <v>-979000</v>
      </c>
      <c r="J1604" s="72">
        <v>7060115.7699999996</v>
      </c>
    </row>
    <row r="1605" spans="4:10" x14ac:dyDescent="0.2">
      <c r="D1605" t="s">
        <v>74</v>
      </c>
      <c r="E1605" t="s">
        <v>17</v>
      </c>
      <c r="F1605">
        <v>97.9</v>
      </c>
      <c r="G1605" s="71">
        <v>1000</v>
      </c>
      <c r="H1605" t="s">
        <v>113</v>
      </c>
      <c r="I1605">
        <v>-20</v>
      </c>
      <c r="J1605" s="72">
        <v>8039115.7699999996</v>
      </c>
    </row>
    <row r="1606" spans="4:10" x14ac:dyDescent="0.2">
      <c r="D1606" t="s">
        <v>74</v>
      </c>
      <c r="E1606" t="s">
        <v>17</v>
      </c>
      <c r="F1606">
        <v>0.14000000000000001</v>
      </c>
      <c r="G1606" s="71">
        <v>1000</v>
      </c>
      <c r="H1606" t="s">
        <v>114</v>
      </c>
      <c r="I1606" s="72">
        <v>-1362.18</v>
      </c>
      <c r="J1606" s="72">
        <v>8039135.7699999996</v>
      </c>
    </row>
    <row r="1607" spans="4:10" x14ac:dyDescent="0.2">
      <c r="D1607" t="s">
        <v>74</v>
      </c>
      <c r="E1607" t="s">
        <v>17</v>
      </c>
      <c r="F1607">
        <v>97.9</v>
      </c>
      <c r="G1607" s="71">
        <v>1000</v>
      </c>
      <c r="H1607" t="s">
        <v>115</v>
      </c>
      <c r="I1607" s="72">
        <v>-979000</v>
      </c>
      <c r="J1607" s="72">
        <v>8040497.9500000002</v>
      </c>
    </row>
    <row r="1608" spans="4:10" x14ac:dyDescent="0.2">
      <c r="D1608" t="s">
        <v>469</v>
      </c>
      <c r="E1608" t="s">
        <v>17</v>
      </c>
      <c r="F1608">
        <v>97.92</v>
      </c>
      <c r="G1608" s="71">
        <v>1000</v>
      </c>
      <c r="H1608" t="s">
        <v>113</v>
      </c>
      <c r="I1608">
        <v>-20</v>
      </c>
      <c r="J1608" s="72">
        <v>9019497.9499999993</v>
      </c>
    </row>
    <row r="1609" spans="4:10" x14ac:dyDescent="0.2">
      <c r="D1609" t="s">
        <v>469</v>
      </c>
      <c r="E1609" t="s">
        <v>17</v>
      </c>
      <c r="F1609">
        <v>0.13</v>
      </c>
      <c r="G1609" s="71">
        <v>1000</v>
      </c>
      <c r="H1609" t="s">
        <v>114</v>
      </c>
      <c r="I1609" s="72">
        <v>-1282.05</v>
      </c>
      <c r="J1609" s="72">
        <v>9019517.9499999993</v>
      </c>
    </row>
    <row r="1610" spans="4:10" x14ac:dyDescent="0.2">
      <c r="D1610" t="s">
        <v>469</v>
      </c>
      <c r="E1610" t="s">
        <v>17</v>
      </c>
      <c r="F1610">
        <v>97.92</v>
      </c>
      <c r="G1610" s="71">
        <v>1000</v>
      </c>
      <c r="H1610" t="s">
        <v>115</v>
      </c>
      <c r="I1610" s="72">
        <v>-979200</v>
      </c>
      <c r="J1610" s="72">
        <v>9020800</v>
      </c>
    </row>
    <row r="1611" spans="4:10" x14ac:dyDescent="0.2">
      <c r="D1611" t="s">
        <v>197</v>
      </c>
      <c r="E1611" t="s">
        <v>103</v>
      </c>
      <c r="F1611">
        <v>1</v>
      </c>
      <c r="G1611" s="72">
        <v>10000000</v>
      </c>
      <c r="H1611" t="s">
        <v>198</v>
      </c>
      <c r="I1611" s="72">
        <v>-10000000</v>
      </c>
      <c r="J1611" s="72">
        <v>-10000000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7226-6E3E-41C2-9327-35F0F3ED7DE7}">
  <dimension ref="E11:R1948"/>
  <sheetViews>
    <sheetView workbookViewId="0">
      <selection activeCell="G33" sqref="G33"/>
    </sheetView>
  </sheetViews>
  <sheetFormatPr baseColWidth="10" defaultColWidth="8.83203125" defaultRowHeight="15" x14ac:dyDescent="0.2"/>
  <cols>
    <col min="7" max="7" width="49.83203125" customWidth="1"/>
    <col min="8" max="8" width="15.5" customWidth="1"/>
    <col min="9" max="9" width="16.1640625" customWidth="1"/>
    <col min="10" max="10" width="16.6640625" customWidth="1"/>
    <col min="11" max="11" width="16.1640625" customWidth="1"/>
    <col min="13" max="13" width="14.33203125" customWidth="1"/>
    <col min="14" max="14" width="19.83203125" customWidth="1"/>
    <col min="17" max="17" width="14.5" customWidth="1"/>
    <col min="18" max="18" width="16.33203125" customWidth="1"/>
  </cols>
  <sheetData>
    <row r="11" spans="5:18" x14ac:dyDescent="0.2">
      <c r="E11" t="s">
        <v>81</v>
      </c>
      <c r="F11" t="s">
        <v>82</v>
      </c>
      <c r="G11" t="s">
        <v>83</v>
      </c>
      <c r="H11" t="s">
        <v>84</v>
      </c>
      <c r="I11" t="s">
        <v>85</v>
      </c>
      <c r="J11" t="s">
        <v>86</v>
      </c>
      <c r="K11" t="s">
        <v>87</v>
      </c>
      <c r="L11" t="s">
        <v>88</v>
      </c>
      <c r="M11" t="s">
        <v>89</v>
      </c>
      <c r="N11" t="s">
        <v>90</v>
      </c>
      <c r="O11" t="s">
        <v>91</v>
      </c>
      <c r="P11" t="s">
        <v>92</v>
      </c>
      <c r="Q11" t="s">
        <v>93</v>
      </c>
      <c r="R11" t="s">
        <v>94</v>
      </c>
    </row>
    <row r="12" spans="5:18" x14ac:dyDescent="0.2">
      <c r="E12" t="s">
        <v>95</v>
      </c>
      <c r="F12" t="s">
        <v>96</v>
      </c>
      <c r="G12" t="s">
        <v>97</v>
      </c>
      <c r="H12">
        <v>0</v>
      </c>
      <c r="I12">
        <v>0</v>
      </c>
      <c r="J12">
        <v>3.16</v>
      </c>
      <c r="K12">
        <v>0</v>
      </c>
      <c r="M12">
        <v>0</v>
      </c>
      <c r="N12">
        <v>0</v>
      </c>
      <c r="O12">
        <v>0</v>
      </c>
      <c r="P12">
        <v>3.38</v>
      </c>
      <c r="Q12" s="71">
        <v>6240000000</v>
      </c>
      <c r="R12">
        <v>0</v>
      </c>
    </row>
    <row r="13" spans="5:18" x14ac:dyDescent="0.2">
      <c r="E13" t="s">
        <v>98</v>
      </c>
      <c r="F13" t="s">
        <v>96</v>
      </c>
      <c r="G13" t="s">
        <v>97</v>
      </c>
      <c r="H13">
        <v>0</v>
      </c>
      <c r="I13">
        <v>0</v>
      </c>
      <c r="J13">
        <v>3.77</v>
      </c>
      <c r="K13">
        <v>0</v>
      </c>
      <c r="M13">
        <v>0</v>
      </c>
      <c r="N13">
        <v>0</v>
      </c>
      <c r="O13">
        <v>0</v>
      </c>
      <c r="P13">
        <v>4.42</v>
      </c>
      <c r="Q13" s="71">
        <v>6240000000</v>
      </c>
      <c r="R13">
        <v>0</v>
      </c>
    </row>
    <row r="14" spans="5:18" x14ac:dyDescent="0.2">
      <c r="E14" t="s">
        <v>99</v>
      </c>
      <c r="F14" t="s">
        <v>96</v>
      </c>
      <c r="G14" t="s">
        <v>97</v>
      </c>
      <c r="H14">
        <v>0</v>
      </c>
      <c r="I14">
        <v>0</v>
      </c>
      <c r="J14">
        <v>3.28</v>
      </c>
      <c r="K14">
        <v>0</v>
      </c>
      <c r="M14">
        <v>0</v>
      </c>
      <c r="N14">
        <v>0</v>
      </c>
      <c r="O14">
        <v>0</v>
      </c>
      <c r="P14">
        <v>4.63</v>
      </c>
      <c r="Q14" s="71">
        <v>6240000000</v>
      </c>
      <c r="R14">
        <v>0</v>
      </c>
    </row>
    <row r="15" spans="5:18" x14ac:dyDescent="0.2">
      <c r="E15" t="s">
        <v>100</v>
      </c>
      <c r="F15" t="s">
        <v>96</v>
      </c>
      <c r="G15" t="s">
        <v>97</v>
      </c>
      <c r="H15">
        <v>0</v>
      </c>
      <c r="I15">
        <v>0</v>
      </c>
      <c r="J15">
        <v>3.58</v>
      </c>
      <c r="K15">
        <v>0</v>
      </c>
      <c r="M15">
        <v>0</v>
      </c>
      <c r="N15">
        <v>0</v>
      </c>
      <c r="O15">
        <v>0</v>
      </c>
      <c r="P15">
        <v>5.32</v>
      </c>
      <c r="Q15" s="71">
        <v>6240000000</v>
      </c>
      <c r="R15">
        <v>0</v>
      </c>
    </row>
    <row r="16" spans="5:18" x14ac:dyDescent="0.2">
      <c r="E16" t="s">
        <v>15</v>
      </c>
      <c r="F16" t="s">
        <v>101</v>
      </c>
      <c r="G16" t="s">
        <v>102</v>
      </c>
      <c r="H16">
        <v>0</v>
      </c>
      <c r="I16">
        <v>0</v>
      </c>
      <c r="J16">
        <v>101.23</v>
      </c>
      <c r="K16">
        <v>0</v>
      </c>
      <c r="L16">
        <v>0</v>
      </c>
      <c r="M16">
        <v>0</v>
      </c>
      <c r="N16" s="72">
        <v>226490.9</v>
      </c>
      <c r="O16">
        <v>0</v>
      </c>
      <c r="P16">
        <v>100.87</v>
      </c>
      <c r="Q16" s="71">
        <v>2222440</v>
      </c>
      <c r="R16" s="71">
        <v>376000</v>
      </c>
    </row>
    <row r="17" spans="5:18" x14ac:dyDescent="0.2">
      <c r="E17" t="s">
        <v>16</v>
      </c>
      <c r="F17" t="s">
        <v>101</v>
      </c>
      <c r="G17" t="s">
        <v>102</v>
      </c>
      <c r="H17">
        <v>0</v>
      </c>
      <c r="I17">
        <v>0</v>
      </c>
      <c r="J17">
        <v>106.42</v>
      </c>
      <c r="K17">
        <v>0</v>
      </c>
      <c r="L17">
        <v>0</v>
      </c>
      <c r="M17">
        <v>0</v>
      </c>
      <c r="N17" s="72">
        <v>3387.95</v>
      </c>
      <c r="O17">
        <v>0</v>
      </c>
      <c r="P17">
        <v>101.58</v>
      </c>
      <c r="Q17" s="71">
        <v>926220</v>
      </c>
      <c r="R17" s="71">
        <v>4000</v>
      </c>
    </row>
    <row r="18" spans="5:18" x14ac:dyDescent="0.2">
      <c r="E18" t="s">
        <v>17</v>
      </c>
      <c r="F18" t="s">
        <v>101</v>
      </c>
      <c r="G18" t="s">
        <v>102</v>
      </c>
      <c r="H18">
        <v>0</v>
      </c>
      <c r="I18">
        <v>0</v>
      </c>
      <c r="J18">
        <v>111.33</v>
      </c>
      <c r="K18">
        <v>0</v>
      </c>
      <c r="L18">
        <v>0</v>
      </c>
      <c r="M18">
        <v>0</v>
      </c>
      <c r="N18" s="72">
        <v>2603056.67</v>
      </c>
      <c r="O18">
        <v>0</v>
      </c>
      <c r="P18">
        <v>98.03</v>
      </c>
      <c r="Q18" s="71">
        <v>3625600</v>
      </c>
      <c r="R18" s="71">
        <v>228000</v>
      </c>
    </row>
    <row r="19" spans="5:18" x14ac:dyDescent="0.2">
      <c r="E19" t="s">
        <v>103</v>
      </c>
      <c r="F19" t="s">
        <v>104</v>
      </c>
      <c r="G19" t="s">
        <v>105</v>
      </c>
      <c r="H19" s="72">
        <v>12832935.51</v>
      </c>
      <c r="I19">
        <v>1</v>
      </c>
      <c r="M19" s="72">
        <v>12832935.51</v>
      </c>
      <c r="Q19">
        <v>0</v>
      </c>
      <c r="R19" s="72">
        <v>623655220.89999998</v>
      </c>
    </row>
    <row r="22" spans="5:18" x14ac:dyDescent="0.2">
      <c r="E22" t="s">
        <v>0</v>
      </c>
      <c r="F22" t="s">
        <v>34</v>
      </c>
      <c r="G22" t="s">
        <v>35</v>
      </c>
      <c r="H22" t="s">
        <v>36</v>
      </c>
      <c r="I22" t="s">
        <v>37</v>
      </c>
    </row>
    <row r="23" spans="5:18" x14ac:dyDescent="0.2">
      <c r="E23" t="s">
        <v>582</v>
      </c>
      <c r="F23" t="s">
        <v>39</v>
      </c>
      <c r="G23" t="s">
        <v>583</v>
      </c>
      <c r="H23" t="b">
        <v>1</v>
      </c>
      <c r="I23" t="s">
        <v>584</v>
      </c>
    </row>
    <row r="24" spans="5:18" x14ac:dyDescent="0.2">
      <c r="E24" t="s">
        <v>204</v>
      </c>
      <c r="F24" t="s">
        <v>43</v>
      </c>
      <c r="G24" t="s">
        <v>56</v>
      </c>
      <c r="H24" t="b">
        <v>1</v>
      </c>
      <c r="I24" t="s">
        <v>57</v>
      </c>
    </row>
    <row r="25" spans="5:18" x14ac:dyDescent="0.2">
      <c r="E25" t="s">
        <v>280</v>
      </c>
      <c r="F25" t="s">
        <v>47</v>
      </c>
      <c r="G25" t="s">
        <v>585</v>
      </c>
      <c r="H25" t="b">
        <v>1</v>
      </c>
      <c r="I25" t="s">
        <v>586</v>
      </c>
    </row>
    <row r="26" spans="5:18" x14ac:dyDescent="0.2">
      <c r="E26" t="s">
        <v>147</v>
      </c>
      <c r="F26" t="s">
        <v>51</v>
      </c>
      <c r="G26" t="s">
        <v>52</v>
      </c>
      <c r="H26" t="b">
        <v>1</v>
      </c>
      <c r="I26" t="s">
        <v>53</v>
      </c>
    </row>
    <row r="27" spans="5:18" x14ac:dyDescent="0.2">
      <c r="E27" t="s">
        <v>167</v>
      </c>
      <c r="F27" t="s">
        <v>55</v>
      </c>
      <c r="G27" t="s">
        <v>587</v>
      </c>
      <c r="H27" t="b">
        <v>0</v>
      </c>
      <c r="I27" t="s">
        <v>588</v>
      </c>
    </row>
    <row r="28" spans="5:18" x14ac:dyDescent="0.2">
      <c r="E28" t="s">
        <v>430</v>
      </c>
      <c r="F28" t="s">
        <v>59</v>
      </c>
      <c r="G28" t="s">
        <v>40</v>
      </c>
      <c r="H28" t="b">
        <v>1</v>
      </c>
      <c r="I28" t="s">
        <v>589</v>
      </c>
    </row>
    <row r="29" spans="5:18" x14ac:dyDescent="0.2">
      <c r="E29" t="s">
        <v>442</v>
      </c>
      <c r="F29" t="s">
        <v>63</v>
      </c>
      <c r="G29" t="s">
        <v>590</v>
      </c>
      <c r="H29" t="b">
        <v>1</v>
      </c>
      <c r="I29" t="s">
        <v>591</v>
      </c>
    </row>
    <row r="30" spans="5:18" x14ac:dyDescent="0.2">
      <c r="E30" t="s">
        <v>321</v>
      </c>
      <c r="F30" t="s">
        <v>67</v>
      </c>
      <c r="G30" t="s">
        <v>68</v>
      </c>
      <c r="H30" t="b">
        <v>1</v>
      </c>
      <c r="I30" t="s">
        <v>69</v>
      </c>
    </row>
    <row r="31" spans="5:18" x14ac:dyDescent="0.2">
      <c r="E31" t="s">
        <v>189</v>
      </c>
      <c r="F31" t="s">
        <v>71</v>
      </c>
      <c r="G31" t="s">
        <v>592</v>
      </c>
      <c r="H31" t="b">
        <v>1</v>
      </c>
      <c r="I31" t="s">
        <v>593</v>
      </c>
    </row>
    <row r="32" spans="5:18" x14ac:dyDescent="0.2">
      <c r="E32" t="s">
        <v>580</v>
      </c>
      <c r="F32" t="s">
        <v>75</v>
      </c>
      <c r="G32" t="s">
        <v>594</v>
      </c>
      <c r="H32" t="b">
        <v>1</v>
      </c>
      <c r="I32" t="s">
        <v>595</v>
      </c>
    </row>
    <row r="33" spans="5:8" x14ac:dyDescent="0.2">
      <c r="E33" t="s">
        <v>78</v>
      </c>
      <c r="F33" t="s">
        <v>79</v>
      </c>
      <c r="G33" t="s">
        <v>80</v>
      </c>
      <c r="H33" t="b">
        <v>1</v>
      </c>
    </row>
    <row r="51" spans="5:11" x14ac:dyDescent="0.2">
      <c r="E51" t="s">
        <v>0</v>
      </c>
      <c r="F51" t="s">
        <v>81</v>
      </c>
      <c r="G51" t="s">
        <v>106</v>
      </c>
      <c r="H51" t="s">
        <v>107</v>
      </c>
      <c r="I51" t="s">
        <v>82</v>
      </c>
      <c r="J51" t="s">
        <v>108</v>
      </c>
      <c r="K51" t="s">
        <v>109</v>
      </c>
    </row>
    <row r="52" spans="5:11" x14ac:dyDescent="0.2">
      <c r="E52" t="s">
        <v>369</v>
      </c>
      <c r="F52" t="s">
        <v>15</v>
      </c>
      <c r="G52">
        <v>101.24</v>
      </c>
      <c r="H52" s="71">
        <v>1000</v>
      </c>
      <c r="I52" t="s">
        <v>113</v>
      </c>
      <c r="J52">
        <v>-20</v>
      </c>
      <c r="K52" s="72">
        <v>12832935.51</v>
      </c>
    </row>
    <row r="53" spans="5:11" x14ac:dyDescent="0.2">
      <c r="E53" t="s">
        <v>369</v>
      </c>
      <c r="F53" t="s">
        <v>15</v>
      </c>
      <c r="G53">
        <v>2.4900000000000002</v>
      </c>
      <c r="H53" s="71">
        <v>1000</v>
      </c>
      <c r="I53" t="s">
        <v>114</v>
      </c>
      <c r="J53" s="72">
        <v>-24919.87</v>
      </c>
      <c r="K53" s="72">
        <v>12832955.51</v>
      </c>
    </row>
    <row r="54" spans="5:11" x14ac:dyDescent="0.2">
      <c r="E54" t="s">
        <v>369</v>
      </c>
      <c r="F54" t="s">
        <v>15</v>
      </c>
      <c r="G54">
        <v>101.24</v>
      </c>
      <c r="H54" s="71">
        <v>1000</v>
      </c>
      <c r="I54" t="s">
        <v>115</v>
      </c>
      <c r="J54" s="72">
        <v>-1012400</v>
      </c>
      <c r="K54" s="72">
        <v>12857875.380000001</v>
      </c>
    </row>
    <row r="55" spans="5:11" x14ac:dyDescent="0.2">
      <c r="E55" t="s">
        <v>369</v>
      </c>
      <c r="F55" t="s">
        <v>15</v>
      </c>
      <c r="G55">
        <v>101.24</v>
      </c>
      <c r="H55" s="71">
        <v>1000</v>
      </c>
      <c r="I55" t="s">
        <v>113</v>
      </c>
      <c r="J55">
        <v>-20</v>
      </c>
      <c r="K55" s="72">
        <v>13870275.380000001</v>
      </c>
    </row>
    <row r="56" spans="5:11" x14ac:dyDescent="0.2">
      <c r="E56" t="s">
        <v>369</v>
      </c>
      <c r="F56" t="s">
        <v>15</v>
      </c>
      <c r="G56">
        <v>2.4900000000000002</v>
      </c>
      <c r="H56" s="71">
        <v>1000</v>
      </c>
      <c r="I56" t="s">
        <v>114</v>
      </c>
      <c r="J56" s="72">
        <v>-24919.87</v>
      </c>
      <c r="K56" s="72">
        <v>13870295.380000001</v>
      </c>
    </row>
    <row r="57" spans="5:11" x14ac:dyDescent="0.2">
      <c r="E57" t="s">
        <v>369</v>
      </c>
      <c r="F57" t="s">
        <v>15</v>
      </c>
      <c r="G57">
        <v>101.24</v>
      </c>
      <c r="H57" s="71">
        <v>1000</v>
      </c>
      <c r="I57" t="s">
        <v>115</v>
      </c>
      <c r="J57" s="72">
        <v>-1012400</v>
      </c>
      <c r="K57" s="72">
        <v>13895215.26</v>
      </c>
    </row>
    <row r="58" spans="5:11" x14ac:dyDescent="0.2">
      <c r="E58" t="s">
        <v>370</v>
      </c>
      <c r="F58" t="s">
        <v>15</v>
      </c>
      <c r="G58">
        <v>101.27</v>
      </c>
      <c r="H58" s="71">
        <v>1000</v>
      </c>
      <c r="I58" t="s">
        <v>113</v>
      </c>
      <c r="J58">
        <v>-20</v>
      </c>
      <c r="K58" s="72">
        <v>14907615.26</v>
      </c>
    </row>
    <row r="59" spans="5:11" x14ac:dyDescent="0.2">
      <c r="E59" t="s">
        <v>370</v>
      </c>
      <c r="F59" t="s">
        <v>15</v>
      </c>
      <c r="G59">
        <v>2.48</v>
      </c>
      <c r="H59" s="71">
        <v>1000</v>
      </c>
      <c r="I59" t="s">
        <v>114</v>
      </c>
      <c r="J59" s="72">
        <v>-24839.74</v>
      </c>
      <c r="K59" s="72">
        <v>14907635.26</v>
      </c>
    </row>
    <row r="60" spans="5:11" x14ac:dyDescent="0.2">
      <c r="E60" t="s">
        <v>370</v>
      </c>
      <c r="F60" t="s">
        <v>15</v>
      </c>
      <c r="G60">
        <v>101.27</v>
      </c>
      <c r="H60" s="71">
        <v>1000</v>
      </c>
      <c r="I60" t="s">
        <v>115</v>
      </c>
      <c r="J60" s="72">
        <v>-1012700</v>
      </c>
      <c r="K60" s="72">
        <v>14932475</v>
      </c>
    </row>
    <row r="61" spans="5:11" x14ac:dyDescent="0.2">
      <c r="E61" t="s">
        <v>370</v>
      </c>
      <c r="F61" t="s">
        <v>15</v>
      </c>
      <c r="G61">
        <v>101.27</v>
      </c>
      <c r="H61" s="71">
        <v>1000</v>
      </c>
      <c r="I61" t="s">
        <v>113</v>
      </c>
      <c r="J61">
        <v>-20</v>
      </c>
      <c r="K61" s="72">
        <v>15945175</v>
      </c>
    </row>
    <row r="62" spans="5:11" x14ac:dyDescent="0.2">
      <c r="E62" t="s">
        <v>370</v>
      </c>
      <c r="F62" t="s">
        <v>15</v>
      </c>
      <c r="G62">
        <v>2.48</v>
      </c>
      <c r="H62" s="71">
        <v>1000</v>
      </c>
      <c r="I62" t="s">
        <v>114</v>
      </c>
      <c r="J62" s="72">
        <v>-24839.74</v>
      </c>
      <c r="K62" s="72">
        <v>15945195</v>
      </c>
    </row>
    <row r="63" spans="5:11" x14ac:dyDescent="0.2">
      <c r="E63" t="s">
        <v>370</v>
      </c>
      <c r="F63" t="s">
        <v>15</v>
      </c>
      <c r="G63">
        <v>101.27</v>
      </c>
      <c r="H63" s="71">
        <v>1000</v>
      </c>
      <c r="I63" t="s">
        <v>115</v>
      </c>
      <c r="J63" s="72">
        <v>-1012700</v>
      </c>
      <c r="K63" s="72">
        <v>15970034.74</v>
      </c>
    </row>
    <row r="64" spans="5:11" x14ac:dyDescent="0.2">
      <c r="E64" t="s">
        <v>470</v>
      </c>
      <c r="F64" t="s">
        <v>15</v>
      </c>
      <c r="G64">
        <v>101.35</v>
      </c>
      <c r="H64" s="71">
        <v>-1000</v>
      </c>
      <c r="I64" t="s">
        <v>113</v>
      </c>
      <c r="J64">
        <v>-20</v>
      </c>
      <c r="K64" s="72">
        <v>16982734.739999998</v>
      </c>
    </row>
    <row r="65" spans="5:11" x14ac:dyDescent="0.2">
      <c r="E65" t="s">
        <v>470</v>
      </c>
      <c r="F65" t="s">
        <v>15</v>
      </c>
      <c r="G65">
        <v>2.4700000000000002</v>
      </c>
      <c r="H65" s="71">
        <v>-1000</v>
      </c>
      <c r="I65" t="s">
        <v>114</v>
      </c>
      <c r="J65" s="72">
        <v>24679.49</v>
      </c>
      <c r="K65" s="72">
        <v>16982754.739999998</v>
      </c>
    </row>
    <row r="66" spans="5:11" x14ac:dyDescent="0.2">
      <c r="E66" t="s">
        <v>470</v>
      </c>
      <c r="F66" t="s">
        <v>15</v>
      </c>
      <c r="G66">
        <v>101.35</v>
      </c>
      <c r="H66" s="71">
        <v>-1000</v>
      </c>
      <c r="I66" t="s">
        <v>115</v>
      </c>
      <c r="J66" s="72">
        <v>1013500</v>
      </c>
      <c r="K66" s="72">
        <v>16958075.260000002</v>
      </c>
    </row>
    <row r="67" spans="5:11" x14ac:dyDescent="0.2">
      <c r="E67" t="s">
        <v>470</v>
      </c>
      <c r="F67" t="s">
        <v>15</v>
      </c>
      <c r="G67">
        <v>101.35</v>
      </c>
      <c r="H67" s="71">
        <v>-1000</v>
      </c>
      <c r="I67" t="s">
        <v>113</v>
      </c>
      <c r="J67">
        <v>-20</v>
      </c>
      <c r="K67" s="72">
        <v>15944575.26</v>
      </c>
    </row>
    <row r="68" spans="5:11" x14ac:dyDescent="0.2">
      <c r="E68" t="s">
        <v>470</v>
      </c>
      <c r="F68" t="s">
        <v>15</v>
      </c>
      <c r="G68">
        <v>2.4700000000000002</v>
      </c>
      <c r="H68" s="71">
        <v>-1000</v>
      </c>
      <c r="I68" t="s">
        <v>114</v>
      </c>
      <c r="J68" s="72">
        <v>24679.49</v>
      </c>
      <c r="K68" s="72">
        <v>15944595.26</v>
      </c>
    </row>
    <row r="69" spans="5:11" x14ac:dyDescent="0.2">
      <c r="E69" t="s">
        <v>470</v>
      </c>
      <c r="F69" t="s">
        <v>15</v>
      </c>
      <c r="G69">
        <v>101.35</v>
      </c>
      <c r="H69" s="71">
        <v>-1000</v>
      </c>
      <c r="I69" t="s">
        <v>115</v>
      </c>
      <c r="J69" s="72">
        <v>1013500</v>
      </c>
      <c r="K69" s="72">
        <v>15919915.77</v>
      </c>
    </row>
    <row r="70" spans="5:11" x14ac:dyDescent="0.2">
      <c r="E70" t="s">
        <v>470</v>
      </c>
      <c r="F70" t="s">
        <v>15</v>
      </c>
      <c r="G70">
        <v>101.35</v>
      </c>
      <c r="H70" s="71">
        <v>-1000</v>
      </c>
      <c r="I70" t="s">
        <v>113</v>
      </c>
      <c r="J70">
        <v>-20</v>
      </c>
      <c r="K70" s="72">
        <v>14906415.77</v>
      </c>
    </row>
    <row r="71" spans="5:11" x14ac:dyDescent="0.2">
      <c r="E71" t="s">
        <v>470</v>
      </c>
      <c r="F71" t="s">
        <v>15</v>
      </c>
      <c r="G71">
        <v>2.4700000000000002</v>
      </c>
      <c r="H71" s="71">
        <v>-1000</v>
      </c>
      <c r="I71" t="s">
        <v>114</v>
      </c>
      <c r="J71" s="72">
        <v>24679.49</v>
      </c>
      <c r="K71" s="72">
        <v>14906435.77</v>
      </c>
    </row>
    <row r="72" spans="5:11" x14ac:dyDescent="0.2">
      <c r="E72" t="s">
        <v>470</v>
      </c>
      <c r="F72" t="s">
        <v>15</v>
      </c>
      <c r="G72">
        <v>101.35</v>
      </c>
      <c r="H72" s="71">
        <v>-1000</v>
      </c>
      <c r="I72" t="s">
        <v>115</v>
      </c>
      <c r="J72" s="72">
        <v>1013500</v>
      </c>
      <c r="K72" s="72">
        <v>14881756.279999999</v>
      </c>
    </row>
    <row r="73" spans="5:11" x14ac:dyDescent="0.2">
      <c r="E73" t="s">
        <v>470</v>
      </c>
      <c r="F73" t="s">
        <v>15</v>
      </c>
      <c r="G73">
        <v>101.35</v>
      </c>
      <c r="H73" s="71">
        <v>-1000</v>
      </c>
      <c r="I73" t="s">
        <v>113</v>
      </c>
      <c r="J73">
        <v>-20</v>
      </c>
      <c r="K73" s="72">
        <v>13868256.279999999</v>
      </c>
    </row>
    <row r="74" spans="5:11" x14ac:dyDescent="0.2">
      <c r="E74" t="s">
        <v>470</v>
      </c>
      <c r="F74" t="s">
        <v>15</v>
      </c>
      <c r="G74">
        <v>2.4700000000000002</v>
      </c>
      <c r="H74" s="71">
        <v>-1000</v>
      </c>
      <c r="I74" t="s">
        <v>114</v>
      </c>
      <c r="J74" s="72">
        <v>24679.49</v>
      </c>
      <c r="K74" s="72">
        <v>13868276.279999999</v>
      </c>
    </row>
    <row r="75" spans="5:11" x14ac:dyDescent="0.2">
      <c r="E75" t="s">
        <v>470</v>
      </c>
      <c r="F75" t="s">
        <v>15</v>
      </c>
      <c r="G75">
        <v>101.35</v>
      </c>
      <c r="H75" s="71">
        <v>-1000</v>
      </c>
      <c r="I75" t="s">
        <v>115</v>
      </c>
      <c r="J75" s="72">
        <v>1013500</v>
      </c>
      <c r="K75" s="72">
        <v>13843596.789999999</v>
      </c>
    </row>
    <row r="76" spans="5:11" x14ac:dyDescent="0.2">
      <c r="E76" t="s">
        <v>227</v>
      </c>
      <c r="F76" t="s">
        <v>15</v>
      </c>
      <c r="G76">
        <v>101.4</v>
      </c>
      <c r="H76" s="71">
        <v>-1000</v>
      </c>
      <c r="I76" t="s">
        <v>113</v>
      </c>
      <c r="J76">
        <v>-20</v>
      </c>
      <c r="K76" s="72">
        <v>12830096.789999999</v>
      </c>
    </row>
    <row r="77" spans="5:11" x14ac:dyDescent="0.2">
      <c r="E77" t="s">
        <v>227</v>
      </c>
      <c r="F77" t="s">
        <v>15</v>
      </c>
      <c r="G77">
        <v>2.46</v>
      </c>
      <c r="H77" s="71">
        <v>-1000</v>
      </c>
      <c r="I77" t="s">
        <v>114</v>
      </c>
      <c r="J77" s="72">
        <v>24599.360000000001</v>
      </c>
      <c r="K77" s="72">
        <v>12830116.789999999</v>
      </c>
    </row>
    <row r="78" spans="5:11" x14ac:dyDescent="0.2">
      <c r="E78" t="s">
        <v>227</v>
      </c>
      <c r="F78" t="s">
        <v>15</v>
      </c>
      <c r="G78">
        <v>101.4</v>
      </c>
      <c r="H78" s="71">
        <v>-1000</v>
      </c>
      <c r="I78" t="s">
        <v>115</v>
      </c>
      <c r="J78" s="72">
        <v>1014000</v>
      </c>
      <c r="K78" s="72">
        <v>12805517.439999999</v>
      </c>
    </row>
    <row r="79" spans="5:11" x14ac:dyDescent="0.2">
      <c r="E79" t="s">
        <v>227</v>
      </c>
      <c r="F79" t="s">
        <v>15</v>
      </c>
      <c r="G79">
        <v>101.4</v>
      </c>
      <c r="H79" s="71">
        <v>-1000</v>
      </c>
      <c r="I79" t="s">
        <v>113</v>
      </c>
      <c r="J79">
        <v>-20</v>
      </c>
      <c r="K79" s="72">
        <v>11791517.439999999</v>
      </c>
    </row>
    <row r="80" spans="5:11" x14ac:dyDescent="0.2">
      <c r="E80" t="s">
        <v>227</v>
      </c>
      <c r="F80" t="s">
        <v>15</v>
      </c>
      <c r="G80">
        <v>2.46</v>
      </c>
      <c r="H80" s="71">
        <v>-1000</v>
      </c>
      <c r="I80" t="s">
        <v>114</v>
      </c>
      <c r="J80" s="72">
        <v>24599.360000000001</v>
      </c>
      <c r="K80" s="72">
        <v>11791537.439999999</v>
      </c>
    </row>
    <row r="81" spans="5:11" x14ac:dyDescent="0.2">
      <c r="E81" t="s">
        <v>227</v>
      </c>
      <c r="F81" t="s">
        <v>15</v>
      </c>
      <c r="G81">
        <v>101.4</v>
      </c>
      <c r="H81" s="71">
        <v>-1000</v>
      </c>
      <c r="I81" t="s">
        <v>115</v>
      </c>
      <c r="J81" s="72">
        <v>1014000</v>
      </c>
      <c r="K81" s="72">
        <v>11766938.08</v>
      </c>
    </row>
    <row r="82" spans="5:11" x14ac:dyDescent="0.2">
      <c r="E82" t="s">
        <v>227</v>
      </c>
      <c r="F82" t="s">
        <v>15</v>
      </c>
      <c r="G82">
        <v>101.4</v>
      </c>
      <c r="H82" s="71">
        <v>-1000</v>
      </c>
      <c r="I82" t="s">
        <v>113</v>
      </c>
      <c r="J82">
        <v>-20</v>
      </c>
      <c r="K82" s="72">
        <v>10752938.08</v>
      </c>
    </row>
    <row r="83" spans="5:11" x14ac:dyDescent="0.2">
      <c r="E83" t="s">
        <v>227</v>
      </c>
      <c r="F83" t="s">
        <v>15</v>
      </c>
      <c r="G83">
        <v>2.46</v>
      </c>
      <c r="H83" s="71">
        <v>-1000</v>
      </c>
      <c r="I83" t="s">
        <v>114</v>
      </c>
      <c r="J83" s="72">
        <v>24599.360000000001</v>
      </c>
      <c r="K83" s="72">
        <v>10752958.08</v>
      </c>
    </row>
    <row r="84" spans="5:11" x14ac:dyDescent="0.2">
      <c r="E84" t="s">
        <v>227</v>
      </c>
      <c r="F84" t="s">
        <v>15</v>
      </c>
      <c r="G84">
        <v>101.4</v>
      </c>
      <c r="H84" s="71">
        <v>-1000</v>
      </c>
      <c r="I84" t="s">
        <v>115</v>
      </c>
      <c r="J84" s="72">
        <v>1014000</v>
      </c>
      <c r="K84" s="72">
        <v>10728358.720000001</v>
      </c>
    </row>
    <row r="85" spans="5:11" x14ac:dyDescent="0.2">
      <c r="E85" t="s">
        <v>228</v>
      </c>
      <c r="F85" t="s">
        <v>15</v>
      </c>
      <c r="G85">
        <v>101.4</v>
      </c>
      <c r="H85" s="71">
        <v>-1000</v>
      </c>
      <c r="I85" t="s">
        <v>113</v>
      </c>
      <c r="J85">
        <v>-20</v>
      </c>
      <c r="K85" s="72">
        <v>9714358.7200000007</v>
      </c>
    </row>
    <row r="86" spans="5:11" x14ac:dyDescent="0.2">
      <c r="E86" t="s">
        <v>228</v>
      </c>
      <c r="F86" t="s">
        <v>15</v>
      </c>
      <c r="G86">
        <v>2.4500000000000002</v>
      </c>
      <c r="H86" s="71">
        <v>-1000</v>
      </c>
      <c r="I86" t="s">
        <v>114</v>
      </c>
      <c r="J86" s="72">
        <v>24519.23</v>
      </c>
      <c r="K86" s="72">
        <v>9714378.7200000007</v>
      </c>
    </row>
    <row r="87" spans="5:11" x14ac:dyDescent="0.2">
      <c r="E87" t="s">
        <v>228</v>
      </c>
      <c r="F87" t="s">
        <v>15</v>
      </c>
      <c r="G87">
        <v>101.4</v>
      </c>
      <c r="H87" s="71">
        <v>-1000</v>
      </c>
      <c r="I87" t="s">
        <v>115</v>
      </c>
      <c r="J87" s="72">
        <v>1014000</v>
      </c>
      <c r="K87" s="72">
        <v>9689859.4900000002</v>
      </c>
    </row>
    <row r="88" spans="5:11" x14ac:dyDescent="0.2">
      <c r="E88" t="s">
        <v>228</v>
      </c>
      <c r="F88" t="s">
        <v>15</v>
      </c>
      <c r="G88">
        <v>101.4</v>
      </c>
      <c r="H88" s="71">
        <v>-1000</v>
      </c>
      <c r="I88" t="s">
        <v>113</v>
      </c>
      <c r="J88">
        <v>-20</v>
      </c>
      <c r="K88" s="72">
        <v>8675859.4900000002</v>
      </c>
    </row>
    <row r="89" spans="5:11" x14ac:dyDescent="0.2">
      <c r="E89" t="s">
        <v>228</v>
      </c>
      <c r="F89" t="s">
        <v>15</v>
      </c>
      <c r="G89">
        <v>2.4500000000000002</v>
      </c>
      <c r="H89" s="71">
        <v>-1000</v>
      </c>
      <c r="I89" t="s">
        <v>114</v>
      </c>
      <c r="J89" s="72">
        <v>24519.23</v>
      </c>
      <c r="K89" s="72">
        <v>8675879.4900000002</v>
      </c>
    </row>
    <row r="90" spans="5:11" x14ac:dyDescent="0.2">
      <c r="E90" t="s">
        <v>228</v>
      </c>
      <c r="F90" t="s">
        <v>15</v>
      </c>
      <c r="G90">
        <v>101.4</v>
      </c>
      <c r="H90" s="71">
        <v>-1000</v>
      </c>
      <c r="I90" t="s">
        <v>115</v>
      </c>
      <c r="J90" s="72">
        <v>1014000</v>
      </c>
      <c r="K90" s="72">
        <v>8651360.2599999998</v>
      </c>
    </row>
    <row r="91" spans="5:11" x14ac:dyDescent="0.2">
      <c r="E91" t="s">
        <v>228</v>
      </c>
      <c r="F91" t="s">
        <v>15</v>
      </c>
      <c r="G91">
        <v>101.4</v>
      </c>
      <c r="H91" s="71">
        <v>-1000</v>
      </c>
      <c r="I91" t="s">
        <v>113</v>
      </c>
      <c r="J91">
        <v>-20</v>
      </c>
      <c r="K91" s="72">
        <v>7637360.2599999998</v>
      </c>
    </row>
    <row r="92" spans="5:11" x14ac:dyDescent="0.2">
      <c r="E92" t="s">
        <v>228</v>
      </c>
      <c r="F92" t="s">
        <v>15</v>
      </c>
      <c r="G92">
        <v>2.4500000000000002</v>
      </c>
      <c r="H92" s="71">
        <v>-1000</v>
      </c>
      <c r="I92" t="s">
        <v>114</v>
      </c>
      <c r="J92" s="72">
        <v>24519.23</v>
      </c>
      <c r="K92" s="72">
        <v>7637380.2599999998</v>
      </c>
    </row>
    <row r="93" spans="5:11" x14ac:dyDescent="0.2">
      <c r="E93" t="s">
        <v>228</v>
      </c>
      <c r="F93" t="s">
        <v>15</v>
      </c>
      <c r="G93">
        <v>101.4</v>
      </c>
      <c r="H93" s="71">
        <v>-1000</v>
      </c>
      <c r="I93" t="s">
        <v>115</v>
      </c>
      <c r="J93" s="72">
        <v>1014000</v>
      </c>
      <c r="K93" s="72">
        <v>7612861.0300000003</v>
      </c>
    </row>
    <row r="94" spans="5:11" x14ac:dyDescent="0.2">
      <c r="E94" t="s">
        <v>228</v>
      </c>
      <c r="F94" t="s">
        <v>15</v>
      </c>
      <c r="G94">
        <v>101.4</v>
      </c>
      <c r="H94" s="71">
        <v>-1000</v>
      </c>
      <c r="I94" t="s">
        <v>113</v>
      </c>
      <c r="J94">
        <v>-20</v>
      </c>
      <c r="K94" s="72">
        <v>6598861.0300000003</v>
      </c>
    </row>
    <row r="95" spans="5:11" x14ac:dyDescent="0.2">
      <c r="E95" t="s">
        <v>228</v>
      </c>
      <c r="F95" t="s">
        <v>15</v>
      </c>
      <c r="G95">
        <v>2.4500000000000002</v>
      </c>
      <c r="H95" s="71">
        <v>-1000</v>
      </c>
      <c r="I95" t="s">
        <v>114</v>
      </c>
      <c r="J95" s="72">
        <v>24519.23</v>
      </c>
      <c r="K95" s="72">
        <v>6598881.0300000003</v>
      </c>
    </row>
    <row r="96" spans="5:11" x14ac:dyDescent="0.2">
      <c r="E96" t="s">
        <v>228</v>
      </c>
      <c r="F96" t="s">
        <v>15</v>
      </c>
      <c r="G96">
        <v>101.4</v>
      </c>
      <c r="H96" s="71">
        <v>-1000</v>
      </c>
      <c r="I96" t="s">
        <v>115</v>
      </c>
      <c r="J96" s="72">
        <v>1014000</v>
      </c>
      <c r="K96" s="72">
        <v>6574361.79</v>
      </c>
    </row>
    <row r="97" spans="5:11" x14ac:dyDescent="0.2">
      <c r="E97" t="s">
        <v>228</v>
      </c>
      <c r="F97" t="s">
        <v>15</v>
      </c>
      <c r="G97">
        <v>101.4</v>
      </c>
      <c r="H97" s="71">
        <v>-1000</v>
      </c>
      <c r="I97" t="s">
        <v>113</v>
      </c>
      <c r="J97">
        <v>-20</v>
      </c>
      <c r="K97" s="72">
        <v>5560361.79</v>
      </c>
    </row>
    <row r="98" spans="5:11" x14ac:dyDescent="0.2">
      <c r="E98" t="s">
        <v>228</v>
      </c>
      <c r="F98" t="s">
        <v>15</v>
      </c>
      <c r="G98">
        <v>2.4500000000000002</v>
      </c>
      <c r="H98" s="71">
        <v>-1000</v>
      </c>
      <c r="I98" t="s">
        <v>114</v>
      </c>
      <c r="J98" s="72">
        <v>24519.23</v>
      </c>
      <c r="K98" s="72">
        <v>5560381.79</v>
      </c>
    </row>
    <row r="99" spans="5:11" x14ac:dyDescent="0.2">
      <c r="E99" t="s">
        <v>228</v>
      </c>
      <c r="F99" t="s">
        <v>15</v>
      </c>
      <c r="G99">
        <v>101.4</v>
      </c>
      <c r="H99" s="71">
        <v>-1000</v>
      </c>
      <c r="I99" t="s">
        <v>115</v>
      </c>
      <c r="J99" s="72">
        <v>1014000</v>
      </c>
      <c r="K99" s="72">
        <v>5535862.5599999996</v>
      </c>
    </row>
    <row r="100" spans="5:11" x14ac:dyDescent="0.2">
      <c r="E100" t="s">
        <v>229</v>
      </c>
      <c r="F100" t="s">
        <v>15</v>
      </c>
      <c r="G100">
        <v>101.43</v>
      </c>
      <c r="H100" s="71">
        <v>-1000</v>
      </c>
      <c r="I100" t="s">
        <v>113</v>
      </c>
      <c r="J100">
        <v>-20</v>
      </c>
      <c r="K100" s="72">
        <v>4521862.5599999996</v>
      </c>
    </row>
    <row r="101" spans="5:11" x14ac:dyDescent="0.2">
      <c r="E101" t="s">
        <v>229</v>
      </c>
      <c r="F101" t="s">
        <v>15</v>
      </c>
      <c r="G101">
        <v>2.44</v>
      </c>
      <c r="H101" s="71">
        <v>-1000</v>
      </c>
      <c r="I101" t="s">
        <v>114</v>
      </c>
      <c r="J101" s="72">
        <v>24439.1</v>
      </c>
      <c r="K101" s="72">
        <v>4521882.5599999996</v>
      </c>
    </row>
    <row r="102" spans="5:11" x14ac:dyDescent="0.2">
      <c r="E102" t="s">
        <v>229</v>
      </c>
      <c r="F102" t="s">
        <v>15</v>
      </c>
      <c r="G102">
        <v>101.43</v>
      </c>
      <c r="H102" s="71">
        <v>-1000</v>
      </c>
      <c r="I102" t="s">
        <v>115</v>
      </c>
      <c r="J102" s="72">
        <v>1014300</v>
      </c>
      <c r="K102" s="72">
        <v>4497443.46</v>
      </c>
    </row>
    <row r="103" spans="5:11" x14ac:dyDescent="0.2">
      <c r="E103" t="s">
        <v>229</v>
      </c>
      <c r="F103" t="s">
        <v>15</v>
      </c>
      <c r="G103">
        <v>101.43</v>
      </c>
      <c r="H103" s="71">
        <v>-1000</v>
      </c>
      <c r="I103" t="s">
        <v>113</v>
      </c>
      <c r="J103">
        <v>-20</v>
      </c>
      <c r="K103" s="72">
        <v>3483143.46</v>
      </c>
    </row>
    <row r="104" spans="5:11" x14ac:dyDescent="0.2">
      <c r="E104" t="s">
        <v>229</v>
      </c>
      <c r="F104" t="s">
        <v>15</v>
      </c>
      <c r="G104">
        <v>2.44</v>
      </c>
      <c r="H104" s="71">
        <v>-1000</v>
      </c>
      <c r="I104" t="s">
        <v>114</v>
      </c>
      <c r="J104" s="72">
        <v>24439.1</v>
      </c>
      <c r="K104" s="72">
        <v>3483163.46</v>
      </c>
    </row>
    <row r="105" spans="5:11" x14ac:dyDescent="0.2">
      <c r="E105" t="s">
        <v>229</v>
      </c>
      <c r="F105" t="s">
        <v>15</v>
      </c>
      <c r="G105">
        <v>101.43</v>
      </c>
      <c r="H105" s="71">
        <v>-1000</v>
      </c>
      <c r="I105" t="s">
        <v>115</v>
      </c>
      <c r="J105" s="72">
        <v>1014300</v>
      </c>
      <c r="K105" s="72">
        <v>3458724.36</v>
      </c>
    </row>
    <row r="106" spans="5:11" x14ac:dyDescent="0.2">
      <c r="E106" t="s">
        <v>229</v>
      </c>
      <c r="F106" t="s">
        <v>15</v>
      </c>
      <c r="G106">
        <v>101.43</v>
      </c>
      <c r="H106" s="71">
        <v>-1000</v>
      </c>
      <c r="I106" t="s">
        <v>113</v>
      </c>
      <c r="J106">
        <v>-20</v>
      </c>
      <c r="K106" s="72">
        <v>2444424.36</v>
      </c>
    </row>
    <row r="107" spans="5:11" x14ac:dyDescent="0.2">
      <c r="E107" t="s">
        <v>229</v>
      </c>
      <c r="F107" t="s">
        <v>15</v>
      </c>
      <c r="G107">
        <v>2.44</v>
      </c>
      <c r="H107" s="71">
        <v>-1000</v>
      </c>
      <c r="I107" t="s">
        <v>114</v>
      </c>
      <c r="J107" s="72">
        <v>24439.1</v>
      </c>
      <c r="K107" s="72">
        <v>2444444.36</v>
      </c>
    </row>
    <row r="108" spans="5:11" x14ac:dyDescent="0.2">
      <c r="E108" t="s">
        <v>229</v>
      </c>
      <c r="F108" t="s">
        <v>15</v>
      </c>
      <c r="G108">
        <v>101.43</v>
      </c>
      <c r="H108" s="71">
        <v>-1000</v>
      </c>
      <c r="I108" t="s">
        <v>115</v>
      </c>
      <c r="J108" s="72">
        <v>1014300</v>
      </c>
      <c r="K108" s="72">
        <v>2420005.2599999998</v>
      </c>
    </row>
    <row r="109" spans="5:11" x14ac:dyDescent="0.2">
      <c r="E109" t="s">
        <v>229</v>
      </c>
      <c r="F109" t="s">
        <v>15</v>
      </c>
      <c r="G109">
        <v>101.43</v>
      </c>
      <c r="H109" s="71">
        <v>-1000</v>
      </c>
      <c r="I109" t="s">
        <v>113</v>
      </c>
      <c r="J109">
        <v>-20</v>
      </c>
      <c r="K109" s="72">
        <v>1405705.26</v>
      </c>
    </row>
    <row r="110" spans="5:11" x14ac:dyDescent="0.2">
      <c r="E110" t="s">
        <v>229</v>
      </c>
      <c r="F110" t="s">
        <v>15</v>
      </c>
      <c r="G110">
        <v>2.44</v>
      </c>
      <c r="H110" s="71">
        <v>-1000</v>
      </c>
      <c r="I110" t="s">
        <v>114</v>
      </c>
      <c r="J110" s="72">
        <v>24439.1</v>
      </c>
      <c r="K110" s="72">
        <v>1405725.26</v>
      </c>
    </row>
    <row r="111" spans="5:11" x14ac:dyDescent="0.2">
      <c r="E111" t="s">
        <v>229</v>
      </c>
      <c r="F111" t="s">
        <v>15</v>
      </c>
      <c r="G111">
        <v>101.43</v>
      </c>
      <c r="H111" s="71">
        <v>-1000</v>
      </c>
      <c r="I111" t="s">
        <v>115</v>
      </c>
      <c r="J111" s="72">
        <v>1014300</v>
      </c>
      <c r="K111" s="72">
        <v>1381286.15</v>
      </c>
    </row>
    <row r="112" spans="5:11" x14ac:dyDescent="0.2">
      <c r="E112" t="s">
        <v>229</v>
      </c>
      <c r="F112" t="s">
        <v>15</v>
      </c>
      <c r="G112">
        <v>101.43</v>
      </c>
      <c r="H112" s="71">
        <v>-1000</v>
      </c>
      <c r="I112" t="s">
        <v>113</v>
      </c>
      <c r="J112">
        <v>-20</v>
      </c>
      <c r="K112" s="72">
        <v>366986.15</v>
      </c>
    </row>
    <row r="113" spans="5:11" x14ac:dyDescent="0.2">
      <c r="E113" t="s">
        <v>229</v>
      </c>
      <c r="F113" t="s">
        <v>15</v>
      </c>
      <c r="G113">
        <v>2.44</v>
      </c>
      <c r="H113" s="71">
        <v>-1000</v>
      </c>
      <c r="I113" t="s">
        <v>114</v>
      </c>
      <c r="J113" s="72">
        <v>24439.1</v>
      </c>
      <c r="K113" s="72">
        <v>367006.15</v>
      </c>
    </row>
    <row r="114" spans="5:11" x14ac:dyDescent="0.2">
      <c r="E114" t="s">
        <v>229</v>
      </c>
      <c r="F114" t="s">
        <v>15</v>
      </c>
      <c r="G114">
        <v>101.43</v>
      </c>
      <c r="H114" s="71">
        <v>-1000</v>
      </c>
      <c r="I114" t="s">
        <v>115</v>
      </c>
      <c r="J114" s="72">
        <v>1014300</v>
      </c>
      <c r="K114" s="72">
        <v>342567.05</v>
      </c>
    </row>
    <row r="115" spans="5:11" x14ac:dyDescent="0.2">
      <c r="E115" t="s">
        <v>230</v>
      </c>
      <c r="F115" t="s">
        <v>15</v>
      </c>
      <c r="G115">
        <v>101.46</v>
      </c>
      <c r="H115" s="71">
        <v>-1000</v>
      </c>
      <c r="I115" t="s">
        <v>113</v>
      </c>
      <c r="J115">
        <v>-20</v>
      </c>
      <c r="K115" s="72">
        <v>-671732.95</v>
      </c>
    </row>
    <row r="116" spans="5:11" x14ac:dyDescent="0.2">
      <c r="E116" t="s">
        <v>230</v>
      </c>
      <c r="F116" t="s">
        <v>15</v>
      </c>
      <c r="G116">
        <v>2.44</v>
      </c>
      <c r="H116" s="71">
        <v>-1000</v>
      </c>
      <c r="I116" t="s">
        <v>114</v>
      </c>
      <c r="J116" s="72">
        <v>24358.97</v>
      </c>
      <c r="K116" s="72">
        <v>-671712.95</v>
      </c>
    </row>
    <row r="117" spans="5:11" x14ac:dyDescent="0.2">
      <c r="E117" t="s">
        <v>230</v>
      </c>
      <c r="F117" t="s">
        <v>15</v>
      </c>
      <c r="G117">
        <v>101.46</v>
      </c>
      <c r="H117" s="71">
        <v>-1000</v>
      </c>
      <c r="I117" t="s">
        <v>115</v>
      </c>
      <c r="J117" s="72">
        <v>1014600</v>
      </c>
      <c r="K117" s="72">
        <v>-696071.92</v>
      </c>
    </row>
    <row r="118" spans="5:11" x14ac:dyDescent="0.2">
      <c r="E118" t="s">
        <v>230</v>
      </c>
      <c r="F118" t="s">
        <v>15</v>
      </c>
      <c r="G118">
        <v>101.46</v>
      </c>
      <c r="H118" s="71">
        <v>-1000</v>
      </c>
      <c r="I118" t="s">
        <v>113</v>
      </c>
      <c r="J118">
        <v>-20</v>
      </c>
      <c r="K118" s="72">
        <v>-1710671.92</v>
      </c>
    </row>
    <row r="119" spans="5:11" x14ac:dyDescent="0.2">
      <c r="E119" t="s">
        <v>230</v>
      </c>
      <c r="F119" t="s">
        <v>15</v>
      </c>
      <c r="G119">
        <v>2.44</v>
      </c>
      <c r="H119" s="71">
        <v>-1000</v>
      </c>
      <c r="I119" t="s">
        <v>114</v>
      </c>
      <c r="J119" s="72">
        <v>24358.97</v>
      </c>
      <c r="K119" s="72">
        <v>-1710651.92</v>
      </c>
    </row>
    <row r="120" spans="5:11" x14ac:dyDescent="0.2">
      <c r="E120" t="s">
        <v>230</v>
      </c>
      <c r="F120" t="s">
        <v>15</v>
      </c>
      <c r="G120">
        <v>101.46</v>
      </c>
      <c r="H120" s="71">
        <v>-1000</v>
      </c>
      <c r="I120" t="s">
        <v>115</v>
      </c>
      <c r="J120" s="72">
        <v>1014600</v>
      </c>
      <c r="K120" s="72">
        <v>-1735010.9</v>
      </c>
    </row>
    <row r="121" spans="5:11" x14ac:dyDescent="0.2">
      <c r="E121" t="s">
        <v>230</v>
      </c>
      <c r="F121" t="s">
        <v>15</v>
      </c>
      <c r="G121">
        <v>101.46</v>
      </c>
      <c r="H121" s="71">
        <v>-1000</v>
      </c>
      <c r="I121" t="s">
        <v>113</v>
      </c>
      <c r="J121">
        <v>-20</v>
      </c>
      <c r="K121" s="72">
        <v>-2749610.9</v>
      </c>
    </row>
    <row r="122" spans="5:11" x14ac:dyDescent="0.2">
      <c r="E122" t="s">
        <v>230</v>
      </c>
      <c r="F122" t="s">
        <v>15</v>
      </c>
      <c r="G122">
        <v>2.44</v>
      </c>
      <c r="H122" s="71">
        <v>-1000</v>
      </c>
      <c r="I122" t="s">
        <v>114</v>
      </c>
      <c r="J122" s="72">
        <v>24358.97</v>
      </c>
      <c r="K122" s="72">
        <v>-2749590.9</v>
      </c>
    </row>
    <row r="123" spans="5:11" x14ac:dyDescent="0.2">
      <c r="E123" t="s">
        <v>230</v>
      </c>
      <c r="F123" t="s">
        <v>15</v>
      </c>
      <c r="G123">
        <v>101.46</v>
      </c>
      <c r="H123" s="71">
        <v>-1000</v>
      </c>
      <c r="I123" t="s">
        <v>115</v>
      </c>
      <c r="J123" s="72">
        <v>1014600</v>
      </c>
      <c r="K123" s="72">
        <v>-2773949.87</v>
      </c>
    </row>
    <row r="124" spans="5:11" x14ac:dyDescent="0.2">
      <c r="E124" t="s">
        <v>230</v>
      </c>
      <c r="F124" t="s">
        <v>15</v>
      </c>
      <c r="G124">
        <v>101.46</v>
      </c>
      <c r="H124" s="71">
        <v>-1000</v>
      </c>
      <c r="I124" t="s">
        <v>113</v>
      </c>
      <c r="J124">
        <v>-20</v>
      </c>
      <c r="K124" s="72">
        <v>-3788549.87</v>
      </c>
    </row>
    <row r="125" spans="5:11" x14ac:dyDescent="0.2">
      <c r="E125" t="s">
        <v>230</v>
      </c>
      <c r="F125" t="s">
        <v>15</v>
      </c>
      <c r="G125">
        <v>2.44</v>
      </c>
      <c r="H125" s="71">
        <v>-1000</v>
      </c>
      <c r="I125" t="s">
        <v>114</v>
      </c>
      <c r="J125" s="72">
        <v>24358.97</v>
      </c>
      <c r="K125" s="72">
        <v>-3788529.87</v>
      </c>
    </row>
    <row r="126" spans="5:11" x14ac:dyDescent="0.2">
      <c r="E126" t="s">
        <v>230</v>
      </c>
      <c r="F126" t="s">
        <v>15</v>
      </c>
      <c r="G126">
        <v>101.46</v>
      </c>
      <c r="H126" s="71">
        <v>-1000</v>
      </c>
      <c r="I126" t="s">
        <v>115</v>
      </c>
      <c r="J126" s="72">
        <v>1014600</v>
      </c>
      <c r="K126" s="72">
        <v>-3812888.85</v>
      </c>
    </row>
    <row r="127" spans="5:11" x14ac:dyDescent="0.2">
      <c r="E127" t="s">
        <v>231</v>
      </c>
      <c r="F127" t="s">
        <v>15</v>
      </c>
      <c r="G127">
        <v>101.51</v>
      </c>
      <c r="H127" s="71">
        <v>-1000</v>
      </c>
      <c r="I127" t="s">
        <v>113</v>
      </c>
      <c r="J127">
        <v>-20</v>
      </c>
      <c r="K127" s="72">
        <v>-4827488.8499999996</v>
      </c>
    </row>
    <row r="128" spans="5:11" x14ac:dyDescent="0.2">
      <c r="E128" t="s">
        <v>231</v>
      </c>
      <c r="F128" t="s">
        <v>15</v>
      </c>
      <c r="G128">
        <v>2.4300000000000002</v>
      </c>
      <c r="H128" s="71">
        <v>-1000</v>
      </c>
      <c r="I128" t="s">
        <v>114</v>
      </c>
      <c r="J128" s="72">
        <v>24278.85</v>
      </c>
      <c r="K128" s="72">
        <v>-4827468.8499999996</v>
      </c>
    </row>
    <row r="129" spans="5:11" x14ac:dyDescent="0.2">
      <c r="E129" t="s">
        <v>231</v>
      </c>
      <c r="F129" t="s">
        <v>15</v>
      </c>
      <c r="G129">
        <v>101.51</v>
      </c>
      <c r="H129" s="71">
        <v>-1000</v>
      </c>
      <c r="I129" t="s">
        <v>115</v>
      </c>
      <c r="J129" s="72">
        <v>1015100</v>
      </c>
      <c r="K129" s="72">
        <v>-4851747.6900000004</v>
      </c>
    </row>
    <row r="130" spans="5:11" x14ac:dyDescent="0.2">
      <c r="E130" t="s">
        <v>471</v>
      </c>
      <c r="F130" t="s">
        <v>15</v>
      </c>
      <c r="G130">
        <v>101.68</v>
      </c>
      <c r="H130" s="71">
        <v>-1000</v>
      </c>
      <c r="I130" t="s">
        <v>113</v>
      </c>
      <c r="J130">
        <v>-20</v>
      </c>
      <c r="K130" s="72">
        <v>-5866847.6900000004</v>
      </c>
    </row>
    <row r="131" spans="5:11" x14ac:dyDescent="0.2">
      <c r="E131" t="s">
        <v>471</v>
      </c>
      <c r="F131" t="s">
        <v>15</v>
      </c>
      <c r="G131">
        <v>2.4</v>
      </c>
      <c r="H131" s="71">
        <v>-1000</v>
      </c>
      <c r="I131" t="s">
        <v>114</v>
      </c>
      <c r="J131" s="72">
        <v>24038.46</v>
      </c>
      <c r="K131" s="72">
        <v>-5866827.6900000004</v>
      </c>
    </row>
    <row r="132" spans="5:11" x14ac:dyDescent="0.2">
      <c r="E132" t="s">
        <v>471</v>
      </c>
      <c r="F132" t="s">
        <v>15</v>
      </c>
      <c r="G132">
        <v>101.68</v>
      </c>
      <c r="H132" s="71">
        <v>-1000</v>
      </c>
      <c r="I132" t="s">
        <v>115</v>
      </c>
      <c r="J132" s="72">
        <v>1016800</v>
      </c>
      <c r="K132" s="72">
        <v>-5890866.1500000004</v>
      </c>
    </row>
    <row r="133" spans="5:11" x14ac:dyDescent="0.2">
      <c r="E133" t="s">
        <v>471</v>
      </c>
      <c r="F133" t="s">
        <v>15</v>
      </c>
      <c r="G133">
        <v>101.68</v>
      </c>
      <c r="H133" s="71">
        <v>-1000</v>
      </c>
      <c r="I133" t="s">
        <v>113</v>
      </c>
      <c r="J133">
        <v>-20</v>
      </c>
      <c r="K133" s="72">
        <v>-6907666.1500000004</v>
      </c>
    </row>
    <row r="134" spans="5:11" x14ac:dyDescent="0.2">
      <c r="E134" t="s">
        <v>471</v>
      </c>
      <c r="F134" t="s">
        <v>15</v>
      </c>
      <c r="G134">
        <v>2.4</v>
      </c>
      <c r="H134" s="71">
        <v>-1000</v>
      </c>
      <c r="I134" t="s">
        <v>114</v>
      </c>
      <c r="J134" s="72">
        <v>24038.46</v>
      </c>
      <c r="K134" s="72">
        <v>-6907646.1500000004</v>
      </c>
    </row>
    <row r="135" spans="5:11" x14ac:dyDescent="0.2">
      <c r="E135" t="s">
        <v>471</v>
      </c>
      <c r="F135" t="s">
        <v>15</v>
      </c>
      <c r="G135">
        <v>101.68</v>
      </c>
      <c r="H135" s="71">
        <v>-1000</v>
      </c>
      <c r="I135" t="s">
        <v>115</v>
      </c>
      <c r="J135" s="72">
        <v>1016800</v>
      </c>
      <c r="K135" s="72">
        <v>-6931684.6200000001</v>
      </c>
    </row>
    <row r="136" spans="5:11" x14ac:dyDescent="0.2">
      <c r="E136" t="s">
        <v>471</v>
      </c>
      <c r="F136" t="s">
        <v>15</v>
      </c>
      <c r="G136">
        <v>101.68</v>
      </c>
      <c r="H136" s="71">
        <v>-1000</v>
      </c>
      <c r="I136" t="s">
        <v>113</v>
      </c>
      <c r="J136">
        <v>-20</v>
      </c>
      <c r="K136" s="72">
        <v>-7948484.6200000001</v>
      </c>
    </row>
    <row r="137" spans="5:11" x14ac:dyDescent="0.2">
      <c r="E137" t="s">
        <v>471</v>
      </c>
      <c r="F137" t="s">
        <v>15</v>
      </c>
      <c r="G137">
        <v>2.4</v>
      </c>
      <c r="H137" s="71">
        <v>-1000</v>
      </c>
      <c r="I137" t="s">
        <v>114</v>
      </c>
      <c r="J137" s="72">
        <v>24038.46</v>
      </c>
      <c r="K137" s="72">
        <v>-7948464.6200000001</v>
      </c>
    </row>
    <row r="138" spans="5:11" x14ac:dyDescent="0.2">
      <c r="E138" t="s">
        <v>471</v>
      </c>
      <c r="F138" t="s">
        <v>15</v>
      </c>
      <c r="G138">
        <v>101.68</v>
      </c>
      <c r="H138" s="71">
        <v>-1000</v>
      </c>
      <c r="I138" t="s">
        <v>115</v>
      </c>
      <c r="J138" s="72">
        <v>1016800</v>
      </c>
      <c r="K138" s="72">
        <v>-7972503.0800000001</v>
      </c>
    </row>
    <row r="139" spans="5:11" x14ac:dyDescent="0.2">
      <c r="E139" t="s">
        <v>471</v>
      </c>
      <c r="F139" t="s">
        <v>15</v>
      </c>
      <c r="G139">
        <v>101.68</v>
      </c>
      <c r="H139" s="71">
        <v>-1000</v>
      </c>
      <c r="I139" t="s">
        <v>113</v>
      </c>
      <c r="J139">
        <v>-20</v>
      </c>
      <c r="K139" s="72">
        <v>-8989303.0800000001</v>
      </c>
    </row>
    <row r="140" spans="5:11" x14ac:dyDescent="0.2">
      <c r="E140" t="s">
        <v>471</v>
      </c>
      <c r="F140" t="s">
        <v>15</v>
      </c>
      <c r="G140">
        <v>2.4</v>
      </c>
      <c r="H140" s="71">
        <v>-1000</v>
      </c>
      <c r="I140" t="s">
        <v>114</v>
      </c>
      <c r="J140" s="72">
        <v>24038.46</v>
      </c>
      <c r="K140" s="72">
        <v>-8989283.0800000001</v>
      </c>
    </row>
    <row r="141" spans="5:11" x14ac:dyDescent="0.2">
      <c r="E141" t="s">
        <v>471</v>
      </c>
      <c r="F141" t="s">
        <v>15</v>
      </c>
      <c r="G141">
        <v>101.68</v>
      </c>
      <c r="H141" s="71">
        <v>-1000</v>
      </c>
      <c r="I141" t="s">
        <v>115</v>
      </c>
      <c r="J141" s="72">
        <v>1016800</v>
      </c>
      <c r="K141" s="72">
        <v>-9013321.5399999991</v>
      </c>
    </row>
    <row r="142" spans="5:11" x14ac:dyDescent="0.2">
      <c r="E142" t="s">
        <v>472</v>
      </c>
      <c r="F142" t="s">
        <v>15</v>
      </c>
      <c r="G142">
        <v>101.72</v>
      </c>
      <c r="H142" s="71">
        <v>1000</v>
      </c>
      <c r="I142" t="s">
        <v>113</v>
      </c>
      <c r="J142">
        <v>-20</v>
      </c>
      <c r="K142" s="72">
        <v>-10030121.539999999</v>
      </c>
    </row>
    <row r="143" spans="5:11" x14ac:dyDescent="0.2">
      <c r="E143" t="s">
        <v>472</v>
      </c>
      <c r="F143" t="s">
        <v>15</v>
      </c>
      <c r="G143">
        <v>2.36</v>
      </c>
      <c r="H143" s="71">
        <v>1000</v>
      </c>
      <c r="I143" t="s">
        <v>114</v>
      </c>
      <c r="J143" s="72">
        <v>-23557.69</v>
      </c>
      <c r="K143" s="72">
        <v>-10030101.539999999</v>
      </c>
    </row>
    <row r="144" spans="5:11" x14ac:dyDescent="0.2">
      <c r="E144" t="s">
        <v>472</v>
      </c>
      <c r="F144" t="s">
        <v>15</v>
      </c>
      <c r="G144">
        <v>101.72</v>
      </c>
      <c r="H144" s="71">
        <v>1000</v>
      </c>
      <c r="I144" t="s">
        <v>115</v>
      </c>
      <c r="J144" s="72">
        <v>-1017200</v>
      </c>
      <c r="K144" s="72">
        <v>-10006543.85</v>
      </c>
    </row>
    <row r="145" spans="5:11" x14ac:dyDescent="0.2">
      <c r="E145" t="s">
        <v>472</v>
      </c>
      <c r="F145" t="s">
        <v>15</v>
      </c>
      <c r="G145">
        <v>101.72</v>
      </c>
      <c r="H145" s="71">
        <v>1000</v>
      </c>
      <c r="I145" t="s">
        <v>113</v>
      </c>
      <c r="J145">
        <v>-20</v>
      </c>
      <c r="K145" s="72">
        <v>-8989343.8499999996</v>
      </c>
    </row>
    <row r="146" spans="5:11" x14ac:dyDescent="0.2">
      <c r="E146" t="s">
        <v>472</v>
      </c>
      <c r="F146" t="s">
        <v>15</v>
      </c>
      <c r="G146">
        <v>2.36</v>
      </c>
      <c r="H146" s="71">
        <v>1000</v>
      </c>
      <c r="I146" t="s">
        <v>114</v>
      </c>
      <c r="J146" s="72">
        <v>-23557.69</v>
      </c>
      <c r="K146" s="72">
        <v>-8989323.8499999996</v>
      </c>
    </row>
    <row r="147" spans="5:11" x14ac:dyDescent="0.2">
      <c r="E147" t="s">
        <v>472</v>
      </c>
      <c r="F147" t="s">
        <v>15</v>
      </c>
      <c r="G147">
        <v>101.72</v>
      </c>
      <c r="H147" s="71">
        <v>1000</v>
      </c>
      <c r="I147" t="s">
        <v>115</v>
      </c>
      <c r="J147" s="72">
        <v>-1017200</v>
      </c>
      <c r="K147" s="72">
        <v>-8965766.1500000004</v>
      </c>
    </row>
    <row r="148" spans="5:11" x14ac:dyDescent="0.2">
      <c r="E148" t="s">
        <v>473</v>
      </c>
      <c r="F148" t="s">
        <v>15</v>
      </c>
      <c r="G148">
        <v>101.71</v>
      </c>
      <c r="H148" s="71">
        <v>1000</v>
      </c>
      <c r="I148" t="s">
        <v>113</v>
      </c>
      <c r="J148">
        <v>-20</v>
      </c>
      <c r="K148" s="72">
        <v>-7948566.1500000004</v>
      </c>
    </row>
    <row r="149" spans="5:11" x14ac:dyDescent="0.2">
      <c r="E149" t="s">
        <v>473</v>
      </c>
      <c r="F149" t="s">
        <v>15</v>
      </c>
      <c r="G149">
        <v>2.34</v>
      </c>
      <c r="H149" s="71">
        <v>1000</v>
      </c>
      <c r="I149" t="s">
        <v>114</v>
      </c>
      <c r="J149" s="72">
        <v>-23397.439999999999</v>
      </c>
      <c r="K149" s="72">
        <v>-7948546.1500000004</v>
      </c>
    </row>
    <row r="150" spans="5:11" x14ac:dyDescent="0.2">
      <c r="E150" t="s">
        <v>473</v>
      </c>
      <c r="F150" t="s">
        <v>15</v>
      </c>
      <c r="G150">
        <v>101.71</v>
      </c>
      <c r="H150" s="71">
        <v>1000</v>
      </c>
      <c r="I150" t="s">
        <v>115</v>
      </c>
      <c r="J150" s="72">
        <v>-1017100</v>
      </c>
      <c r="K150" s="72">
        <v>-7925148.7199999997</v>
      </c>
    </row>
    <row r="151" spans="5:11" x14ac:dyDescent="0.2">
      <c r="E151" t="s">
        <v>473</v>
      </c>
      <c r="F151" t="s">
        <v>15</v>
      </c>
      <c r="G151">
        <v>101.71</v>
      </c>
      <c r="H151" s="71">
        <v>1000</v>
      </c>
      <c r="I151" t="s">
        <v>113</v>
      </c>
      <c r="J151">
        <v>-20</v>
      </c>
      <c r="K151" s="72">
        <v>-6908048.7199999997</v>
      </c>
    </row>
    <row r="152" spans="5:11" x14ac:dyDescent="0.2">
      <c r="E152" t="s">
        <v>473</v>
      </c>
      <c r="F152" t="s">
        <v>15</v>
      </c>
      <c r="G152">
        <v>2.34</v>
      </c>
      <c r="H152" s="71">
        <v>1000</v>
      </c>
      <c r="I152" t="s">
        <v>114</v>
      </c>
      <c r="J152" s="72">
        <v>-23397.439999999999</v>
      </c>
      <c r="K152" s="72">
        <v>-6908028.7199999997</v>
      </c>
    </row>
    <row r="153" spans="5:11" x14ac:dyDescent="0.2">
      <c r="E153" t="s">
        <v>473</v>
      </c>
      <c r="F153" t="s">
        <v>15</v>
      </c>
      <c r="G153">
        <v>101.71</v>
      </c>
      <c r="H153" s="71">
        <v>1000</v>
      </c>
      <c r="I153" t="s">
        <v>115</v>
      </c>
      <c r="J153" s="72">
        <v>-1017100</v>
      </c>
      <c r="K153" s="72">
        <v>-6884631.2800000003</v>
      </c>
    </row>
    <row r="154" spans="5:11" x14ac:dyDescent="0.2">
      <c r="E154" t="s">
        <v>473</v>
      </c>
      <c r="F154" t="s">
        <v>15</v>
      </c>
      <c r="G154">
        <v>101.71</v>
      </c>
      <c r="H154" s="71">
        <v>1000</v>
      </c>
      <c r="I154" t="s">
        <v>113</v>
      </c>
      <c r="J154">
        <v>-20</v>
      </c>
      <c r="K154" s="72">
        <v>-5867531.2800000003</v>
      </c>
    </row>
    <row r="155" spans="5:11" x14ac:dyDescent="0.2">
      <c r="E155" t="s">
        <v>473</v>
      </c>
      <c r="F155" t="s">
        <v>15</v>
      </c>
      <c r="G155">
        <v>2.34</v>
      </c>
      <c r="H155" s="71">
        <v>1000</v>
      </c>
      <c r="I155" t="s">
        <v>114</v>
      </c>
      <c r="J155" s="72">
        <v>-23397.439999999999</v>
      </c>
      <c r="K155" s="72">
        <v>-5867511.2800000003</v>
      </c>
    </row>
    <row r="156" spans="5:11" x14ac:dyDescent="0.2">
      <c r="E156" t="s">
        <v>473</v>
      </c>
      <c r="F156" t="s">
        <v>15</v>
      </c>
      <c r="G156">
        <v>101.71</v>
      </c>
      <c r="H156" s="71">
        <v>1000</v>
      </c>
      <c r="I156" t="s">
        <v>115</v>
      </c>
      <c r="J156" s="72">
        <v>-1017100</v>
      </c>
      <c r="K156" s="72">
        <v>-5844113.8499999996</v>
      </c>
    </row>
    <row r="157" spans="5:11" x14ac:dyDescent="0.2">
      <c r="E157" t="s">
        <v>236</v>
      </c>
      <c r="F157" t="s">
        <v>15</v>
      </c>
      <c r="G157">
        <v>101.7</v>
      </c>
      <c r="H157" s="71">
        <v>1000</v>
      </c>
      <c r="I157" t="s">
        <v>113</v>
      </c>
      <c r="J157">
        <v>-20</v>
      </c>
      <c r="K157" s="72">
        <v>-4827013.8499999996</v>
      </c>
    </row>
    <row r="158" spans="5:11" x14ac:dyDescent="0.2">
      <c r="E158" t="s">
        <v>236</v>
      </c>
      <c r="F158" t="s">
        <v>15</v>
      </c>
      <c r="G158">
        <v>2.33</v>
      </c>
      <c r="H158" s="71">
        <v>1000</v>
      </c>
      <c r="I158" t="s">
        <v>114</v>
      </c>
      <c r="J158" s="72">
        <v>-23317.31</v>
      </c>
      <c r="K158" s="72">
        <v>-4826993.8499999996</v>
      </c>
    </row>
    <row r="159" spans="5:11" x14ac:dyDescent="0.2">
      <c r="E159" t="s">
        <v>236</v>
      </c>
      <c r="F159" t="s">
        <v>15</v>
      </c>
      <c r="G159">
        <v>101.7</v>
      </c>
      <c r="H159" s="71">
        <v>1000</v>
      </c>
      <c r="I159" t="s">
        <v>115</v>
      </c>
      <c r="J159" s="72">
        <v>-1017000</v>
      </c>
      <c r="K159" s="72">
        <v>-4803676.54</v>
      </c>
    </row>
    <row r="160" spans="5:11" x14ac:dyDescent="0.2">
      <c r="E160" t="s">
        <v>236</v>
      </c>
      <c r="F160" t="s">
        <v>15</v>
      </c>
      <c r="G160">
        <v>101.7</v>
      </c>
      <c r="H160" s="71">
        <v>1000</v>
      </c>
      <c r="I160" t="s">
        <v>113</v>
      </c>
      <c r="J160">
        <v>-20</v>
      </c>
      <c r="K160" s="72">
        <v>-3786676.54</v>
      </c>
    </row>
    <row r="161" spans="5:11" x14ac:dyDescent="0.2">
      <c r="E161" t="s">
        <v>236</v>
      </c>
      <c r="F161" t="s">
        <v>15</v>
      </c>
      <c r="G161">
        <v>2.33</v>
      </c>
      <c r="H161" s="71">
        <v>1000</v>
      </c>
      <c r="I161" t="s">
        <v>114</v>
      </c>
      <c r="J161" s="72">
        <v>-23317.31</v>
      </c>
      <c r="K161" s="72">
        <v>-3786656.54</v>
      </c>
    </row>
    <row r="162" spans="5:11" x14ac:dyDescent="0.2">
      <c r="E162" t="s">
        <v>236</v>
      </c>
      <c r="F162" t="s">
        <v>15</v>
      </c>
      <c r="G162">
        <v>101.7</v>
      </c>
      <c r="H162" s="71">
        <v>1000</v>
      </c>
      <c r="I162" t="s">
        <v>115</v>
      </c>
      <c r="J162" s="72">
        <v>-1017000</v>
      </c>
      <c r="K162" s="72">
        <v>-3763339.23</v>
      </c>
    </row>
    <row r="163" spans="5:11" x14ac:dyDescent="0.2">
      <c r="E163" t="s">
        <v>237</v>
      </c>
      <c r="F163" t="s">
        <v>15</v>
      </c>
      <c r="G163">
        <v>101.55</v>
      </c>
      <c r="H163" s="71">
        <v>1000</v>
      </c>
      <c r="I163" t="s">
        <v>113</v>
      </c>
      <c r="J163">
        <v>-20</v>
      </c>
      <c r="K163" s="72">
        <v>-2746339.23</v>
      </c>
    </row>
    <row r="164" spans="5:11" x14ac:dyDescent="0.2">
      <c r="E164" t="s">
        <v>237</v>
      </c>
      <c r="F164" t="s">
        <v>15</v>
      </c>
      <c r="G164">
        <v>2.3199999999999998</v>
      </c>
      <c r="H164" s="71">
        <v>1000</v>
      </c>
      <c r="I164" t="s">
        <v>114</v>
      </c>
      <c r="J164" s="72">
        <v>-23237.18</v>
      </c>
      <c r="K164" s="72">
        <v>-2746319.23</v>
      </c>
    </row>
    <row r="165" spans="5:11" x14ac:dyDescent="0.2">
      <c r="E165" t="s">
        <v>237</v>
      </c>
      <c r="F165" t="s">
        <v>15</v>
      </c>
      <c r="G165">
        <v>101.55</v>
      </c>
      <c r="H165" s="71">
        <v>1000</v>
      </c>
      <c r="I165" t="s">
        <v>115</v>
      </c>
      <c r="J165" s="72">
        <v>-1015500</v>
      </c>
      <c r="K165" s="72">
        <v>-2723082.05</v>
      </c>
    </row>
    <row r="166" spans="5:11" x14ac:dyDescent="0.2">
      <c r="E166" t="s">
        <v>237</v>
      </c>
      <c r="F166" t="s">
        <v>15</v>
      </c>
      <c r="G166">
        <v>101.55</v>
      </c>
      <c r="H166" s="71">
        <v>1000</v>
      </c>
      <c r="I166" t="s">
        <v>113</v>
      </c>
      <c r="J166">
        <v>-20</v>
      </c>
      <c r="K166" s="72">
        <v>-1707582.05</v>
      </c>
    </row>
    <row r="167" spans="5:11" x14ac:dyDescent="0.2">
      <c r="E167" t="s">
        <v>237</v>
      </c>
      <c r="F167" t="s">
        <v>15</v>
      </c>
      <c r="G167">
        <v>2.3199999999999998</v>
      </c>
      <c r="H167" s="71">
        <v>1000</v>
      </c>
      <c r="I167" t="s">
        <v>114</v>
      </c>
      <c r="J167" s="72">
        <v>-23237.18</v>
      </c>
      <c r="K167" s="72">
        <v>-1707562.05</v>
      </c>
    </row>
    <row r="168" spans="5:11" x14ac:dyDescent="0.2">
      <c r="E168" t="s">
        <v>237</v>
      </c>
      <c r="F168" t="s">
        <v>15</v>
      </c>
      <c r="G168">
        <v>101.55</v>
      </c>
      <c r="H168" s="71">
        <v>1000</v>
      </c>
      <c r="I168" t="s">
        <v>115</v>
      </c>
      <c r="J168" s="72">
        <v>-1015500</v>
      </c>
      <c r="K168" s="72">
        <v>-1684324.87</v>
      </c>
    </row>
    <row r="169" spans="5:11" x14ac:dyDescent="0.2">
      <c r="E169" t="s">
        <v>237</v>
      </c>
      <c r="F169" t="s">
        <v>15</v>
      </c>
      <c r="G169">
        <v>101.55</v>
      </c>
      <c r="H169" s="71">
        <v>1000</v>
      </c>
      <c r="I169" t="s">
        <v>113</v>
      </c>
      <c r="J169">
        <v>-20</v>
      </c>
      <c r="K169" s="72">
        <v>-668824.87</v>
      </c>
    </row>
    <row r="170" spans="5:11" x14ac:dyDescent="0.2">
      <c r="E170" t="s">
        <v>237</v>
      </c>
      <c r="F170" t="s">
        <v>15</v>
      </c>
      <c r="G170">
        <v>2.3199999999999998</v>
      </c>
      <c r="H170" s="71">
        <v>1000</v>
      </c>
      <c r="I170" t="s">
        <v>114</v>
      </c>
      <c r="J170" s="72">
        <v>-23237.18</v>
      </c>
      <c r="K170" s="72">
        <v>-668804.87</v>
      </c>
    </row>
    <row r="171" spans="5:11" x14ac:dyDescent="0.2">
      <c r="E171" t="s">
        <v>237</v>
      </c>
      <c r="F171" t="s">
        <v>15</v>
      </c>
      <c r="G171">
        <v>101.55</v>
      </c>
      <c r="H171" s="71">
        <v>1000</v>
      </c>
      <c r="I171" t="s">
        <v>115</v>
      </c>
      <c r="J171" s="72">
        <v>-1015500</v>
      </c>
      <c r="K171" s="72">
        <v>-645567.68999999994</v>
      </c>
    </row>
    <row r="172" spans="5:11" x14ac:dyDescent="0.2">
      <c r="E172" t="s">
        <v>238</v>
      </c>
      <c r="F172" t="s">
        <v>15</v>
      </c>
      <c r="G172">
        <v>101.59</v>
      </c>
      <c r="H172" s="71">
        <v>1000</v>
      </c>
      <c r="I172" t="s">
        <v>113</v>
      </c>
      <c r="J172">
        <v>-20</v>
      </c>
      <c r="K172" s="72">
        <v>369932.31</v>
      </c>
    </row>
    <row r="173" spans="5:11" x14ac:dyDescent="0.2">
      <c r="E173" t="s">
        <v>238</v>
      </c>
      <c r="F173" t="s">
        <v>15</v>
      </c>
      <c r="G173">
        <v>2.3199999999999998</v>
      </c>
      <c r="H173" s="71">
        <v>1000</v>
      </c>
      <c r="I173" t="s">
        <v>114</v>
      </c>
      <c r="J173" s="72">
        <v>-23157.05</v>
      </c>
      <c r="K173" s="72">
        <v>369952.31</v>
      </c>
    </row>
    <row r="174" spans="5:11" x14ac:dyDescent="0.2">
      <c r="E174" t="s">
        <v>238</v>
      </c>
      <c r="F174" t="s">
        <v>15</v>
      </c>
      <c r="G174">
        <v>101.59</v>
      </c>
      <c r="H174" s="71">
        <v>1000</v>
      </c>
      <c r="I174" t="s">
        <v>115</v>
      </c>
      <c r="J174" s="72">
        <v>-1015900</v>
      </c>
      <c r="K174" s="72">
        <v>393109.36</v>
      </c>
    </row>
    <row r="175" spans="5:11" x14ac:dyDescent="0.2">
      <c r="E175" t="s">
        <v>474</v>
      </c>
      <c r="F175" t="s">
        <v>15</v>
      </c>
      <c r="G175">
        <v>101.35</v>
      </c>
      <c r="H175" s="71">
        <v>-1000</v>
      </c>
      <c r="I175" t="s">
        <v>113</v>
      </c>
      <c r="J175">
        <v>-20</v>
      </c>
      <c r="K175" s="72">
        <v>1409009.36</v>
      </c>
    </row>
    <row r="176" spans="5:11" x14ac:dyDescent="0.2">
      <c r="E176" t="s">
        <v>474</v>
      </c>
      <c r="F176" t="s">
        <v>15</v>
      </c>
      <c r="G176">
        <v>2.2799999999999998</v>
      </c>
      <c r="H176" s="71">
        <v>-1000</v>
      </c>
      <c r="I176" t="s">
        <v>114</v>
      </c>
      <c r="J176" s="72">
        <v>22836.54</v>
      </c>
      <c r="K176" s="72">
        <v>1409029.36</v>
      </c>
    </row>
    <row r="177" spans="5:11" x14ac:dyDescent="0.2">
      <c r="E177" t="s">
        <v>474</v>
      </c>
      <c r="F177" t="s">
        <v>15</v>
      </c>
      <c r="G177">
        <v>101.35</v>
      </c>
      <c r="H177" s="71">
        <v>-1000</v>
      </c>
      <c r="I177" t="s">
        <v>115</v>
      </c>
      <c r="J177" s="72">
        <v>1013500</v>
      </c>
      <c r="K177" s="72">
        <v>1386192.82</v>
      </c>
    </row>
    <row r="178" spans="5:11" x14ac:dyDescent="0.2">
      <c r="E178" t="s">
        <v>245</v>
      </c>
      <c r="F178" t="s">
        <v>15</v>
      </c>
      <c r="G178">
        <v>101.53</v>
      </c>
      <c r="H178" s="71">
        <v>1000</v>
      </c>
      <c r="I178" t="s">
        <v>113</v>
      </c>
      <c r="J178">
        <v>-20</v>
      </c>
      <c r="K178" s="72">
        <v>372692.82</v>
      </c>
    </row>
    <row r="179" spans="5:11" x14ac:dyDescent="0.2">
      <c r="E179" t="s">
        <v>245</v>
      </c>
      <c r="F179" t="s">
        <v>15</v>
      </c>
      <c r="G179">
        <v>2.23</v>
      </c>
      <c r="H179" s="71">
        <v>1000</v>
      </c>
      <c r="I179" t="s">
        <v>114</v>
      </c>
      <c r="J179" s="72">
        <v>-22275.64</v>
      </c>
      <c r="K179" s="72">
        <v>372712.82</v>
      </c>
    </row>
    <row r="180" spans="5:11" x14ac:dyDescent="0.2">
      <c r="E180" t="s">
        <v>245</v>
      </c>
      <c r="F180" t="s">
        <v>15</v>
      </c>
      <c r="G180">
        <v>101.53</v>
      </c>
      <c r="H180" s="71">
        <v>1000</v>
      </c>
      <c r="I180" t="s">
        <v>115</v>
      </c>
      <c r="J180" s="72">
        <v>-1015300</v>
      </c>
      <c r="K180" s="72">
        <v>394988.46</v>
      </c>
    </row>
    <row r="181" spans="5:11" x14ac:dyDescent="0.2">
      <c r="E181" t="s">
        <v>249</v>
      </c>
      <c r="F181" t="s">
        <v>15</v>
      </c>
      <c r="G181">
        <v>101.1</v>
      </c>
      <c r="H181" s="71">
        <v>1000</v>
      </c>
      <c r="I181" t="s">
        <v>113</v>
      </c>
      <c r="J181">
        <v>-20</v>
      </c>
      <c r="K181" s="72">
        <v>1410288.46</v>
      </c>
    </row>
    <row r="182" spans="5:11" x14ac:dyDescent="0.2">
      <c r="E182" t="s">
        <v>249</v>
      </c>
      <c r="F182" t="s">
        <v>15</v>
      </c>
      <c r="G182">
        <v>2.16</v>
      </c>
      <c r="H182" s="71">
        <v>1000</v>
      </c>
      <c r="I182" t="s">
        <v>114</v>
      </c>
      <c r="J182" s="72">
        <v>-21554.49</v>
      </c>
      <c r="K182" s="72">
        <v>1410308.46</v>
      </c>
    </row>
    <row r="183" spans="5:11" x14ac:dyDescent="0.2">
      <c r="E183" t="s">
        <v>249</v>
      </c>
      <c r="F183" t="s">
        <v>15</v>
      </c>
      <c r="G183">
        <v>101.1</v>
      </c>
      <c r="H183" s="71">
        <v>1000</v>
      </c>
      <c r="I183" t="s">
        <v>115</v>
      </c>
      <c r="J183" s="72">
        <v>-1011000</v>
      </c>
      <c r="K183" s="72">
        <v>1431862.95</v>
      </c>
    </row>
    <row r="184" spans="5:11" x14ac:dyDescent="0.2">
      <c r="E184" t="s">
        <v>249</v>
      </c>
      <c r="F184" t="s">
        <v>15</v>
      </c>
      <c r="G184">
        <v>101.1</v>
      </c>
      <c r="H184" s="71">
        <v>1000</v>
      </c>
      <c r="I184" t="s">
        <v>113</v>
      </c>
      <c r="J184">
        <v>-20</v>
      </c>
      <c r="K184" s="72">
        <v>2442862.9500000002</v>
      </c>
    </row>
    <row r="185" spans="5:11" x14ac:dyDescent="0.2">
      <c r="E185" t="s">
        <v>249</v>
      </c>
      <c r="F185" t="s">
        <v>15</v>
      </c>
      <c r="G185">
        <v>2.16</v>
      </c>
      <c r="H185" s="71">
        <v>1000</v>
      </c>
      <c r="I185" t="s">
        <v>114</v>
      </c>
      <c r="J185" s="72">
        <v>-21554.49</v>
      </c>
      <c r="K185" s="72">
        <v>2442882.9500000002</v>
      </c>
    </row>
    <row r="186" spans="5:11" x14ac:dyDescent="0.2">
      <c r="E186" t="s">
        <v>249</v>
      </c>
      <c r="F186" t="s">
        <v>15</v>
      </c>
      <c r="G186">
        <v>101.1</v>
      </c>
      <c r="H186" s="71">
        <v>1000</v>
      </c>
      <c r="I186" t="s">
        <v>115</v>
      </c>
      <c r="J186" s="72">
        <v>-1011000</v>
      </c>
      <c r="K186" s="72">
        <v>2464437.44</v>
      </c>
    </row>
    <row r="187" spans="5:11" x14ac:dyDescent="0.2">
      <c r="E187" t="s">
        <v>249</v>
      </c>
      <c r="F187" t="s">
        <v>15</v>
      </c>
      <c r="G187">
        <v>101.1</v>
      </c>
      <c r="H187" s="71">
        <v>1000</v>
      </c>
      <c r="I187" t="s">
        <v>113</v>
      </c>
      <c r="J187">
        <v>-20</v>
      </c>
      <c r="K187" s="72">
        <v>3475437.44</v>
      </c>
    </row>
    <row r="188" spans="5:11" x14ac:dyDescent="0.2">
      <c r="E188" t="s">
        <v>249</v>
      </c>
      <c r="F188" t="s">
        <v>15</v>
      </c>
      <c r="G188">
        <v>2.16</v>
      </c>
      <c r="H188" s="71">
        <v>1000</v>
      </c>
      <c r="I188" t="s">
        <v>114</v>
      </c>
      <c r="J188" s="72">
        <v>-21554.49</v>
      </c>
      <c r="K188" s="72">
        <v>3475457.44</v>
      </c>
    </row>
    <row r="189" spans="5:11" x14ac:dyDescent="0.2">
      <c r="E189" t="s">
        <v>249</v>
      </c>
      <c r="F189" t="s">
        <v>15</v>
      </c>
      <c r="G189">
        <v>101.1</v>
      </c>
      <c r="H189" s="71">
        <v>1000</v>
      </c>
      <c r="I189" t="s">
        <v>115</v>
      </c>
      <c r="J189" s="72">
        <v>-1011000</v>
      </c>
      <c r="K189" s="72">
        <v>3497011.92</v>
      </c>
    </row>
    <row r="190" spans="5:11" x14ac:dyDescent="0.2">
      <c r="E190" t="s">
        <v>372</v>
      </c>
      <c r="F190" t="s">
        <v>15</v>
      </c>
      <c r="G190">
        <v>101.07</v>
      </c>
      <c r="H190" s="71">
        <v>1000</v>
      </c>
      <c r="I190" t="s">
        <v>113</v>
      </c>
      <c r="J190">
        <v>-20</v>
      </c>
      <c r="K190" s="72">
        <v>4508011.92</v>
      </c>
    </row>
    <row r="191" spans="5:11" x14ac:dyDescent="0.2">
      <c r="E191" t="s">
        <v>372</v>
      </c>
      <c r="F191" t="s">
        <v>15</v>
      </c>
      <c r="G191">
        <v>2.15</v>
      </c>
      <c r="H191" s="71">
        <v>1000</v>
      </c>
      <c r="I191" t="s">
        <v>114</v>
      </c>
      <c r="J191" s="72">
        <v>-21474.36</v>
      </c>
      <c r="K191" s="72">
        <v>4508031.92</v>
      </c>
    </row>
    <row r="192" spans="5:11" x14ac:dyDescent="0.2">
      <c r="E192" t="s">
        <v>372</v>
      </c>
      <c r="F192" t="s">
        <v>15</v>
      </c>
      <c r="G192">
        <v>101.07</v>
      </c>
      <c r="H192" s="71">
        <v>1000</v>
      </c>
      <c r="I192" t="s">
        <v>115</v>
      </c>
      <c r="J192" s="72">
        <v>-1010700</v>
      </c>
      <c r="K192" s="72">
        <v>4529506.28</v>
      </c>
    </row>
    <row r="193" spans="5:11" x14ac:dyDescent="0.2">
      <c r="E193" t="s">
        <v>475</v>
      </c>
      <c r="F193" t="s">
        <v>15</v>
      </c>
      <c r="G193">
        <v>101.01</v>
      </c>
      <c r="H193" s="71">
        <v>1000</v>
      </c>
      <c r="I193" t="s">
        <v>113</v>
      </c>
      <c r="J193">
        <v>-20</v>
      </c>
      <c r="K193" s="72">
        <v>5540206.2800000003</v>
      </c>
    </row>
    <row r="194" spans="5:11" x14ac:dyDescent="0.2">
      <c r="E194" t="s">
        <v>475</v>
      </c>
      <c r="F194" t="s">
        <v>15</v>
      </c>
      <c r="G194">
        <v>2.14</v>
      </c>
      <c r="H194" s="71">
        <v>1000</v>
      </c>
      <c r="I194" t="s">
        <v>114</v>
      </c>
      <c r="J194" s="72">
        <v>-21394.23</v>
      </c>
      <c r="K194" s="72">
        <v>5540226.2800000003</v>
      </c>
    </row>
    <row r="195" spans="5:11" x14ac:dyDescent="0.2">
      <c r="E195" t="s">
        <v>475</v>
      </c>
      <c r="F195" t="s">
        <v>15</v>
      </c>
      <c r="G195">
        <v>101.01</v>
      </c>
      <c r="H195" s="71">
        <v>1000</v>
      </c>
      <c r="I195" t="s">
        <v>115</v>
      </c>
      <c r="J195" s="72">
        <v>-1010100</v>
      </c>
      <c r="K195" s="72">
        <v>5561620.5099999998</v>
      </c>
    </row>
    <row r="196" spans="5:11" x14ac:dyDescent="0.2">
      <c r="E196" t="s">
        <v>475</v>
      </c>
      <c r="F196" t="s">
        <v>15</v>
      </c>
      <c r="G196">
        <v>101.01</v>
      </c>
      <c r="H196" s="71">
        <v>1000</v>
      </c>
      <c r="I196" t="s">
        <v>113</v>
      </c>
      <c r="J196">
        <v>-20</v>
      </c>
      <c r="K196" s="72">
        <v>6571720.5099999998</v>
      </c>
    </row>
    <row r="197" spans="5:11" x14ac:dyDescent="0.2">
      <c r="E197" t="s">
        <v>475</v>
      </c>
      <c r="F197" t="s">
        <v>15</v>
      </c>
      <c r="G197">
        <v>2.14</v>
      </c>
      <c r="H197" s="71">
        <v>1000</v>
      </c>
      <c r="I197" t="s">
        <v>114</v>
      </c>
      <c r="J197" s="72">
        <v>-21394.23</v>
      </c>
      <c r="K197" s="72">
        <v>6571740.5099999998</v>
      </c>
    </row>
    <row r="198" spans="5:11" x14ac:dyDescent="0.2">
      <c r="E198" t="s">
        <v>475</v>
      </c>
      <c r="F198" t="s">
        <v>15</v>
      </c>
      <c r="G198">
        <v>101.01</v>
      </c>
      <c r="H198" s="71">
        <v>1000</v>
      </c>
      <c r="I198" t="s">
        <v>115</v>
      </c>
      <c r="J198" s="72">
        <v>-1010100</v>
      </c>
      <c r="K198" s="72">
        <v>6593134.7400000002</v>
      </c>
    </row>
    <row r="199" spans="5:11" x14ac:dyDescent="0.2">
      <c r="E199" t="s">
        <v>475</v>
      </c>
      <c r="F199" t="s">
        <v>15</v>
      </c>
      <c r="G199">
        <v>101.01</v>
      </c>
      <c r="H199" s="71">
        <v>1000</v>
      </c>
      <c r="I199" t="s">
        <v>113</v>
      </c>
      <c r="J199">
        <v>-20</v>
      </c>
      <c r="K199" s="72">
        <v>7603234.7400000002</v>
      </c>
    </row>
    <row r="200" spans="5:11" x14ac:dyDescent="0.2">
      <c r="E200" t="s">
        <v>475</v>
      </c>
      <c r="F200" t="s">
        <v>15</v>
      </c>
      <c r="G200">
        <v>2.14</v>
      </c>
      <c r="H200" s="71">
        <v>1000</v>
      </c>
      <c r="I200" t="s">
        <v>114</v>
      </c>
      <c r="J200" s="72">
        <v>-21394.23</v>
      </c>
      <c r="K200" s="72">
        <v>7603254.7400000002</v>
      </c>
    </row>
    <row r="201" spans="5:11" x14ac:dyDescent="0.2">
      <c r="E201" t="s">
        <v>475</v>
      </c>
      <c r="F201" t="s">
        <v>15</v>
      </c>
      <c r="G201">
        <v>101.01</v>
      </c>
      <c r="H201" s="71">
        <v>1000</v>
      </c>
      <c r="I201" t="s">
        <v>115</v>
      </c>
      <c r="J201" s="72">
        <v>-1010100</v>
      </c>
      <c r="K201" s="72">
        <v>7624648.9699999997</v>
      </c>
    </row>
    <row r="202" spans="5:11" x14ac:dyDescent="0.2">
      <c r="E202" t="s">
        <v>476</v>
      </c>
      <c r="F202" t="s">
        <v>15</v>
      </c>
      <c r="G202">
        <v>100.99</v>
      </c>
      <c r="H202" s="71">
        <v>1000</v>
      </c>
      <c r="I202" t="s">
        <v>113</v>
      </c>
      <c r="J202">
        <v>-20</v>
      </c>
      <c r="K202" s="72">
        <v>8634748.9700000007</v>
      </c>
    </row>
    <row r="203" spans="5:11" x14ac:dyDescent="0.2">
      <c r="E203" t="s">
        <v>476</v>
      </c>
      <c r="F203" t="s">
        <v>15</v>
      </c>
      <c r="G203">
        <v>2.13</v>
      </c>
      <c r="H203" s="71">
        <v>1000</v>
      </c>
      <c r="I203" t="s">
        <v>114</v>
      </c>
      <c r="J203" s="72">
        <v>-21314.1</v>
      </c>
      <c r="K203" s="72">
        <v>8634768.9700000007</v>
      </c>
    </row>
    <row r="204" spans="5:11" x14ac:dyDescent="0.2">
      <c r="E204" t="s">
        <v>476</v>
      </c>
      <c r="F204" t="s">
        <v>15</v>
      </c>
      <c r="G204">
        <v>100.99</v>
      </c>
      <c r="H204" s="71">
        <v>1000</v>
      </c>
      <c r="I204" t="s">
        <v>115</v>
      </c>
      <c r="J204" s="72">
        <v>-1009900</v>
      </c>
      <c r="K204" s="72">
        <v>8656083.0800000001</v>
      </c>
    </row>
    <row r="205" spans="5:11" x14ac:dyDescent="0.2">
      <c r="E205" t="s">
        <v>476</v>
      </c>
      <c r="F205" t="s">
        <v>15</v>
      </c>
      <c r="G205">
        <v>100.99</v>
      </c>
      <c r="H205" s="71">
        <v>1000</v>
      </c>
      <c r="I205" t="s">
        <v>113</v>
      </c>
      <c r="J205">
        <v>-20</v>
      </c>
      <c r="K205" s="72">
        <v>9665983.0800000001</v>
      </c>
    </row>
    <row r="206" spans="5:11" x14ac:dyDescent="0.2">
      <c r="E206" t="s">
        <v>476</v>
      </c>
      <c r="F206" t="s">
        <v>15</v>
      </c>
      <c r="G206">
        <v>2.13</v>
      </c>
      <c r="H206" s="71">
        <v>1000</v>
      </c>
      <c r="I206" t="s">
        <v>114</v>
      </c>
      <c r="J206" s="72">
        <v>-21314.1</v>
      </c>
      <c r="K206" s="72">
        <v>9666003.0800000001</v>
      </c>
    </row>
    <row r="207" spans="5:11" x14ac:dyDescent="0.2">
      <c r="E207" t="s">
        <v>476</v>
      </c>
      <c r="F207" t="s">
        <v>15</v>
      </c>
      <c r="G207">
        <v>100.99</v>
      </c>
      <c r="H207" s="71">
        <v>1000</v>
      </c>
      <c r="I207" t="s">
        <v>115</v>
      </c>
      <c r="J207" s="72">
        <v>-1009900</v>
      </c>
      <c r="K207" s="72">
        <v>9687317.1799999997</v>
      </c>
    </row>
    <row r="208" spans="5:11" x14ac:dyDescent="0.2">
      <c r="E208" t="s">
        <v>476</v>
      </c>
      <c r="F208" t="s">
        <v>15</v>
      </c>
      <c r="G208">
        <v>100.99</v>
      </c>
      <c r="H208" s="71">
        <v>1000</v>
      </c>
      <c r="I208" t="s">
        <v>113</v>
      </c>
      <c r="J208">
        <v>-20</v>
      </c>
      <c r="K208" s="72">
        <v>10697217.18</v>
      </c>
    </row>
    <row r="209" spans="5:11" x14ac:dyDescent="0.2">
      <c r="E209" t="s">
        <v>476</v>
      </c>
      <c r="F209" t="s">
        <v>15</v>
      </c>
      <c r="G209">
        <v>2.13</v>
      </c>
      <c r="H209" s="71">
        <v>1000</v>
      </c>
      <c r="I209" t="s">
        <v>114</v>
      </c>
      <c r="J209" s="72">
        <v>-21314.1</v>
      </c>
      <c r="K209" s="72">
        <v>10697237.18</v>
      </c>
    </row>
    <row r="210" spans="5:11" x14ac:dyDescent="0.2">
      <c r="E210" t="s">
        <v>476</v>
      </c>
      <c r="F210" t="s">
        <v>15</v>
      </c>
      <c r="G210">
        <v>100.99</v>
      </c>
      <c r="H210" s="71">
        <v>1000</v>
      </c>
      <c r="I210" t="s">
        <v>115</v>
      </c>
      <c r="J210" s="72">
        <v>-1009900</v>
      </c>
      <c r="K210" s="72">
        <v>10718551.279999999</v>
      </c>
    </row>
    <row r="211" spans="5:11" x14ac:dyDescent="0.2">
      <c r="E211" t="s">
        <v>477</v>
      </c>
      <c r="F211" t="s">
        <v>15</v>
      </c>
      <c r="G211">
        <v>100.95</v>
      </c>
      <c r="H211" s="71">
        <v>1000</v>
      </c>
      <c r="I211" t="s">
        <v>113</v>
      </c>
      <c r="J211">
        <v>-20</v>
      </c>
      <c r="K211" s="72">
        <v>11728451.279999999</v>
      </c>
    </row>
    <row r="212" spans="5:11" x14ac:dyDescent="0.2">
      <c r="E212" t="s">
        <v>477</v>
      </c>
      <c r="F212" t="s">
        <v>15</v>
      </c>
      <c r="G212">
        <v>2.12</v>
      </c>
      <c r="H212" s="71">
        <v>1000</v>
      </c>
      <c r="I212" t="s">
        <v>114</v>
      </c>
      <c r="J212" s="72">
        <v>-21233.97</v>
      </c>
      <c r="K212" s="72">
        <v>11728471.279999999</v>
      </c>
    </row>
    <row r="213" spans="5:11" x14ac:dyDescent="0.2">
      <c r="E213" t="s">
        <v>477</v>
      </c>
      <c r="F213" t="s">
        <v>15</v>
      </c>
      <c r="G213">
        <v>100.95</v>
      </c>
      <c r="H213" s="71">
        <v>1000</v>
      </c>
      <c r="I213" t="s">
        <v>115</v>
      </c>
      <c r="J213" s="72">
        <v>-1009500</v>
      </c>
      <c r="K213" s="72">
        <v>11749705.26</v>
      </c>
    </row>
    <row r="214" spans="5:11" x14ac:dyDescent="0.2">
      <c r="E214" t="s">
        <v>477</v>
      </c>
      <c r="F214" t="s">
        <v>15</v>
      </c>
      <c r="G214">
        <v>100.95</v>
      </c>
      <c r="H214" s="71">
        <v>1000</v>
      </c>
      <c r="I214" t="s">
        <v>113</v>
      </c>
      <c r="J214">
        <v>-20</v>
      </c>
      <c r="K214" s="72">
        <v>12759205.26</v>
      </c>
    </row>
    <row r="215" spans="5:11" x14ac:dyDescent="0.2">
      <c r="E215" t="s">
        <v>477</v>
      </c>
      <c r="F215" t="s">
        <v>15</v>
      </c>
      <c r="G215">
        <v>2.12</v>
      </c>
      <c r="H215" s="71">
        <v>1000</v>
      </c>
      <c r="I215" t="s">
        <v>114</v>
      </c>
      <c r="J215" s="72">
        <v>-21233.97</v>
      </c>
      <c r="K215" s="72">
        <v>12759225.26</v>
      </c>
    </row>
    <row r="216" spans="5:11" x14ac:dyDescent="0.2">
      <c r="E216" t="s">
        <v>477</v>
      </c>
      <c r="F216" t="s">
        <v>15</v>
      </c>
      <c r="G216">
        <v>100.95</v>
      </c>
      <c r="H216" s="71">
        <v>1000</v>
      </c>
      <c r="I216" t="s">
        <v>115</v>
      </c>
      <c r="J216" s="72">
        <v>-1009500</v>
      </c>
      <c r="K216" s="72">
        <v>12780459.23</v>
      </c>
    </row>
    <row r="217" spans="5:11" x14ac:dyDescent="0.2">
      <c r="E217" t="s">
        <v>477</v>
      </c>
      <c r="F217" t="s">
        <v>15</v>
      </c>
      <c r="G217">
        <v>100.95</v>
      </c>
      <c r="H217" s="71">
        <v>1000</v>
      </c>
      <c r="I217" t="s">
        <v>113</v>
      </c>
      <c r="J217">
        <v>-20</v>
      </c>
      <c r="K217" s="72">
        <v>13789959.23</v>
      </c>
    </row>
    <row r="218" spans="5:11" x14ac:dyDescent="0.2">
      <c r="E218" t="s">
        <v>477</v>
      </c>
      <c r="F218" t="s">
        <v>15</v>
      </c>
      <c r="G218">
        <v>2.12</v>
      </c>
      <c r="H218" s="71">
        <v>1000</v>
      </c>
      <c r="I218" t="s">
        <v>114</v>
      </c>
      <c r="J218" s="72">
        <v>-21233.97</v>
      </c>
      <c r="K218" s="72">
        <v>13789979.23</v>
      </c>
    </row>
    <row r="219" spans="5:11" x14ac:dyDescent="0.2">
      <c r="E219" t="s">
        <v>477</v>
      </c>
      <c r="F219" t="s">
        <v>15</v>
      </c>
      <c r="G219">
        <v>100.95</v>
      </c>
      <c r="H219" s="71">
        <v>1000</v>
      </c>
      <c r="I219" t="s">
        <v>115</v>
      </c>
      <c r="J219" s="72">
        <v>-1009500</v>
      </c>
      <c r="K219" s="72">
        <v>13811213.210000001</v>
      </c>
    </row>
    <row r="220" spans="5:11" x14ac:dyDescent="0.2">
      <c r="E220" t="s">
        <v>373</v>
      </c>
      <c r="F220" t="s">
        <v>15</v>
      </c>
      <c r="G220">
        <v>100.97</v>
      </c>
      <c r="H220" s="71">
        <v>1000</v>
      </c>
      <c r="I220" t="s">
        <v>113</v>
      </c>
      <c r="J220">
        <v>-20</v>
      </c>
      <c r="K220" s="72">
        <v>14820713.210000001</v>
      </c>
    </row>
    <row r="221" spans="5:11" x14ac:dyDescent="0.2">
      <c r="E221" t="s">
        <v>373</v>
      </c>
      <c r="F221" t="s">
        <v>15</v>
      </c>
      <c r="G221">
        <v>2.12</v>
      </c>
      <c r="H221" s="71">
        <v>1000</v>
      </c>
      <c r="I221" t="s">
        <v>114</v>
      </c>
      <c r="J221" s="72">
        <v>-21153.85</v>
      </c>
      <c r="K221" s="72">
        <v>14820733.210000001</v>
      </c>
    </row>
    <row r="222" spans="5:11" x14ac:dyDescent="0.2">
      <c r="E222" t="s">
        <v>373</v>
      </c>
      <c r="F222" t="s">
        <v>15</v>
      </c>
      <c r="G222">
        <v>100.97</v>
      </c>
      <c r="H222" s="71">
        <v>1000</v>
      </c>
      <c r="I222" t="s">
        <v>115</v>
      </c>
      <c r="J222" s="72">
        <v>-1009700</v>
      </c>
      <c r="K222" s="72">
        <v>14841887.050000001</v>
      </c>
    </row>
    <row r="223" spans="5:11" x14ac:dyDescent="0.2">
      <c r="E223" t="s">
        <v>373</v>
      </c>
      <c r="F223" t="s">
        <v>15</v>
      </c>
      <c r="G223">
        <v>100.97</v>
      </c>
      <c r="H223" s="71">
        <v>1000</v>
      </c>
      <c r="I223" t="s">
        <v>113</v>
      </c>
      <c r="J223">
        <v>-20</v>
      </c>
      <c r="K223" s="72">
        <v>15851587.050000001</v>
      </c>
    </row>
    <row r="224" spans="5:11" x14ac:dyDescent="0.2">
      <c r="E224" t="s">
        <v>373</v>
      </c>
      <c r="F224" t="s">
        <v>15</v>
      </c>
      <c r="G224">
        <v>2.12</v>
      </c>
      <c r="H224" s="71">
        <v>1000</v>
      </c>
      <c r="I224" t="s">
        <v>114</v>
      </c>
      <c r="J224" s="72">
        <v>-21153.85</v>
      </c>
      <c r="K224" s="72">
        <v>15851607.050000001</v>
      </c>
    </row>
    <row r="225" spans="5:11" x14ac:dyDescent="0.2">
      <c r="E225" t="s">
        <v>373</v>
      </c>
      <c r="F225" t="s">
        <v>15</v>
      </c>
      <c r="G225">
        <v>100.97</v>
      </c>
      <c r="H225" s="71">
        <v>1000</v>
      </c>
      <c r="I225" t="s">
        <v>115</v>
      </c>
      <c r="J225" s="72">
        <v>-1009700</v>
      </c>
      <c r="K225" s="72">
        <v>15872760.9</v>
      </c>
    </row>
    <row r="226" spans="5:11" x14ac:dyDescent="0.2">
      <c r="E226" t="s">
        <v>373</v>
      </c>
      <c r="F226" t="s">
        <v>15</v>
      </c>
      <c r="G226">
        <v>100.97</v>
      </c>
      <c r="H226" s="71">
        <v>1000</v>
      </c>
      <c r="I226" t="s">
        <v>113</v>
      </c>
      <c r="J226">
        <v>-20</v>
      </c>
      <c r="K226" s="72">
        <v>16882460.899999999</v>
      </c>
    </row>
    <row r="227" spans="5:11" x14ac:dyDescent="0.2">
      <c r="E227" t="s">
        <v>373</v>
      </c>
      <c r="F227" t="s">
        <v>15</v>
      </c>
      <c r="G227">
        <v>2.12</v>
      </c>
      <c r="H227" s="71">
        <v>1000</v>
      </c>
      <c r="I227" t="s">
        <v>114</v>
      </c>
      <c r="J227" s="72">
        <v>-21153.85</v>
      </c>
      <c r="K227" s="72">
        <v>16882480.899999999</v>
      </c>
    </row>
    <row r="228" spans="5:11" x14ac:dyDescent="0.2">
      <c r="E228" t="s">
        <v>373</v>
      </c>
      <c r="F228" t="s">
        <v>15</v>
      </c>
      <c r="G228">
        <v>100.97</v>
      </c>
      <c r="H228" s="71">
        <v>1000</v>
      </c>
      <c r="I228" t="s">
        <v>115</v>
      </c>
      <c r="J228" s="72">
        <v>-1009700</v>
      </c>
      <c r="K228" s="72">
        <v>16903634.739999998</v>
      </c>
    </row>
    <row r="229" spans="5:11" x14ac:dyDescent="0.2">
      <c r="E229" t="s">
        <v>373</v>
      </c>
      <c r="F229" t="s">
        <v>15</v>
      </c>
      <c r="G229">
        <v>100.97</v>
      </c>
      <c r="H229" s="71">
        <v>1000</v>
      </c>
      <c r="I229" t="s">
        <v>113</v>
      </c>
      <c r="J229">
        <v>-20</v>
      </c>
      <c r="K229" s="72">
        <v>17913334.739999998</v>
      </c>
    </row>
    <row r="230" spans="5:11" x14ac:dyDescent="0.2">
      <c r="E230" t="s">
        <v>373</v>
      </c>
      <c r="F230" t="s">
        <v>15</v>
      </c>
      <c r="G230">
        <v>2.12</v>
      </c>
      <c r="H230" s="71">
        <v>1000</v>
      </c>
      <c r="I230" t="s">
        <v>114</v>
      </c>
      <c r="J230" s="72">
        <v>-21153.85</v>
      </c>
      <c r="K230" s="72">
        <v>17913354.739999998</v>
      </c>
    </row>
    <row r="231" spans="5:11" x14ac:dyDescent="0.2">
      <c r="E231" t="s">
        <v>373</v>
      </c>
      <c r="F231" t="s">
        <v>15</v>
      </c>
      <c r="G231">
        <v>100.97</v>
      </c>
      <c r="H231" s="71">
        <v>1000</v>
      </c>
      <c r="I231" t="s">
        <v>115</v>
      </c>
      <c r="J231" s="72">
        <v>-1009700</v>
      </c>
      <c r="K231" s="72">
        <v>17934508.59</v>
      </c>
    </row>
    <row r="232" spans="5:11" x14ac:dyDescent="0.2">
      <c r="E232" t="s">
        <v>374</v>
      </c>
      <c r="F232" t="s">
        <v>15</v>
      </c>
      <c r="G232">
        <v>100.87</v>
      </c>
      <c r="H232" s="71">
        <v>1000</v>
      </c>
      <c r="I232" t="s">
        <v>113</v>
      </c>
      <c r="J232">
        <v>-20</v>
      </c>
      <c r="K232" s="72">
        <v>18944208.59</v>
      </c>
    </row>
    <row r="233" spans="5:11" x14ac:dyDescent="0.2">
      <c r="E233" t="s">
        <v>374</v>
      </c>
      <c r="F233" t="s">
        <v>15</v>
      </c>
      <c r="G233">
        <v>2.11</v>
      </c>
      <c r="H233" s="71">
        <v>1000</v>
      </c>
      <c r="I233" t="s">
        <v>114</v>
      </c>
      <c r="J233" s="72">
        <v>-21073.72</v>
      </c>
      <c r="K233" s="72">
        <v>18944228.59</v>
      </c>
    </row>
    <row r="234" spans="5:11" x14ac:dyDescent="0.2">
      <c r="E234" t="s">
        <v>374</v>
      </c>
      <c r="F234" t="s">
        <v>15</v>
      </c>
      <c r="G234">
        <v>100.87</v>
      </c>
      <c r="H234" s="71">
        <v>1000</v>
      </c>
      <c r="I234" t="s">
        <v>115</v>
      </c>
      <c r="J234" s="72">
        <v>-1008700</v>
      </c>
      <c r="K234" s="72">
        <v>18965302.309999999</v>
      </c>
    </row>
    <row r="235" spans="5:11" x14ac:dyDescent="0.2">
      <c r="E235" t="s">
        <v>374</v>
      </c>
      <c r="F235" t="s">
        <v>15</v>
      </c>
      <c r="G235">
        <v>100.87</v>
      </c>
      <c r="H235" s="71">
        <v>1000</v>
      </c>
      <c r="I235" t="s">
        <v>113</v>
      </c>
      <c r="J235">
        <v>-20</v>
      </c>
      <c r="K235" s="72">
        <v>19974002.309999999</v>
      </c>
    </row>
    <row r="236" spans="5:11" x14ac:dyDescent="0.2">
      <c r="E236" t="s">
        <v>374</v>
      </c>
      <c r="F236" t="s">
        <v>15</v>
      </c>
      <c r="G236">
        <v>2.11</v>
      </c>
      <c r="H236" s="71">
        <v>1000</v>
      </c>
      <c r="I236" t="s">
        <v>114</v>
      </c>
      <c r="J236" s="72">
        <v>-21073.72</v>
      </c>
      <c r="K236" s="72">
        <v>19974022.309999999</v>
      </c>
    </row>
    <row r="237" spans="5:11" x14ac:dyDescent="0.2">
      <c r="E237" t="s">
        <v>374</v>
      </c>
      <c r="F237" t="s">
        <v>15</v>
      </c>
      <c r="G237">
        <v>100.87</v>
      </c>
      <c r="H237" s="71">
        <v>1000</v>
      </c>
      <c r="I237" t="s">
        <v>115</v>
      </c>
      <c r="J237" s="72">
        <v>-1008700</v>
      </c>
      <c r="K237" s="72">
        <v>19995096.030000001</v>
      </c>
    </row>
    <row r="238" spans="5:11" x14ac:dyDescent="0.2">
      <c r="E238" t="s">
        <v>374</v>
      </c>
      <c r="F238" t="s">
        <v>15</v>
      </c>
      <c r="G238">
        <v>100.87</v>
      </c>
      <c r="H238" s="71">
        <v>1000</v>
      </c>
      <c r="I238" t="s">
        <v>113</v>
      </c>
      <c r="J238">
        <v>-20</v>
      </c>
      <c r="K238" s="72">
        <v>21003796.030000001</v>
      </c>
    </row>
    <row r="239" spans="5:11" x14ac:dyDescent="0.2">
      <c r="E239" t="s">
        <v>374</v>
      </c>
      <c r="F239" t="s">
        <v>15</v>
      </c>
      <c r="G239">
        <v>2.11</v>
      </c>
      <c r="H239" s="71">
        <v>1000</v>
      </c>
      <c r="I239" t="s">
        <v>114</v>
      </c>
      <c r="J239" s="72">
        <v>-21073.72</v>
      </c>
      <c r="K239" s="72">
        <v>21003816.030000001</v>
      </c>
    </row>
    <row r="240" spans="5:11" x14ac:dyDescent="0.2">
      <c r="E240" t="s">
        <v>374</v>
      </c>
      <c r="F240" t="s">
        <v>15</v>
      </c>
      <c r="G240">
        <v>100.87</v>
      </c>
      <c r="H240" s="71">
        <v>1000</v>
      </c>
      <c r="I240" t="s">
        <v>115</v>
      </c>
      <c r="J240" s="72">
        <v>-1008700</v>
      </c>
      <c r="K240" s="72">
        <v>21024889.739999998</v>
      </c>
    </row>
    <row r="241" spans="5:11" x14ac:dyDescent="0.2">
      <c r="E241" t="s">
        <v>374</v>
      </c>
      <c r="F241" t="s">
        <v>15</v>
      </c>
      <c r="G241">
        <v>100.87</v>
      </c>
      <c r="H241" s="71">
        <v>1000</v>
      </c>
      <c r="I241" t="s">
        <v>113</v>
      </c>
      <c r="J241">
        <v>-20</v>
      </c>
      <c r="K241" s="72">
        <v>22033589.739999998</v>
      </c>
    </row>
    <row r="242" spans="5:11" x14ac:dyDescent="0.2">
      <c r="E242" t="s">
        <v>374</v>
      </c>
      <c r="F242" t="s">
        <v>15</v>
      </c>
      <c r="G242">
        <v>2.11</v>
      </c>
      <c r="H242" s="71">
        <v>1000</v>
      </c>
      <c r="I242" t="s">
        <v>114</v>
      </c>
      <c r="J242" s="72">
        <v>-21073.72</v>
      </c>
      <c r="K242" s="72">
        <v>22033609.739999998</v>
      </c>
    </row>
    <row r="243" spans="5:11" x14ac:dyDescent="0.2">
      <c r="E243" t="s">
        <v>374</v>
      </c>
      <c r="F243" t="s">
        <v>15</v>
      </c>
      <c r="G243">
        <v>100.87</v>
      </c>
      <c r="H243" s="71">
        <v>1000</v>
      </c>
      <c r="I243" t="s">
        <v>115</v>
      </c>
      <c r="J243" s="72">
        <v>-1008700</v>
      </c>
      <c r="K243" s="72">
        <v>22054683.460000001</v>
      </c>
    </row>
    <row r="244" spans="5:11" x14ac:dyDescent="0.2">
      <c r="E244" t="s">
        <v>374</v>
      </c>
      <c r="F244" t="s">
        <v>15</v>
      </c>
      <c r="G244">
        <v>100.87</v>
      </c>
      <c r="H244" s="71">
        <v>1000</v>
      </c>
      <c r="I244" t="s">
        <v>113</v>
      </c>
      <c r="J244">
        <v>-20</v>
      </c>
      <c r="K244" s="72">
        <v>23063383.460000001</v>
      </c>
    </row>
    <row r="245" spans="5:11" x14ac:dyDescent="0.2">
      <c r="E245" t="s">
        <v>374</v>
      </c>
      <c r="F245" t="s">
        <v>15</v>
      </c>
      <c r="G245">
        <v>2.11</v>
      </c>
      <c r="H245" s="71">
        <v>1000</v>
      </c>
      <c r="I245" t="s">
        <v>114</v>
      </c>
      <c r="J245" s="72">
        <v>-21073.72</v>
      </c>
      <c r="K245" s="72">
        <v>23063403.460000001</v>
      </c>
    </row>
    <row r="246" spans="5:11" x14ac:dyDescent="0.2">
      <c r="E246" t="s">
        <v>374</v>
      </c>
      <c r="F246" t="s">
        <v>15</v>
      </c>
      <c r="G246">
        <v>100.87</v>
      </c>
      <c r="H246" s="71">
        <v>1000</v>
      </c>
      <c r="I246" t="s">
        <v>115</v>
      </c>
      <c r="J246" s="72">
        <v>-1008700</v>
      </c>
      <c r="K246" s="72">
        <v>23084477.18</v>
      </c>
    </row>
    <row r="247" spans="5:11" x14ac:dyDescent="0.2">
      <c r="E247" t="s">
        <v>374</v>
      </c>
      <c r="F247" t="s">
        <v>15</v>
      </c>
      <c r="G247">
        <v>100.87</v>
      </c>
      <c r="H247" s="71">
        <v>1000</v>
      </c>
      <c r="I247" t="s">
        <v>113</v>
      </c>
      <c r="J247">
        <v>-20</v>
      </c>
      <c r="K247" s="72">
        <v>24093177.18</v>
      </c>
    </row>
    <row r="248" spans="5:11" x14ac:dyDescent="0.2">
      <c r="E248" t="s">
        <v>374</v>
      </c>
      <c r="F248" t="s">
        <v>15</v>
      </c>
      <c r="G248">
        <v>2.11</v>
      </c>
      <c r="H248" s="71">
        <v>1000</v>
      </c>
      <c r="I248" t="s">
        <v>114</v>
      </c>
      <c r="J248" s="72">
        <v>-21073.72</v>
      </c>
      <c r="K248" s="72">
        <v>24093197.18</v>
      </c>
    </row>
    <row r="249" spans="5:11" x14ac:dyDescent="0.2">
      <c r="E249" t="s">
        <v>374</v>
      </c>
      <c r="F249" t="s">
        <v>15</v>
      </c>
      <c r="G249">
        <v>100.87</v>
      </c>
      <c r="H249" s="71">
        <v>1000</v>
      </c>
      <c r="I249" t="s">
        <v>115</v>
      </c>
      <c r="J249" s="72">
        <v>-1008700</v>
      </c>
      <c r="K249" s="72">
        <v>24114270.899999999</v>
      </c>
    </row>
    <row r="250" spans="5:11" x14ac:dyDescent="0.2">
      <c r="E250" t="s">
        <v>374</v>
      </c>
      <c r="F250" t="s">
        <v>15</v>
      </c>
      <c r="G250">
        <v>100.87</v>
      </c>
      <c r="H250" s="71">
        <v>1000</v>
      </c>
      <c r="I250" t="s">
        <v>113</v>
      </c>
      <c r="J250">
        <v>-20</v>
      </c>
      <c r="K250" s="72">
        <v>25122970.899999999</v>
      </c>
    </row>
    <row r="251" spans="5:11" x14ac:dyDescent="0.2">
      <c r="E251" t="s">
        <v>374</v>
      </c>
      <c r="F251" t="s">
        <v>15</v>
      </c>
      <c r="G251">
        <v>2.11</v>
      </c>
      <c r="H251" s="71">
        <v>1000</v>
      </c>
      <c r="I251" t="s">
        <v>114</v>
      </c>
      <c r="J251" s="72">
        <v>-21073.72</v>
      </c>
      <c r="K251" s="72">
        <v>25122990.899999999</v>
      </c>
    </row>
    <row r="252" spans="5:11" x14ac:dyDescent="0.2">
      <c r="E252" t="s">
        <v>374</v>
      </c>
      <c r="F252" t="s">
        <v>15</v>
      </c>
      <c r="G252">
        <v>100.87</v>
      </c>
      <c r="H252" s="71">
        <v>1000</v>
      </c>
      <c r="I252" t="s">
        <v>115</v>
      </c>
      <c r="J252" s="72">
        <v>-1008700</v>
      </c>
      <c r="K252" s="72">
        <v>25144064.620000001</v>
      </c>
    </row>
    <row r="253" spans="5:11" x14ac:dyDescent="0.2">
      <c r="E253" t="s">
        <v>375</v>
      </c>
      <c r="F253" t="s">
        <v>15</v>
      </c>
      <c r="G253">
        <v>100.87</v>
      </c>
      <c r="H253" s="71">
        <v>1000</v>
      </c>
      <c r="I253" t="s">
        <v>113</v>
      </c>
      <c r="J253">
        <v>-20</v>
      </c>
      <c r="K253" s="72">
        <v>26152764.620000001</v>
      </c>
    </row>
    <row r="254" spans="5:11" x14ac:dyDescent="0.2">
      <c r="E254" t="s">
        <v>375</v>
      </c>
      <c r="F254" t="s">
        <v>15</v>
      </c>
      <c r="G254">
        <v>2.1</v>
      </c>
      <c r="H254" s="71">
        <v>1000</v>
      </c>
      <c r="I254" t="s">
        <v>114</v>
      </c>
      <c r="J254" s="72">
        <v>-20993.59</v>
      </c>
      <c r="K254" s="72">
        <v>26152784.620000001</v>
      </c>
    </row>
    <row r="255" spans="5:11" x14ac:dyDescent="0.2">
      <c r="E255" t="s">
        <v>375</v>
      </c>
      <c r="F255" t="s">
        <v>15</v>
      </c>
      <c r="G255">
        <v>100.87</v>
      </c>
      <c r="H255" s="71">
        <v>1000</v>
      </c>
      <c r="I255" t="s">
        <v>115</v>
      </c>
      <c r="J255" s="72">
        <v>-1008700</v>
      </c>
      <c r="K255" s="72">
        <v>26173778.210000001</v>
      </c>
    </row>
    <row r="256" spans="5:11" x14ac:dyDescent="0.2">
      <c r="E256" t="s">
        <v>478</v>
      </c>
      <c r="F256" t="s">
        <v>233</v>
      </c>
      <c r="G256">
        <v>0</v>
      </c>
      <c r="H256" s="72">
        <v>1128612.69</v>
      </c>
      <c r="I256" t="s">
        <v>234</v>
      </c>
      <c r="J256">
        <v>0</v>
      </c>
      <c r="K256" s="72">
        <v>-10000000</v>
      </c>
    </row>
    <row r="257" spans="5:11" x14ac:dyDescent="0.2">
      <c r="E257" t="s">
        <v>478</v>
      </c>
      <c r="F257" t="s">
        <v>233</v>
      </c>
      <c r="G257">
        <v>0</v>
      </c>
      <c r="H257" s="72">
        <v>1128612.69</v>
      </c>
      <c r="I257" t="s">
        <v>235</v>
      </c>
      <c r="J257">
        <v>0</v>
      </c>
      <c r="K257" s="72">
        <v>-10000000</v>
      </c>
    </row>
    <row r="258" spans="5:11" x14ac:dyDescent="0.2">
      <c r="E258" t="s">
        <v>478</v>
      </c>
      <c r="F258" t="s">
        <v>17</v>
      </c>
      <c r="G258">
        <v>110.82</v>
      </c>
      <c r="H258" s="71">
        <v>-1000</v>
      </c>
      <c r="I258" t="s">
        <v>113</v>
      </c>
      <c r="J258">
        <v>-20</v>
      </c>
      <c r="K258" s="72">
        <v>27182478.210000001</v>
      </c>
    </row>
    <row r="259" spans="5:11" x14ac:dyDescent="0.2">
      <c r="E259" t="s">
        <v>478</v>
      </c>
      <c r="F259" t="s">
        <v>17</v>
      </c>
      <c r="G259">
        <v>2.04</v>
      </c>
      <c r="H259" s="71">
        <v>-1000</v>
      </c>
      <c r="I259" t="s">
        <v>114</v>
      </c>
      <c r="J259" s="72">
        <v>20432.689999999999</v>
      </c>
      <c r="K259" s="72">
        <v>27182498.210000001</v>
      </c>
    </row>
    <row r="260" spans="5:11" x14ac:dyDescent="0.2">
      <c r="E260" t="s">
        <v>478</v>
      </c>
      <c r="F260" t="s">
        <v>17</v>
      </c>
      <c r="G260">
        <v>110.82</v>
      </c>
      <c r="H260" s="71">
        <v>-1000</v>
      </c>
      <c r="I260" t="s">
        <v>115</v>
      </c>
      <c r="J260" s="72">
        <v>1108200</v>
      </c>
      <c r="K260" s="72">
        <v>27162065.510000002</v>
      </c>
    </row>
    <row r="261" spans="5:11" x14ac:dyDescent="0.2">
      <c r="E261" t="s">
        <v>478</v>
      </c>
      <c r="F261" t="s">
        <v>233</v>
      </c>
      <c r="G261">
        <v>0</v>
      </c>
      <c r="H261" s="72">
        <v>1053865.1399999999</v>
      </c>
      <c r="I261" t="s">
        <v>234</v>
      </c>
      <c r="J261">
        <v>0</v>
      </c>
      <c r="K261" s="72">
        <v>-10000000</v>
      </c>
    </row>
    <row r="262" spans="5:11" x14ac:dyDescent="0.2">
      <c r="E262" t="s">
        <v>478</v>
      </c>
      <c r="F262" t="s">
        <v>233</v>
      </c>
      <c r="G262">
        <v>0</v>
      </c>
      <c r="H262" s="72">
        <v>1053865.4549</v>
      </c>
      <c r="I262" t="s">
        <v>235</v>
      </c>
      <c r="J262">
        <v>0</v>
      </c>
      <c r="K262" s="72">
        <v>-10000000</v>
      </c>
    </row>
    <row r="263" spans="5:11" x14ac:dyDescent="0.2">
      <c r="E263" t="s">
        <v>478</v>
      </c>
      <c r="F263" t="s">
        <v>17</v>
      </c>
      <c r="G263">
        <v>110.82</v>
      </c>
      <c r="H263" s="71">
        <v>-1000</v>
      </c>
      <c r="I263" t="s">
        <v>113</v>
      </c>
      <c r="J263">
        <v>-20</v>
      </c>
      <c r="K263" s="72">
        <v>26053865.510000002</v>
      </c>
    </row>
    <row r="264" spans="5:11" x14ac:dyDescent="0.2">
      <c r="E264" t="s">
        <v>478</v>
      </c>
      <c r="F264" t="s">
        <v>17</v>
      </c>
      <c r="G264">
        <v>2.04</v>
      </c>
      <c r="H264" s="71">
        <v>-1000</v>
      </c>
      <c r="I264" t="s">
        <v>114</v>
      </c>
      <c r="J264" s="72">
        <v>20432.689999999999</v>
      </c>
      <c r="K264" s="72">
        <v>26053885.510000002</v>
      </c>
    </row>
    <row r="265" spans="5:11" x14ac:dyDescent="0.2">
      <c r="E265" t="s">
        <v>478</v>
      </c>
      <c r="F265" t="s">
        <v>17</v>
      </c>
      <c r="G265">
        <v>110.82</v>
      </c>
      <c r="H265" s="71">
        <v>-1000</v>
      </c>
      <c r="I265" t="s">
        <v>115</v>
      </c>
      <c r="J265" s="72">
        <v>1108200</v>
      </c>
      <c r="K265" s="72">
        <v>26033452.82</v>
      </c>
    </row>
    <row r="266" spans="5:11" x14ac:dyDescent="0.2">
      <c r="E266" t="s">
        <v>478</v>
      </c>
      <c r="F266" t="s">
        <v>17</v>
      </c>
      <c r="G266">
        <v>110.82</v>
      </c>
      <c r="H266" s="71">
        <v>-1000</v>
      </c>
      <c r="I266" t="s">
        <v>113</v>
      </c>
      <c r="J266">
        <v>-20</v>
      </c>
      <c r="K266" s="72">
        <v>24925252.82</v>
      </c>
    </row>
    <row r="267" spans="5:11" x14ac:dyDescent="0.2">
      <c r="E267" t="s">
        <v>478</v>
      </c>
      <c r="F267" t="s">
        <v>17</v>
      </c>
      <c r="G267">
        <v>2.04</v>
      </c>
      <c r="H267" s="71">
        <v>-1000</v>
      </c>
      <c r="I267" t="s">
        <v>114</v>
      </c>
      <c r="J267" s="72">
        <v>20432.689999999999</v>
      </c>
      <c r="K267" s="72">
        <v>24925272.82</v>
      </c>
    </row>
    <row r="268" spans="5:11" x14ac:dyDescent="0.2">
      <c r="E268" t="s">
        <v>478</v>
      </c>
      <c r="F268" t="s">
        <v>17</v>
      </c>
      <c r="G268">
        <v>110.82</v>
      </c>
      <c r="H268" s="71">
        <v>-1000</v>
      </c>
      <c r="I268" t="s">
        <v>115</v>
      </c>
      <c r="J268" s="72">
        <v>1108200</v>
      </c>
      <c r="K268" s="72">
        <v>24904840.129999999</v>
      </c>
    </row>
    <row r="269" spans="5:11" x14ac:dyDescent="0.2">
      <c r="E269" t="s">
        <v>478</v>
      </c>
      <c r="F269" t="s">
        <v>17</v>
      </c>
      <c r="G269">
        <v>110.82</v>
      </c>
      <c r="H269" s="71">
        <v>-1000</v>
      </c>
      <c r="I269" t="s">
        <v>113</v>
      </c>
      <c r="J269">
        <v>-20</v>
      </c>
      <c r="K269" s="72">
        <v>23796640.129999999</v>
      </c>
    </row>
    <row r="270" spans="5:11" x14ac:dyDescent="0.2">
      <c r="E270" t="s">
        <v>478</v>
      </c>
      <c r="F270" t="s">
        <v>17</v>
      </c>
      <c r="G270">
        <v>2.04</v>
      </c>
      <c r="H270" s="71">
        <v>-1000</v>
      </c>
      <c r="I270" t="s">
        <v>114</v>
      </c>
      <c r="J270" s="72">
        <v>20432.689999999999</v>
      </c>
      <c r="K270" s="72">
        <v>23796660.129999999</v>
      </c>
    </row>
    <row r="271" spans="5:11" x14ac:dyDescent="0.2">
      <c r="E271" t="s">
        <v>478</v>
      </c>
      <c r="F271" t="s">
        <v>17</v>
      </c>
      <c r="G271">
        <v>110.82</v>
      </c>
      <c r="H271" s="71">
        <v>-1000</v>
      </c>
      <c r="I271" t="s">
        <v>115</v>
      </c>
      <c r="J271" s="72">
        <v>1108200</v>
      </c>
      <c r="K271" s="72">
        <v>23776227.440000001</v>
      </c>
    </row>
    <row r="272" spans="5:11" x14ac:dyDescent="0.2">
      <c r="E272" t="s">
        <v>479</v>
      </c>
      <c r="F272" t="s">
        <v>17</v>
      </c>
      <c r="G272">
        <v>110.85</v>
      </c>
      <c r="H272" s="71">
        <v>-1000</v>
      </c>
      <c r="I272" t="s">
        <v>113</v>
      </c>
      <c r="J272">
        <v>-20</v>
      </c>
      <c r="K272" s="72">
        <v>22668027.440000001</v>
      </c>
    </row>
    <row r="273" spans="5:11" x14ac:dyDescent="0.2">
      <c r="E273" t="s">
        <v>479</v>
      </c>
      <c r="F273" t="s">
        <v>17</v>
      </c>
      <c r="G273">
        <v>2.04</v>
      </c>
      <c r="H273" s="71">
        <v>-1000</v>
      </c>
      <c r="I273" t="s">
        <v>114</v>
      </c>
      <c r="J273" s="72">
        <v>20352.560000000001</v>
      </c>
      <c r="K273" s="72">
        <v>22668047.440000001</v>
      </c>
    </row>
    <row r="274" spans="5:11" x14ac:dyDescent="0.2">
      <c r="E274" t="s">
        <v>479</v>
      </c>
      <c r="F274" t="s">
        <v>17</v>
      </c>
      <c r="G274">
        <v>110.85</v>
      </c>
      <c r="H274" s="71">
        <v>-1000</v>
      </c>
      <c r="I274" t="s">
        <v>115</v>
      </c>
      <c r="J274" s="72">
        <v>1108500</v>
      </c>
      <c r="K274" s="72">
        <v>22647694.870000001</v>
      </c>
    </row>
    <row r="275" spans="5:11" x14ac:dyDescent="0.2">
      <c r="E275" t="s">
        <v>480</v>
      </c>
      <c r="F275" t="s">
        <v>15</v>
      </c>
      <c r="G275">
        <v>100.73</v>
      </c>
      <c r="H275" s="71">
        <v>-1000</v>
      </c>
      <c r="I275" t="s">
        <v>113</v>
      </c>
      <c r="J275">
        <v>-20</v>
      </c>
      <c r="K275" s="72">
        <v>21539194.870000001</v>
      </c>
    </row>
    <row r="276" spans="5:11" x14ac:dyDescent="0.2">
      <c r="E276" t="s">
        <v>480</v>
      </c>
      <c r="F276" t="s">
        <v>15</v>
      </c>
      <c r="G276">
        <v>2.0299999999999998</v>
      </c>
      <c r="H276" s="71">
        <v>-1000</v>
      </c>
      <c r="I276" t="s">
        <v>114</v>
      </c>
      <c r="J276" s="72">
        <v>20272.439999999999</v>
      </c>
      <c r="K276" s="72">
        <v>21539214.870000001</v>
      </c>
    </row>
    <row r="277" spans="5:11" x14ac:dyDescent="0.2">
      <c r="E277" t="s">
        <v>480</v>
      </c>
      <c r="F277" t="s">
        <v>15</v>
      </c>
      <c r="G277">
        <v>100.73</v>
      </c>
      <c r="H277" s="71">
        <v>-1000</v>
      </c>
      <c r="I277" t="s">
        <v>115</v>
      </c>
      <c r="J277" s="72">
        <v>1007300</v>
      </c>
      <c r="K277" s="72">
        <v>21518942.440000001</v>
      </c>
    </row>
    <row r="278" spans="5:11" x14ac:dyDescent="0.2">
      <c r="E278" t="s">
        <v>481</v>
      </c>
      <c r="F278" t="s">
        <v>15</v>
      </c>
      <c r="G278">
        <v>100.7</v>
      </c>
      <c r="H278" s="71">
        <v>-1000</v>
      </c>
      <c r="I278" t="s">
        <v>113</v>
      </c>
      <c r="J278">
        <v>-20</v>
      </c>
      <c r="K278" s="72">
        <v>20511642.440000001</v>
      </c>
    </row>
    <row r="279" spans="5:11" x14ac:dyDescent="0.2">
      <c r="E279" t="s">
        <v>481</v>
      </c>
      <c r="F279" t="s">
        <v>15</v>
      </c>
      <c r="G279">
        <v>2.0099999999999998</v>
      </c>
      <c r="H279" s="71">
        <v>-1000</v>
      </c>
      <c r="I279" t="s">
        <v>114</v>
      </c>
      <c r="J279" s="72">
        <v>20112.18</v>
      </c>
      <c r="K279" s="72">
        <v>20511662.440000001</v>
      </c>
    </row>
    <row r="280" spans="5:11" x14ac:dyDescent="0.2">
      <c r="E280" t="s">
        <v>481</v>
      </c>
      <c r="F280" t="s">
        <v>15</v>
      </c>
      <c r="G280">
        <v>100.7</v>
      </c>
      <c r="H280" s="71">
        <v>-1000</v>
      </c>
      <c r="I280" t="s">
        <v>115</v>
      </c>
      <c r="J280" s="72">
        <v>1007000</v>
      </c>
      <c r="K280" s="72">
        <v>20491550.260000002</v>
      </c>
    </row>
    <row r="281" spans="5:11" x14ac:dyDescent="0.2">
      <c r="E281" t="s">
        <v>482</v>
      </c>
      <c r="F281" t="s">
        <v>15</v>
      </c>
      <c r="G281">
        <v>100.65</v>
      </c>
      <c r="H281" s="71">
        <v>-1000</v>
      </c>
      <c r="I281" t="s">
        <v>113</v>
      </c>
      <c r="J281">
        <v>-20</v>
      </c>
      <c r="K281" s="72">
        <v>19484550.260000002</v>
      </c>
    </row>
    <row r="282" spans="5:11" x14ac:dyDescent="0.2">
      <c r="E282" t="s">
        <v>482</v>
      </c>
      <c r="F282" t="s">
        <v>15</v>
      </c>
      <c r="G282">
        <v>2</v>
      </c>
      <c r="H282" s="71">
        <v>-1000</v>
      </c>
      <c r="I282" t="s">
        <v>114</v>
      </c>
      <c r="J282" s="72">
        <v>20032.05</v>
      </c>
      <c r="K282" s="72">
        <v>19484570.260000002</v>
      </c>
    </row>
    <row r="283" spans="5:11" x14ac:dyDescent="0.2">
      <c r="E283" t="s">
        <v>482</v>
      </c>
      <c r="F283" t="s">
        <v>15</v>
      </c>
      <c r="G283">
        <v>100.65</v>
      </c>
      <c r="H283" s="71">
        <v>-1000</v>
      </c>
      <c r="I283" t="s">
        <v>115</v>
      </c>
      <c r="J283" s="72">
        <v>1006500</v>
      </c>
      <c r="K283" s="72">
        <v>19464538.210000001</v>
      </c>
    </row>
    <row r="284" spans="5:11" x14ac:dyDescent="0.2">
      <c r="E284" t="s">
        <v>482</v>
      </c>
      <c r="F284" t="s">
        <v>15</v>
      </c>
      <c r="G284">
        <v>100.65</v>
      </c>
      <c r="H284" s="71">
        <v>-1000</v>
      </c>
      <c r="I284" t="s">
        <v>113</v>
      </c>
      <c r="J284">
        <v>-20</v>
      </c>
      <c r="K284" s="72">
        <v>18458038.210000001</v>
      </c>
    </row>
    <row r="285" spans="5:11" x14ac:dyDescent="0.2">
      <c r="E285" t="s">
        <v>482</v>
      </c>
      <c r="F285" t="s">
        <v>15</v>
      </c>
      <c r="G285">
        <v>2</v>
      </c>
      <c r="H285" s="71">
        <v>-1000</v>
      </c>
      <c r="I285" t="s">
        <v>114</v>
      </c>
      <c r="J285" s="72">
        <v>20032.05</v>
      </c>
      <c r="K285" s="72">
        <v>18458058.210000001</v>
      </c>
    </row>
    <row r="286" spans="5:11" x14ac:dyDescent="0.2">
      <c r="E286" t="s">
        <v>482</v>
      </c>
      <c r="F286" t="s">
        <v>15</v>
      </c>
      <c r="G286">
        <v>100.65</v>
      </c>
      <c r="H286" s="71">
        <v>-1000</v>
      </c>
      <c r="I286" t="s">
        <v>115</v>
      </c>
      <c r="J286" s="72">
        <v>1006500</v>
      </c>
      <c r="K286" s="72">
        <v>18438026.149999999</v>
      </c>
    </row>
    <row r="287" spans="5:11" x14ac:dyDescent="0.2">
      <c r="E287" t="s">
        <v>482</v>
      </c>
      <c r="F287" t="s">
        <v>15</v>
      </c>
      <c r="G287">
        <v>100.65</v>
      </c>
      <c r="H287" s="71">
        <v>-1000</v>
      </c>
      <c r="I287" t="s">
        <v>113</v>
      </c>
      <c r="J287">
        <v>-20</v>
      </c>
      <c r="K287" s="72">
        <v>17431526.149999999</v>
      </c>
    </row>
    <row r="288" spans="5:11" x14ac:dyDescent="0.2">
      <c r="E288" t="s">
        <v>482</v>
      </c>
      <c r="F288" t="s">
        <v>15</v>
      </c>
      <c r="G288">
        <v>2</v>
      </c>
      <c r="H288" s="71">
        <v>-1000</v>
      </c>
      <c r="I288" t="s">
        <v>114</v>
      </c>
      <c r="J288" s="72">
        <v>20032.05</v>
      </c>
      <c r="K288" s="72">
        <v>17431546.149999999</v>
      </c>
    </row>
    <row r="289" spans="5:11" x14ac:dyDescent="0.2">
      <c r="E289" t="s">
        <v>482</v>
      </c>
      <c r="F289" t="s">
        <v>15</v>
      </c>
      <c r="G289">
        <v>100.65</v>
      </c>
      <c r="H289" s="71">
        <v>-1000</v>
      </c>
      <c r="I289" t="s">
        <v>115</v>
      </c>
      <c r="J289" s="72">
        <v>1006500</v>
      </c>
      <c r="K289" s="72">
        <v>17411514.100000001</v>
      </c>
    </row>
    <row r="290" spans="5:11" x14ac:dyDescent="0.2">
      <c r="E290" t="s">
        <v>483</v>
      </c>
      <c r="F290" t="s">
        <v>15</v>
      </c>
      <c r="G290">
        <v>100.7</v>
      </c>
      <c r="H290" s="71">
        <v>-1000</v>
      </c>
      <c r="I290" t="s">
        <v>113</v>
      </c>
      <c r="J290">
        <v>-20</v>
      </c>
      <c r="K290" s="72">
        <v>16405014.1</v>
      </c>
    </row>
    <row r="291" spans="5:11" x14ac:dyDescent="0.2">
      <c r="E291" t="s">
        <v>483</v>
      </c>
      <c r="F291" t="s">
        <v>15</v>
      </c>
      <c r="G291">
        <v>2</v>
      </c>
      <c r="H291" s="71">
        <v>-1000</v>
      </c>
      <c r="I291" t="s">
        <v>114</v>
      </c>
      <c r="J291" s="72">
        <v>19951.919999999998</v>
      </c>
      <c r="K291" s="72">
        <v>16405034.1</v>
      </c>
    </row>
    <row r="292" spans="5:11" x14ac:dyDescent="0.2">
      <c r="E292" t="s">
        <v>483</v>
      </c>
      <c r="F292" t="s">
        <v>15</v>
      </c>
      <c r="G292">
        <v>100.7</v>
      </c>
      <c r="H292" s="71">
        <v>-1000</v>
      </c>
      <c r="I292" t="s">
        <v>115</v>
      </c>
      <c r="J292" s="72">
        <v>1007000</v>
      </c>
      <c r="K292" s="72">
        <v>16385082.18</v>
      </c>
    </row>
    <row r="293" spans="5:11" x14ac:dyDescent="0.2">
      <c r="E293" t="s">
        <v>483</v>
      </c>
      <c r="F293" t="s">
        <v>15</v>
      </c>
      <c r="G293">
        <v>100.7</v>
      </c>
      <c r="H293" s="71">
        <v>-1000</v>
      </c>
      <c r="I293" t="s">
        <v>113</v>
      </c>
      <c r="J293">
        <v>-20</v>
      </c>
      <c r="K293" s="72">
        <v>15378082.18</v>
      </c>
    </row>
    <row r="294" spans="5:11" x14ac:dyDescent="0.2">
      <c r="E294" t="s">
        <v>483</v>
      </c>
      <c r="F294" t="s">
        <v>15</v>
      </c>
      <c r="G294">
        <v>2</v>
      </c>
      <c r="H294" s="71">
        <v>-1000</v>
      </c>
      <c r="I294" t="s">
        <v>114</v>
      </c>
      <c r="J294" s="72">
        <v>19951.919999999998</v>
      </c>
      <c r="K294" s="72">
        <v>15378102.18</v>
      </c>
    </row>
    <row r="295" spans="5:11" x14ac:dyDescent="0.2">
      <c r="E295" t="s">
        <v>483</v>
      </c>
      <c r="F295" t="s">
        <v>15</v>
      </c>
      <c r="G295">
        <v>100.7</v>
      </c>
      <c r="H295" s="71">
        <v>-1000</v>
      </c>
      <c r="I295" t="s">
        <v>115</v>
      </c>
      <c r="J295" s="72">
        <v>1007000</v>
      </c>
      <c r="K295" s="72">
        <v>15358150.26</v>
      </c>
    </row>
    <row r="296" spans="5:11" x14ac:dyDescent="0.2">
      <c r="E296" t="s">
        <v>483</v>
      </c>
      <c r="F296" t="s">
        <v>15</v>
      </c>
      <c r="G296">
        <v>100.7</v>
      </c>
      <c r="H296" s="71">
        <v>-1000</v>
      </c>
      <c r="I296" t="s">
        <v>113</v>
      </c>
      <c r="J296">
        <v>-20</v>
      </c>
      <c r="K296" s="72">
        <v>14351150.26</v>
      </c>
    </row>
    <row r="297" spans="5:11" x14ac:dyDescent="0.2">
      <c r="E297" t="s">
        <v>483</v>
      </c>
      <c r="F297" t="s">
        <v>15</v>
      </c>
      <c r="G297">
        <v>2</v>
      </c>
      <c r="H297" s="71">
        <v>-1000</v>
      </c>
      <c r="I297" t="s">
        <v>114</v>
      </c>
      <c r="J297" s="72">
        <v>19951.919999999998</v>
      </c>
      <c r="K297" s="72">
        <v>14351170.26</v>
      </c>
    </row>
    <row r="298" spans="5:11" x14ac:dyDescent="0.2">
      <c r="E298" t="s">
        <v>483</v>
      </c>
      <c r="F298" t="s">
        <v>15</v>
      </c>
      <c r="G298">
        <v>100.7</v>
      </c>
      <c r="H298" s="71">
        <v>-1000</v>
      </c>
      <c r="I298" t="s">
        <v>115</v>
      </c>
      <c r="J298" s="72">
        <v>1007000</v>
      </c>
      <c r="K298" s="72">
        <v>14331218.33</v>
      </c>
    </row>
    <row r="299" spans="5:11" x14ac:dyDescent="0.2">
      <c r="E299" t="s">
        <v>483</v>
      </c>
      <c r="F299" t="s">
        <v>15</v>
      </c>
      <c r="G299">
        <v>100.7</v>
      </c>
      <c r="H299" s="71">
        <v>-1000</v>
      </c>
      <c r="I299" t="s">
        <v>113</v>
      </c>
      <c r="J299">
        <v>-20</v>
      </c>
      <c r="K299" s="72">
        <v>13324218.33</v>
      </c>
    </row>
    <row r="300" spans="5:11" x14ac:dyDescent="0.2">
      <c r="E300" t="s">
        <v>483</v>
      </c>
      <c r="F300" t="s">
        <v>15</v>
      </c>
      <c r="G300">
        <v>2</v>
      </c>
      <c r="H300" s="71">
        <v>-1000</v>
      </c>
      <c r="I300" t="s">
        <v>114</v>
      </c>
      <c r="J300" s="72">
        <v>19951.919999999998</v>
      </c>
      <c r="K300" s="72">
        <v>13324238.33</v>
      </c>
    </row>
    <row r="301" spans="5:11" x14ac:dyDescent="0.2">
      <c r="E301" t="s">
        <v>483</v>
      </c>
      <c r="F301" t="s">
        <v>15</v>
      </c>
      <c r="G301">
        <v>100.7</v>
      </c>
      <c r="H301" s="71">
        <v>-1000</v>
      </c>
      <c r="I301" t="s">
        <v>115</v>
      </c>
      <c r="J301" s="72">
        <v>1007000</v>
      </c>
      <c r="K301" s="72">
        <v>13304286.41</v>
      </c>
    </row>
    <row r="302" spans="5:11" x14ac:dyDescent="0.2">
      <c r="E302" t="s">
        <v>484</v>
      </c>
      <c r="F302" t="s">
        <v>15</v>
      </c>
      <c r="G302">
        <v>100.83</v>
      </c>
      <c r="H302" s="71">
        <v>-1000</v>
      </c>
      <c r="I302" t="s">
        <v>113</v>
      </c>
      <c r="J302">
        <v>-20</v>
      </c>
      <c r="K302" s="72">
        <v>12297286.41</v>
      </c>
    </row>
    <row r="303" spans="5:11" x14ac:dyDescent="0.2">
      <c r="E303" t="s">
        <v>484</v>
      </c>
      <c r="F303" t="s">
        <v>15</v>
      </c>
      <c r="G303">
        <v>1.99</v>
      </c>
      <c r="H303" s="71">
        <v>-1000</v>
      </c>
      <c r="I303" t="s">
        <v>114</v>
      </c>
      <c r="J303" s="72">
        <v>19871.79</v>
      </c>
      <c r="K303" s="72">
        <v>12297306.41</v>
      </c>
    </row>
    <row r="304" spans="5:11" x14ac:dyDescent="0.2">
      <c r="E304" t="s">
        <v>484</v>
      </c>
      <c r="F304" t="s">
        <v>15</v>
      </c>
      <c r="G304">
        <v>100.83</v>
      </c>
      <c r="H304" s="71">
        <v>-1000</v>
      </c>
      <c r="I304" t="s">
        <v>115</v>
      </c>
      <c r="J304" s="72">
        <v>1008300</v>
      </c>
      <c r="K304" s="72">
        <v>12277434.619999999</v>
      </c>
    </row>
    <row r="305" spans="5:11" x14ac:dyDescent="0.2">
      <c r="E305" t="s">
        <v>484</v>
      </c>
      <c r="F305" t="s">
        <v>15</v>
      </c>
      <c r="G305">
        <v>100.83</v>
      </c>
      <c r="H305" s="71">
        <v>-1000</v>
      </c>
      <c r="I305" t="s">
        <v>113</v>
      </c>
      <c r="J305">
        <v>-20</v>
      </c>
      <c r="K305" s="72">
        <v>11269134.619999999</v>
      </c>
    </row>
    <row r="306" spans="5:11" x14ac:dyDescent="0.2">
      <c r="E306" t="s">
        <v>484</v>
      </c>
      <c r="F306" t="s">
        <v>15</v>
      </c>
      <c r="G306">
        <v>1.99</v>
      </c>
      <c r="H306" s="71">
        <v>-1000</v>
      </c>
      <c r="I306" t="s">
        <v>114</v>
      </c>
      <c r="J306" s="72">
        <v>19871.79</v>
      </c>
      <c r="K306" s="72">
        <v>11269154.619999999</v>
      </c>
    </row>
    <row r="307" spans="5:11" x14ac:dyDescent="0.2">
      <c r="E307" t="s">
        <v>484</v>
      </c>
      <c r="F307" t="s">
        <v>15</v>
      </c>
      <c r="G307">
        <v>100.83</v>
      </c>
      <c r="H307" s="71">
        <v>-1000</v>
      </c>
      <c r="I307" t="s">
        <v>115</v>
      </c>
      <c r="J307" s="72">
        <v>1008300</v>
      </c>
      <c r="K307" s="72">
        <v>11249282.82</v>
      </c>
    </row>
    <row r="308" spans="5:11" x14ac:dyDescent="0.2">
      <c r="E308" t="s">
        <v>484</v>
      </c>
      <c r="F308" t="s">
        <v>15</v>
      </c>
      <c r="G308">
        <v>100.83</v>
      </c>
      <c r="H308" s="71">
        <v>-1000</v>
      </c>
      <c r="I308" t="s">
        <v>113</v>
      </c>
      <c r="J308">
        <v>-20</v>
      </c>
      <c r="K308" s="72">
        <v>10240982.82</v>
      </c>
    </row>
    <row r="309" spans="5:11" x14ac:dyDescent="0.2">
      <c r="E309" t="s">
        <v>484</v>
      </c>
      <c r="F309" t="s">
        <v>15</v>
      </c>
      <c r="G309">
        <v>1.99</v>
      </c>
      <c r="H309" s="71">
        <v>-1000</v>
      </c>
      <c r="I309" t="s">
        <v>114</v>
      </c>
      <c r="J309" s="72">
        <v>19871.79</v>
      </c>
      <c r="K309" s="72">
        <v>10241002.82</v>
      </c>
    </row>
    <row r="310" spans="5:11" x14ac:dyDescent="0.2">
      <c r="E310" t="s">
        <v>484</v>
      </c>
      <c r="F310" t="s">
        <v>15</v>
      </c>
      <c r="G310">
        <v>100.83</v>
      </c>
      <c r="H310" s="71">
        <v>-1000</v>
      </c>
      <c r="I310" t="s">
        <v>115</v>
      </c>
      <c r="J310" s="72">
        <v>1008300</v>
      </c>
      <c r="K310" s="72">
        <v>10221131.029999999</v>
      </c>
    </row>
    <row r="311" spans="5:11" x14ac:dyDescent="0.2">
      <c r="E311" t="s">
        <v>484</v>
      </c>
      <c r="F311" t="s">
        <v>15</v>
      </c>
      <c r="G311">
        <v>100.83</v>
      </c>
      <c r="H311" s="71">
        <v>-1000</v>
      </c>
      <c r="I311" t="s">
        <v>113</v>
      </c>
      <c r="J311">
        <v>-20</v>
      </c>
      <c r="K311" s="72">
        <v>9212831.0299999993</v>
      </c>
    </row>
    <row r="312" spans="5:11" x14ac:dyDescent="0.2">
      <c r="E312" t="s">
        <v>484</v>
      </c>
      <c r="F312" t="s">
        <v>15</v>
      </c>
      <c r="G312">
        <v>1.99</v>
      </c>
      <c r="H312" s="71">
        <v>-1000</v>
      </c>
      <c r="I312" t="s">
        <v>114</v>
      </c>
      <c r="J312" s="72">
        <v>19871.79</v>
      </c>
      <c r="K312" s="72">
        <v>9212851.0299999993</v>
      </c>
    </row>
    <row r="313" spans="5:11" x14ac:dyDescent="0.2">
      <c r="E313" t="s">
        <v>484</v>
      </c>
      <c r="F313" t="s">
        <v>15</v>
      </c>
      <c r="G313">
        <v>100.83</v>
      </c>
      <c r="H313" s="71">
        <v>-1000</v>
      </c>
      <c r="I313" t="s">
        <v>115</v>
      </c>
      <c r="J313" s="72">
        <v>1008300</v>
      </c>
      <c r="K313" s="72">
        <v>9192979.2300000004</v>
      </c>
    </row>
    <row r="314" spans="5:11" x14ac:dyDescent="0.2">
      <c r="E314" t="s">
        <v>484</v>
      </c>
      <c r="F314" t="s">
        <v>15</v>
      </c>
      <c r="G314">
        <v>100.83</v>
      </c>
      <c r="H314" s="71">
        <v>-1000</v>
      </c>
      <c r="I314" t="s">
        <v>113</v>
      </c>
      <c r="J314">
        <v>-20</v>
      </c>
      <c r="K314" s="72">
        <v>8184679.2300000004</v>
      </c>
    </row>
    <row r="315" spans="5:11" x14ac:dyDescent="0.2">
      <c r="E315" t="s">
        <v>484</v>
      </c>
      <c r="F315" t="s">
        <v>15</v>
      </c>
      <c r="G315">
        <v>1.99</v>
      </c>
      <c r="H315" s="71">
        <v>-1000</v>
      </c>
      <c r="I315" t="s">
        <v>114</v>
      </c>
      <c r="J315" s="72">
        <v>19871.79</v>
      </c>
      <c r="K315" s="72">
        <v>8184699.2300000004</v>
      </c>
    </row>
    <row r="316" spans="5:11" x14ac:dyDescent="0.2">
      <c r="E316" t="s">
        <v>484</v>
      </c>
      <c r="F316" t="s">
        <v>15</v>
      </c>
      <c r="G316">
        <v>100.83</v>
      </c>
      <c r="H316" s="71">
        <v>-1000</v>
      </c>
      <c r="I316" t="s">
        <v>115</v>
      </c>
      <c r="J316" s="72">
        <v>1008300</v>
      </c>
      <c r="K316" s="72">
        <v>8164827.4400000004</v>
      </c>
    </row>
    <row r="317" spans="5:11" x14ac:dyDescent="0.2">
      <c r="E317" t="s">
        <v>485</v>
      </c>
      <c r="F317" t="s">
        <v>15</v>
      </c>
      <c r="G317">
        <v>100.83</v>
      </c>
      <c r="H317" s="71">
        <v>-1000</v>
      </c>
      <c r="I317" t="s">
        <v>113</v>
      </c>
      <c r="J317">
        <v>-20</v>
      </c>
      <c r="K317" s="72">
        <v>7156527.4400000004</v>
      </c>
    </row>
    <row r="318" spans="5:11" x14ac:dyDescent="0.2">
      <c r="E318" t="s">
        <v>485</v>
      </c>
      <c r="F318" t="s">
        <v>15</v>
      </c>
      <c r="G318">
        <v>1.98</v>
      </c>
      <c r="H318" s="71">
        <v>-1000</v>
      </c>
      <c r="I318" t="s">
        <v>114</v>
      </c>
      <c r="J318" s="72">
        <v>19791.669999999998</v>
      </c>
      <c r="K318" s="72">
        <v>7156547.4400000004</v>
      </c>
    </row>
    <row r="319" spans="5:11" x14ac:dyDescent="0.2">
      <c r="E319" t="s">
        <v>485</v>
      </c>
      <c r="F319" t="s">
        <v>15</v>
      </c>
      <c r="G319">
        <v>100.83</v>
      </c>
      <c r="H319" s="71">
        <v>-1000</v>
      </c>
      <c r="I319" t="s">
        <v>115</v>
      </c>
      <c r="J319" s="72">
        <v>1008300</v>
      </c>
      <c r="K319" s="72">
        <v>7136755.7699999996</v>
      </c>
    </row>
    <row r="320" spans="5:11" x14ac:dyDescent="0.2">
      <c r="E320" t="s">
        <v>486</v>
      </c>
      <c r="F320" t="s">
        <v>15</v>
      </c>
      <c r="G320">
        <v>100.98</v>
      </c>
      <c r="H320" s="71">
        <v>1000</v>
      </c>
      <c r="I320" t="s">
        <v>113</v>
      </c>
      <c r="J320">
        <v>-20</v>
      </c>
      <c r="K320" s="72">
        <v>6128455.7699999996</v>
      </c>
    </row>
    <row r="321" spans="5:11" x14ac:dyDescent="0.2">
      <c r="E321" t="s">
        <v>486</v>
      </c>
      <c r="F321" t="s">
        <v>15</v>
      </c>
      <c r="G321">
        <v>1.96</v>
      </c>
      <c r="H321" s="71">
        <v>1000</v>
      </c>
      <c r="I321" t="s">
        <v>114</v>
      </c>
      <c r="J321" s="72">
        <v>-19631.41</v>
      </c>
      <c r="K321" s="72">
        <v>6128475.7699999996</v>
      </c>
    </row>
    <row r="322" spans="5:11" x14ac:dyDescent="0.2">
      <c r="E322" t="s">
        <v>486</v>
      </c>
      <c r="F322" t="s">
        <v>15</v>
      </c>
      <c r="G322">
        <v>100.98</v>
      </c>
      <c r="H322" s="71">
        <v>1000</v>
      </c>
      <c r="I322" t="s">
        <v>115</v>
      </c>
      <c r="J322" s="72">
        <v>-1009800</v>
      </c>
      <c r="K322" s="72">
        <v>6148107.1799999997</v>
      </c>
    </row>
    <row r="323" spans="5:11" x14ac:dyDescent="0.2">
      <c r="E323" t="s">
        <v>118</v>
      </c>
      <c r="F323" t="s">
        <v>15</v>
      </c>
      <c r="G323">
        <v>101.06</v>
      </c>
      <c r="H323" s="71">
        <v>1000</v>
      </c>
      <c r="I323" t="s">
        <v>113</v>
      </c>
      <c r="J323">
        <v>-20</v>
      </c>
      <c r="K323" s="72">
        <v>7157907.1799999997</v>
      </c>
    </row>
    <row r="324" spans="5:11" x14ac:dyDescent="0.2">
      <c r="E324" t="s">
        <v>118</v>
      </c>
      <c r="F324" t="s">
        <v>15</v>
      </c>
      <c r="G324">
        <v>1.95</v>
      </c>
      <c r="H324" s="71">
        <v>1000</v>
      </c>
      <c r="I324" t="s">
        <v>114</v>
      </c>
      <c r="J324" s="72">
        <v>-19471.150000000001</v>
      </c>
      <c r="K324" s="72">
        <v>7157927.1799999997</v>
      </c>
    </row>
    <row r="325" spans="5:11" x14ac:dyDescent="0.2">
      <c r="E325" t="s">
        <v>118</v>
      </c>
      <c r="F325" t="s">
        <v>15</v>
      </c>
      <c r="G325">
        <v>101.06</v>
      </c>
      <c r="H325" s="71">
        <v>1000</v>
      </c>
      <c r="I325" t="s">
        <v>115</v>
      </c>
      <c r="J325" s="72">
        <v>-1010600</v>
      </c>
      <c r="K325" s="72">
        <v>7177398.3300000001</v>
      </c>
    </row>
    <row r="326" spans="5:11" x14ac:dyDescent="0.2">
      <c r="E326" t="s">
        <v>118</v>
      </c>
      <c r="F326" t="s">
        <v>15</v>
      </c>
      <c r="G326">
        <v>101.06</v>
      </c>
      <c r="H326" s="71">
        <v>1000</v>
      </c>
      <c r="I326" t="s">
        <v>113</v>
      </c>
      <c r="J326">
        <v>-20</v>
      </c>
      <c r="K326" s="72">
        <v>8187998.3300000001</v>
      </c>
    </row>
    <row r="327" spans="5:11" x14ac:dyDescent="0.2">
      <c r="E327" t="s">
        <v>118</v>
      </c>
      <c r="F327" t="s">
        <v>15</v>
      </c>
      <c r="G327">
        <v>1.95</v>
      </c>
      <c r="H327" s="71">
        <v>1000</v>
      </c>
      <c r="I327" t="s">
        <v>114</v>
      </c>
      <c r="J327" s="72">
        <v>-19471.150000000001</v>
      </c>
      <c r="K327" s="72">
        <v>8188018.3300000001</v>
      </c>
    </row>
    <row r="328" spans="5:11" x14ac:dyDescent="0.2">
      <c r="E328" t="s">
        <v>118</v>
      </c>
      <c r="F328" t="s">
        <v>15</v>
      </c>
      <c r="G328">
        <v>101.06</v>
      </c>
      <c r="H328" s="71">
        <v>1000</v>
      </c>
      <c r="I328" t="s">
        <v>115</v>
      </c>
      <c r="J328" s="72">
        <v>-1010600</v>
      </c>
      <c r="K328" s="72">
        <v>8207489.4900000002</v>
      </c>
    </row>
    <row r="329" spans="5:11" x14ac:dyDescent="0.2">
      <c r="E329" t="s">
        <v>119</v>
      </c>
      <c r="F329" t="s">
        <v>15</v>
      </c>
      <c r="G329">
        <v>101.11</v>
      </c>
      <c r="H329" s="71">
        <v>1000</v>
      </c>
      <c r="I329" t="s">
        <v>113</v>
      </c>
      <c r="J329">
        <v>-20</v>
      </c>
      <c r="K329" s="72">
        <v>9218089.4900000002</v>
      </c>
    </row>
    <row r="330" spans="5:11" x14ac:dyDescent="0.2">
      <c r="E330" t="s">
        <v>119</v>
      </c>
      <c r="F330" t="s">
        <v>15</v>
      </c>
      <c r="G330">
        <v>1.94</v>
      </c>
      <c r="H330" s="71">
        <v>1000</v>
      </c>
      <c r="I330" t="s">
        <v>114</v>
      </c>
      <c r="J330" s="72">
        <v>-19391.03</v>
      </c>
      <c r="K330" s="72">
        <v>9218109.4900000002</v>
      </c>
    </row>
    <row r="331" spans="5:11" x14ac:dyDescent="0.2">
      <c r="E331" t="s">
        <v>119</v>
      </c>
      <c r="F331" t="s">
        <v>15</v>
      </c>
      <c r="G331">
        <v>101.11</v>
      </c>
      <c r="H331" s="71">
        <v>1000</v>
      </c>
      <c r="I331" t="s">
        <v>115</v>
      </c>
      <c r="J331" s="72">
        <v>-1011100</v>
      </c>
      <c r="K331" s="72">
        <v>9237500.5099999998</v>
      </c>
    </row>
    <row r="332" spans="5:11" x14ac:dyDescent="0.2">
      <c r="E332" t="s">
        <v>119</v>
      </c>
      <c r="F332" t="s">
        <v>15</v>
      </c>
      <c r="G332">
        <v>101.11</v>
      </c>
      <c r="H332" s="71">
        <v>1000</v>
      </c>
      <c r="I332" t="s">
        <v>113</v>
      </c>
      <c r="J332">
        <v>-20</v>
      </c>
      <c r="K332" s="72">
        <v>10248600.51</v>
      </c>
    </row>
    <row r="333" spans="5:11" x14ac:dyDescent="0.2">
      <c r="E333" t="s">
        <v>119</v>
      </c>
      <c r="F333" t="s">
        <v>15</v>
      </c>
      <c r="G333">
        <v>1.94</v>
      </c>
      <c r="H333" s="71">
        <v>1000</v>
      </c>
      <c r="I333" t="s">
        <v>114</v>
      </c>
      <c r="J333" s="72">
        <v>-19391.03</v>
      </c>
      <c r="K333" s="72">
        <v>10248620.51</v>
      </c>
    </row>
    <row r="334" spans="5:11" x14ac:dyDescent="0.2">
      <c r="E334" t="s">
        <v>119</v>
      </c>
      <c r="F334" t="s">
        <v>15</v>
      </c>
      <c r="G334">
        <v>101.11</v>
      </c>
      <c r="H334" s="71">
        <v>1000</v>
      </c>
      <c r="I334" t="s">
        <v>115</v>
      </c>
      <c r="J334" s="72">
        <v>-1011100</v>
      </c>
      <c r="K334" s="72">
        <v>10268011.539999999</v>
      </c>
    </row>
    <row r="335" spans="5:11" x14ac:dyDescent="0.2">
      <c r="E335" t="s">
        <v>119</v>
      </c>
      <c r="F335" t="s">
        <v>15</v>
      </c>
      <c r="G335">
        <v>101.11</v>
      </c>
      <c r="H335" s="71">
        <v>1000</v>
      </c>
      <c r="I335" t="s">
        <v>113</v>
      </c>
      <c r="J335">
        <v>-20</v>
      </c>
      <c r="K335" s="72">
        <v>11279111.539999999</v>
      </c>
    </row>
    <row r="336" spans="5:11" x14ac:dyDescent="0.2">
      <c r="E336" t="s">
        <v>119</v>
      </c>
      <c r="F336" t="s">
        <v>15</v>
      </c>
      <c r="G336">
        <v>1.94</v>
      </c>
      <c r="H336" s="71">
        <v>1000</v>
      </c>
      <c r="I336" t="s">
        <v>114</v>
      </c>
      <c r="J336" s="72">
        <v>-19391.03</v>
      </c>
      <c r="K336" s="72">
        <v>11279131.539999999</v>
      </c>
    </row>
    <row r="337" spans="5:11" x14ac:dyDescent="0.2">
      <c r="E337" t="s">
        <v>119</v>
      </c>
      <c r="F337" t="s">
        <v>15</v>
      </c>
      <c r="G337">
        <v>101.11</v>
      </c>
      <c r="H337" s="71">
        <v>1000</v>
      </c>
      <c r="I337" t="s">
        <v>115</v>
      </c>
      <c r="J337" s="72">
        <v>-1011100</v>
      </c>
      <c r="K337" s="72">
        <v>11298522.560000001</v>
      </c>
    </row>
    <row r="338" spans="5:11" x14ac:dyDescent="0.2">
      <c r="E338" t="s">
        <v>119</v>
      </c>
      <c r="F338" t="s">
        <v>15</v>
      </c>
      <c r="G338">
        <v>101.11</v>
      </c>
      <c r="H338" s="71">
        <v>1000</v>
      </c>
      <c r="I338" t="s">
        <v>113</v>
      </c>
      <c r="J338">
        <v>-20</v>
      </c>
      <c r="K338" s="72">
        <v>12309622.560000001</v>
      </c>
    </row>
    <row r="339" spans="5:11" x14ac:dyDescent="0.2">
      <c r="E339" t="s">
        <v>119</v>
      </c>
      <c r="F339" t="s">
        <v>15</v>
      </c>
      <c r="G339">
        <v>1.94</v>
      </c>
      <c r="H339" s="71">
        <v>1000</v>
      </c>
      <c r="I339" t="s">
        <v>114</v>
      </c>
      <c r="J339" s="72">
        <v>-19391.03</v>
      </c>
      <c r="K339" s="72">
        <v>12309642.560000001</v>
      </c>
    </row>
    <row r="340" spans="5:11" x14ac:dyDescent="0.2">
      <c r="E340" t="s">
        <v>119</v>
      </c>
      <c r="F340" t="s">
        <v>15</v>
      </c>
      <c r="G340">
        <v>101.11</v>
      </c>
      <c r="H340" s="71">
        <v>1000</v>
      </c>
      <c r="I340" t="s">
        <v>115</v>
      </c>
      <c r="J340" s="72">
        <v>-1011100</v>
      </c>
      <c r="K340" s="72">
        <v>12329033.59</v>
      </c>
    </row>
    <row r="341" spans="5:11" x14ac:dyDescent="0.2">
      <c r="E341" t="s">
        <v>119</v>
      </c>
      <c r="F341" t="s">
        <v>15</v>
      </c>
      <c r="G341">
        <v>101.11</v>
      </c>
      <c r="H341" s="71">
        <v>1000</v>
      </c>
      <c r="I341" t="s">
        <v>113</v>
      </c>
      <c r="J341">
        <v>-20</v>
      </c>
      <c r="K341" s="72">
        <v>13340133.59</v>
      </c>
    </row>
    <row r="342" spans="5:11" x14ac:dyDescent="0.2">
      <c r="E342" t="s">
        <v>119</v>
      </c>
      <c r="F342" t="s">
        <v>15</v>
      </c>
      <c r="G342">
        <v>1.94</v>
      </c>
      <c r="H342" s="71">
        <v>1000</v>
      </c>
      <c r="I342" t="s">
        <v>114</v>
      </c>
      <c r="J342" s="72">
        <v>-19391.03</v>
      </c>
      <c r="K342" s="72">
        <v>13340153.59</v>
      </c>
    </row>
    <row r="343" spans="5:11" x14ac:dyDescent="0.2">
      <c r="E343" t="s">
        <v>119</v>
      </c>
      <c r="F343" t="s">
        <v>15</v>
      </c>
      <c r="G343">
        <v>101.11</v>
      </c>
      <c r="H343" s="71">
        <v>1000</v>
      </c>
      <c r="I343" t="s">
        <v>115</v>
      </c>
      <c r="J343" s="72">
        <v>-1011100</v>
      </c>
      <c r="K343" s="72">
        <v>13359544.619999999</v>
      </c>
    </row>
    <row r="344" spans="5:11" x14ac:dyDescent="0.2">
      <c r="E344" t="s">
        <v>120</v>
      </c>
      <c r="F344" t="s">
        <v>15</v>
      </c>
      <c r="G344">
        <v>101.2</v>
      </c>
      <c r="H344" s="71">
        <v>1000</v>
      </c>
      <c r="I344" t="s">
        <v>113</v>
      </c>
      <c r="J344">
        <v>-20</v>
      </c>
      <c r="K344" s="72">
        <v>14370644.619999999</v>
      </c>
    </row>
    <row r="345" spans="5:11" x14ac:dyDescent="0.2">
      <c r="E345" t="s">
        <v>120</v>
      </c>
      <c r="F345" t="s">
        <v>15</v>
      </c>
      <c r="G345">
        <v>1.93</v>
      </c>
      <c r="H345" s="71">
        <v>1000</v>
      </c>
      <c r="I345" t="s">
        <v>114</v>
      </c>
      <c r="J345" s="72">
        <v>-19310.900000000001</v>
      </c>
      <c r="K345" s="72">
        <v>14370664.619999999</v>
      </c>
    </row>
    <row r="346" spans="5:11" x14ac:dyDescent="0.2">
      <c r="E346" t="s">
        <v>120</v>
      </c>
      <c r="F346" t="s">
        <v>15</v>
      </c>
      <c r="G346">
        <v>101.2</v>
      </c>
      <c r="H346" s="71">
        <v>1000</v>
      </c>
      <c r="I346" t="s">
        <v>115</v>
      </c>
      <c r="J346" s="72">
        <v>-1012000</v>
      </c>
      <c r="K346" s="72">
        <v>14389975.51</v>
      </c>
    </row>
    <row r="347" spans="5:11" x14ac:dyDescent="0.2">
      <c r="E347" t="s">
        <v>120</v>
      </c>
      <c r="F347" t="s">
        <v>15</v>
      </c>
      <c r="G347">
        <v>101.2</v>
      </c>
      <c r="H347" s="71">
        <v>1000</v>
      </c>
      <c r="I347" t="s">
        <v>113</v>
      </c>
      <c r="J347">
        <v>-20</v>
      </c>
      <c r="K347" s="72">
        <v>15401975.51</v>
      </c>
    </row>
    <row r="348" spans="5:11" x14ac:dyDescent="0.2">
      <c r="E348" t="s">
        <v>120</v>
      </c>
      <c r="F348" t="s">
        <v>15</v>
      </c>
      <c r="G348">
        <v>1.93</v>
      </c>
      <c r="H348" s="71">
        <v>1000</v>
      </c>
      <c r="I348" t="s">
        <v>114</v>
      </c>
      <c r="J348" s="72">
        <v>-19310.900000000001</v>
      </c>
      <c r="K348" s="72">
        <v>15401995.51</v>
      </c>
    </row>
    <row r="349" spans="5:11" x14ac:dyDescent="0.2">
      <c r="E349" t="s">
        <v>120</v>
      </c>
      <c r="F349" t="s">
        <v>15</v>
      </c>
      <c r="G349">
        <v>101.2</v>
      </c>
      <c r="H349" s="71">
        <v>1000</v>
      </c>
      <c r="I349" t="s">
        <v>115</v>
      </c>
      <c r="J349" s="72">
        <v>-1012000</v>
      </c>
      <c r="K349" s="72">
        <v>15421306.41</v>
      </c>
    </row>
    <row r="350" spans="5:11" x14ac:dyDescent="0.2">
      <c r="E350" t="s">
        <v>120</v>
      </c>
      <c r="F350" t="s">
        <v>15</v>
      </c>
      <c r="G350">
        <v>101.2</v>
      </c>
      <c r="H350" s="71">
        <v>1000</v>
      </c>
      <c r="I350" t="s">
        <v>113</v>
      </c>
      <c r="J350">
        <v>-20</v>
      </c>
      <c r="K350" s="72">
        <v>16433306.41</v>
      </c>
    </row>
    <row r="351" spans="5:11" x14ac:dyDescent="0.2">
      <c r="E351" t="s">
        <v>120</v>
      </c>
      <c r="F351" t="s">
        <v>15</v>
      </c>
      <c r="G351">
        <v>1.93</v>
      </c>
      <c r="H351" s="71">
        <v>1000</v>
      </c>
      <c r="I351" t="s">
        <v>114</v>
      </c>
      <c r="J351" s="72">
        <v>-19310.900000000001</v>
      </c>
      <c r="K351" s="72">
        <v>16433326.41</v>
      </c>
    </row>
    <row r="352" spans="5:11" x14ac:dyDescent="0.2">
      <c r="E352" t="s">
        <v>120</v>
      </c>
      <c r="F352" t="s">
        <v>15</v>
      </c>
      <c r="G352">
        <v>101.2</v>
      </c>
      <c r="H352" s="71">
        <v>1000</v>
      </c>
      <c r="I352" t="s">
        <v>115</v>
      </c>
      <c r="J352" s="72">
        <v>-1012000</v>
      </c>
      <c r="K352" s="72">
        <v>16452637.310000001</v>
      </c>
    </row>
    <row r="353" spans="5:11" x14ac:dyDescent="0.2">
      <c r="E353" t="s">
        <v>121</v>
      </c>
      <c r="F353" t="s">
        <v>15</v>
      </c>
      <c r="G353">
        <v>101.04</v>
      </c>
      <c r="H353" s="71">
        <v>-1000</v>
      </c>
      <c r="I353" t="s">
        <v>113</v>
      </c>
      <c r="J353">
        <v>-20</v>
      </c>
      <c r="K353" s="72">
        <v>17464637.309999999</v>
      </c>
    </row>
    <row r="354" spans="5:11" x14ac:dyDescent="0.2">
      <c r="E354" t="s">
        <v>121</v>
      </c>
      <c r="F354" t="s">
        <v>15</v>
      </c>
      <c r="G354">
        <v>1.92</v>
      </c>
      <c r="H354" s="71">
        <v>-1000</v>
      </c>
      <c r="I354" t="s">
        <v>114</v>
      </c>
      <c r="J354" s="72">
        <v>19150.64</v>
      </c>
      <c r="K354" s="72">
        <v>17464657.309999999</v>
      </c>
    </row>
    <row r="355" spans="5:11" x14ac:dyDescent="0.2">
      <c r="E355" t="s">
        <v>121</v>
      </c>
      <c r="F355" t="s">
        <v>15</v>
      </c>
      <c r="G355">
        <v>101.04</v>
      </c>
      <c r="H355" s="71">
        <v>-1000</v>
      </c>
      <c r="I355" t="s">
        <v>115</v>
      </c>
      <c r="J355" s="72">
        <v>1010400</v>
      </c>
      <c r="K355" s="72">
        <v>17445506.670000002</v>
      </c>
    </row>
    <row r="356" spans="5:11" x14ac:dyDescent="0.2">
      <c r="E356" t="s">
        <v>122</v>
      </c>
      <c r="F356" t="s">
        <v>15</v>
      </c>
      <c r="G356">
        <v>101.01</v>
      </c>
      <c r="H356" s="71">
        <v>-1000</v>
      </c>
      <c r="I356" t="s">
        <v>113</v>
      </c>
      <c r="J356">
        <v>-20</v>
      </c>
      <c r="K356" s="72">
        <v>16435106.67</v>
      </c>
    </row>
    <row r="357" spans="5:11" x14ac:dyDescent="0.2">
      <c r="E357" t="s">
        <v>122</v>
      </c>
      <c r="F357" t="s">
        <v>15</v>
      </c>
      <c r="G357">
        <v>1.91</v>
      </c>
      <c r="H357" s="71">
        <v>-1000</v>
      </c>
      <c r="I357" t="s">
        <v>114</v>
      </c>
      <c r="J357" s="72">
        <v>19070.509999999998</v>
      </c>
      <c r="K357" s="72">
        <v>16435126.67</v>
      </c>
    </row>
    <row r="358" spans="5:11" x14ac:dyDescent="0.2">
      <c r="E358" t="s">
        <v>122</v>
      </c>
      <c r="F358" t="s">
        <v>15</v>
      </c>
      <c r="G358">
        <v>101.01</v>
      </c>
      <c r="H358" s="71">
        <v>-1000</v>
      </c>
      <c r="I358" t="s">
        <v>115</v>
      </c>
      <c r="J358" s="72">
        <v>1010100</v>
      </c>
      <c r="K358" s="72">
        <v>16416056.15</v>
      </c>
    </row>
    <row r="359" spans="5:11" x14ac:dyDescent="0.2">
      <c r="E359" t="s">
        <v>122</v>
      </c>
      <c r="F359" t="s">
        <v>15</v>
      </c>
      <c r="G359">
        <v>101.01</v>
      </c>
      <c r="H359" s="71">
        <v>-1000</v>
      </c>
      <c r="I359" t="s">
        <v>113</v>
      </c>
      <c r="J359">
        <v>-20</v>
      </c>
      <c r="K359" s="72">
        <v>15405956.15</v>
      </c>
    </row>
    <row r="360" spans="5:11" x14ac:dyDescent="0.2">
      <c r="E360" t="s">
        <v>122</v>
      </c>
      <c r="F360" t="s">
        <v>15</v>
      </c>
      <c r="G360">
        <v>1.91</v>
      </c>
      <c r="H360" s="71">
        <v>-1000</v>
      </c>
      <c r="I360" t="s">
        <v>114</v>
      </c>
      <c r="J360" s="72">
        <v>19070.509999999998</v>
      </c>
      <c r="K360" s="72">
        <v>15405976.15</v>
      </c>
    </row>
    <row r="361" spans="5:11" x14ac:dyDescent="0.2">
      <c r="E361" t="s">
        <v>122</v>
      </c>
      <c r="F361" t="s">
        <v>15</v>
      </c>
      <c r="G361">
        <v>101.01</v>
      </c>
      <c r="H361" s="71">
        <v>-1000</v>
      </c>
      <c r="I361" t="s">
        <v>115</v>
      </c>
      <c r="J361" s="72">
        <v>1010100</v>
      </c>
      <c r="K361" s="72">
        <v>15386905.640000001</v>
      </c>
    </row>
    <row r="362" spans="5:11" x14ac:dyDescent="0.2">
      <c r="E362" t="s">
        <v>124</v>
      </c>
      <c r="F362" t="s">
        <v>15</v>
      </c>
      <c r="G362">
        <v>100.95</v>
      </c>
      <c r="H362" s="71">
        <v>-1000</v>
      </c>
      <c r="I362" t="s">
        <v>113</v>
      </c>
      <c r="J362">
        <v>-20</v>
      </c>
      <c r="K362" s="72">
        <v>14376805.640000001</v>
      </c>
    </row>
    <row r="363" spans="5:11" x14ac:dyDescent="0.2">
      <c r="E363" t="s">
        <v>124</v>
      </c>
      <c r="F363" t="s">
        <v>15</v>
      </c>
      <c r="G363">
        <v>1.89</v>
      </c>
      <c r="H363" s="71">
        <v>-1000</v>
      </c>
      <c r="I363" t="s">
        <v>114</v>
      </c>
      <c r="J363" s="72">
        <v>18910.259999999998</v>
      </c>
      <c r="K363" s="72">
        <v>14376825.640000001</v>
      </c>
    </row>
    <row r="364" spans="5:11" x14ac:dyDescent="0.2">
      <c r="E364" t="s">
        <v>124</v>
      </c>
      <c r="F364" t="s">
        <v>15</v>
      </c>
      <c r="G364">
        <v>100.95</v>
      </c>
      <c r="H364" s="71">
        <v>-1000</v>
      </c>
      <c r="I364" t="s">
        <v>115</v>
      </c>
      <c r="J364" s="72">
        <v>1009500</v>
      </c>
      <c r="K364" s="72">
        <v>14357915.380000001</v>
      </c>
    </row>
    <row r="365" spans="5:11" x14ac:dyDescent="0.2">
      <c r="E365" t="s">
        <v>126</v>
      </c>
      <c r="F365" t="s">
        <v>15</v>
      </c>
      <c r="G365">
        <v>101.03</v>
      </c>
      <c r="H365" s="71">
        <v>-1000</v>
      </c>
      <c r="I365" t="s">
        <v>113</v>
      </c>
      <c r="J365">
        <v>-20</v>
      </c>
      <c r="K365" s="72">
        <v>13348415.380000001</v>
      </c>
    </row>
    <row r="366" spans="5:11" x14ac:dyDescent="0.2">
      <c r="E366" t="s">
        <v>126</v>
      </c>
      <c r="F366" t="s">
        <v>15</v>
      </c>
      <c r="G366">
        <v>1.88</v>
      </c>
      <c r="H366" s="71">
        <v>-1000</v>
      </c>
      <c r="I366" t="s">
        <v>114</v>
      </c>
      <c r="J366" s="72">
        <v>18750</v>
      </c>
      <c r="K366" s="72">
        <v>13348435.380000001</v>
      </c>
    </row>
    <row r="367" spans="5:11" x14ac:dyDescent="0.2">
      <c r="E367" t="s">
        <v>126</v>
      </c>
      <c r="F367" t="s">
        <v>15</v>
      </c>
      <c r="G367">
        <v>101.03</v>
      </c>
      <c r="H367" s="71">
        <v>-1000</v>
      </c>
      <c r="I367" t="s">
        <v>115</v>
      </c>
      <c r="J367" s="72">
        <v>1010300</v>
      </c>
      <c r="K367" s="72">
        <v>13329685.380000001</v>
      </c>
    </row>
    <row r="368" spans="5:11" x14ac:dyDescent="0.2">
      <c r="E368" t="s">
        <v>127</v>
      </c>
      <c r="F368" t="s">
        <v>15</v>
      </c>
      <c r="G368">
        <v>101.03</v>
      </c>
      <c r="H368" s="71">
        <v>-1000</v>
      </c>
      <c r="I368" t="s">
        <v>113</v>
      </c>
      <c r="J368">
        <v>-20</v>
      </c>
      <c r="K368" s="72">
        <v>12319385.380000001</v>
      </c>
    </row>
    <row r="369" spans="5:11" x14ac:dyDescent="0.2">
      <c r="E369" t="s">
        <v>127</v>
      </c>
      <c r="F369" t="s">
        <v>15</v>
      </c>
      <c r="G369">
        <v>1.87</v>
      </c>
      <c r="H369" s="71">
        <v>-1000</v>
      </c>
      <c r="I369" t="s">
        <v>114</v>
      </c>
      <c r="J369" s="72">
        <v>18669.87</v>
      </c>
      <c r="K369" s="72">
        <v>12319405.380000001</v>
      </c>
    </row>
    <row r="370" spans="5:11" x14ac:dyDescent="0.2">
      <c r="E370" t="s">
        <v>127</v>
      </c>
      <c r="F370" t="s">
        <v>15</v>
      </c>
      <c r="G370">
        <v>101.03</v>
      </c>
      <c r="H370" s="71">
        <v>-1000</v>
      </c>
      <c r="I370" t="s">
        <v>115</v>
      </c>
      <c r="J370" s="72">
        <v>1010300</v>
      </c>
      <c r="K370" s="72">
        <v>12300735.51</v>
      </c>
    </row>
    <row r="371" spans="5:11" x14ac:dyDescent="0.2">
      <c r="E371" t="s">
        <v>127</v>
      </c>
      <c r="F371" t="s">
        <v>15</v>
      </c>
      <c r="G371">
        <v>101.03</v>
      </c>
      <c r="H371" s="71">
        <v>-1000</v>
      </c>
      <c r="I371" t="s">
        <v>113</v>
      </c>
      <c r="J371">
        <v>-20</v>
      </c>
      <c r="K371" s="72">
        <v>11290435.51</v>
      </c>
    </row>
    <row r="372" spans="5:11" x14ac:dyDescent="0.2">
      <c r="E372" t="s">
        <v>127</v>
      </c>
      <c r="F372" t="s">
        <v>15</v>
      </c>
      <c r="G372">
        <v>1.87</v>
      </c>
      <c r="H372" s="71">
        <v>-1000</v>
      </c>
      <c r="I372" t="s">
        <v>114</v>
      </c>
      <c r="J372" s="72">
        <v>18669.87</v>
      </c>
      <c r="K372" s="72">
        <v>11290455.51</v>
      </c>
    </row>
    <row r="373" spans="5:11" x14ac:dyDescent="0.2">
      <c r="E373" t="s">
        <v>127</v>
      </c>
      <c r="F373" t="s">
        <v>15</v>
      </c>
      <c r="G373">
        <v>101.03</v>
      </c>
      <c r="H373" s="71">
        <v>-1000</v>
      </c>
      <c r="I373" t="s">
        <v>115</v>
      </c>
      <c r="J373" s="72">
        <v>1010300</v>
      </c>
      <c r="K373" s="72">
        <v>11271785.640000001</v>
      </c>
    </row>
    <row r="374" spans="5:11" x14ac:dyDescent="0.2">
      <c r="E374" t="s">
        <v>487</v>
      </c>
      <c r="F374" t="s">
        <v>15</v>
      </c>
      <c r="G374">
        <v>101.22</v>
      </c>
      <c r="H374" s="71">
        <v>-1000</v>
      </c>
      <c r="I374" t="s">
        <v>113</v>
      </c>
      <c r="J374">
        <v>-20</v>
      </c>
      <c r="K374" s="72">
        <v>10261485.640000001</v>
      </c>
    </row>
    <row r="375" spans="5:11" x14ac:dyDescent="0.2">
      <c r="E375" t="s">
        <v>487</v>
      </c>
      <c r="F375" t="s">
        <v>15</v>
      </c>
      <c r="G375">
        <v>1.85</v>
      </c>
      <c r="H375" s="71">
        <v>-1000</v>
      </c>
      <c r="I375" t="s">
        <v>114</v>
      </c>
      <c r="J375" s="72">
        <v>18509.62</v>
      </c>
      <c r="K375" s="72">
        <v>10261505.640000001</v>
      </c>
    </row>
    <row r="376" spans="5:11" x14ac:dyDescent="0.2">
      <c r="E376" t="s">
        <v>487</v>
      </c>
      <c r="F376" t="s">
        <v>15</v>
      </c>
      <c r="G376">
        <v>101.22</v>
      </c>
      <c r="H376" s="71">
        <v>-1000</v>
      </c>
      <c r="I376" t="s">
        <v>115</v>
      </c>
      <c r="J376" s="72">
        <v>1012200</v>
      </c>
      <c r="K376" s="72">
        <v>10242996.029999999</v>
      </c>
    </row>
    <row r="377" spans="5:11" x14ac:dyDescent="0.2">
      <c r="E377" t="s">
        <v>251</v>
      </c>
      <c r="F377" t="s">
        <v>15</v>
      </c>
      <c r="G377">
        <v>101.31</v>
      </c>
      <c r="H377" s="71">
        <v>-1000</v>
      </c>
      <c r="I377" t="s">
        <v>113</v>
      </c>
      <c r="J377">
        <v>-20</v>
      </c>
      <c r="K377" s="72">
        <v>9230796.0299999993</v>
      </c>
    </row>
    <row r="378" spans="5:11" x14ac:dyDescent="0.2">
      <c r="E378" t="s">
        <v>251</v>
      </c>
      <c r="F378" t="s">
        <v>15</v>
      </c>
      <c r="G378">
        <v>1.84</v>
      </c>
      <c r="H378" s="71">
        <v>-1000</v>
      </c>
      <c r="I378" t="s">
        <v>114</v>
      </c>
      <c r="J378" s="72">
        <v>18429.490000000002</v>
      </c>
      <c r="K378" s="72">
        <v>9230816.0299999993</v>
      </c>
    </row>
    <row r="379" spans="5:11" x14ac:dyDescent="0.2">
      <c r="E379" t="s">
        <v>251</v>
      </c>
      <c r="F379" t="s">
        <v>15</v>
      </c>
      <c r="G379">
        <v>101.31</v>
      </c>
      <c r="H379" s="71">
        <v>-1000</v>
      </c>
      <c r="I379" t="s">
        <v>115</v>
      </c>
      <c r="J379" s="72">
        <v>1013100</v>
      </c>
      <c r="K379" s="72">
        <v>9212386.5399999991</v>
      </c>
    </row>
    <row r="380" spans="5:11" x14ac:dyDescent="0.2">
      <c r="E380" t="s">
        <v>251</v>
      </c>
      <c r="F380" t="s">
        <v>15</v>
      </c>
      <c r="G380">
        <v>101.31</v>
      </c>
      <c r="H380" s="71">
        <v>-1000</v>
      </c>
      <c r="I380" t="s">
        <v>113</v>
      </c>
      <c r="J380">
        <v>-20</v>
      </c>
      <c r="K380" s="72">
        <v>8199286.54</v>
      </c>
    </row>
    <row r="381" spans="5:11" x14ac:dyDescent="0.2">
      <c r="E381" t="s">
        <v>251</v>
      </c>
      <c r="F381" t="s">
        <v>15</v>
      </c>
      <c r="G381">
        <v>1.84</v>
      </c>
      <c r="H381" s="71">
        <v>-1000</v>
      </c>
      <c r="I381" t="s">
        <v>114</v>
      </c>
      <c r="J381" s="72">
        <v>18429.490000000002</v>
      </c>
      <c r="K381" s="72">
        <v>8199306.54</v>
      </c>
    </row>
    <row r="382" spans="5:11" x14ac:dyDescent="0.2">
      <c r="E382" t="s">
        <v>251</v>
      </c>
      <c r="F382" t="s">
        <v>15</v>
      </c>
      <c r="G382">
        <v>101.31</v>
      </c>
      <c r="H382" s="71">
        <v>-1000</v>
      </c>
      <c r="I382" t="s">
        <v>115</v>
      </c>
      <c r="J382" s="72">
        <v>1013100</v>
      </c>
      <c r="K382" s="72">
        <v>8180877.0499999998</v>
      </c>
    </row>
    <row r="383" spans="5:11" x14ac:dyDescent="0.2">
      <c r="E383" t="s">
        <v>251</v>
      </c>
      <c r="F383" t="s">
        <v>15</v>
      </c>
      <c r="G383">
        <v>101.31</v>
      </c>
      <c r="H383" s="71">
        <v>-1000</v>
      </c>
      <c r="I383" t="s">
        <v>113</v>
      </c>
      <c r="J383">
        <v>-20</v>
      </c>
      <c r="K383" s="72">
        <v>7167777.0499999998</v>
      </c>
    </row>
    <row r="384" spans="5:11" x14ac:dyDescent="0.2">
      <c r="E384" t="s">
        <v>251</v>
      </c>
      <c r="F384" t="s">
        <v>15</v>
      </c>
      <c r="G384">
        <v>1.84</v>
      </c>
      <c r="H384" s="71">
        <v>-1000</v>
      </c>
      <c r="I384" t="s">
        <v>114</v>
      </c>
      <c r="J384" s="72">
        <v>18429.490000000002</v>
      </c>
      <c r="K384" s="72">
        <v>7167797.0499999998</v>
      </c>
    </row>
    <row r="385" spans="5:11" x14ac:dyDescent="0.2">
      <c r="E385" t="s">
        <v>251</v>
      </c>
      <c r="F385" t="s">
        <v>15</v>
      </c>
      <c r="G385">
        <v>101.31</v>
      </c>
      <c r="H385" s="71">
        <v>-1000</v>
      </c>
      <c r="I385" t="s">
        <v>115</v>
      </c>
      <c r="J385" s="72">
        <v>1013100</v>
      </c>
      <c r="K385" s="72">
        <v>7149367.5599999996</v>
      </c>
    </row>
    <row r="386" spans="5:11" x14ac:dyDescent="0.2">
      <c r="E386" t="s">
        <v>251</v>
      </c>
      <c r="F386" t="s">
        <v>15</v>
      </c>
      <c r="G386">
        <v>101.31</v>
      </c>
      <c r="H386" s="71">
        <v>-1000</v>
      </c>
      <c r="I386" t="s">
        <v>113</v>
      </c>
      <c r="J386">
        <v>-20</v>
      </c>
      <c r="K386" s="72">
        <v>6136267.5599999996</v>
      </c>
    </row>
    <row r="387" spans="5:11" x14ac:dyDescent="0.2">
      <c r="E387" t="s">
        <v>251</v>
      </c>
      <c r="F387" t="s">
        <v>15</v>
      </c>
      <c r="G387">
        <v>1.84</v>
      </c>
      <c r="H387" s="71">
        <v>-1000</v>
      </c>
      <c r="I387" t="s">
        <v>114</v>
      </c>
      <c r="J387" s="72">
        <v>18429.490000000002</v>
      </c>
      <c r="K387" s="72">
        <v>6136287.5599999996</v>
      </c>
    </row>
    <row r="388" spans="5:11" x14ac:dyDescent="0.2">
      <c r="E388" t="s">
        <v>251</v>
      </c>
      <c r="F388" t="s">
        <v>15</v>
      </c>
      <c r="G388">
        <v>101.31</v>
      </c>
      <c r="H388" s="71">
        <v>-1000</v>
      </c>
      <c r="I388" t="s">
        <v>115</v>
      </c>
      <c r="J388" s="72">
        <v>1013100</v>
      </c>
      <c r="K388" s="72">
        <v>6117858.0800000001</v>
      </c>
    </row>
    <row r="389" spans="5:11" x14ac:dyDescent="0.2">
      <c r="E389" t="s">
        <v>251</v>
      </c>
      <c r="F389" t="s">
        <v>15</v>
      </c>
      <c r="G389">
        <v>101.31</v>
      </c>
      <c r="H389" s="71">
        <v>-1000</v>
      </c>
      <c r="I389" t="s">
        <v>113</v>
      </c>
      <c r="J389">
        <v>-20</v>
      </c>
      <c r="K389" s="72">
        <v>5104758.08</v>
      </c>
    </row>
    <row r="390" spans="5:11" x14ac:dyDescent="0.2">
      <c r="E390" t="s">
        <v>251</v>
      </c>
      <c r="F390" t="s">
        <v>15</v>
      </c>
      <c r="G390">
        <v>1.84</v>
      </c>
      <c r="H390" s="71">
        <v>-1000</v>
      </c>
      <c r="I390" t="s">
        <v>114</v>
      </c>
      <c r="J390" s="72">
        <v>18429.490000000002</v>
      </c>
      <c r="K390" s="72">
        <v>5104778.08</v>
      </c>
    </row>
    <row r="391" spans="5:11" x14ac:dyDescent="0.2">
      <c r="E391" t="s">
        <v>251</v>
      </c>
      <c r="F391" t="s">
        <v>15</v>
      </c>
      <c r="G391">
        <v>101.31</v>
      </c>
      <c r="H391" s="71">
        <v>-1000</v>
      </c>
      <c r="I391" t="s">
        <v>115</v>
      </c>
      <c r="J391" s="72">
        <v>1013100</v>
      </c>
      <c r="K391" s="72">
        <v>5086348.59</v>
      </c>
    </row>
    <row r="392" spans="5:11" x14ac:dyDescent="0.2">
      <c r="E392" t="s">
        <v>252</v>
      </c>
      <c r="F392" t="s">
        <v>15</v>
      </c>
      <c r="G392">
        <v>101.36</v>
      </c>
      <c r="H392" s="71">
        <v>-1000</v>
      </c>
      <c r="I392" t="s">
        <v>113</v>
      </c>
      <c r="J392">
        <v>-20</v>
      </c>
      <c r="K392" s="72">
        <v>4073248.59</v>
      </c>
    </row>
    <row r="393" spans="5:11" x14ac:dyDescent="0.2">
      <c r="E393" t="s">
        <v>252</v>
      </c>
      <c r="F393" t="s">
        <v>15</v>
      </c>
      <c r="G393">
        <v>1.83</v>
      </c>
      <c r="H393" s="71">
        <v>-1000</v>
      </c>
      <c r="I393" t="s">
        <v>114</v>
      </c>
      <c r="J393" s="72">
        <v>18349.36</v>
      </c>
      <c r="K393" s="72">
        <v>4073268.59</v>
      </c>
    </row>
    <row r="394" spans="5:11" x14ac:dyDescent="0.2">
      <c r="E394" t="s">
        <v>252</v>
      </c>
      <c r="F394" t="s">
        <v>15</v>
      </c>
      <c r="G394">
        <v>101.36</v>
      </c>
      <c r="H394" s="71">
        <v>-1000</v>
      </c>
      <c r="I394" t="s">
        <v>115</v>
      </c>
      <c r="J394" s="72">
        <v>1013600</v>
      </c>
      <c r="K394" s="72">
        <v>4054919.23</v>
      </c>
    </row>
    <row r="395" spans="5:11" x14ac:dyDescent="0.2">
      <c r="E395" t="s">
        <v>252</v>
      </c>
      <c r="F395" t="s">
        <v>15</v>
      </c>
      <c r="G395">
        <v>101.36</v>
      </c>
      <c r="H395" s="71">
        <v>-1000</v>
      </c>
      <c r="I395" t="s">
        <v>113</v>
      </c>
      <c r="J395">
        <v>-20</v>
      </c>
      <c r="K395" s="72">
        <v>3041319.23</v>
      </c>
    </row>
    <row r="396" spans="5:11" x14ac:dyDescent="0.2">
      <c r="E396" t="s">
        <v>252</v>
      </c>
      <c r="F396" t="s">
        <v>15</v>
      </c>
      <c r="G396">
        <v>1.83</v>
      </c>
      <c r="H396" s="71">
        <v>-1000</v>
      </c>
      <c r="I396" t="s">
        <v>114</v>
      </c>
      <c r="J396" s="72">
        <v>18349.36</v>
      </c>
      <c r="K396" s="72">
        <v>3041339.23</v>
      </c>
    </row>
    <row r="397" spans="5:11" x14ac:dyDescent="0.2">
      <c r="E397" t="s">
        <v>252</v>
      </c>
      <c r="F397" t="s">
        <v>15</v>
      </c>
      <c r="G397">
        <v>101.36</v>
      </c>
      <c r="H397" s="71">
        <v>-1000</v>
      </c>
      <c r="I397" t="s">
        <v>115</v>
      </c>
      <c r="J397" s="72">
        <v>1013600</v>
      </c>
      <c r="K397" s="72">
        <v>3022989.87</v>
      </c>
    </row>
    <row r="398" spans="5:11" x14ac:dyDescent="0.2">
      <c r="E398" t="s">
        <v>252</v>
      </c>
      <c r="F398" t="s">
        <v>15</v>
      </c>
      <c r="G398">
        <v>101.36</v>
      </c>
      <c r="H398" s="71">
        <v>-1000</v>
      </c>
      <c r="I398" t="s">
        <v>113</v>
      </c>
      <c r="J398">
        <v>-20</v>
      </c>
      <c r="K398" s="72">
        <v>2009389.87</v>
      </c>
    </row>
    <row r="399" spans="5:11" x14ac:dyDescent="0.2">
      <c r="E399" t="s">
        <v>252</v>
      </c>
      <c r="F399" t="s">
        <v>15</v>
      </c>
      <c r="G399">
        <v>1.83</v>
      </c>
      <c r="H399" s="71">
        <v>-1000</v>
      </c>
      <c r="I399" t="s">
        <v>114</v>
      </c>
      <c r="J399" s="72">
        <v>18349.36</v>
      </c>
      <c r="K399" s="72">
        <v>2009409.87</v>
      </c>
    </row>
    <row r="400" spans="5:11" x14ac:dyDescent="0.2">
      <c r="E400" t="s">
        <v>252</v>
      </c>
      <c r="F400" t="s">
        <v>15</v>
      </c>
      <c r="G400">
        <v>101.36</v>
      </c>
      <c r="H400" s="71">
        <v>-1000</v>
      </c>
      <c r="I400" t="s">
        <v>115</v>
      </c>
      <c r="J400" s="72">
        <v>1013600</v>
      </c>
      <c r="K400" s="72">
        <v>1991060.51</v>
      </c>
    </row>
    <row r="401" spans="5:11" x14ac:dyDescent="0.2">
      <c r="E401" t="s">
        <v>252</v>
      </c>
      <c r="F401" t="s">
        <v>15</v>
      </c>
      <c r="G401">
        <v>101.36</v>
      </c>
      <c r="H401" s="71">
        <v>-1000</v>
      </c>
      <c r="I401" t="s">
        <v>113</v>
      </c>
      <c r="J401">
        <v>-20</v>
      </c>
      <c r="K401" s="72">
        <v>977460.51</v>
      </c>
    </row>
    <row r="402" spans="5:11" x14ac:dyDescent="0.2">
      <c r="E402" t="s">
        <v>252</v>
      </c>
      <c r="F402" t="s">
        <v>15</v>
      </c>
      <c r="G402">
        <v>1.83</v>
      </c>
      <c r="H402" s="71">
        <v>-1000</v>
      </c>
      <c r="I402" t="s">
        <v>114</v>
      </c>
      <c r="J402" s="72">
        <v>18349.36</v>
      </c>
      <c r="K402" s="72">
        <v>977480.51</v>
      </c>
    </row>
    <row r="403" spans="5:11" x14ac:dyDescent="0.2">
      <c r="E403" t="s">
        <v>252</v>
      </c>
      <c r="F403" t="s">
        <v>15</v>
      </c>
      <c r="G403">
        <v>101.36</v>
      </c>
      <c r="H403" s="71">
        <v>-1000</v>
      </c>
      <c r="I403" t="s">
        <v>115</v>
      </c>
      <c r="J403" s="72">
        <v>1013600</v>
      </c>
      <c r="K403" s="72">
        <v>959131.15</v>
      </c>
    </row>
    <row r="404" spans="5:11" x14ac:dyDescent="0.2">
      <c r="E404" t="s">
        <v>252</v>
      </c>
      <c r="F404" t="s">
        <v>15</v>
      </c>
      <c r="G404">
        <v>101.36</v>
      </c>
      <c r="H404" s="71">
        <v>-1000</v>
      </c>
      <c r="I404" t="s">
        <v>113</v>
      </c>
      <c r="J404">
        <v>-20</v>
      </c>
      <c r="K404" s="72">
        <v>-54468.85</v>
      </c>
    </row>
    <row r="405" spans="5:11" x14ac:dyDescent="0.2">
      <c r="E405" t="s">
        <v>252</v>
      </c>
      <c r="F405" t="s">
        <v>15</v>
      </c>
      <c r="G405">
        <v>1.83</v>
      </c>
      <c r="H405" s="71">
        <v>-1000</v>
      </c>
      <c r="I405" t="s">
        <v>114</v>
      </c>
      <c r="J405" s="72">
        <v>18349.36</v>
      </c>
      <c r="K405" s="72">
        <v>-54448.85</v>
      </c>
    </row>
    <row r="406" spans="5:11" x14ac:dyDescent="0.2">
      <c r="E406" t="s">
        <v>252</v>
      </c>
      <c r="F406" t="s">
        <v>15</v>
      </c>
      <c r="G406">
        <v>101.36</v>
      </c>
      <c r="H406" s="71">
        <v>-1000</v>
      </c>
      <c r="I406" t="s">
        <v>115</v>
      </c>
      <c r="J406" s="72">
        <v>1013600</v>
      </c>
      <c r="K406" s="72">
        <v>-72798.210000000006</v>
      </c>
    </row>
    <row r="407" spans="5:11" x14ac:dyDescent="0.2">
      <c r="E407" t="s">
        <v>253</v>
      </c>
      <c r="F407" t="s">
        <v>15</v>
      </c>
      <c r="G407">
        <v>101.37</v>
      </c>
      <c r="H407" s="71">
        <v>-1000</v>
      </c>
      <c r="I407" t="s">
        <v>113</v>
      </c>
      <c r="J407">
        <v>-20</v>
      </c>
      <c r="K407" s="72">
        <v>-1086398.21</v>
      </c>
    </row>
    <row r="408" spans="5:11" x14ac:dyDescent="0.2">
      <c r="E408" t="s">
        <v>253</v>
      </c>
      <c r="F408" t="s">
        <v>15</v>
      </c>
      <c r="G408">
        <v>1.83</v>
      </c>
      <c r="H408" s="71">
        <v>-1000</v>
      </c>
      <c r="I408" t="s">
        <v>114</v>
      </c>
      <c r="J408" s="72">
        <v>18269.23</v>
      </c>
      <c r="K408" s="72">
        <v>-1086378.21</v>
      </c>
    </row>
    <row r="409" spans="5:11" x14ac:dyDescent="0.2">
      <c r="E409" t="s">
        <v>253</v>
      </c>
      <c r="F409" t="s">
        <v>15</v>
      </c>
      <c r="G409">
        <v>101.37</v>
      </c>
      <c r="H409" s="71">
        <v>-1000</v>
      </c>
      <c r="I409" t="s">
        <v>115</v>
      </c>
      <c r="J409" s="72">
        <v>1013700</v>
      </c>
      <c r="K409" s="72">
        <v>-1104647.44</v>
      </c>
    </row>
    <row r="410" spans="5:11" x14ac:dyDescent="0.2">
      <c r="E410" t="s">
        <v>253</v>
      </c>
      <c r="F410" t="s">
        <v>17</v>
      </c>
      <c r="G410">
        <v>111.41</v>
      </c>
      <c r="H410" s="71">
        <v>-1000</v>
      </c>
      <c r="I410" t="s">
        <v>113</v>
      </c>
      <c r="J410">
        <v>-20</v>
      </c>
      <c r="K410" s="72">
        <v>-2118347.44</v>
      </c>
    </row>
    <row r="411" spans="5:11" x14ac:dyDescent="0.2">
      <c r="E411" t="s">
        <v>253</v>
      </c>
      <c r="F411" t="s">
        <v>17</v>
      </c>
      <c r="G411">
        <v>1.83</v>
      </c>
      <c r="H411" s="71">
        <v>-1000</v>
      </c>
      <c r="I411" t="s">
        <v>114</v>
      </c>
      <c r="J411" s="72">
        <v>18269.23</v>
      </c>
      <c r="K411" s="72">
        <v>-2118327.44</v>
      </c>
    </row>
    <row r="412" spans="5:11" x14ac:dyDescent="0.2">
      <c r="E412" t="s">
        <v>253</v>
      </c>
      <c r="F412" t="s">
        <v>17</v>
      </c>
      <c r="G412">
        <v>111.41</v>
      </c>
      <c r="H412" s="71">
        <v>-1000</v>
      </c>
      <c r="I412" t="s">
        <v>115</v>
      </c>
      <c r="J412" s="72">
        <v>1114100</v>
      </c>
      <c r="K412" s="72">
        <v>-2136596.67</v>
      </c>
    </row>
    <row r="413" spans="5:11" x14ac:dyDescent="0.2">
      <c r="E413" t="s">
        <v>254</v>
      </c>
      <c r="F413" t="s">
        <v>17</v>
      </c>
      <c r="G413">
        <v>111.42</v>
      </c>
      <c r="H413" s="71">
        <v>-1000</v>
      </c>
      <c r="I413" t="s">
        <v>113</v>
      </c>
      <c r="J413">
        <v>-20</v>
      </c>
      <c r="K413" s="72">
        <v>-3250696.67</v>
      </c>
    </row>
    <row r="414" spans="5:11" x14ac:dyDescent="0.2">
      <c r="E414" t="s">
        <v>254</v>
      </c>
      <c r="F414" t="s">
        <v>17</v>
      </c>
      <c r="G414">
        <v>1.82</v>
      </c>
      <c r="H414" s="71">
        <v>-1000</v>
      </c>
      <c r="I414" t="s">
        <v>114</v>
      </c>
      <c r="J414" s="72">
        <v>18189.099999999999</v>
      </c>
      <c r="K414" s="72">
        <v>-3250676.67</v>
      </c>
    </row>
    <row r="415" spans="5:11" x14ac:dyDescent="0.2">
      <c r="E415" t="s">
        <v>254</v>
      </c>
      <c r="F415" t="s">
        <v>17</v>
      </c>
      <c r="G415">
        <v>111.42</v>
      </c>
      <c r="H415" s="71">
        <v>-1000</v>
      </c>
      <c r="I415" t="s">
        <v>115</v>
      </c>
      <c r="J415" s="72">
        <v>1114200</v>
      </c>
      <c r="K415" s="72">
        <v>-3268865.77</v>
      </c>
    </row>
    <row r="416" spans="5:11" x14ac:dyDescent="0.2">
      <c r="E416" t="s">
        <v>254</v>
      </c>
      <c r="F416" t="s">
        <v>17</v>
      </c>
      <c r="G416">
        <v>111.42</v>
      </c>
      <c r="H416" s="71">
        <v>-1000</v>
      </c>
      <c r="I416" t="s">
        <v>113</v>
      </c>
      <c r="J416">
        <v>-20</v>
      </c>
      <c r="K416" s="72">
        <v>-4383065.7699999996</v>
      </c>
    </row>
    <row r="417" spans="5:11" x14ac:dyDescent="0.2">
      <c r="E417" t="s">
        <v>254</v>
      </c>
      <c r="F417" t="s">
        <v>17</v>
      </c>
      <c r="G417">
        <v>1.82</v>
      </c>
      <c r="H417" s="71">
        <v>-1000</v>
      </c>
      <c r="I417" t="s">
        <v>114</v>
      </c>
      <c r="J417" s="72">
        <v>18189.099999999999</v>
      </c>
      <c r="K417" s="72">
        <v>-4383045.7699999996</v>
      </c>
    </row>
    <row r="418" spans="5:11" x14ac:dyDescent="0.2">
      <c r="E418" t="s">
        <v>254</v>
      </c>
      <c r="F418" t="s">
        <v>17</v>
      </c>
      <c r="G418">
        <v>111.42</v>
      </c>
      <c r="H418" s="71">
        <v>-1000</v>
      </c>
      <c r="I418" t="s">
        <v>115</v>
      </c>
      <c r="J418" s="72">
        <v>1114200</v>
      </c>
      <c r="K418" s="72">
        <v>-4401234.87</v>
      </c>
    </row>
    <row r="419" spans="5:11" x14ac:dyDescent="0.2">
      <c r="E419" t="s">
        <v>254</v>
      </c>
      <c r="F419" t="s">
        <v>17</v>
      </c>
      <c r="G419">
        <v>111.42</v>
      </c>
      <c r="H419" s="71">
        <v>-1000</v>
      </c>
      <c r="I419" t="s">
        <v>113</v>
      </c>
      <c r="J419">
        <v>-20</v>
      </c>
      <c r="K419" s="72">
        <v>-5515434.8700000001</v>
      </c>
    </row>
    <row r="420" spans="5:11" x14ac:dyDescent="0.2">
      <c r="E420" t="s">
        <v>254</v>
      </c>
      <c r="F420" t="s">
        <v>17</v>
      </c>
      <c r="G420">
        <v>1.82</v>
      </c>
      <c r="H420" s="71">
        <v>-1000</v>
      </c>
      <c r="I420" t="s">
        <v>114</v>
      </c>
      <c r="J420" s="72">
        <v>18189.099999999999</v>
      </c>
      <c r="K420" s="72">
        <v>-5515414.8700000001</v>
      </c>
    </row>
    <row r="421" spans="5:11" x14ac:dyDescent="0.2">
      <c r="E421" t="s">
        <v>254</v>
      </c>
      <c r="F421" t="s">
        <v>17</v>
      </c>
      <c r="G421">
        <v>111.42</v>
      </c>
      <c r="H421" s="71">
        <v>-1000</v>
      </c>
      <c r="I421" t="s">
        <v>115</v>
      </c>
      <c r="J421" s="72">
        <v>1114200</v>
      </c>
      <c r="K421" s="72">
        <v>-5533603.9699999997</v>
      </c>
    </row>
    <row r="422" spans="5:11" x14ac:dyDescent="0.2">
      <c r="E422" t="s">
        <v>254</v>
      </c>
      <c r="F422" t="s">
        <v>17</v>
      </c>
      <c r="G422">
        <v>111.42</v>
      </c>
      <c r="H422" s="71">
        <v>-1000</v>
      </c>
      <c r="I422" t="s">
        <v>113</v>
      </c>
      <c r="J422">
        <v>-20</v>
      </c>
      <c r="K422" s="72">
        <v>-6647803.9699999997</v>
      </c>
    </row>
    <row r="423" spans="5:11" x14ac:dyDescent="0.2">
      <c r="E423" t="s">
        <v>254</v>
      </c>
      <c r="F423" t="s">
        <v>17</v>
      </c>
      <c r="G423">
        <v>1.82</v>
      </c>
      <c r="H423" s="71">
        <v>-1000</v>
      </c>
      <c r="I423" t="s">
        <v>114</v>
      </c>
      <c r="J423" s="72">
        <v>18189.099999999999</v>
      </c>
      <c r="K423" s="72">
        <v>-6647783.9699999997</v>
      </c>
    </row>
    <row r="424" spans="5:11" x14ac:dyDescent="0.2">
      <c r="E424" t="s">
        <v>254</v>
      </c>
      <c r="F424" t="s">
        <v>17</v>
      </c>
      <c r="G424">
        <v>111.42</v>
      </c>
      <c r="H424" s="71">
        <v>-1000</v>
      </c>
      <c r="I424" t="s">
        <v>115</v>
      </c>
      <c r="J424" s="72">
        <v>1114200</v>
      </c>
      <c r="K424" s="72">
        <v>-6665973.0800000001</v>
      </c>
    </row>
    <row r="425" spans="5:11" x14ac:dyDescent="0.2">
      <c r="E425" t="s">
        <v>254</v>
      </c>
      <c r="F425" t="s">
        <v>17</v>
      </c>
      <c r="G425">
        <v>111.42</v>
      </c>
      <c r="H425" s="71">
        <v>-1000</v>
      </c>
      <c r="I425" t="s">
        <v>113</v>
      </c>
      <c r="J425">
        <v>-20</v>
      </c>
      <c r="K425" s="72">
        <v>-7780173.0800000001</v>
      </c>
    </row>
    <row r="426" spans="5:11" x14ac:dyDescent="0.2">
      <c r="E426" t="s">
        <v>254</v>
      </c>
      <c r="F426" t="s">
        <v>17</v>
      </c>
      <c r="G426">
        <v>1.82</v>
      </c>
      <c r="H426" s="71">
        <v>-1000</v>
      </c>
      <c r="I426" t="s">
        <v>114</v>
      </c>
      <c r="J426" s="72">
        <v>18189.099999999999</v>
      </c>
      <c r="K426" s="72">
        <v>-7780153.0800000001</v>
      </c>
    </row>
    <row r="427" spans="5:11" x14ac:dyDescent="0.2">
      <c r="E427" t="s">
        <v>254</v>
      </c>
      <c r="F427" t="s">
        <v>17</v>
      </c>
      <c r="G427">
        <v>111.42</v>
      </c>
      <c r="H427" s="71">
        <v>-1000</v>
      </c>
      <c r="I427" t="s">
        <v>115</v>
      </c>
      <c r="J427" s="72">
        <v>1114200</v>
      </c>
      <c r="K427" s="72">
        <v>-7798342.1799999997</v>
      </c>
    </row>
    <row r="428" spans="5:11" x14ac:dyDescent="0.2">
      <c r="E428" t="s">
        <v>254</v>
      </c>
      <c r="F428" t="s">
        <v>17</v>
      </c>
      <c r="G428">
        <v>111.42</v>
      </c>
      <c r="H428" s="71">
        <v>-1000</v>
      </c>
      <c r="I428" t="s">
        <v>113</v>
      </c>
      <c r="J428">
        <v>-20</v>
      </c>
      <c r="K428" s="72">
        <v>-8912542.1799999997</v>
      </c>
    </row>
    <row r="429" spans="5:11" x14ac:dyDescent="0.2">
      <c r="E429" t="s">
        <v>254</v>
      </c>
      <c r="F429" t="s">
        <v>17</v>
      </c>
      <c r="G429">
        <v>1.82</v>
      </c>
      <c r="H429" s="71">
        <v>-1000</v>
      </c>
      <c r="I429" t="s">
        <v>114</v>
      </c>
      <c r="J429" s="72">
        <v>18189.099999999999</v>
      </c>
      <c r="K429" s="72">
        <v>-8912522.1799999997</v>
      </c>
    </row>
    <row r="430" spans="5:11" x14ac:dyDescent="0.2">
      <c r="E430" t="s">
        <v>254</v>
      </c>
      <c r="F430" t="s">
        <v>17</v>
      </c>
      <c r="G430">
        <v>111.42</v>
      </c>
      <c r="H430" s="71">
        <v>-1000</v>
      </c>
      <c r="I430" t="s">
        <v>115</v>
      </c>
      <c r="J430" s="72">
        <v>1114200</v>
      </c>
      <c r="K430" s="72">
        <v>-8930711.2799999993</v>
      </c>
    </row>
    <row r="431" spans="5:11" x14ac:dyDescent="0.2">
      <c r="E431" t="s">
        <v>254</v>
      </c>
      <c r="F431" t="s">
        <v>17</v>
      </c>
      <c r="G431">
        <v>111.42</v>
      </c>
      <c r="H431" s="71">
        <v>-1000</v>
      </c>
      <c r="I431" t="s">
        <v>113</v>
      </c>
      <c r="J431">
        <v>-20</v>
      </c>
      <c r="K431" s="72">
        <v>-10044911.279999999</v>
      </c>
    </row>
    <row r="432" spans="5:11" x14ac:dyDescent="0.2">
      <c r="E432" t="s">
        <v>254</v>
      </c>
      <c r="F432" t="s">
        <v>17</v>
      </c>
      <c r="G432">
        <v>1.82</v>
      </c>
      <c r="H432" s="71">
        <v>-1000</v>
      </c>
      <c r="I432" t="s">
        <v>114</v>
      </c>
      <c r="J432" s="72">
        <v>18189.099999999999</v>
      </c>
      <c r="K432" s="72">
        <v>-10044891.279999999</v>
      </c>
    </row>
    <row r="433" spans="5:11" x14ac:dyDescent="0.2">
      <c r="E433" t="s">
        <v>254</v>
      </c>
      <c r="F433" t="s">
        <v>17</v>
      </c>
      <c r="G433">
        <v>111.42</v>
      </c>
      <c r="H433" s="71">
        <v>-1000</v>
      </c>
      <c r="I433" t="s">
        <v>115</v>
      </c>
      <c r="J433" s="72">
        <v>1114200</v>
      </c>
      <c r="K433" s="72">
        <v>-10063080.380000001</v>
      </c>
    </row>
    <row r="434" spans="5:11" x14ac:dyDescent="0.2">
      <c r="E434" t="s">
        <v>255</v>
      </c>
      <c r="F434" t="s">
        <v>17</v>
      </c>
      <c r="G434">
        <v>111.34</v>
      </c>
      <c r="H434" s="71">
        <v>-1000</v>
      </c>
      <c r="I434" t="s">
        <v>113</v>
      </c>
      <c r="J434">
        <v>-20</v>
      </c>
      <c r="K434" s="72">
        <v>-11177280.380000001</v>
      </c>
    </row>
    <row r="435" spans="5:11" x14ac:dyDescent="0.2">
      <c r="E435" t="s">
        <v>255</v>
      </c>
      <c r="F435" t="s">
        <v>17</v>
      </c>
      <c r="G435">
        <v>1.81</v>
      </c>
      <c r="H435" s="71">
        <v>-1000</v>
      </c>
      <c r="I435" t="s">
        <v>114</v>
      </c>
      <c r="J435" s="72">
        <v>18108.97</v>
      </c>
      <c r="K435" s="72">
        <v>-11177260.380000001</v>
      </c>
    </row>
    <row r="436" spans="5:11" x14ac:dyDescent="0.2">
      <c r="E436" t="s">
        <v>255</v>
      </c>
      <c r="F436" t="s">
        <v>17</v>
      </c>
      <c r="G436">
        <v>111.34</v>
      </c>
      <c r="H436" s="71">
        <v>-1000</v>
      </c>
      <c r="I436" t="s">
        <v>115</v>
      </c>
      <c r="J436" s="72">
        <v>1113400</v>
      </c>
      <c r="K436" s="72">
        <v>-11195369.359999999</v>
      </c>
    </row>
    <row r="437" spans="5:11" x14ac:dyDescent="0.2">
      <c r="E437" t="s">
        <v>255</v>
      </c>
      <c r="F437" t="s">
        <v>17</v>
      </c>
      <c r="G437">
        <v>111.34</v>
      </c>
      <c r="H437" s="71">
        <v>-1000</v>
      </c>
      <c r="I437" t="s">
        <v>113</v>
      </c>
      <c r="J437">
        <v>-20</v>
      </c>
      <c r="K437" s="72">
        <v>-12308769.359999999</v>
      </c>
    </row>
    <row r="438" spans="5:11" x14ac:dyDescent="0.2">
      <c r="E438" t="s">
        <v>255</v>
      </c>
      <c r="F438" t="s">
        <v>17</v>
      </c>
      <c r="G438">
        <v>1.81</v>
      </c>
      <c r="H438" s="71">
        <v>-1000</v>
      </c>
      <c r="I438" t="s">
        <v>114</v>
      </c>
      <c r="J438" s="72">
        <v>18108.97</v>
      </c>
      <c r="K438" s="72">
        <v>-12308749.359999999</v>
      </c>
    </row>
    <row r="439" spans="5:11" x14ac:dyDescent="0.2">
      <c r="E439" t="s">
        <v>255</v>
      </c>
      <c r="F439" t="s">
        <v>17</v>
      </c>
      <c r="G439">
        <v>111.34</v>
      </c>
      <c r="H439" s="71">
        <v>-1000</v>
      </c>
      <c r="I439" t="s">
        <v>115</v>
      </c>
      <c r="J439" s="72">
        <v>1113400</v>
      </c>
      <c r="K439" s="72">
        <v>-12326858.33</v>
      </c>
    </row>
    <row r="440" spans="5:11" x14ac:dyDescent="0.2">
      <c r="E440" t="s">
        <v>488</v>
      </c>
      <c r="F440" t="s">
        <v>15</v>
      </c>
      <c r="G440">
        <v>101.56</v>
      </c>
      <c r="H440" s="71">
        <v>1000</v>
      </c>
      <c r="I440" t="s">
        <v>113</v>
      </c>
      <c r="J440">
        <v>-20</v>
      </c>
      <c r="K440" s="72">
        <v>-13440258.33</v>
      </c>
    </row>
    <row r="441" spans="5:11" x14ac:dyDescent="0.2">
      <c r="E441" t="s">
        <v>488</v>
      </c>
      <c r="F441" t="s">
        <v>15</v>
      </c>
      <c r="G441">
        <v>1.79</v>
      </c>
      <c r="H441" s="71">
        <v>1000</v>
      </c>
      <c r="I441" t="s">
        <v>114</v>
      </c>
      <c r="J441" s="72">
        <v>-17948.72</v>
      </c>
      <c r="K441" s="72">
        <v>-13440238.33</v>
      </c>
    </row>
    <row r="442" spans="5:11" x14ac:dyDescent="0.2">
      <c r="E442" t="s">
        <v>488</v>
      </c>
      <c r="F442" t="s">
        <v>15</v>
      </c>
      <c r="G442">
        <v>101.56</v>
      </c>
      <c r="H442" s="71">
        <v>1000</v>
      </c>
      <c r="I442" t="s">
        <v>115</v>
      </c>
      <c r="J442" s="72">
        <v>-1015600</v>
      </c>
      <c r="K442" s="72">
        <v>-13422289.619999999</v>
      </c>
    </row>
    <row r="443" spans="5:11" x14ac:dyDescent="0.2">
      <c r="E443" t="s">
        <v>489</v>
      </c>
      <c r="F443" t="s">
        <v>15</v>
      </c>
      <c r="G443">
        <v>101.46</v>
      </c>
      <c r="H443" s="71">
        <v>1000</v>
      </c>
      <c r="I443" t="s">
        <v>113</v>
      </c>
      <c r="J443">
        <v>-20</v>
      </c>
      <c r="K443" s="72">
        <v>-12406689.619999999</v>
      </c>
    </row>
    <row r="444" spans="5:11" x14ac:dyDescent="0.2">
      <c r="E444" t="s">
        <v>489</v>
      </c>
      <c r="F444" t="s">
        <v>15</v>
      </c>
      <c r="G444">
        <v>1.75</v>
      </c>
      <c r="H444" s="71">
        <v>1000</v>
      </c>
      <c r="I444" t="s">
        <v>114</v>
      </c>
      <c r="J444" s="72">
        <v>-17467.95</v>
      </c>
      <c r="K444" s="72">
        <v>-12406669.619999999</v>
      </c>
    </row>
    <row r="445" spans="5:11" x14ac:dyDescent="0.2">
      <c r="E445" t="s">
        <v>489</v>
      </c>
      <c r="F445" t="s">
        <v>15</v>
      </c>
      <c r="G445">
        <v>101.46</v>
      </c>
      <c r="H445" s="71">
        <v>1000</v>
      </c>
      <c r="I445" t="s">
        <v>115</v>
      </c>
      <c r="J445" s="72">
        <v>-1014600</v>
      </c>
      <c r="K445" s="72">
        <v>-12389201.67</v>
      </c>
    </row>
    <row r="446" spans="5:11" x14ac:dyDescent="0.2">
      <c r="E446" t="s">
        <v>489</v>
      </c>
      <c r="F446" t="s">
        <v>15</v>
      </c>
      <c r="G446">
        <v>101.46</v>
      </c>
      <c r="H446" s="71">
        <v>1000</v>
      </c>
      <c r="I446" t="s">
        <v>113</v>
      </c>
      <c r="J446">
        <v>-20</v>
      </c>
      <c r="K446" s="72">
        <v>-11374601.67</v>
      </c>
    </row>
    <row r="447" spans="5:11" x14ac:dyDescent="0.2">
      <c r="E447" t="s">
        <v>489</v>
      </c>
      <c r="F447" t="s">
        <v>15</v>
      </c>
      <c r="G447">
        <v>1.75</v>
      </c>
      <c r="H447" s="71">
        <v>1000</v>
      </c>
      <c r="I447" t="s">
        <v>114</v>
      </c>
      <c r="J447" s="72">
        <v>-17467.95</v>
      </c>
      <c r="K447" s="72">
        <v>-11374581.67</v>
      </c>
    </row>
    <row r="448" spans="5:11" x14ac:dyDescent="0.2">
      <c r="E448" t="s">
        <v>489</v>
      </c>
      <c r="F448" t="s">
        <v>15</v>
      </c>
      <c r="G448">
        <v>101.46</v>
      </c>
      <c r="H448" s="71">
        <v>1000</v>
      </c>
      <c r="I448" t="s">
        <v>115</v>
      </c>
      <c r="J448" s="72">
        <v>-1014600</v>
      </c>
      <c r="K448" s="72">
        <v>-11357113.720000001</v>
      </c>
    </row>
    <row r="449" spans="5:11" x14ac:dyDescent="0.2">
      <c r="E449" t="s">
        <v>489</v>
      </c>
      <c r="F449" t="s">
        <v>15</v>
      </c>
      <c r="G449">
        <v>101.46</v>
      </c>
      <c r="H449" s="71">
        <v>1000</v>
      </c>
      <c r="I449" t="s">
        <v>113</v>
      </c>
      <c r="J449">
        <v>-20</v>
      </c>
      <c r="K449" s="72">
        <v>-10342513.720000001</v>
      </c>
    </row>
    <row r="450" spans="5:11" x14ac:dyDescent="0.2">
      <c r="E450" t="s">
        <v>489</v>
      </c>
      <c r="F450" t="s">
        <v>15</v>
      </c>
      <c r="G450">
        <v>1.75</v>
      </c>
      <c r="H450" s="71">
        <v>1000</v>
      </c>
      <c r="I450" t="s">
        <v>114</v>
      </c>
      <c r="J450" s="72">
        <v>-17467.95</v>
      </c>
      <c r="K450" s="72">
        <v>-10342493.720000001</v>
      </c>
    </row>
    <row r="451" spans="5:11" x14ac:dyDescent="0.2">
      <c r="E451" t="s">
        <v>489</v>
      </c>
      <c r="F451" t="s">
        <v>15</v>
      </c>
      <c r="G451">
        <v>101.46</v>
      </c>
      <c r="H451" s="71">
        <v>1000</v>
      </c>
      <c r="I451" t="s">
        <v>115</v>
      </c>
      <c r="J451" s="72">
        <v>-1014600</v>
      </c>
      <c r="K451" s="72">
        <v>-10325025.77</v>
      </c>
    </row>
    <row r="452" spans="5:11" x14ac:dyDescent="0.2">
      <c r="E452" t="s">
        <v>489</v>
      </c>
      <c r="F452" t="s">
        <v>15</v>
      </c>
      <c r="G452">
        <v>101.46</v>
      </c>
      <c r="H452" s="71">
        <v>1000</v>
      </c>
      <c r="I452" t="s">
        <v>113</v>
      </c>
      <c r="J452">
        <v>-20</v>
      </c>
      <c r="K452" s="72">
        <v>-9310425.7699999996</v>
      </c>
    </row>
    <row r="453" spans="5:11" x14ac:dyDescent="0.2">
      <c r="E453" t="s">
        <v>489</v>
      </c>
      <c r="F453" t="s">
        <v>15</v>
      </c>
      <c r="G453">
        <v>1.75</v>
      </c>
      <c r="H453" s="71">
        <v>1000</v>
      </c>
      <c r="I453" t="s">
        <v>114</v>
      </c>
      <c r="J453" s="72">
        <v>-17467.95</v>
      </c>
      <c r="K453" s="72">
        <v>-9310405.7699999996</v>
      </c>
    </row>
    <row r="454" spans="5:11" x14ac:dyDescent="0.2">
      <c r="E454" t="s">
        <v>489</v>
      </c>
      <c r="F454" t="s">
        <v>15</v>
      </c>
      <c r="G454">
        <v>101.46</v>
      </c>
      <c r="H454" s="71">
        <v>1000</v>
      </c>
      <c r="I454" t="s">
        <v>115</v>
      </c>
      <c r="J454" s="72">
        <v>-1014600</v>
      </c>
      <c r="K454" s="72">
        <v>-9292937.8200000003</v>
      </c>
    </row>
    <row r="455" spans="5:11" x14ac:dyDescent="0.2">
      <c r="E455" t="s">
        <v>489</v>
      </c>
      <c r="F455" t="s">
        <v>15</v>
      </c>
      <c r="G455">
        <v>101.46</v>
      </c>
      <c r="H455" s="71">
        <v>1000</v>
      </c>
      <c r="I455" t="s">
        <v>113</v>
      </c>
      <c r="J455">
        <v>-20</v>
      </c>
      <c r="K455" s="72">
        <v>-8278337.8200000003</v>
      </c>
    </row>
    <row r="456" spans="5:11" x14ac:dyDescent="0.2">
      <c r="E456" t="s">
        <v>489</v>
      </c>
      <c r="F456" t="s">
        <v>15</v>
      </c>
      <c r="G456">
        <v>1.75</v>
      </c>
      <c r="H456" s="71">
        <v>1000</v>
      </c>
      <c r="I456" t="s">
        <v>114</v>
      </c>
      <c r="J456" s="72">
        <v>-17467.95</v>
      </c>
      <c r="K456" s="72">
        <v>-8278317.8200000003</v>
      </c>
    </row>
    <row r="457" spans="5:11" x14ac:dyDescent="0.2">
      <c r="E457" t="s">
        <v>489</v>
      </c>
      <c r="F457" t="s">
        <v>15</v>
      </c>
      <c r="G457">
        <v>101.46</v>
      </c>
      <c r="H457" s="71">
        <v>1000</v>
      </c>
      <c r="I457" t="s">
        <v>115</v>
      </c>
      <c r="J457" s="72">
        <v>-1014600</v>
      </c>
      <c r="K457" s="72">
        <v>-8260849.8700000001</v>
      </c>
    </row>
    <row r="458" spans="5:11" x14ac:dyDescent="0.2">
      <c r="E458" t="s">
        <v>490</v>
      </c>
      <c r="F458" t="s">
        <v>15</v>
      </c>
      <c r="G458">
        <v>101.3</v>
      </c>
      <c r="H458" s="71">
        <v>1000</v>
      </c>
      <c r="I458" t="s">
        <v>113</v>
      </c>
      <c r="J458">
        <v>-20</v>
      </c>
      <c r="K458" s="72">
        <v>-7246249.8700000001</v>
      </c>
    </row>
    <row r="459" spans="5:11" x14ac:dyDescent="0.2">
      <c r="E459" t="s">
        <v>490</v>
      </c>
      <c r="F459" t="s">
        <v>15</v>
      </c>
      <c r="G459">
        <v>1.74</v>
      </c>
      <c r="H459" s="71">
        <v>1000</v>
      </c>
      <c r="I459" t="s">
        <v>114</v>
      </c>
      <c r="J459" s="72">
        <v>-17387.82</v>
      </c>
      <c r="K459" s="72">
        <v>-7246229.8700000001</v>
      </c>
    </row>
    <row r="460" spans="5:11" x14ac:dyDescent="0.2">
      <c r="E460" t="s">
        <v>490</v>
      </c>
      <c r="F460" t="s">
        <v>15</v>
      </c>
      <c r="G460">
        <v>101.3</v>
      </c>
      <c r="H460" s="71">
        <v>1000</v>
      </c>
      <c r="I460" t="s">
        <v>115</v>
      </c>
      <c r="J460" s="72">
        <v>-1013000</v>
      </c>
      <c r="K460" s="72">
        <v>-7228842.0499999998</v>
      </c>
    </row>
    <row r="461" spans="5:11" x14ac:dyDescent="0.2">
      <c r="E461" t="s">
        <v>490</v>
      </c>
      <c r="F461" t="s">
        <v>15</v>
      </c>
      <c r="G461">
        <v>101.3</v>
      </c>
      <c r="H461" s="71">
        <v>1000</v>
      </c>
      <c r="I461" t="s">
        <v>113</v>
      </c>
      <c r="J461">
        <v>-20</v>
      </c>
      <c r="K461" s="72">
        <v>-6215842.0499999998</v>
      </c>
    </row>
    <row r="462" spans="5:11" x14ac:dyDescent="0.2">
      <c r="E462" t="s">
        <v>490</v>
      </c>
      <c r="F462" t="s">
        <v>15</v>
      </c>
      <c r="G462">
        <v>1.74</v>
      </c>
      <c r="H462" s="71">
        <v>1000</v>
      </c>
      <c r="I462" t="s">
        <v>114</v>
      </c>
      <c r="J462" s="72">
        <v>-17387.82</v>
      </c>
      <c r="K462" s="72">
        <v>-6215822.0499999998</v>
      </c>
    </row>
    <row r="463" spans="5:11" x14ac:dyDescent="0.2">
      <c r="E463" t="s">
        <v>490</v>
      </c>
      <c r="F463" t="s">
        <v>15</v>
      </c>
      <c r="G463">
        <v>101.3</v>
      </c>
      <c r="H463" s="71">
        <v>1000</v>
      </c>
      <c r="I463" t="s">
        <v>115</v>
      </c>
      <c r="J463" s="72">
        <v>-1013000</v>
      </c>
      <c r="K463" s="72">
        <v>-6198434.2300000004</v>
      </c>
    </row>
    <row r="464" spans="5:11" x14ac:dyDescent="0.2">
      <c r="E464" t="s">
        <v>491</v>
      </c>
      <c r="F464" t="s">
        <v>15</v>
      </c>
      <c r="G464">
        <v>101.29</v>
      </c>
      <c r="H464" s="71">
        <v>1000</v>
      </c>
      <c r="I464" t="s">
        <v>113</v>
      </c>
      <c r="J464">
        <v>-20</v>
      </c>
      <c r="K464" s="72">
        <v>-5185434.2300000004</v>
      </c>
    </row>
    <row r="465" spans="5:11" x14ac:dyDescent="0.2">
      <c r="E465" t="s">
        <v>491</v>
      </c>
      <c r="F465" t="s">
        <v>15</v>
      </c>
      <c r="G465">
        <v>1.73</v>
      </c>
      <c r="H465" s="71">
        <v>1000</v>
      </c>
      <c r="I465" t="s">
        <v>114</v>
      </c>
      <c r="J465" s="72">
        <v>-17307.689999999999</v>
      </c>
      <c r="K465" s="72">
        <v>-5185414.2300000004</v>
      </c>
    </row>
    <row r="466" spans="5:11" x14ac:dyDescent="0.2">
      <c r="E466" t="s">
        <v>491</v>
      </c>
      <c r="F466" t="s">
        <v>15</v>
      </c>
      <c r="G466">
        <v>101.29</v>
      </c>
      <c r="H466" s="71">
        <v>1000</v>
      </c>
      <c r="I466" t="s">
        <v>115</v>
      </c>
      <c r="J466" s="72">
        <v>-1012900</v>
      </c>
      <c r="K466" s="72">
        <v>-5168106.54</v>
      </c>
    </row>
    <row r="467" spans="5:11" x14ac:dyDescent="0.2">
      <c r="E467" t="s">
        <v>492</v>
      </c>
      <c r="F467" t="s">
        <v>15</v>
      </c>
      <c r="G467">
        <v>101.13</v>
      </c>
      <c r="H467" s="71">
        <v>1000</v>
      </c>
      <c r="I467" t="s">
        <v>113</v>
      </c>
      <c r="J467">
        <v>-20</v>
      </c>
      <c r="K467" s="72">
        <v>-4155206.54</v>
      </c>
    </row>
    <row r="468" spans="5:11" x14ac:dyDescent="0.2">
      <c r="E468" t="s">
        <v>492</v>
      </c>
      <c r="F468" t="s">
        <v>15</v>
      </c>
      <c r="G468">
        <v>1.71</v>
      </c>
      <c r="H468" s="71">
        <v>1000</v>
      </c>
      <c r="I468" t="s">
        <v>114</v>
      </c>
      <c r="J468" s="72">
        <v>-17147.439999999999</v>
      </c>
      <c r="K468" s="72">
        <v>-4155186.54</v>
      </c>
    </row>
    <row r="469" spans="5:11" x14ac:dyDescent="0.2">
      <c r="E469" t="s">
        <v>492</v>
      </c>
      <c r="F469" t="s">
        <v>15</v>
      </c>
      <c r="G469">
        <v>101.13</v>
      </c>
      <c r="H469" s="71">
        <v>1000</v>
      </c>
      <c r="I469" t="s">
        <v>115</v>
      </c>
      <c r="J469" s="72">
        <v>-1011300</v>
      </c>
      <c r="K469" s="72">
        <v>-4138039.1</v>
      </c>
    </row>
    <row r="470" spans="5:11" x14ac:dyDescent="0.2">
      <c r="E470" t="s">
        <v>493</v>
      </c>
      <c r="F470" t="s">
        <v>15</v>
      </c>
      <c r="G470">
        <v>101.09</v>
      </c>
      <c r="H470" s="71">
        <v>1000</v>
      </c>
      <c r="I470" t="s">
        <v>113</v>
      </c>
      <c r="J470">
        <v>-20</v>
      </c>
      <c r="K470" s="72">
        <v>-3126739.1</v>
      </c>
    </row>
    <row r="471" spans="5:11" x14ac:dyDescent="0.2">
      <c r="E471" t="s">
        <v>493</v>
      </c>
      <c r="F471" t="s">
        <v>15</v>
      </c>
      <c r="G471">
        <v>1.71</v>
      </c>
      <c r="H471" s="71">
        <v>1000</v>
      </c>
      <c r="I471" t="s">
        <v>114</v>
      </c>
      <c r="J471" s="72">
        <v>-17067.310000000001</v>
      </c>
      <c r="K471" s="72">
        <v>-3126719.1</v>
      </c>
    </row>
    <row r="472" spans="5:11" x14ac:dyDescent="0.2">
      <c r="E472" t="s">
        <v>493</v>
      </c>
      <c r="F472" t="s">
        <v>15</v>
      </c>
      <c r="G472">
        <v>101.09</v>
      </c>
      <c r="H472" s="71">
        <v>1000</v>
      </c>
      <c r="I472" t="s">
        <v>115</v>
      </c>
      <c r="J472" s="72">
        <v>-1010900</v>
      </c>
      <c r="K472" s="72">
        <v>-3109651.79</v>
      </c>
    </row>
    <row r="473" spans="5:11" x14ac:dyDescent="0.2">
      <c r="E473" t="s">
        <v>494</v>
      </c>
      <c r="F473" t="s">
        <v>15</v>
      </c>
      <c r="G473">
        <v>101.07</v>
      </c>
      <c r="H473" s="71">
        <v>1000</v>
      </c>
      <c r="I473" t="s">
        <v>113</v>
      </c>
      <c r="J473">
        <v>-20</v>
      </c>
      <c r="K473" s="72">
        <v>-2098751.79</v>
      </c>
    </row>
    <row r="474" spans="5:11" x14ac:dyDescent="0.2">
      <c r="E474" t="s">
        <v>494</v>
      </c>
      <c r="F474" t="s">
        <v>15</v>
      </c>
      <c r="G474">
        <v>1.7</v>
      </c>
      <c r="H474" s="71">
        <v>1000</v>
      </c>
      <c r="I474" t="s">
        <v>114</v>
      </c>
      <c r="J474" s="72">
        <v>-16987.18</v>
      </c>
      <c r="K474" s="72">
        <v>-2098731.79</v>
      </c>
    </row>
    <row r="475" spans="5:11" x14ac:dyDescent="0.2">
      <c r="E475" t="s">
        <v>494</v>
      </c>
      <c r="F475" t="s">
        <v>15</v>
      </c>
      <c r="G475">
        <v>101.07</v>
      </c>
      <c r="H475" s="71">
        <v>1000</v>
      </c>
      <c r="I475" t="s">
        <v>115</v>
      </c>
      <c r="J475" s="72">
        <v>-1010700</v>
      </c>
      <c r="K475" s="72">
        <v>-2081744.62</v>
      </c>
    </row>
    <row r="476" spans="5:11" x14ac:dyDescent="0.2">
      <c r="E476" t="s">
        <v>494</v>
      </c>
      <c r="F476" t="s">
        <v>15</v>
      </c>
      <c r="G476">
        <v>101.07</v>
      </c>
      <c r="H476" s="71">
        <v>1000</v>
      </c>
      <c r="I476" t="s">
        <v>113</v>
      </c>
      <c r="J476">
        <v>-20</v>
      </c>
      <c r="K476" s="72">
        <v>-1071044.6200000001</v>
      </c>
    </row>
    <row r="477" spans="5:11" x14ac:dyDescent="0.2">
      <c r="E477" t="s">
        <v>494</v>
      </c>
      <c r="F477" t="s">
        <v>15</v>
      </c>
      <c r="G477">
        <v>1.7</v>
      </c>
      <c r="H477" s="71">
        <v>1000</v>
      </c>
      <c r="I477" t="s">
        <v>114</v>
      </c>
      <c r="J477" s="72">
        <v>-16987.18</v>
      </c>
      <c r="K477" s="72">
        <v>-1071024.6200000001</v>
      </c>
    </row>
    <row r="478" spans="5:11" x14ac:dyDescent="0.2">
      <c r="E478" t="s">
        <v>494</v>
      </c>
      <c r="F478" t="s">
        <v>15</v>
      </c>
      <c r="G478">
        <v>101.07</v>
      </c>
      <c r="H478" s="71">
        <v>1000</v>
      </c>
      <c r="I478" t="s">
        <v>115</v>
      </c>
      <c r="J478" s="72">
        <v>-1010700</v>
      </c>
      <c r="K478" s="72">
        <v>-1054037.44</v>
      </c>
    </row>
    <row r="479" spans="5:11" x14ac:dyDescent="0.2">
      <c r="E479" t="s">
        <v>494</v>
      </c>
      <c r="F479" t="s">
        <v>15</v>
      </c>
      <c r="G479">
        <v>101.07</v>
      </c>
      <c r="H479" s="71">
        <v>1000</v>
      </c>
      <c r="I479" t="s">
        <v>113</v>
      </c>
      <c r="J479">
        <v>-20</v>
      </c>
      <c r="K479" s="72">
        <v>-43337.440000000002</v>
      </c>
    </row>
    <row r="480" spans="5:11" x14ac:dyDescent="0.2">
      <c r="E480" t="s">
        <v>494</v>
      </c>
      <c r="F480" t="s">
        <v>15</v>
      </c>
      <c r="G480">
        <v>1.7</v>
      </c>
      <c r="H480" s="71">
        <v>1000</v>
      </c>
      <c r="I480" t="s">
        <v>114</v>
      </c>
      <c r="J480" s="72">
        <v>-16987.18</v>
      </c>
      <c r="K480" s="72">
        <v>-43317.440000000002</v>
      </c>
    </row>
    <row r="481" spans="5:11" x14ac:dyDescent="0.2">
      <c r="E481" t="s">
        <v>494</v>
      </c>
      <c r="F481" t="s">
        <v>15</v>
      </c>
      <c r="G481">
        <v>101.07</v>
      </c>
      <c r="H481" s="71">
        <v>1000</v>
      </c>
      <c r="I481" t="s">
        <v>115</v>
      </c>
      <c r="J481" s="72">
        <v>-1010700</v>
      </c>
      <c r="K481" s="72">
        <v>-26330.26</v>
      </c>
    </row>
    <row r="482" spans="5:11" x14ac:dyDescent="0.2">
      <c r="E482" t="s">
        <v>494</v>
      </c>
      <c r="F482" t="s">
        <v>15</v>
      </c>
      <c r="G482">
        <v>101.07</v>
      </c>
      <c r="H482" s="71">
        <v>1000</v>
      </c>
      <c r="I482" t="s">
        <v>113</v>
      </c>
      <c r="J482">
        <v>-20</v>
      </c>
      <c r="K482" s="72">
        <v>984369.74</v>
      </c>
    </row>
    <row r="483" spans="5:11" x14ac:dyDescent="0.2">
      <c r="E483" t="s">
        <v>494</v>
      </c>
      <c r="F483" t="s">
        <v>15</v>
      </c>
      <c r="G483">
        <v>1.7</v>
      </c>
      <c r="H483" s="71">
        <v>1000</v>
      </c>
      <c r="I483" t="s">
        <v>114</v>
      </c>
      <c r="J483" s="72">
        <v>-16987.18</v>
      </c>
      <c r="K483" s="72">
        <v>984389.74</v>
      </c>
    </row>
    <row r="484" spans="5:11" x14ac:dyDescent="0.2">
      <c r="E484" t="s">
        <v>494</v>
      </c>
      <c r="F484" t="s">
        <v>15</v>
      </c>
      <c r="G484">
        <v>101.07</v>
      </c>
      <c r="H484" s="71">
        <v>1000</v>
      </c>
      <c r="I484" t="s">
        <v>115</v>
      </c>
      <c r="J484" s="72">
        <v>-1010700</v>
      </c>
      <c r="K484" s="72">
        <v>1001376.92</v>
      </c>
    </row>
    <row r="485" spans="5:11" x14ac:dyDescent="0.2">
      <c r="E485" t="s">
        <v>495</v>
      </c>
      <c r="F485" t="s">
        <v>15</v>
      </c>
      <c r="G485">
        <v>101.06</v>
      </c>
      <c r="H485" s="71">
        <v>1000</v>
      </c>
      <c r="I485" t="s">
        <v>113</v>
      </c>
      <c r="J485">
        <v>-20</v>
      </c>
      <c r="K485" s="72">
        <v>2012076.92</v>
      </c>
    </row>
    <row r="486" spans="5:11" x14ac:dyDescent="0.2">
      <c r="E486" t="s">
        <v>495</v>
      </c>
      <c r="F486" t="s">
        <v>15</v>
      </c>
      <c r="G486">
        <v>1.69</v>
      </c>
      <c r="H486" s="71">
        <v>1000</v>
      </c>
      <c r="I486" t="s">
        <v>114</v>
      </c>
      <c r="J486" s="72">
        <v>-16907.05</v>
      </c>
      <c r="K486" s="72">
        <v>2012096.92</v>
      </c>
    </row>
    <row r="487" spans="5:11" x14ac:dyDescent="0.2">
      <c r="E487" t="s">
        <v>495</v>
      </c>
      <c r="F487" t="s">
        <v>15</v>
      </c>
      <c r="G487">
        <v>101.06</v>
      </c>
      <c r="H487" s="71">
        <v>1000</v>
      </c>
      <c r="I487" t="s">
        <v>115</v>
      </c>
      <c r="J487" s="72">
        <v>-1010600</v>
      </c>
      <c r="K487" s="72">
        <v>2029003.97</v>
      </c>
    </row>
    <row r="488" spans="5:11" x14ac:dyDescent="0.2">
      <c r="E488" t="s">
        <v>495</v>
      </c>
      <c r="F488" t="s">
        <v>15</v>
      </c>
      <c r="G488">
        <v>101.06</v>
      </c>
      <c r="H488" s="71">
        <v>1000</v>
      </c>
      <c r="I488" t="s">
        <v>113</v>
      </c>
      <c r="J488">
        <v>-20</v>
      </c>
      <c r="K488" s="72">
        <v>3039603.97</v>
      </c>
    </row>
    <row r="489" spans="5:11" x14ac:dyDescent="0.2">
      <c r="E489" t="s">
        <v>495</v>
      </c>
      <c r="F489" t="s">
        <v>15</v>
      </c>
      <c r="G489">
        <v>1.69</v>
      </c>
      <c r="H489" s="71">
        <v>1000</v>
      </c>
      <c r="I489" t="s">
        <v>114</v>
      </c>
      <c r="J489" s="72">
        <v>-16907.05</v>
      </c>
      <c r="K489" s="72">
        <v>3039623.97</v>
      </c>
    </row>
    <row r="490" spans="5:11" x14ac:dyDescent="0.2">
      <c r="E490" t="s">
        <v>495</v>
      </c>
      <c r="F490" t="s">
        <v>15</v>
      </c>
      <c r="G490">
        <v>101.06</v>
      </c>
      <c r="H490" s="71">
        <v>1000</v>
      </c>
      <c r="I490" t="s">
        <v>115</v>
      </c>
      <c r="J490" s="72">
        <v>-1010600</v>
      </c>
      <c r="K490" s="72">
        <v>3056531.03</v>
      </c>
    </row>
    <row r="491" spans="5:11" x14ac:dyDescent="0.2">
      <c r="E491" t="s">
        <v>495</v>
      </c>
      <c r="F491" t="s">
        <v>15</v>
      </c>
      <c r="G491">
        <v>101.06</v>
      </c>
      <c r="H491" s="71">
        <v>1000</v>
      </c>
      <c r="I491" t="s">
        <v>113</v>
      </c>
      <c r="J491">
        <v>-20</v>
      </c>
      <c r="K491" s="72">
        <v>4067131.03</v>
      </c>
    </row>
    <row r="492" spans="5:11" x14ac:dyDescent="0.2">
      <c r="E492" t="s">
        <v>495</v>
      </c>
      <c r="F492" t="s">
        <v>15</v>
      </c>
      <c r="G492">
        <v>1.69</v>
      </c>
      <c r="H492" s="71">
        <v>1000</v>
      </c>
      <c r="I492" t="s">
        <v>114</v>
      </c>
      <c r="J492" s="72">
        <v>-16907.05</v>
      </c>
      <c r="K492" s="72">
        <v>4067151.03</v>
      </c>
    </row>
    <row r="493" spans="5:11" x14ac:dyDescent="0.2">
      <c r="E493" t="s">
        <v>495</v>
      </c>
      <c r="F493" t="s">
        <v>15</v>
      </c>
      <c r="G493">
        <v>101.06</v>
      </c>
      <c r="H493" s="71">
        <v>1000</v>
      </c>
      <c r="I493" t="s">
        <v>115</v>
      </c>
      <c r="J493" s="72">
        <v>-1010600</v>
      </c>
      <c r="K493" s="72">
        <v>4084058.08</v>
      </c>
    </row>
    <row r="494" spans="5:11" x14ac:dyDescent="0.2">
      <c r="E494" t="s">
        <v>495</v>
      </c>
      <c r="F494" t="s">
        <v>15</v>
      </c>
      <c r="G494">
        <v>101.06</v>
      </c>
      <c r="H494" s="71">
        <v>1000</v>
      </c>
      <c r="I494" t="s">
        <v>113</v>
      </c>
      <c r="J494">
        <v>-20</v>
      </c>
      <c r="K494" s="72">
        <v>5094658.08</v>
      </c>
    </row>
    <row r="495" spans="5:11" x14ac:dyDescent="0.2">
      <c r="E495" t="s">
        <v>495</v>
      </c>
      <c r="F495" t="s">
        <v>15</v>
      </c>
      <c r="G495">
        <v>1.69</v>
      </c>
      <c r="H495" s="71">
        <v>1000</v>
      </c>
      <c r="I495" t="s">
        <v>114</v>
      </c>
      <c r="J495" s="72">
        <v>-16907.05</v>
      </c>
      <c r="K495" s="72">
        <v>5094678.08</v>
      </c>
    </row>
    <row r="496" spans="5:11" x14ac:dyDescent="0.2">
      <c r="E496" t="s">
        <v>495</v>
      </c>
      <c r="F496" t="s">
        <v>15</v>
      </c>
      <c r="G496">
        <v>101.06</v>
      </c>
      <c r="H496" s="71">
        <v>1000</v>
      </c>
      <c r="I496" t="s">
        <v>115</v>
      </c>
      <c r="J496" s="72">
        <v>-1010600</v>
      </c>
      <c r="K496" s="72">
        <v>5111585.13</v>
      </c>
    </row>
    <row r="497" spans="5:11" x14ac:dyDescent="0.2">
      <c r="E497" t="s">
        <v>378</v>
      </c>
      <c r="F497" t="s">
        <v>15</v>
      </c>
      <c r="G497">
        <v>100.79</v>
      </c>
      <c r="H497" s="71">
        <v>-1000</v>
      </c>
      <c r="I497" t="s">
        <v>113</v>
      </c>
      <c r="J497">
        <v>-20</v>
      </c>
      <c r="K497" s="72">
        <v>6122185.1299999999</v>
      </c>
    </row>
    <row r="498" spans="5:11" x14ac:dyDescent="0.2">
      <c r="E498" t="s">
        <v>378</v>
      </c>
      <c r="F498" t="s">
        <v>15</v>
      </c>
      <c r="G498">
        <v>1.62</v>
      </c>
      <c r="H498" s="71">
        <v>-1000</v>
      </c>
      <c r="I498" t="s">
        <v>114</v>
      </c>
      <c r="J498" s="72">
        <v>16185.9</v>
      </c>
      <c r="K498" s="72">
        <v>6122205.1299999999</v>
      </c>
    </row>
    <row r="499" spans="5:11" x14ac:dyDescent="0.2">
      <c r="E499" t="s">
        <v>378</v>
      </c>
      <c r="F499" t="s">
        <v>15</v>
      </c>
      <c r="G499">
        <v>100.79</v>
      </c>
      <c r="H499" s="71">
        <v>-1000</v>
      </c>
      <c r="I499" t="s">
        <v>115</v>
      </c>
      <c r="J499" s="72">
        <v>1007900</v>
      </c>
      <c r="K499" s="72">
        <v>6106019.2300000004</v>
      </c>
    </row>
    <row r="500" spans="5:11" x14ac:dyDescent="0.2">
      <c r="E500" t="s">
        <v>496</v>
      </c>
      <c r="F500" t="s">
        <v>15</v>
      </c>
      <c r="G500">
        <v>100.79</v>
      </c>
      <c r="H500" s="71">
        <v>-1000</v>
      </c>
      <c r="I500" t="s">
        <v>113</v>
      </c>
      <c r="J500">
        <v>-20</v>
      </c>
      <c r="K500" s="72">
        <v>5098119.2300000004</v>
      </c>
    </row>
    <row r="501" spans="5:11" x14ac:dyDescent="0.2">
      <c r="E501" t="s">
        <v>496</v>
      </c>
      <c r="F501" t="s">
        <v>15</v>
      </c>
      <c r="G501">
        <v>1.6</v>
      </c>
      <c r="H501" s="71">
        <v>-1000</v>
      </c>
      <c r="I501" t="s">
        <v>114</v>
      </c>
      <c r="J501" s="72">
        <v>16025.64</v>
      </c>
      <c r="K501" s="72">
        <v>5098139.2300000004</v>
      </c>
    </row>
    <row r="502" spans="5:11" x14ac:dyDescent="0.2">
      <c r="E502" t="s">
        <v>496</v>
      </c>
      <c r="F502" t="s">
        <v>15</v>
      </c>
      <c r="G502">
        <v>100.79</v>
      </c>
      <c r="H502" s="71">
        <v>-1000</v>
      </c>
      <c r="I502" t="s">
        <v>115</v>
      </c>
      <c r="J502" s="72">
        <v>1007900</v>
      </c>
      <c r="K502" s="72">
        <v>5082113.59</v>
      </c>
    </row>
    <row r="503" spans="5:11" x14ac:dyDescent="0.2">
      <c r="E503" t="s">
        <v>497</v>
      </c>
      <c r="F503" t="s">
        <v>15</v>
      </c>
      <c r="G503">
        <v>100.91</v>
      </c>
      <c r="H503" s="71">
        <v>-1000</v>
      </c>
      <c r="I503" t="s">
        <v>113</v>
      </c>
      <c r="J503">
        <v>-20</v>
      </c>
      <c r="K503" s="72">
        <v>4074213.59</v>
      </c>
    </row>
    <row r="504" spans="5:11" x14ac:dyDescent="0.2">
      <c r="E504" t="s">
        <v>497</v>
      </c>
      <c r="F504" t="s">
        <v>15</v>
      </c>
      <c r="G504">
        <v>1.59</v>
      </c>
      <c r="H504" s="71">
        <v>-1000</v>
      </c>
      <c r="I504" t="s">
        <v>114</v>
      </c>
      <c r="J504" s="72">
        <v>15945.51</v>
      </c>
      <c r="K504" s="72">
        <v>4074233.59</v>
      </c>
    </row>
    <row r="505" spans="5:11" x14ac:dyDescent="0.2">
      <c r="E505" t="s">
        <v>497</v>
      </c>
      <c r="F505" t="s">
        <v>15</v>
      </c>
      <c r="G505">
        <v>100.91</v>
      </c>
      <c r="H505" s="71">
        <v>-1000</v>
      </c>
      <c r="I505" t="s">
        <v>115</v>
      </c>
      <c r="J505" s="72">
        <v>1009100</v>
      </c>
      <c r="K505" s="72">
        <v>4058288.08</v>
      </c>
    </row>
    <row r="506" spans="5:11" x14ac:dyDescent="0.2">
      <c r="E506" t="s">
        <v>38</v>
      </c>
      <c r="F506" t="s">
        <v>15</v>
      </c>
      <c r="G506">
        <v>100.88</v>
      </c>
      <c r="H506" s="71">
        <v>-1000</v>
      </c>
      <c r="I506" t="s">
        <v>113</v>
      </c>
      <c r="J506">
        <v>-20</v>
      </c>
      <c r="K506" s="72">
        <v>3049188.08</v>
      </c>
    </row>
    <row r="507" spans="5:11" x14ac:dyDescent="0.2">
      <c r="E507" t="s">
        <v>38</v>
      </c>
      <c r="F507" t="s">
        <v>15</v>
      </c>
      <c r="G507">
        <v>1.59</v>
      </c>
      <c r="H507" s="71">
        <v>-1000</v>
      </c>
      <c r="I507" t="s">
        <v>114</v>
      </c>
      <c r="J507" s="72">
        <v>15865.38</v>
      </c>
      <c r="K507" s="72">
        <v>3049208.08</v>
      </c>
    </row>
    <row r="508" spans="5:11" x14ac:dyDescent="0.2">
      <c r="E508" t="s">
        <v>38</v>
      </c>
      <c r="F508" t="s">
        <v>15</v>
      </c>
      <c r="G508">
        <v>100.88</v>
      </c>
      <c r="H508" s="71">
        <v>-1000</v>
      </c>
      <c r="I508" t="s">
        <v>115</v>
      </c>
      <c r="J508" s="72">
        <v>1008800</v>
      </c>
      <c r="K508" s="72">
        <v>3033342.69</v>
      </c>
    </row>
    <row r="509" spans="5:11" x14ac:dyDescent="0.2">
      <c r="E509" t="s">
        <v>264</v>
      </c>
      <c r="F509" t="s">
        <v>15</v>
      </c>
      <c r="G509">
        <v>101.05</v>
      </c>
      <c r="H509" s="71">
        <v>-1000</v>
      </c>
      <c r="I509" t="s">
        <v>113</v>
      </c>
      <c r="J509">
        <v>-20</v>
      </c>
      <c r="K509" s="72">
        <v>2024542.69</v>
      </c>
    </row>
    <row r="510" spans="5:11" x14ac:dyDescent="0.2">
      <c r="E510" t="s">
        <v>264</v>
      </c>
      <c r="F510" t="s">
        <v>15</v>
      </c>
      <c r="G510">
        <v>1.51</v>
      </c>
      <c r="H510" s="71">
        <v>-1000</v>
      </c>
      <c r="I510" t="s">
        <v>114</v>
      </c>
      <c r="J510" s="72">
        <v>15064.1</v>
      </c>
      <c r="K510" s="72">
        <v>2024562.69</v>
      </c>
    </row>
    <row r="511" spans="5:11" x14ac:dyDescent="0.2">
      <c r="E511" t="s">
        <v>264</v>
      </c>
      <c r="F511" t="s">
        <v>15</v>
      </c>
      <c r="G511">
        <v>101.05</v>
      </c>
      <c r="H511" s="71">
        <v>-1000</v>
      </c>
      <c r="I511" t="s">
        <v>115</v>
      </c>
      <c r="J511" s="72">
        <v>1010500</v>
      </c>
      <c r="K511" s="72">
        <v>2009498.59</v>
      </c>
    </row>
    <row r="512" spans="5:11" x14ac:dyDescent="0.2">
      <c r="E512" t="s">
        <v>264</v>
      </c>
      <c r="F512" t="s">
        <v>15</v>
      </c>
      <c r="G512">
        <v>101.05</v>
      </c>
      <c r="H512" s="71">
        <v>-1000</v>
      </c>
      <c r="I512" t="s">
        <v>113</v>
      </c>
      <c r="J512">
        <v>-20</v>
      </c>
      <c r="K512" s="72">
        <v>998998.59</v>
      </c>
    </row>
    <row r="513" spans="5:11" x14ac:dyDescent="0.2">
      <c r="E513" t="s">
        <v>264</v>
      </c>
      <c r="F513" t="s">
        <v>15</v>
      </c>
      <c r="G513">
        <v>1.51</v>
      </c>
      <c r="H513" s="71">
        <v>-1000</v>
      </c>
      <c r="I513" t="s">
        <v>114</v>
      </c>
      <c r="J513" s="72">
        <v>15064.1</v>
      </c>
      <c r="K513" s="72">
        <v>999018.59</v>
      </c>
    </row>
    <row r="514" spans="5:11" x14ac:dyDescent="0.2">
      <c r="E514" t="s">
        <v>264</v>
      </c>
      <c r="F514" t="s">
        <v>15</v>
      </c>
      <c r="G514">
        <v>101.05</v>
      </c>
      <c r="H514" s="71">
        <v>-1000</v>
      </c>
      <c r="I514" t="s">
        <v>115</v>
      </c>
      <c r="J514" s="72">
        <v>1010500</v>
      </c>
      <c r="K514" s="72">
        <v>983954.49</v>
      </c>
    </row>
    <row r="515" spans="5:11" x14ac:dyDescent="0.2">
      <c r="E515" t="s">
        <v>264</v>
      </c>
      <c r="F515" t="s">
        <v>15</v>
      </c>
      <c r="G515">
        <v>101.05</v>
      </c>
      <c r="H515" s="71">
        <v>-1000</v>
      </c>
      <c r="I515" t="s">
        <v>113</v>
      </c>
      <c r="J515">
        <v>-20</v>
      </c>
      <c r="K515" s="72">
        <v>-26545.51</v>
      </c>
    </row>
    <row r="516" spans="5:11" x14ac:dyDescent="0.2">
      <c r="E516" t="s">
        <v>264</v>
      </c>
      <c r="F516" t="s">
        <v>15</v>
      </c>
      <c r="G516">
        <v>1.51</v>
      </c>
      <c r="H516" s="71">
        <v>-1000</v>
      </c>
      <c r="I516" t="s">
        <v>114</v>
      </c>
      <c r="J516" s="72">
        <v>15064.1</v>
      </c>
      <c r="K516" s="72">
        <v>-26525.51</v>
      </c>
    </row>
    <row r="517" spans="5:11" x14ac:dyDescent="0.2">
      <c r="E517" t="s">
        <v>264</v>
      </c>
      <c r="F517" t="s">
        <v>15</v>
      </c>
      <c r="G517">
        <v>101.05</v>
      </c>
      <c r="H517" s="71">
        <v>-1000</v>
      </c>
      <c r="I517" t="s">
        <v>115</v>
      </c>
      <c r="J517" s="72">
        <v>1010500</v>
      </c>
      <c r="K517" s="72">
        <v>-41589.620000000003</v>
      </c>
    </row>
    <row r="518" spans="5:11" x14ac:dyDescent="0.2">
      <c r="E518" t="s">
        <v>498</v>
      </c>
      <c r="F518" t="s">
        <v>17</v>
      </c>
      <c r="G518">
        <v>106.09</v>
      </c>
      <c r="H518" s="71">
        <v>1000</v>
      </c>
      <c r="I518" t="s">
        <v>113</v>
      </c>
      <c r="J518">
        <v>-20</v>
      </c>
      <c r="K518" s="72">
        <v>-1052089.6200000001</v>
      </c>
    </row>
    <row r="519" spans="5:11" x14ac:dyDescent="0.2">
      <c r="E519" t="s">
        <v>498</v>
      </c>
      <c r="F519" t="s">
        <v>17</v>
      </c>
      <c r="G519">
        <v>1.34</v>
      </c>
      <c r="H519" s="71">
        <v>1000</v>
      </c>
      <c r="I519" t="s">
        <v>114</v>
      </c>
      <c r="J519" s="72">
        <v>-13381.41</v>
      </c>
      <c r="K519" s="72">
        <v>-1052069.6200000001</v>
      </c>
    </row>
    <row r="520" spans="5:11" x14ac:dyDescent="0.2">
      <c r="E520" t="s">
        <v>498</v>
      </c>
      <c r="F520" t="s">
        <v>17</v>
      </c>
      <c r="G520">
        <v>106.09</v>
      </c>
      <c r="H520" s="71">
        <v>1000</v>
      </c>
      <c r="I520" t="s">
        <v>115</v>
      </c>
      <c r="J520" s="72">
        <v>-1060900</v>
      </c>
      <c r="K520" s="72">
        <v>-1038688.21</v>
      </c>
    </row>
    <row r="521" spans="5:11" x14ac:dyDescent="0.2">
      <c r="E521" t="s">
        <v>498</v>
      </c>
      <c r="F521" t="s">
        <v>17</v>
      </c>
      <c r="G521">
        <v>106.09</v>
      </c>
      <c r="H521" s="71">
        <v>1000</v>
      </c>
      <c r="I521" t="s">
        <v>113</v>
      </c>
      <c r="J521">
        <v>-20</v>
      </c>
      <c r="K521" s="72">
        <v>22211.79</v>
      </c>
    </row>
    <row r="522" spans="5:11" x14ac:dyDescent="0.2">
      <c r="E522" t="s">
        <v>498</v>
      </c>
      <c r="F522" t="s">
        <v>17</v>
      </c>
      <c r="G522">
        <v>1.34</v>
      </c>
      <c r="H522" s="71">
        <v>1000</v>
      </c>
      <c r="I522" t="s">
        <v>114</v>
      </c>
      <c r="J522" s="72">
        <v>-13381.41</v>
      </c>
      <c r="K522" s="72">
        <v>22231.79</v>
      </c>
    </row>
    <row r="523" spans="5:11" x14ac:dyDescent="0.2">
      <c r="E523" t="s">
        <v>498</v>
      </c>
      <c r="F523" t="s">
        <v>17</v>
      </c>
      <c r="G523">
        <v>106.09</v>
      </c>
      <c r="H523" s="71">
        <v>1000</v>
      </c>
      <c r="I523" t="s">
        <v>115</v>
      </c>
      <c r="J523" s="72">
        <v>-1060900</v>
      </c>
      <c r="K523" s="72">
        <v>35613.21</v>
      </c>
    </row>
    <row r="524" spans="5:11" x14ac:dyDescent="0.2">
      <c r="E524" t="s">
        <v>499</v>
      </c>
      <c r="F524" t="s">
        <v>15</v>
      </c>
      <c r="G524">
        <v>101.44</v>
      </c>
      <c r="H524" s="71">
        <v>-1000</v>
      </c>
      <c r="I524" t="s">
        <v>113</v>
      </c>
      <c r="J524">
        <v>-20</v>
      </c>
      <c r="K524" s="72">
        <v>1096513.21</v>
      </c>
    </row>
    <row r="525" spans="5:11" x14ac:dyDescent="0.2">
      <c r="E525" t="s">
        <v>499</v>
      </c>
      <c r="F525" t="s">
        <v>15</v>
      </c>
      <c r="G525">
        <v>1.28</v>
      </c>
      <c r="H525" s="71">
        <v>-1000</v>
      </c>
      <c r="I525" t="s">
        <v>114</v>
      </c>
      <c r="J525" s="72">
        <v>12820.51</v>
      </c>
      <c r="K525" s="72">
        <v>1096533.21</v>
      </c>
    </row>
    <row r="526" spans="5:11" x14ac:dyDescent="0.2">
      <c r="E526" t="s">
        <v>499</v>
      </c>
      <c r="F526" t="s">
        <v>15</v>
      </c>
      <c r="G526">
        <v>101.44</v>
      </c>
      <c r="H526" s="71">
        <v>-1000</v>
      </c>
      <c r="I526" t="s">
        <v>115</v>
      </c>
      <c r="J526" s="72">
        <v>1014400</v>
      </c>
      <c r="K526" s="72">
        <v>1083712.69</v>
      </c>
    </row>
    <row r="527" spans="5:11" x14ac:dyDescent="0.2">
      <c r="E527" t="s">
        <v>499</v>
      </c>
      <c r="F527" t="s">
        <v>15</v>
      </c>
      <c r="G527">
        <v>101.44</v>
      </c>
      <c r="H527" s="71">
        <v>-1000</v>
      </c>
      <c r="I527" t="s">
        <v>113</v>
      </c>
      <c r="J527">
        <v>-20</v>
      </c>
      <c r="K527" s="72">
        <v>69312.69</v>
      </c>
    </row>
    <row r="528" spans="5:11" x14ac:dyDescent="0.2">
      <c r="E528" t="s">
        <v>499</v>
      </c>
      <c r="F528" t="s">
        <v>15</v>
      </c>
      <c r="G528">
        <v>1.28</v>
      </c>
      <c r="H528" s="71">
        <v>-1000</v>
      </c>
      <c r="I528" t="s">
        <v>114</v>
      </c>
      <c r="J528" s="72">
        <v>12820.51</v>
      </c>
      <c r="K528" s="72">
        <v>69332.69</v>
      </c>
    </row>
    <row r="529" spans="5:11" x14ac:dyDescent="0.2">
      <c r="E529" t="s">
        <v>499</v>
      </c>
      <c r="F529" t="s">
        <v>15</v>
      </c>
      <c r="G529">
        <v>101.44</v>
      </c>
      <c r="H529" s="71">
        <v>-1000</v>
      </c>
      <c r="I529" t="s">
        <v>115</v>
      </c>
      <c r="J529" s="72">
        <v>1014400</v>
      </c>
      <c r="K529" s="72">
        <v>56512.18</v>
      </c>
    </row>
    <row r="530" spans="5:11" x14ac:dyDescent="0.2">
      <c r="E530" t="s">
        <v>500</v>
      </c>
      <c r="F530" t="s">
        <v>15</v>
      </c>
      <c r="G530">
        <v>101.26</v>
      </c>
      <c r="H530" s="71">
        <v>-1000</v>
      </c>
      <c r="I530" t="s">
        <v>113</v>
      </c>
      <c r="J530">
        <v>-20</v>
      </c>
      <c r="K530" s="72">
        <v>-957887.82</v>
      </c>
    </row>
    <row r="531" spans="5:11" x14ac:dyDescent="0.2">
      <c r="E531" t="s">
        <v>500</v>
      </c>
      <c r="F531" t="s">
        <v>15</v>
      </c>
      <c r="G531">
        <v>1.27</v>
      </c>
      <c r="H531" s="71">
        <v>-1000</v>
      </c>
      <c r="I531" t="s">
        <v>114</v>
      </c>
      <c r="J531" s="72">
        <v>12740.38</v>
      </c>
      <c r="K531" s="72">
        <v>-957867.82</v>
      </c>
    </row>
    <row r="532" spans="5:11" x14ac:dyDescent="0.2">
      <c r="E532" t="s">
        <v>500</v>
      </c>
      <c r="F532" t="s">
        <v>15</v>
      </c>
      <c r="G532">
        <v>101.26</v>
      </c>
      <c r="H532" s="71">
        <v>-1000</v>
      </c>
      <c r="I532" t="s">
        <v>115</v>
      </c>
      <c r="J532" s="72">
        <v>1012600</v>
      </c>
      <c r="K532" s="72">
        <v>-970608.21</v>
      </c>
    </row>
    <row r="533" spans="5:11" x14ac:dyDescent="0.2">
      <c r="E533" t="s">
        <v>500</v>
      </c>
      <c r="F533" t="s">
        <v>15</v>
      </c>
      <c r="G533">
        <v>101.26</v>
      </c>
      <c r="H533" s="71">
        <v>-1000</v>
      </c>
      <c r="I533" t="s">
        <v>113</v>
      </c>
      <c r="J533">
        <v>-20</v>
      </c>
      <c r="K533" s="72">
        <v>-1983208.21</v>
      </c>
    </row>
    <row r="534" spans="5:11" x14ac:dyDescent="0.2">
      <c r="E534" t="s">
        <v>500</v>
      </c>
      <c r="F534" t="s">
        <v>15</v>
      </c>
      <c r="G534">
        <v>1.27</v>
      </c>
      <c r="H534" s="71">
        <v>-1000</v>
      </c>
      <c r="I534" t="s">
        <v>114</v>
      </c>
      <c r="J534" s="72">
        <v>12740.38</v>
      </c>
      <c r="K534" s="72">
        <v>-1983188.21</v>
      </c>
    </row>
    <row r="535" spans="5:11" x14ac:dyDescent="0.2">
      <c r="E535" t="s">
        <v>500</v>
      </c>
      <c r="F535" t="s">
        <v>15</v>
      </c>
      <c r="G535">
        <v>101.26</v>
      </c>
      <c r="H535" s="71">
        <v>-1000</v>
      </c>
      <c r="I535" t="s">
        <v>115</v>
      </c>
      <c r="J535" s="72">
        <v>1012600</v>
      </c>
      <c r="K535" s="72">
        <v>-1995928.59</v>
      </c>
    </row>
    <row r="536" spans="5:11" x14ac:dyDescent="0.2">
      <c r="E536" t="s">
        <v>500</v>
      </c>
      <c r="F536" t="s">
        <v>15</v>
      </c>
      <c r="G536">
        <v>101.26</v>
      </c>
      <c r="H536" s="71">
        <v>-1000</v>
      </c>
      <c r="I536" t="s">
        <v>113</v>
      </c>
      <c r="J536">
        <v>-20</v>
      </c>
      <c r="K536" s="72">
        <v>-3008528.59</v>
      </c>
    </row>
    <row r="537" spans="5:11" x14ac:dyDescent="0.2">
      <c r="E537" t="s">
        <v>500</v>
      </c>
      <c r="F537" t="s">
        <v>15</v>
      </c>
      <c r="G537">
        <v>1.27</v>
      </c>
      <c r="H537" s="71">
        <v>-1000</v>
      </c>
      <c r="I537" t="s">
        <v>114</v>
      </c>
      <c r="J537" s="72">
        <v>12740.38</v>
      </c>
      <c r="K537" s="72">
        <v>-3008508.59</v>
      </c>
    </row>
    <row r="538" spans="5:11" x14ac:dyDescent="0.2">
      <c r="E538" t="s">
        <v>500</v>
      </c>
      <c r="F538" t="s">
        <v>15</v>
      </c>
      <c r="G538">
        <v>101.26</v>
      </c>
      <c r="H538" s="71">
        <v>-1000</v>
      </c>
      <c r="I538" t="s">
        <v>115</v>
      </c>
      <c r="J538" s="72">
        <v>1012600</v>
      </c>
      <c r="K538" s="72">
        <v>-3021248.97</v>
      </c>
    </row>
    <row r="539" spans="5:11" x14ac:dyDescent="0.2">
      <c r="E539" t="s">
        <v>500</v>
      </c>
      <c r="F539" t="s">
        <v>15</v>
      </c>
      <c r="G539">
        <v>101.26</v>
      </c>
      <c r="H539" s="71">
        <v>-1000</v>
      </c>
      <c r="I539" t="s">
        <v>113</v>
      </c>
      <c r="J539">
        <v>-20</v>
      </c>
      <c r="K539" s="72">
        <v>-4033848.97</v>
      </c>
    </row>
    <row r="540" spans="5:11" x14ac:dyDescent="0.2">
      <c r="E540" t="s">
        <v>500</v>
      </c>
      <c r="F540" t="s">
        <v>15</v>
      </c>
      <c r="G540">
        <v>1.27</v>
      </c>
      <c r="H540" s="71">
        <v>-1000</v>
      </c>
      <c r="I540" t="s">
        <v>114</v>
      </c>
      <c r="J540" s="72">
        <v>12740.38</v>
      </c>
      <c r="K540" s="72">
        <v>-4033828.97</v>
      </c>
    </row>
    <row r="541" spans="5:11" x14ac:dyDescent="0.2">
      <c r="E541" t="s">
        <v>500</v>
      </c>
      <c r="F541" t="s">
        <v>15</v>
      </c>
      <c r="G541">
        <v>101.26</v>
      </c>
      <c r="H541" s="71">
        <v>-1000</v>
      </c>
      <c r="I541" t="s">
        <v>115</v>
      </c>
      <c r="J541" s="72">
        <v>1012600</v>
      </c>
      <c r="K541" s="72">
        <v>-4046569.36</v>
      </c>
    </row>
    <row r="542" spans="5:11" x14ac:dyDescent="0.2">
      <c r="E542" t="s">
        <v>500</v>
      </c>
      <c r="F542" t="s">
        <v>15</v>
      </c>
      <c r="G542">
        <v>101.26</v>
      </c>
      <c r="H542" s="71">
        <v>-1000</v>
      </c>
      <c r="I542" t="s">
        <v>113</v>
      </c>
      <c r="J542">
        <v>-20</v>
      </c>
      <c r="K542" s="72">
        <v>-5059169.3600000003</v>
      </c>
    </row>
    <row r="543" spans="5:11" x14ac:dyDescent="0.2">
      <c r="E543" t="s">
        <v>500</v>
      </c>
      <c r="F543" t="s">
        <v>15</v>
      </c>
      <c r="G543">
        <v>1.27</v>
      </c>
      <c r="H543" s="71">
        <v>-1000</v>
      </c>
      <c r="I543" t="s">
        <v>114</v>
      </c>
      <c r="J543" s="72">
        <v>12740.38</v>
      </c>
      <c r="K543" s="72">
        <v>-5059149.3600000003</v>
      </c>
    </row>
    <row r="544" spans="5:11" x14ac:dyDescent="0.2">
      <c r="E544" t="s">
        <v>500</v>
      </c>
      <c r="F544" t="s">
        <v>15</v>
      </c>
      <c r="G544">
        <v>101.26</v>
      </c>
      <c r="H544" s="71">
        <v>-1000</v>
      </c>
      <c r="I544" t="s">
        <v>115</v>
      </c>
      <c r="J544" s="72">
        <v>1012600</v>
      </c>
      <c r="K544" s="72">
        <v>-5071889.74</v>
      </c>
    </row>
    <row r="545" spans="5:11" x14ac:dyDescent="0.2">
      <c r="E545" t="s">
        <v>387</v>
      </c>
      <c r="F545" t="s">
        <v>15</v>
      </c>
      <c r="G545">
        <v>101.65</v>
      </c>
      <c r="H545" s="71">
        <v>-1000</v>
      </c>
      <c r="I545" t="s">
        <v>113</v>
      </c>
      <c r="J545">
        <v>-20</v>
      </c>
      <c r="K545" s="72">
        <v>-6084489.7400000002</v>
      </c>
    </row>
    <row r="546" spans="5:11" x14ac:dyDescent="0.2">
      <c r="E546" t="s">
        <v>387</v>
      </c>
      <c r="F546" t="s">
        <v>15</v>
      </c>
      <c r="G546">
        <v>1.23</v>
      </c>
      <c r="H546" s="71">
        <v>-1000</v>
      </c>
      <c r="I546" t="s">
        <v>114</v>
      </c>
      <c r="J546" s="72">
        <v>12339.74</v>
      </c>
      <c r="K546" s="72">
        <v>-6084469.7400000002</v>
      </c>
    </row>
    <row r="547" spans="5:11" x14ac:dyDescent="0.2">
      <c r="E547" t="s">
        <v>387</v>
      </c>
      <c r="F547" t="s">
        <v>15</v>
      </c>
      <c r="G547">
        <v>101.65</v>
      </c>
      <c r="H547" s="71">
        <v>-1000</v>
      </c>
      <c r="I547" t="s">
        <v>115</v>
      </c>
      <c r="J547" s="72">
        <v>1016500</v>
      </c>
      <c r="K547" s="72">
        <v>-6096809.4900000002</v>
      </c>
    </row>
    <row r="548" spans="5:11" x14ac:dyDescent="0.2">
      <c r="E548" t="s">
        <v>387</v>
      </c>
      <c r="F548" t="s">
        <v>15</v>
      </c>
      <c r="G548">
        <v>101.65</v>
      </c>
      <c r="H548" s="71">
        <v>-1000</v>
      </c>
      <c r="I548" t="s">
        <v>113</v>
      </c>
      <c r="J548">
        <v>-20</v>
      </c>
      <c r="K548" s="72">
        <v>-7113309.4900000002</v>
      </c>
    </row>
    <row r="549" spans="5:11" x14ac:dyDescent="0.2">
      <c r="E549" t="s">
        <v>387</v>
      </c>
      <c r="F549" t="s">
        <v>15</v>
      </c>
      <c r="G549">
        <v>1.23</v>
      </c>
      <c r="H549" s="71">
        <v>-1000</v>
      </c>
      <c r="I549" t="s">
        <v>114</v>
      </c>
      <c r="J549" s="72">
        <v>12339.74</v>
      </c>
      <c r="K549" s="72">
        <v>-7113289.4900000002</v>
      </c>
    </row>
    <row r="550" spans="5:11" x14ac:dyDescent="0.2">
      <c r="E550" t="s">
        <v>387</v>
      </c>
      <c r="F550" t="s">
        <v>15</v>
      </c>
      <c r="G550">
        <v>101.65</v>
      </c>
      <c r="H550" s="71">
        <v>-1000</v>
      </c>
      <c r="I550" t="s">
        <v>115</v>
      </c>
      <c r="J550" s="72">
        <v>1016500</v>
      </c>
      <c r="K550" s="72">
        <v>-7125629.2300000004</v>
      </c>
    </row>
    <row r="551" spans="5:11" x14ac:dyDescent="0.2">
      <c r="E551" t="s">
        <v>387</v>
      </c>
      <c r="F551" t="s">
        <v>15</v>
      </c>
      <c r="G551">
        <v>101.65</v>
      </c>
      <c r="H551" s="71">
        <v>-1000</v>
      </c>
      <c r="I551" t="s">
        <v>113</v>
      </c>
      <c r="J551">
        <v>-20</v>
      </c>
      <c r="K551" s="72">
        <v>-8142129.2300000004</v>
      </c>
    </row>
    <row r="552" spans="5:11" x14ac:dyDescent="0.2">
      <c r="E552" t="s">
        <v>387</v>
      </c>
      <c r="F552" t="s">
        <v>15</v>
      </c>
      <c r="G552">
        <v>1.23</v>
      </c>
      <c r="H552" s="71">
        <v>-1000</v>
      </c>
      <c r="I552" t="s">
        <v>114</v>
      </c>
      <c r="J552" s="72">
        <v>12339.74</v>
      </c>
      <c r="K552" s="72">
        <v>-8142109.2300000004</v>
      </c>
    </row>
    <row r="553" spans="5:11" x14ac:dyDescent="0.2">
      <c r="E553" t="s">
        <v>387</v>
      </c>
      <c r="F553" t="s">
        <v>15</v>
      </c>
      <c r="G553">
        <v>101.65</v>
      </c>
      <c r="H553" s="71">
        <v>-1000</v>
      </c>
      <c r="I553" t="s">
        <v>115</v>
      </c>
      <c r="J553" s="72">
        <v>1016500</v>
      </c>
      <c r="K553" s="72">
        <v>-8154448.9699999997</v>
      </c>
    </row>
    <row r="554" spans="5:11" x14ac:dyDescent="0.2">
      <c r="E554" t="s">
        <v>387</v>
      </c>
      <c r="F554" t="s">
        <v>15</v>
      </c>
      <c r="G554">
        <v>101.65</v>
      </c>
      <c r="H554" s="71">
        <v>-1000</v>
      </c>
      <c r="I554" t="s">
        <v>113</v>
      </c>
      <c r="J554">
        <v>-20</v>
      </c>
      <c r="K554" s="72">
        <v>-9170948.9700000007</v>
      </c>
    </row>
    <row r="555" spans="5:11" x14ac:dyDescent="0.2">
      <c r="E555" t="s">
        <v>387</v>
      </c>
      <c r="F555" t="s">
        <v>15</v>
      </c>
      <c r="G555">
        <v>1.23</v>
      </c>
      <c r="H555" s="71">
        <v>-1000</v>
      </c>
      <c r="I555" t="s">
        <v>114</v>
      </c>
      <c r="J555" s="72">
        <v>12339.74</v>
      </c>
      <c r="K555" s="72">
        <v>-9170928.9700000007</v>
      </c>
    </row>
    <row r="556" spans="5:11" x14ac:dyDescent="0.2">
      <c r="E556" t="s">
        <v>387</v>
      </c>
      <c r="F556" t="s">
        <v>15</v>
      </c>
      <c r="G556">
        <v>101.65</v>
      </c>
      <c r="H556" s="71">
        <v>-1000</v>
      </c>
      <c r="I556" t="s">
        <v>115</v>
      </c>
      <c r="J556" s="72">
        <v>1016500</v>
      </c>
      <c r="K556" s="72">
        <v>-9183268.7200000007</v>
      </c>
    </row>
    <row r="557" spans="5:11" x14ac:dyDescent="0.2">
      <c r="E557" t="s">
        <v>387</v>
      </c>
      <c r="F557" t="s">
        <v>15</v>
      </c>
      <c r="G557">
        <v>101.65</v>
      </c>
      <c r="H557" s="71">
        <v>-1000</v>
      </c>
      <c r="I557" t="s">
        <v>113</v>
      </c>
      <c r="J557">
        <v>-20</v>
      </c>
      <c r="K557" s="72">
        <v>-10199768.720000001</v>
      </c>
    </row>
    <row r="558" spans="5:11" x14ac:dyDescent="0.2">
      <c r="E558" t="s">
        <v>387</v>
      </c>
      <c r="F558" t="s">
        <v>15</v>
      </c>
      <c r="G558">
        <v>1.23</v>
      </c>
      <c r="H558" s="71">
        <v>-1000</v>
      </c>
      <c r="I558" t="s">
        <v>114</v>
      </c>
      <c r="J558" s="72">
        <v>12339.74</v>
      </c>
      <c r="K558" s="72">
        <v>-10199748.720000001</v>
      </c>
    </row>
    <row r="559" spans="5:11" x14ac:dyDescent="0.2">
      <c r="E559" t="s">
        <v>387</v>
      </c>
      <c r="F559" t="s">
        <v>15</v>
      </c>
      <c r="G559">
        <v>101.65</v>
      </c>
      <c r="H559" s="71">
        <v>-1000</v>
      </c>
      <c r="I559" t="s">
        <v>115</v>
      </c>
      <c r="J559" s="72">
        <v>1016500</v>
      </c>
      <c r="K559" s="72">
        <v>-10212088.460000001</v>
      </c>
    </row>
    <row r="560" spans="5:11" x14ac:dyDescent="0.2">
      <c r="E560" t="s">
        <v>501</v>
      </c>
      <c r="F560" t="s">
        <v>15</v>
      </c>
      <c r="G560">
        <v>101.71</v>
      </c>
      <c r="H560" s="71">
        <v>1000</v>
      </c>
      <c r="I560" t="s">
        <v>113</v>
      </c>
      <c r="J560">
        <v>-20</v>
      </c>
      <c r="K560" s="72">
        <v>-11228588.460000001</v>
      </c>
    </row>
    <row r="561" spans="5:11" x14ac:dyDescent="0.2">
      <c r="E561" t="s">
        <v>501</v>
      </c>
      <c r="F561" t="s">
        <v>15</v>
      </c>
      <c r="G561">
        <v>1.19</v>
      </c>
      <c r="H561" s="71">
        <v>1000</v>
      </c>
      <c r="I561" t="s">
        <v>114</v>
      </c>
      <c r="J561" s="72">
        <v>-11939.1</v>
      </c>
      <c r="K561" s="72">
        <v>-11228568.460000001</v>
      </c>
    </row>
    <row r="562" spans="5:11" x14ac:dyDescent="0.2">
      <c r="E562" t="s">
        <v>501</v>
      </c>
      <c r="F562" t="s">
        <v>15</v>
      </c>
      <c r="G562">
        <v>101.71</v>
      </c>
      <c r="H562" s="71">
        <v>1000</v>
      </c>
      <c r="I562" t="s">
        <v>115</v>
      </c>
      <c r="J562" s="72">
        <v>-1017100</v>
      </c>
      <c r="K562" s="72">
        <v>-11216629.359999999</v>
      </c>
    </row>
    <row r="563" spans="5:11" x14ac:dyDescent="0.2">
      <c r="E563" t="s">
        <v>502</v>
      </c>
      <c r="F563" t="s">
        <v>15</v>
      </c>
      <c r="G563">
        <v>101.73</v>
      </c>
      <c r="H563" s="71">
        <v>1000</v>
      </c>
      <c r="I563" t="s">
        <v>113</v>
      </c>
      <c r="J563">
        <v>-20</v>
      </c>
      <c r="K563" s="72">
        <v>-10199529.359999999</v>
      </c>
    </row>
    <row r="564" spans="5:11" x14ac:dyDescent="0.2">
      <c r="E564" t="s">
        <v>502</v>
      </c>
      <c r="F564" t="s">
        <v>15</v>
      </c>
      <c r="G564">
        <v>1.19</v>
      </c>
      <c r="H564" s="71">
        <v>1000</v>
      </c>
      <c r="I564" t="s">
        <v>114</v>
      </c>
      <c r="J564" s="72">
        <v>-11858.97</v>
      </c>
      <c r="K564" s="72">
        <v>-10199509.359999999</v>
      </c>
    </row>
    <row r="565" spans="5:11" x14ac:dyDescent="0.2">
      <c r="E565" t="s">
        <v>502</v>
      </c>
      <c r="F565" t="s">
        <v>15</v>
      </c>
      <c r="G565">
        <v>101.73</v>
      </c>
      <c r="H565" s="71">
        <v>1000</v>
      </c>
      <c r="I565" t="s">
        <v>115</v>
      </c>
      <c r="J565" s="72">
        <v>-1017300</v>
      </c>
      <c r="K565" s="72">
        <v>-10187650.380000001</v>
      </c>
    </row>
    <row r="566" spans="5:11" x14ac:dyDescent="0.2">
      <c r="E566" t="s">
        <v>502</v>
      </c>
      <c r="F566" t="s">
        <v>15</v>
      </c>
      <c r="G566">
        <v>101.73</v>
      </c>
      <c r="H566" s="71">
        <v>1000</v>
      </c>
      <c r="I566" t="s">
        <v>113</v>
      </c>
      <c r="J566">
        <v>-20</v>
      </c>
      <c r="K566" s="72">
        <v>-9170350.3800000008</v>
      </c>
    </row>
    <row r="567" spans="5:11" x14ac:dyDescent="0.2">
      <c r="E567" t="s">
        <v>502</v>
      </c>
      <c r="F567" t="s">
        <v>15</v>
      </c>
      <c r="G567">
        <v>1.19</v>
      </c>
      <c r="H567" s="71">
        <v>1000</v>
      </c>
      <c r="I567" t="s">
        <v>114</v>
      </c>
      <c r="J567" s="72">
        <v>-11858.97</v>
      </c>
      <c r="K567" s="72">
        <v>-9170330.3800000008</v>
      </c>
    </row>
    <row r="568" spans="5:11" x14ac:dyDescent="0.2">
      <c r="E568" t="s">
        <v>502</v>
      </c>
      <c r="F568" t="s">
        <v>15</v>
      </c>
      <c r="G568">
        <v>101.73</v>
      </c>
      <c r="H568" s="71">
        <v>1000</v>
      </c>
      <c r="I568" t="s">
        <v>115</v>
      </c>
      <c r="J568" s="72">
        <v>-1017300</v>
      </c>
      <c r="K568" s="72">
        <v>-9158471.4100000001</v>
      </c>
    </row>
    <row r="569" spans="5:11" x14ac:dyDescent="0.2">
      <c r="E569" t="s">
        <v>502</v>
      </c>
      <c r="F569" t="s">
        <v>15</v>
      </c>
      <c r="G569">
        <v>101.73</v>
      </c>
      <c r="H569" s="71">
        <v>1000</v>
      </c>
      <c r="I569" t="s">
        <v>113</v>
      </c>
      <c r="J569">
        <v>-20</v>
      </c>
      <c r="K569" s="72">
        <v>-8141171.4100000001</v>
      </c>
    </row>
    <row r="570" spans="5:11" x14ac:dyDescent="0.2">
      <c r="E570" t="s">
        <v>502</v>
      </c>
      <c r="F570" t="s">
        <v>15</v>
      </c>
      <c r="G570">
        <v>1.19</v>
      </c>
      <c r="H570" s="71">
        <v>1000</v>
      </c>
      <c r="I570" t="s">
        <v>114</v>
      </c>
      <c r="J570" s="72">
        <v>-11858.97</v>
      </c>
      <c r="K570" s="72">
        <v>-8141151.4100000001</v>
      </c>
    </row>
    <row r="571" spans="5:11" x14ac:dyDescent="0.2">
      <c r="E571" t="s">
        <v>502</v>
      </c>
      <c r="F571" t="s">
        <v>15</v>
      </c>
      <c r="G571">
        <v>101.73</v>
      </c>
      <c r="H571" s="71">
        <v>1000</v>
      </c>
      <c r="I571" t="s">
        <v>115</v>
      </c>
      <c r="J571" s="72">
        <v>-1017300</v>
      </c>
      <c r="K571" s="72">
        <v>-8129292.4400000004</v>
      </c>
    </row>
    <row r="572" spans="5:11" x14ac:dyDescent="0.2">
      <c r="E572" t="s">
        <v>502</v>
      </c>
      <c r="F572" t="s">
        <v>15</v>
      </c>
      <c r="G572">
        <v>101.73</v>
      </c>
      <c r="H572" s="71">
        <v>1000</v>
      </c>
      <c r="I572" t="s">
        <v>113</v>
      </c>
      <c r="J572">
        <v>-20</v>
      </c>
      <c r="K572" s="72">
        <v>-7111992.4400000004</v>
      </c>
    </row>
    <row r="573" spans="5:11" x14ac:dyDescent="0.2">
      <c r="E573" t="s">
        <v>502</v>
      </c>
      <c r="F573" t="s">
        <v>15</v>
      </c>
      <c r="G573">
        <v>1.19</v>
      </c>
      <c r="H573" s="71">
        <v>1000</v>
      </c>
      <c r="I573" t="s">
        <v>114</v>
      </c>
      <c r="J573" s="72">
        <v>-11858.97</v>
      </c>
      <c r="K573" s="72">
        <v>-7111972.4400000004</v>
      </c>
    </row>
    <row r="574" spans="5:11" x14ac:dyDescent="0.2">
      <c r="E574" t="s">
        <v>502</v>
      </c>
      <c r="F574" t="s">
        <v>15</v>
      </c>
      <c r="G574">
        <v>101.73</v>
      </c>
      <c r="H574" s="71">
        <v>1000</v>
      </c>
      <c r="I574" t="s">
        <v>115</v>
      </c>
      <c r="J574" s="72">
        <v>-1017300</v>
      </c>
      <c r="K574" s="72">
        <v>-7100113.46</v>
      </c>
    </row>
    <row r="575" spans="5:11" x14ac:dyDescent="0.2">
      <c r="E575" t="s">
        <v>503</v>
      </c>
      <c r="F575" t="s">
        <v>15</v>
      </c>
      <c r="G575">
        <v>101.57</v>
      </c>
      <c r="H575" s="71">
        <v>1000</v>
      </c>
      <c r="I575" t="s">
        <v>113</v>
      </c>
      <c r="J575">
        <v>-20</v>
      </c>
      <c r="K575" s="72">
        <v>-6082813.46</v>
      </c>
    </row>
    <row r="576" spans="5:11" x14ac:dyDescent="0.2">
      <c r="E576" t="s">
        <v>503</v>
      </c>
      <c r="F576" t="s">
        <v>15</v>
      </c>
      <c r="G576">
        <v>1.18</v>
      </c>
      <c r="H576" s="71">
        <v>1000</v>
      </c>
      <c r="I576" t="s">
        <v>114</v>
      </c>
      <c r="J576" s="72">
        <v>-11778.85</v>
      </c>
      <c r="K576" s="72">
        <v>-6082793.46</v>
      </c>
    </row>
    <row r="577" spans="5:11" x14ac:dyDescent="0.2">
      <c r="E577" t="s">
        <v>503</v>
      </c>
      <c r="F577" t="s">
        <v>15</v>
      </c>
      <c r="G577">
        <v>101.57</v>
      </c>
      <c r="H577" s="71">
        <v>1000</v>
      </c>
      <c r="I577" t="s">
        <v>115</v>
      </c>
      <c r="J577" s="72">
        <v>-1015700</v>
      </c>
      <c r="K577" s="72">
        <v>-6071014.6200000001</v>
      </c>
    </row>
    <row r="578" spans="5:11" x14ac:dyDescent="0.2">
      <c r="E578" t="s">
        <v>503</v>
      </c>
      <c r="F578" t="s">
        <v>15</v>
      </c>
      <c r="G578">
        <v>101.57</v>
      </c>
      <c r="H578" s="71">
        <v>1000</v>
      </c>
      <c r="I578" t="s">
        <v>113</v>
      </c>
      <c r="J578">
        <v>-20</v>
      </c>
      <c r="K578" s="72">
        <v>-5055314.62</v>
      </c>
    </row>
    <row r="579" spans="5:11" x14ac:dyDescent="0.2">
      <c r="E579" t="s">
        <v>503</v>
      </c>
      <c r="F579" t="s">
        <v>15</v>
      </c>
      <c r="G579">
        <v>1.18</v>
      </c>
      <c r="H579" s="71">
        <v>1000</v>
      </c>
      <c r="I579" t="s">
        <v>114</v>
      </c>
      <c r="J579" s="72">
        <v>-11778.85</v>
      </c>
      <c r="K579" s="72">
        <v>-5055294.62</v>
      </c>
    </row>
    <row r="580" spans="5:11" x14ac:dyDescent="0.2">
      <c r="E580" t="s">
        <v>503</v>
      </c>
      <c r="F580" t="s">
        <v>15</v>
      </c>
      <c r="G580">
        <v>101.57</v>
      </c>
      <c r="H580" s="71">
        <v>1000</v>
      </c>
      <c r="I580" t="s">
        <v>115</v>
      </c>
      <c r="J580" s="72">
        <v>-1015700</v>
      </c>
      <c r="K580" s="72">
        <v>-5043515.7699999996</v>
      </c>
    </row>
    <row r="581" spans="5:11" x14ac:dyDescent="0.2">
      <c r="E581" t="s">
        <v>389</v>
      </c>
      <c r="F581" t="s">
        <v>15</v>
      </c>
      <c r="G581">
        <v>101.53</v>
      </c>
      <c r="H581" s="71">
        <v>1000</v>
      </c>
      <c r="I581" t="s">
        <v>113</v>
      </c>
      <c r="J581">
        <v>-20</v>
      </c>
      <c r="K581" s="72">
        <v>-4027815.77</v>
      </c>
    </row>
    <row r="582" spans="5:11" x14ac:dyDescent="0.2">
      <c r="E582" t="s">
        <v>389</v>
      </c>
      <c r="F582" t="s">
        <v>15</v>
      </c>
      <c r="G582">
        <v>1.17</v>
      </c>
      <c r="H582" s="71">
        <v>1000</v>
      </c>
      <c r="I582" t="s">
        <v>114</v>
      </c>
      <c r="J582" s="72">
        <v>-11698.72</v>
      </c>
      <c r="K582" s="72">
        <v>-4027795.77</v>
      </c>
    </row>
    <row r="583" spans="5:11" x14ac:dyDescent="0.2">
      <c r="E583" t="s">
        <v>389</v>
      </c>
      <c r="F583" t="s">
        <v>15</v>
      </c>
      <c r="G583">
        <v>101.53</v>
      </c>
      <c r="H583" s="71">
        <v>1000</v>
      </c>
      <c r="I583" t="s">
        <v>115</v>
      </c>
      <c r="J583" s="72">
        <v>-1015300</v>
      </c>
      <c r="K583" s="72">
        <v>-4016097.05</v>
      </c>
    </row>
    <row r="584" spans="5:11" x14ac:dyDescent="0.2">
      <c r="E584" t="s">
        <v>389</v>
      </c>
      <c r="F584" t="s">
        <v>15</v>
      </c>
      <c r="G584">
        <v>101.53</v>
      </c>
      <c r="H584" s="71">
        <v>1000</v>
      </c>
      <c r="I584" t="s">
        <v>113</v>
      </c>
      <c r="J584">
        <v>-20</v>
      </c>
      <c r="K584" s="72">
        <v>-3000797.05</v>
      </c>
    </row>
    <row r="585" spans="5:11" x14ac:dyDescent="0.2">
      <c r="E585" t="s">
        <v>389</v>
      </c>
      <c r="F585" t="s">
        <v>15</v>
      </c>
      <c r="G585">
        <v>1.17</v>
      </c>
      <c r="H585" s="71">
        <v>1000</v>
      </c>
      <c r="I585" t="s">
        <v>114</v>
      </c>
      <c r="J585" s="72">
        <v>-11698.72</v>
      </c>
      <c r="K585" s="72">
        <v>-3000777.05</v>
      </c>
    </row>
    <row r="586" spans="5:11" x14ac:dyDescent="0.2">
      <c r="E586" t="s">
        <v>389</v>
      </c>
      <c r="F586" t="s">
        <v>15</v>
      </c>
      <c r="G586">
        <v>101.53</v>
      </c>
      <c r="H586" s="71">
        <v>1000</v>
      </c>
      <c r="I586" t="s">
        <v>115</v>
      </c>
      <c r="J586" s="72">
        <v>-1015300</v>
      </c>
      <c r="K586" s="72">
        <v>-2989078.33</v>
      </c>
    </row>
    <row r="587" spans="5:11" x14ac:dyDescent="0.2">
      <c r="E587" t="s">
        <v>389</v>
      </c>
      <c r="F587" t="s">
        <v>15</v>
      </c>
      <c r="G587">
        <v>101.53</v>
      </c>
      <c r="H587" s="71">
        <v>1000</v>
      </c>
      <c r="I587" t="s">
        <v>113</v>
      </c>
      <c r="J587">
        <v>-20</v>
      </c>
      <c r="K587" s="72">
        <v>-1973778.33</v>
      </c>
    </row>
    <row r="588" spans="5:11" x14ac:dyDescent="0.2">
      <c r="E588" t="s">
        <v>389</v>
      </c>
      <c r="F588" t="s">
        <v>15</v>
      </c>
      <c r="G588">
        <v>1.17</v>
      </c>
      <c r="H588" s="71">
        <v>1000</v>
      </c>
      <c r="I588" t="s">
        <v>114</v>
      </c>
      <c r="J588" s="72">
        <v>-11698.72</v>
      </c>
      <c r="K588" s="72">
        <v>-1973758.33</v>
      </c>
    </row>
    <row r="589" spans="5:11" x14ac:dyDescent="0.2">
      <c r="E589" t="s">
        <v>389</v>
      </c>
      <c r="F589" t="s">
        <v>15</v>
      </c>
      <c r="G589">
        <v>101.53</v>
      </c>
      <c r="H589" s="71">
        <v>1000</v>
      </c>
      <c r="I589" t="s">
        <v>115</v>
      </c>
      <c r="J589" s="72">
        <v>-1015300</v>
      </c>
      <c r="K589" s="72">
        <v>-1962059.62</v>
      </c>
    </row>
    <row r="590" spans="5:11" x14ac:dyDescent="0.2">
      <c r="E590" t="s">
        <v>389</v>
      </c>
      <c r="F590" t="s">
        <v>15</v>
      </c>
      <c r="G590">
        <v>101.53</v>
      </c>
      <c r="H590" s="71">
        <v>1000</v>
      </c>
      <c r="I590" t="s">
        <v>113</v>
      </c>
      <c r="J590">
        <v>-20</v>
      </c>
      <c r="K590" s="72">
        <v>-946759.62</v>
      </c>
    </row>
    <row r="591" spans="5:11" x14ac:dyDescent="0.2">
      <c r="E591" t="s">
        <v>389</v>
      </c>
      <c r="F591" t="s">
        <v>15</v>
      </c>
      <c r="G591">
        <v>1.17</v>
      </c>
      <c r="H591" s="71">
        <v>1000</v>
      </c>
      <c r="I591" t="s">
        <v>114</v>
      </c>
      <c r="J591" s="72">
        <v>-11698.72</v>
      </c>
      <c r="K591" s="72">
        <v>-946739.62</v>
      </c>
    </row>
    <row r="592" spans="5:11" x14ac:dyDescent="0.2">
      <c r="E592" t="s">
        <v>389</v>
      </c>
      <c r="F592" t="s">
        <v>15</v>
      </c>
      <c r="G592">
        <v>101.53</v>
      </c>
      <c r="H592" s="71">
        <v>1000</v>
      </c>
      <c r="I592" t="s">
        <v>115</v>
      </c>
      <c r="J592" s="72">
        <v>-1015300</v>
      </c>
      <c r="K592" s="72">
        <v>-935040.9</v>
      </c>
    </row>
    <row r="593" spans="5:11" x14ac:dyDescent="0.2">
      <c r="E593" t="s">
        <v>390</v>
      </c>
      <c r="F593" t="s">
        <v>15</v>
      </c>
      <c r="G593">
        <v>101.47</v>
      </c>
      <c r="H593" s="71">
        <v>1000</v>
      </c>
      <c r="I593" t="s">
        <v>113</v>
      </c>
      <c r="J593">
        <v>-20</v>
      </c>
      <c r="K593" s="72">
        <v>80259.100000000006</v>
      </c>
    </row>
    <row r="594" spans="5:11" x14ac:dyDescent="0.2">
      <c r="E594" t="s">
        <v>390</v>
      </c>
      <c r="F594" t="s">
        <v>15</v>
      </c>
      <c r="G594">
        <v>1.1599999999999999</v>
      </c>
      <c r="H594" s="71">
        <v>1000</v>
      </c>
      <c r="I594" t="s">
        <v>114</v>
      </c>
      <c r="J594" s="72">
        <v>-11618.59</v>
      </c>
      <c r="K594" s="72">
        <v>80279.100000000006</v>
      </c>
    </row>
    <row r="595" spans="5:11" x14ac:dyDescent="0.2">
      <c r="E595" t="s">
        <v>390</v>
      </c>
      <c r="F595" t="s">
        <v>15</v>
      </c>
      <c r="G595">
        <v>101.47</v>
      </c>
      <c r="H595" s="71">
        <v>1000</v>
      </c>
      <c r="I595" t="s">
        <v>115</v>
      </c>
      <c r="J595" s="72">
        <v>-1014700</v>
      </c>
      <c r="K595" s="72">
        <v>91897.69</v>
      </c>
    </row>
    <row r="596" spans="5:11" x14ac:dyDescent="0.2">
      <c r="E596" t="s">
        <v>390</v>
      </c>
      <c r="F596" t="s">
        <v>15</v>
      </c>
      <c r="G596">
        <v>101.47</v>
      </c>
      <c r="H596" s="71">
        <v>1000</v>
      </c>
      <c r="I596" t="s">
        <v>113</v>
      </c>
      <c r="J596">
        <v>-20</v>
      </c>
      <c r="K596" s="72">
        <v>1106597.69</v>
      </c>
    </row>
    <row r="597" spans="5:11" x14ac:dyDescent="0.2">
      <c r="E597" t="s">
        <v>390</v>
      </c>
      <c r="F597" t="s">
        <v>15</v>
      </c>
      <c r="G597">
        <v>1.1599999999999999</v>
      </c>
      <c r="H597" s="71">
        <v>1000</v>
      </c>
      <c r="I597" t="s">
        <v>114</v>
      </c>
      <c r="J597" s="72">
        <v>-11618.59</v>
      </c>
      <c r="K597" s="72">
        <v>1106617.69</v>
      </c>
    </row>
    <row r="598" spans="5:11" x14ac:dyDescent="0.2">
      <c r="E598" t="s">
        <v>390</v>
      </c>
      <c r="F598" t="s">
        <v>15</v>
      </c>
      <c r="G598">
        <v>101.47</v>
      </c>
      <c r="H598" s="71">
        <v>1000</v>
      </c>
      <c r="I598" t="s">
        <v>115</v>
      </c>
      <c r="J598" s="72">
        <v>-1014700</v>
      </c>
      <c r="K598" s="72">
        <v>1118236.28</v>
      </c>
    </row>
    <row r="599" spans="5:11" x14ac:dyDescent="0.2">
      <c r="E599" t="s">
        <v>390</v>
      </c>
      <c r="F599" t="s">
        <v>15</v>
      </c>
      <c r="G599">
        <v>101.47</v>
      </c>
      <c r="H599" s="71">
        <v>1000</v>
      </c>
      <c r="I599" t="s">
        <v>113</v>
      </c>
      <c r="J599">
        <v>-20</v>
      </c>
      <c r="K599" s="72">
        <v>2132936.2799999998</v>
      </c>
    </row>
    <row r="600" spans="5:11" x14ac:dyDescent="0.2">
      <c r="E600" t="s">
        <v>390</v>
      </c>
      <c r="F600" t="s">
        <v>15</v>
      </c>
      <c r="G600">
        <v>1.1599999999999999</v>
      </c>
      <c r="H600" s="71">
        <v>1000</v>
      </c>
      <c r="I600" t="s">
        <v>114</v>
      </c>
      <c r="J600" s="72">
        <v>-11618.59</v>
      </c>
      <c r="K600" s="72">
        <v>2132956.2799999998</v>
      </c>
    </row>
    <row r="601" spans="5:11" x14ac:dyDescent="0.2">
      <c r="E601" t="s">
        <v>390</v>
      </c>
      <c r="F601" t="s">
        <v>15</v>
      </c>
      <c r="G601">
        <v>101.47</v>
      </c>
      <c r="H601" s="71">
        <v>1000</v>
      </c>
      <c r="I601" t="s">
        <v>115</v>
      </c>
      <c r="J601" s="72">
        <v>-1014700</v>
      </c>
      <c r="K601" s="72">
        <v>2144574.87</v>
      </c>
    </row>
    <row r="602" spans="5:11" x14ac:dyDescent="0.2">
      <c r="E602" t="s">
        <v>390</v>
      </c>
      <c r="F602" t="s">
        <v>15</v>
      </c>
      <c r="G602">
        <v>101.47</v>
      </c>
      <c r="H602" s="71">
        <v>1000</v>
      </c>
      <c r="I602" t="s">
        <v>113</v>
      </c>
      <c r="J602">
        <v>-20</v>
      </c>
      <c r="K602" s="72">
        <v>3159274.87</v>
      </c>
    </row>
    <row r="603" spans="5:11" x14ac:dyDescent="0.2">
      <c r="E603" t="s">
        <v>390</v>
      </c>
      <c r="F603" t="s">
        <v>15</v>
      </c>
      <c r="G603">
        <v>1.1599999999999999</v>
      </c>
      <c r="H603" s="71">
        <v>1000</v>
      </c>
      <c r="I603" t="s">
        <v>114</v>
      </c>
      <c r="J603" s="72">
        <v>-11618.59</v>
      </c>
      <c r="K603" s="72">
        <v>3159294.87</v>
      </c>
    </row>
    <row r="604" spans="5:11" x14ac:dyDescent="0.2">
      <c r="E604" t="s">
        <v>390</v>
      </c>
      <c r="F604" t="s">
        <v>15</v>
      </c>
      <c r="G604">
        <v>101.47</v>
      </c>
      <c r="H604" s="71">
        <v>1000</v>
      </c>
      <c r="I604" t="s">
        <v>115</v>
      </c>
      <c r="J604" s="72">
        <v>-1014700</v>
      </c>
      <c r="K604" s="72">
        <v>3170913.46</v>
      </c>
    </row>
    <row r="605" spans="5:11" x14ac:dyDescent="0.2">
      <c r="E605" t="s">
        <v>390</v>
      </c>
      <c r="F605" t="s">
        <v>15</v>
      </c>
      <c r="G605">
        <v>101.47</v>
      </c>
      <c r="H605" s="71">
        <v>1000</v>
      </c>
      <c r="I605" t="s">
        <v>113</v>
      </c>
      <c r="J605">
        <v>-20</v>
      </c>
      <c r="K605" s="72">
        <v>4185613.46</v>
      </c>
    </row>
    <row r="606" spans="5:11" x14ac:dyDescent="0.2">
      <c r="E606" t="s">
        <v>390</v>
      </c>
      <c r="F606" t="s">
        <v>15</v>
      </c>
      <c r="G606">
        <v>1.1599999999999999</v>
      </c>
      <c r="H606" s="71">
        <v>1000</v>
      </c>
      <c r="I606" t="s">
        <v>114</v>
      </c>
      <c r="J606" s="72">
        <v>-11618.59</v>
      </c>
      <c r="K606" s="72">
        <v>4185633.46</v>
      </c>
    </row>
    <row r="607" spans="5:11" x14ac:dyDescent="0.2">
      <c r="E607" t="s">
        <v>390</v>
      </c>
      <c r="F607" t="s">
        <v>15</v>
      </c>
      <c r="G607">
        <v>101.47</v>
      </c>
      <c r="H607" s="71">
        <v>1000</v>
      </c>
      <c r="I607" t="s">
        <v>115</v>
      </c>
      <c r="J607" s="72">
        <v>-1014700</v>
      </c>
      <c r="K607" s="72">
        <v>4197252.05</v>
      </c>
    </row>
    <row r="608" spans="5:11" x14ac:dyDescent="0.2">
      <c r="E608" t="s">
        <v>348</v>
      </c>
      <c r="F608" t="s">
        <v>15</v>
      </c>
      <c r="G608">
        <v>101.38</v>
      </c>
      <c r="H608" s="71">
        <v>1000</v>
      </c>
      <c r="I608" t="s">
        <v>113</v>
      </c>
      <c r="J608">
        <v>-20</v>
      </c>
      <c r="K608" s="72">
        <v>5211952.05</v>
      </c>
    </row>
    <row r="609" spans="5:11" x14ac:dyDescent="0.2">
      <c r="E609" t="s">
        <v>348</v>
      </c>
      <c r="F609" t="s">
        <v>15</v>
      </c>
      <c r="G609">
        <v>1.1499999999999999</v>
      </c>
      <c r="H609" s="71">
        <v>1000</v>
      </c>
      <c r="I609" t="s">
        <v>114</v>
      </c>
      <c r="J609" s="72">
        <v>-11538.46</v>
      </c>
      <c r="K609" s="72">
        <v>5211972.05</v>
      </c>
    </row>
    <row r="610" spans="5:11" x14ac:dyDescent="0.2">
      <c r="E610" t="s">
        <v>348</v>
      </c>
      <c r="F610" t="s">
        <v>15</v>
      </c>
      <c r="G610">
        <v>101.38</v>
      </c>
      <c r="H610" s="71">
        <v>1000</v>
      </c>
      <c r="I610" t="s">
        <v>115</v>
      </c>
      <c r="J610" s="72">
        <v>-1013800</v>
      </c>
      <c r="K610" s="72">
        <v>5223510.51</v>
      </c>
    </row>
    <row r="611" spans="5:11" x14ac:dyDescent="0.2">
      <c r="E611" t="s">
        <v>348</v>
      </c>
      <c r="F611" t="s">
        <v>15</v>
      </c>
      <c r="G611">
        <v>101.38</v>
      </c>
      <c r="H611" s="71">
        <v>1000</v>
      </c>
      <c r="I611" t="s">
        <v>113</v>
      </c>
      <c r="J611">
        <v>-20</v>
      </c>
      <c r="K611" s="72">
        <v>6237310.5099999998</v>
      </c>
    </row>
    <row r="612" spans="5:11" x14ac:dyDescent="0.2">
      <c r="E612" t="s">
        <v>348</v>
      </c>
      <c r="F612" t="s">
        <v>15</v>
      </c>
      <c r="G612">
        <v>1.1499999999999999</v>
      </c>
      <c r="H612" s="71">
        <v>1000</v>
      </c>
      <c r="I612" t="s">
        <v>114</v>
      </c>
      <c r="J612" s="72">
        <v>-11538.46</v>
      </c>
      <c r="K612" s="72">
        <v>6237330.5099999998</v>
      </c>
    </row>
    <row r="613" spans="5:11" x14ac:dyDescent="0.2">
      <c r="E613" t="s">
        <v>348</v>
      </c>
      <c r="F613" t="s">
        <v>15</v>
      </c>
      <c r="G613">
        <v>101.38</v>
      </c>
      <c r="H613" s="71">
        <v>1000</v>
      </c>
      <c r="I613" t="s">
        <v>115</v>
      </c>
      <c r="J613" s="72">
        <v>-1013800</v>
      </c>
      <c r="K613" s="72">
        <v>6248868.9699999997</v>
      </c>
    </row>
    <row r="614" spans="5:11" x14ac:dyDescent="0.2">
      <c r="E614" t="s">
        <v>348</v>
      </c>
      <c r="F614" t="s">
        <v>15</v>
      </c>
      <c r="G614">
        <v>101.38</v>
      </c>
      <c r="H614" s="71">
        <v>1000</v>
      </c>
      <c r="I614" t="s">
        <v>113</v>
      </c>
      <c r="J614">
        <v>-20</v>
      </c>
      <c r="K614" s="72">
        <v>7262668.9699999997</v>
      </c>
    </row>
    <row r="615" spans="5:11" x14ac:dyDescent="0.2">
      <c r="E615" t="s">
        <v>348</v>
      </c>
      <c r="F615" t="s">
        <v>15</v>
      </c>
      <c r="G615">
        <v>1.1499999999999999</v>
      </c>
      <c r="H615" s="71">
        <v>1000</v>
      </c>
      <c r="I615" t="s">
        <v>114</v>
      </c>
      <c r="J615" s="72">
        <v>-11538.46</v>
      </c>
      <c r="K615" s="72">
        <v>7262688.9699999997</v>
      </c>
    </row>
    <row r="616" spans="5:11" x14ac:dyDescent="0.2">
      <c r="E616" t="s">
        <v>348</v>
      </c>
      <c r="F616" t="s">
        <v>15</v>
      </c>
      <c r="G616">
        <v>101.38</v>
      </c>
      <c r="H616" s="71">
        <v>1000</v>
      </c>
      <c r="I616" t="s">
        <v>115</v>
      </c>
      <c r="J616" s="72">
        <v>-1013800</v>
      </c>
      <c r="K616" s="72">
        <v>7274227.4400000004</v>
      </c>
    </row>
    <row r="617" spans="5:11" x14ac:dyDescent="0.2">
      <c r="E617" t="s">
        <v>504</v>
      </c>
      <c r="F617" t="s">
        <v>17</v>
      </c>
      <c r="G617">
        <v>103.82</v>
      </c>
      <c r="H617" s="71">
        <v>1000</v>
      </c>
      <c r="I617" t="s">
        <v>113</v>
      </c>
      <c r="J617">
        <v>-20</v>
      </c>
      <c r="K617" s="72">
        <v>8288027.4400000004</v>
      </c>
    </row>
    <row r="618" spans="5:11" x14ac:dyDescent="0.2">
      <c r="E618" t="s">
        <v>504</v>
      </c>
      <c r="F618" t="s">
        <v>17</v>
      </c>
      <c r="G618">
        <v>1.0900000000000001</v>
      </c>
      <c r="H618" s="71">
        <v>1000</v>
      </c>
      <c r="I618" t="s">
        <v>114</v>
      </c>
      <c r="J618" s="72">
        <v>-10897.44</v>
      </c>
      <c r="K618" s="72">
        <v>8288047.4400000004</v>
      </c>
    </row>
    <row r="619" spans="5:11" x14ac:dyDescent="0.2">
      <c r="E619" t="s">
        <v>504</v>
      </c>
      <c r="F619" t="s">
        <v>17</v>
      </c>
      <c r="G619">
        <v>103.82</v>
      </c>
      <c r="H619" s="71">
        <v>1000</v>
      </c>
      <c r="I619" t="s">
        <v>115</v>
      </c>
      <c r="J619" s="72">
        <v>-1038200</v>
      </c>
      <c r="K619" s="72">
        <v>8298944.8700000001</v>
      </c>
    </row>
    <row r="620" spans="5:11" x14ac:dyDescent="0.2">
      <c r="E620" t="s">
        <v>504</v>
      </c>
      <c r="F620" t="s">
        <v>17</v>
      </c>
      <c r="G620">
        <v>103.82</v>
      </c>
      <c r="H620" s="71">
        <v>1000</v>
      </c>
      <c r="I620" t="s">
        <v>113</v>
      </c>
      <c r="J620">
        <v>-20</v>
      </c>
      <c r="K620" s="72">
        <v>9337144.8699999992</v>
      </c>
    </row>
    <row r="621" spans="5:11" x14ac:dyDescent="0.2">
      <c r="E621" t="s">
        <v>504</v>
      </c>
      <c r="F621" t="s">
        <v>17</v>
      </c>
      <c r="G621">
        <v>1.0900000000000001</v>
      </c>
      <c r="H621" s="71">
        <v>1000</v>
      </c>
      <c r="I621" t="s">
        <v>114</v>
      </c>
      <c r="J621" s="72">
        <v>-10897.44</v>
      </c>
      <c r="K621" s="72">
        <v>9337164.8699999992</v>
      </c>
    </row>
    <row r="622" spans="5:11" x14ac:dyDescent="0.2">
      <c r="E622" t="s">
        <v>504</v>
      </c>
      <c r="F622" t="s">
        <v>17</v>
      </c>
      <c r="G622">
        <v>103.82</v>
      </c>
      <c r="H622" s="71">
        <v>1000</v>
      </c>
      <c r="I622" t="s">
        <v>115</v>
      </c>
      <c r="J622" s="72">
        <v>-1038200</v>
      </c>
      <c r="K622" s="72">
        <v>9348062.3100000005</v>
      </c>
    </row>
    <row r="623" spans="5:11" x14ac:dyDescent="0.2">
      <c r="E623" t="s">
        <v>504</v>
      </c>
      <c r="F623" t="s">
        <v>17</v>
      </c>
      <c r="G623">
        <v>103.82</v>
      </c>
      <c r="H623" s="71">
        <v>1000</v>
      </c>
      <c r="I623" t="s">
        <v>113</v>
      </c>
      <c r="J623">
        <v>-20</v>
      </c>
      <c r="K623" s="72">
        <v>10386262.310000001</v>
      </c>
    </row>
    <row r="624" spans="5:11" x14ac:dyDescent="0.2">
      <c r="E624" t="s">
        <v>504</v>
      </c>
      <c r="F624" t="s">
        <v>17</v>
      </c>
      <c r="G624">
        <v>1.0900000000000001</v>
      </c>
      <c r="H624" s="71">
        <v>1000</v>
      </c>
      <c r="I624" t="s">
        <v>114</v>
      </c>
      <c r="J624" s="72">
        <v>-10897.44</v>
      </c>
      <c r="K624" s="72">
        <v>10386282.310000001</v>
      </c>
    </row>
    <row r="625" spans="5:11" x14ac:dyDescent="0.2">
      <c r="E625" t="s">
        <v>504</v>
      </c>
      <c r="F625" t="s">
        <v>17</v>
      </c>
      <c r="G625">
        <v>103.82</v>
      </c>
      <c r="H625" s="71">
        <v>1000</v>
      </c>
      <c r="I625" t="s">
        <v>115</v>
      </c>
      <c r="J625" s="72">
        <v>-1038200</v>
      </c>
      <c r="K625" s="72">
        <v>10397179.74</v>
      </c>
    </row>
    <row r="626" spans="5:11" x14ac:dyDescent="0.2">
      <c r="E626" t="s">
        <v>504</v>
      </c>
      <c r="F626" t="s">
        <v>17</v>
      </c>
      <c r="G626">
        <v>103.82</v>
      </c>
      <c r="H626" s="71">
        <v>1000</v>
      </c>
      <c r="I626" t="s">
        <v>113</v>
      </c>
      <c r="J626">
        <v>-20</v>
      </c>
      <c r="K626" s="72">
        <v>11435379.74</v>
      </c>
    </row>
    <row r="627" spans="5:11" x14ac:dyDescent="0.2">
      <c r="E627" t="s">
        <v>504</v>
      </c>
      <c r="F627" t="s">
        <v>17</v>
      </c>
      <c r="G627">
        <v>1.0900000000000001</v>
      </c>
      <c r="H627" s="71">
        <v>1000</v>
      </c>
      <c r="I627" t="s">
        <v>114</v>
      </c>
      <c r="J627" s="72">
        <v>-10897.44</v>
      </c>
      <c r="K627" s="72">
        <v>11435399.74</v>
      </c>
    </row>
    <row r="628" spans="5:11" x14ac:dyDescent="0.2">
      <c r="E628" t="s">
        <v>504</v>
      </c>
      <c r="F628" t="s">
        <v>17</v>
      </c>
      <c r="G628">
        <v>103.82</v>
      </c>
      <c r="H628" s="71">
        <v>1000</v>
      </c>
      <c r="I628" t="s">
        <v>115</v>
      </c>
      <c r="J628" s="72">
        <v>-1038200</v>
      </c>
      <c r="K628" s="72">
        <v>11446297.18</v>
      </c>
    </row>
    <row r="629" spans="5:11" x14ac:dyDescent="0.2">
      <c r="E629" t="s">
        <v>504</v>
      </c>
      <c r="F629" t="s">
        <v>17</v>
      </c>
      <c r="G629">
        <v>103.82</v>
      </c>
      <c r="H629" s="71">
        <v>1000</v>
      </c>
      <c r="I629" t="s">
        <v>113</v>
      </c>
      <c r="J629">
        <v>-20</v>
      </c>
      <c r="K629" s="72">
        <v>12484497.18</v>
      </c>
    </row>
    <row r="630" spans="5:11" x14ac:dyDescent="0.2">
      <c r="E630" t="s">
        <v>504</v>
      </c>
      <c r="F630" t="s">
        <v>17</v>
      </c>
      <c r="G630">
        <v>1.0900000000000001</v>
      </c>
      <c r="H630" s="71">
        <v>1000</v>
      </c>
      <c r="I630" t="s">
        <v>114</v>
      </c>
      <c r="J630" s="72">
        <v>-10897.44</v>
      </c>
      <c r="K630" s="72">
        <v>12484517.18</v>
      </c>
    </row>
    <row r="631" spans="5:11" x14ac:dyDescent="0.2">
      <c r="E631" t="s">
        <v>504</v>
      </c>
      <c r="F631" t="s">
        <v>17</v>
      </c>
      <c r="G631">
        <v>103.82</v>
      </c>
      <c r="H631" s="71">
        <v>1000</v>
      </c>
      <c r="I631" t="s">
        <v>115</v>
      </c>
      <c r="J631" s="72">
        <v>-1038200</v>
      </c>
      <c r="K631" s="72">
        <v>12495414.619999999</v>
      </c>
    </row>
    <row r="632" spans="5:11" x14ac:dyDescent="0.2">
      <c r="E632" t="s">
        <v>505</v>
      </c>
      <c r="F632" t="s">
        <v>17</v>
      </c>
      <c r="G632">
        <v>103.65</v>
      </c>
      <c r="H632" s="71">
        <v>1000</v>
      </c>
      <c r="I632" t="s">
        <v>113</v>
      </c>
      <c r="J632">
        <v>-20</v>
      </c>
      <c r="K632" s="72">
        <v>13533614.619999999</v>
      </c>
    </row>
    <row r="633" spans="5:11" x14ac:dyDescent="0.2">
      <c r="E633" t="s">
        <v>505</v>
      </c>
      <c r="F633" t="s">
        <v>17</v>
      </c>
      <c r="G633">
        <v>1.08</v>
      </c>
      <c r="H633" s="71">
        <v>1000</v>
      </c>
      <c r="I633" t="s">
        <v>114</v>
      </c>
      <c r="J633" s="72">
        <v>-10817.31</v>
      </c>
      <c r="K633" s="72">
        <v>13533634.619999999</v>
      </c>
    </row>
    <row r="634" spans="5:11" x14ac:dyDescent="0.2">
      <c r="E634" t="s">
        <v>505</v>
      </c>
      <c r="F634" t="s">
        <v>17</v>
      </c>
      <c r="G634">
        <v>103.65</v>
      </c>
      <c r="H634" s="71">
        <v>1000</v>
      </c>
      <c r="I634" t="s">
        <v>115</v>
      </c>
      <c r="J634" s="72">
        <v>-1036500</v>
      </c>
      <c r="K634" s="72">
        <v>13544451.92</v>
      </c>
    </row>
    <row r="635" spans="5:11" x14ac:dyDescent="0.2">
      <c r="E635" t="s">
        <v>506</v>
      </c>
      <c r="F635" t="s">
        <v>17</v>
      </c>
      <c r="G635">
        <v>103.5</v>
      </c>
      <c r="H635" s="71">
        <v>1000</v>
      </c>
      <c r="I635" t="s">
        <v>113</v>
      </c>
      <c r="J635">
        <v>-20</v>
      </c>
      <c r="K635" s="72">
        <v>14580951.92</v>
      </c>
    </row>
    <row r="636" spans="5:11" x14ac:dyDescent="0.2">
      <c r="E636" t="s">
        <v>506</v>
      </c>
      <c r="F636" t="s">
        <v>17</v>
      </c>
      <c r="G636">
        <v>1.07</v>
      </c>
      <c r="H636" s="71">
        <v>1000</v>
      </c>
      <c r="I636" t="s">
        <v>114</v>
      </c>
      <c r="J636" s="72">
        <v>-10737.18</v>
      </c>
      <c r="K636" s="72">
        <v>14580971.92</v>
      </c>
    </row>
    <row r="637" spans="5:11" x14ac:dyDescent="0.2">
      <c r="E637" t="s">
        <v>506</v>
      </c>
      <c r="F637" t="s">
        <v>17</v>
      </c>
      <c r="G637">
        <v>103.5</v>
      </c>
      <c r="H637" s="71">
        <v>1000</v>
      </c>
      <c r="I637" t="s">
        <v>115</v>
      </c>
      <c r="J637" s="72">
        <v>-1035000</v>
      </c>
      <c r="K637" s="72">
        <v>14591709.1</v>
      </c>
    </row>
    <row r="638" spans="5:11" x14ac:dyDescent="0.2">
      <c r="E638" t="s">
        <v>507</v>
      </c>
      <c r="F638" t="s">
        <v>17</v>
      </c>
      <c r="G638">
        <v>103.55</v>
      </c>
      <c r="H638" s="71">
        <v>1000</v>
      </c>
      <c r="I638" t="s">
        <v>113</v>
      </c>
      <c r="J638">
        <v>-20</v>
      </c>
      <c r="K638" s="72">
        <v>15626709.1</v>
      </c>
    </row>
    <row r="639" spans="5:11" x14ac:dyDescent="0.2">
      <c r="E639" t="s">
        <v>507</v>
      </c>
      <c r="F639" t="s">
        <v>17</v>
      </c>
      <c r="G639">
        <v>1.07</v>
      </c>
      <c r="H639" s="71">
        <v>1000</v>
      </c>
      <c r="I639" t="s">
        <v>114</v>
      </c>
      <c r="J639" s="72">
        <v>-10657.05</v>
      </c>
      <c r="K639" s="72">
        <v>15626729.1</v>
      </c>
    </row>
    <row r="640" spans="5:11" x14ac:dyDescent="0.2">
      <c r="E640" t="s">
        <v>507</v>
      </c>
      <c r="F640" t="s">
        <v>17</v>
      </c>
      <c r="G640">
        <v>103.55</v>
      </c>
      <c r="H640" s="71">
        <v>1000</v>
      </c>
      <c r="I640" t="s">
        <v>115</v>
      </c>
      <c r="J640" s="72">
        <v>-1035500</v>
      </c>
      <c r="K640" s="72">
        <v>15637386.15</v>
      </c>
    </row>
    <row r="641" spans="5:11" x14ac:dyDescent="0.2">
      <c r="E641" t="s">
        <v>507</v>
      </c>
      <c r="F641" t="s">
        <v>17</v>
      </c>
      <c r="G641">
        <v>103.55</v>
      </c>
      <c r="H641" s="71">
        <v>1000</v>
      </c>
      <c r="I641" t="s">
        <v>113</v>
      </c>
      <c r="J641">
        <v>-20</v>
      </c>
      <c r="K641" s="72">
        <v>16672886.15</v>
      </c>
    </row>
    <row r="642" spans="5:11" x14ac:dyDescent="0.2">
      <c r="E642" t="s">
        <v>507</v>
      </c>
      <c r="F642" t="s">
        <v>17</v>
      </c>
      <c r="G642">
        <v>1.07</v>
      </c>
      <c r="H642" s="71">
        <v>1000</v>
      </c>
      <c r="I642" t="s">
        <v>114</v>
      </c>
      <c r="J642" s="72">
        <v>-10657.05</v>
      </c>
      <c r="K642" s="72">
        <v>16672906.15</v>
      </c>
    </row>
    <row r="643" spans="5:11" x14ac:dyDescent="0.2">
      <c r="E643" t="s">
        <v>507</v>
      </c>
      <c r="F643" t="s">
        <v>17</v>
      </c>
      <c r="G643">
        <v>103.55</v>
      </c>
      <c r="H643" s="71">
        <v>1000</v>
      </c>
      <c r="I643" t="s">
        <v>115</v>
      </c>
      <c r="J643" s="72">
        <v>-1035500</v>
      </c>
      <c r="K643" s="72">
        <v>16683563.210000001</v>
      </c>
    </row>
    <row r="644" spans="5:11" x14ac:dyDescent="0.2">
      <c r="E644" t="s">
        <v>507</v>
      </c>
      <c r="F644" t="s">
        <v>17</v>
      </c>
      <c r="G644">
        <v>103.55</v>
      </c>
      <c r="H644" s="71">
        <v>1000</v>
      </c>
      <c r="I644" t="s">
        <v>113</v>
      </c>
      <c r="J644">
        <v>-20</v>
      </c>
      <c r="K644" s="72">
        <v>17719063.210000001</v>
      </c>
    </row>
    <row r="645" spans="5:11" x14ac:dyDescent="0.2">
      <c r="E645" t="s">
        <v>507</v>
      </c>
      <c r="F645" t="s">
        <v>17</v>
      </c>
      <c r="G645">
        <v>1.07</v>
      </c>
      <c r="H645" s="71">
        <v>1000</v>
      </c>
      <c r="I645" t="s">
        <v>114</v>
      </c>
      <c r="J645" s="72">
        <v>-10657.05</v>
      </c>
      <c r="K645" s="72">
        <v>17719083.210000001</v>
      </c>
    </row>
    <row r="646" spans="5:11" x14ac:dyDescent="0.2">
      <c r="E646" t="s">
        <v>507</v>
      </c>
      <c r="F646" t="s">
        <v>17</v>
      </c>
      <c r="G646">
        <v>103.55</v>
      </c>
      <c r="H646" s="71">
        <v>1000</v>
      </c>
      <c r="I646" t="s">
        <v>115</v>
      </c>
      <c r="J646" s="72">
        <v>-1035500</v>
      </c>
      <c r="K646" s="72">
        <v>17729740.260000002</v>
      </c>
    </row>
    <row r="647" spans="5:11" x14ac:dyDescent="0.2">
      <c r="E647" t="s">
        <v>270</v>
      </c>
      <c r="F647" t="s">
        <v>15</v>
      </c>
      <c r="G647">
        <v>101.05</v>
      </c>
      <c r="H647" s="71">
        <v>-1000</v>
      </c>
      <c r="I647" t="s">
        <v>113</v>
      </c>
      <c r="J647">
        <v>-20</v>
      </c>
      <c r="K647" s="72">
        <v>18765240.260000002</v>
      </c>
    </row>
    <row r="648" spans="5:11" x14ac:dyDescent="0.2">
      <c r="E648" t="s">
        <v>270</v>
      </c>
      <c r="F648" t="s">
        <v>15</v>
      </c>
      <c r="G648">
        <v>1.06</v>
      </c>
      <c r="H648" s="71">
        <v>-1000</v>
      </c>
      <c r="I648" t="s">
        <v>114</v>
      </c>
      <c r="J648" s="72">
        <v>10576.92</v>
      </c>
      <c r="K648" s="72">
        <v>18765260.260000002</v>
      </c>
    </row>
    <row r="649" spans="5:11" x14ac:dyDescent="0.2">
      <c r="E649" t="s">
        <v>270</v>
      </c>
      <c r="F649" t="s">
        <v>15</v>
      </c>
      <c r="G649">
        <v>101.05</v>
      </c>
      <c r="H649" s="71">
        <v>-1000</v>
      </c>
      <c r="I649" t="s">
        <v>115</v>
      </c>
      <c r="J649" s="72">
        <v>1010500</v>
      </c>
      <c r="K649" s="72">
        <v>18754683.329999998</v>
      </c>
    </row>
    <row r="650" spans="5:11" x14ac:dyDescent="0.2">
      <c r="E650" t="s">
        <v>270</v>
      </c>
      <c r="F650" t="s">
        <v>15</v>
      </c>
      <c r="G650">
        <v>101.05</v>
      </c>
      <c r="H650" s="71">
        <v>-1000</v>
      </c>
      <c r="I650" t="s">
        <v>113</v>
      </c>
      <c r="J650">
        <v>-20</v>
      </c>
      <c r="K650" s="72">
        <v>17744183.329999998</v>
      </c>
    </row>
    <row r="651" spans="5:11" x14ac:dyDescent="0.2">
      <c r="E651" t="s">
        <v>270</v>
      </c>
      <c r="F651" t="s">
        <v>15</v>
      </c>
      <c r="G651">
        <v>1.06</v>
      </c>
      <c r="H651" s="71">
        <v>-1000</v>
      </c>
      <c r="I651" t="s">
        <v>114</v>
      </c>
      <c r="J651" s="72">
        <v>10576.92</v>
      </c>
      <c r="K651" s="72">
        <v>17744203.329999998</v>
      </c>
    </row>
    <row r="652" spans="5:11" x14ac:dyDescent="0.2">
      <c r="E652" t="s">
        <v>270</v>
      </c>
      <c r="F652" t="s">
        <v>15</v>
      </c>
      <c r="G652">
        <v>101.05</v>
      </c>
      <c r="H652" s="71">
        <v>-1000</v>
      </c>
      <c r="I652" t="s">
        <v>115</v>
      </c>
      <c r="J652" s="72">
        <v>1010500</v>
      </c>
      <c r="K652" s="72">
        <v>17733626.41</v>
      </c>
    </row>
    <row r="653" spans="5:11" x14ac:dyDescent="0.2">
      <c r="E653" t="s">
        <v>271</v>
      </c>
      <c r="F653" t="s">
        <v>15</v>
      </c>
      <c r="G653">
        <v>101.04</v>
      </c>
      <c r="H653" s="71">
        <v>-1000</v>
      </c>
      <c r="I653" t="s">
        <v>113</v>
      </c>
      <c r="J653">
        <v>-20</v>
      </c>
      <c r="K653" s="72">
        <v>16723126.41</v>
      </c>
    </row>
    <row r="654" spans="5:11" x14ac:dyDescent="0.2">
      <c r="E654" t="s">
        <v>271</v>
      </c>
      <c r="F654" t="s">
        <v>15</v>
      </c>
      <c r="G654">
        <v>1.05</v>
      </c>
      <c r="H654" s="71">
        <v>-1000</v>
      </c>
      <c r="I654" t="s">
        <v>114</v>
      </c>
      <c r="J654" s="72">
        <v>10496.79</v>
      </c>
      <c r="K654" s="72">
        <v>16723146.41</v>
      </c>
    </row>
    <row r="655" spans="5:11" x14ac:dyDescent="0.2">
      <c r="E655" t="s">
        <v>271</v>
      </c>
      <c r="F655" t="s">
        <v>15</v>
      </c>
      <c r="G655">
        <v>101.04</v>
      </c>
      <c r="H655" s="71">
        <v>-1000</v>
      </c>
      <c r="I655" t="s">
        <v>115</v>
      </c>
      <c r="J655" s="72">
        <v>1010400</v>
      </c>
      <c r="K655" s="72">
        <v>16712649.619999999</v>
      </c>
    </row>
    <row r="656" spans="5:11" x14ac:dyDescent="0.2">
      <c r="E656" t="s">
        <v>271</v>
      </c>
      <c r="F656" t="s">
        <v>15</v>
      </c>
      <c r="G656">
        <v>101.04</v>
      </c>
      <c r="H656" s="71">
        <v>-1000</v>
      </c>
      <c r="I656" t="s">
        <v>113</v>
      </c>
      <c r="J656">
        <v>-20</v>
      </c>
      <c r="K656" s="72">
        <v>15702249.619999999</v>
      </c>
    </row>
    <row r="657" spans="5:11" x14ac:dyDescent="0.2">
      <c r="E657" t="s">
        <v>271</v>
      </c>
      <c r="F657" t="s">
        <v>15</v>
      </c>
      <c r="G657">
        <v>1.05</v>
      </c>
      <c r="H657" s="71">
        <v>-1000</v>
      </c>
      <c r="I657" t="s">
        <v>114</v>
      </c>
      <c r="J657" s="72">
        <v>10496.79</v>
      </c>
      <c r="K657" s="72">
        <v>15702269.619999999</v>
      </c>
    </row>
    <row r="658" spans="5:11" x14ac:dyDescent="0.2">
      <c r="E658" t="s">
        <v>271</v>
      </c>
      <c r="F658" t="s">
        <v>15</v>
      </c>
      <c r="G658">
        <v>101.04</v>
      </c>
      <c r="H658" s="71">
        <v>-1000</v>
      </c>
      <c r="I658" t="s">
        <v>115</v>
      </c>
      <c r="J658" s="72">
        <v>1010400</v>
      </c>
      <c r="K658" s="72">
        <v>15691772.82</v>
      </c>
    </row>
    <row r="659" spans="5:11" x14ac:dyDescent="0.2">
      <c r="E659" t="s">
        <v>271</v>
      </c>
      <c r="F659" t="s">
        <v>15</v>
      </c>
      <c r="G659">
        <v>101.04</v>
      </c>
      <c r="H659" s="71">
        <v>-1000</v>
      </c>
      <c r="I659" t="s">
        <v>113</v>
      </c>
      <c r="J659">
        <v>-20</v>
      </c>
      <c r="K659" s="72">
        <v>14681372.82</v>
      </c>
    </row>
    <row r="660" spans="5:11" x14ac:dyDescent="0.2">
      <c r="E660" t="s">
        <v>271</v>
      </c>
      <c r="F660" t="s">
        <v>15</v>
      </c>
      <c r="G660">
        <v>1.05</v>
      </c>
      <c r="H660" s="71">
        <v>-1000</v>
      </c>
      <c r="I660" t="s">
        <v>114</v>
      </c>
      <c r="J660" s="72">
        <v>10496.79</v>
      </c>
      <c r="K660" s="72">
        <v>14681392.82</v>
      </c>
    </row>
    <row r="661" spans="5:11" x14ac:dyDescent="0.2">
      <c r="E661" t="s">
        <v>271</v>
      </c>
      <c r="F661" t="s">
        <v>15</v>
      </c>
      <c r="G661">
        <v>101.04</v>
      </c>
      <c r="H661" s="71">
        <v>-1000</v>
      </c>
      <c r="I661" t="s">
        <v>115</v>
      </c>
      <c r="J661" s="72">
        <v>1010400</v>
      </c>
      <c r="K661" s="72">
        <v>14670896.029999999</v>
      </c>
    </row>
    <row r="662" spans="5:11" x14ac:dyDescent="0.2">
      <c r="E662" t="s">
        <v>272</v>
      </c>
      <c r="F662" t="s">
        <v>15</v>
      </c>
      <c r="G662">
        <v>101</v>
      </c>
      <c r="H662" s="71">
        <v>-1000</v>
      </c>
      <c r="I662" t="s">
        <v>113</v>
      </c>
      <c r="J662">
        <v>-20</v>
      </c>
      <c r="K662" s="72">
        <v>13660496.029999999</v>
      </c>
    </row>
    <row r="663" spans="5:11" x14ac:dyDescent="0.2">
      <c r="E663" t="s">
        <v>272</v>
      </c>
      <c r="F663" t="s">
        <v>15</v>
      </c>
      <c r="G663">
        <v>1.04</v>
      </c>
      <c r="H663" s="71">
        <v>-1000</v>
      </c>
      <c r="I663" t="s">
        <v>114</v>
      </c>
      <c r="J663" s="72">
        <v>10416.67</v>
      </c>
      <c r="K663" s="72">
        <v>13660516.029999999</v>
      </c>
    </row>
    <row r="664" spans="5:11" x14ac:dyDescent="0.2">
      <c r="E664" t="s">
        <v>272</v>
      </c>
      <c r="F664" t="s">
        <v>15</v>
      </c>
      <c r="G664">
        <v>101</v>
      </c>
      <c r="H664" s="71">
        <v>-1000</v>
      </c>
      <c r="I664" t="s">
        <v>115</v>
      </c>
      <c r="J664" s="72">
        <v>1010000</v>
      </c>
      <c r="K664" s="72">
        <v>13650099.359999999</v>
      </c>
    </row>
    <row r="665" spans="5:11" x14ac:dyDescent="0.2">
      <c r="E665" t="s">
        <v>272</v>
      </c>
      <c r="F665" t="s">
        <v>15</v>
      </c>
      <c r="G665">
        <v>101</v>
      </c>
      <c r="H665" s="71">
        <v>-1000</v>
      </c>
      <c r="I665" t="s">
        <v>113</v>
      </c>
      <c r="J665">
        <v>-20</v>
      </c>
      <c r="K665" s="72">
        <v>12640099.359999999</v>
      </c>
    </row>
    <row r="666" spans="5:11" x14ac:dyDescent="0.2">
      <c r="E666" t="s">
        <v>272</v>
      </c>
      <c r="F666" t="s">
        <v>15</v>
      </c>
      <c r="G666">
        <v>1.04</v>
      </c>
      <c r="H666" s="71">
        <v>-1000</v>
      </c>
      <c r="I666" t="s">
        <v>114</v>
      </c>
      <c r="J666" s="72">
        <v>10416.67</v>
      </c>
      <c r="K666" s="72">
        <v>12640119.359999999</v>
      </c>
    </row>
    <row r="667" spans="5:11" x14ac:dyDescent="0.2">
      <c r="E667" t="s">
        <v>272</v>
      </c>
      <c r="F667" t="s">
        <v>15</v>
      </c>
      <c r="G667">
        <v>101</v>
      </c>
      <c r="H667" s="71">
        <v>-1000</v>
      </c>
      <c r="I667" t="s">
        <v>115</v>
      </c>
      <c r="J667" s="72">
        <v>1010000</v>
      </c>
      <c r="K667" s="72">
        <v>12629702.689999999</v>
      </c>
    </row>
    <row r="668" spans="5:11" x14ac:dyDescent="0.2">
      <c r="E668" t="s">
        <v>272</v>
      </c>
      <c r="F668" t="s">
        <v>15</v>
      </c>
      <c r="G668">
        <v>101</v>
      </c>
      <c r="H668" s="71">
        <v>-1000</v>
      </c>
      <c r="I668" t="s">
        <v>113</v>
      </c>
      <c r="J668">
        <v>-20</v>
      </c>
      <c r="K668" s="72">
        <v>11619702.689999999</v>
      </c>
    </row>
    <row r="669" spans="5:11" x14ac:dyDescent="0.2">
      <c r="E669" t="s">
        <v>272</v>
      </c>
      <c r="F669" t="s">
        <v>15</v>
      </c>
      <c r="G669">
        <v>1.04</v>
      </c>
      <c r="H669" s="71">
        <v>-1000</v>
      </c>
      <c r="I669" t="s">
        <v>114</v>
      </c>
      <c r="J669" s="72">
        <v>10416.67</v>
      </c>
      <c r="K669" s="72">
        <v>11619722.689999999</v>
      </c>
    </row>
    <row r="670" spans="5:11" x14ac:dyDescent="0.2">
      <c r="E670" t="s">
        <v>272</v>
      </c>
      <c r="F670" t="s">
        <v>15</v>
      </c>
      <c r="G670">
        <v>101</v>
      </c>
      <c r="H670" s="71">
        <v>-1000</v>
      </c>
      <c r="I670" t="s">
        <v>115</v>
      </c>
      <c r="J670" s="72">
        <v>1010000</v>
      </c>
      <c r="K670" s="72">
        <v>11609306.029999999</v>
      </c>
    </row>
    <row r="671" spans="5:11" x14ac:dyDescent="0.2">
      <c r="E671" t="s">
        <v>508</v>
      </c>
      <c r="F671" t="s">
        <v>15</v>
      </c>
      <c r="G671">
        <v>101.02</v>
      </c>
      <c r="H671" s="71">
        <v>-1000</v>
      </c>
      <c r="I671" t="s">
        <v>113</v>
      </c>
      <c r="J671">
        <v>-20</v>
      </c>
      <c r="K671" s="72">
        <v>10599306.029999999</v>
      </c>
    </row>
    <row r="672" spans="5:11" x14ac:dyDescent="0.2">
      <c r="E672" t="s">
        <v>508</v>
      </c>
      <c r="F672" t="s">
        <v>15</v>
      </c>
      <c r="G672">
        <v>1.03</v>
      </c>
      <c r="H672" s="71">
        <v>-1000</v>
      </c>
      <c r="I672" t="s">
        <v>114</v>
      </c>
      <c r="J672" s="72">
        <v>10336.540000000001</v>
      </c>
      <c r="K672" s="72">
        <v>10599326.029999999</v>
      </c>
    </row>
    <row r="673" spans="5:11" x14ac:dyDescent="0.2">
      <c r="E673" t="s">
        <v>508</v>
      </c>
      <c r="F673" t="s">
        <v>15</v>
      </c>
      <c r="G673">
        <v>101.02</v>
      </c>
      <c r="H673" s="71">
        <v>-1000</v>
      </c>
      <c r="I673" t="s">
        <v>115</v>
      </c>
      <c r="J673" s="72">
        <v>1010200</v>
      </c>
      <c r="K673" s="72">
        <v>10588989.49</v>
      </c>
    </row>
    <row r="674" spans="5:11" x14ac:dyDescent="0.2">
      <c r="E674" t="s">
        <v>508</v>
      </c>
      <c r="F674" t="s">
        <v>15</v>
      </c>
      <c r="G674">
        <v>101.02</v>
      </c>
      <c r="H674" s="71">
        <v>-1000</v>
      </c>
      <c r="I674" t="s">
        <v>113</v>
      </c>
      <c r="J674">
        <v>-20</v>
      </c>
      <c r="K674" s="72">
        <v>9578789.4900000002</v>
      </c>
    </row>
    <row r="675" spans="5:11" x14ac:dyDescent="0.2">
      <c r="E675" t="s">
        <v>508</v>
      </c>
      <c r="F675" t="s">
        <v>15</v>
      </c>
      <c r="G675">
        <v>1.03</v>
      </c>
      <c r="H675" s="71">
        <v>-1000</v>
      </c>
      <c r="I675" t="s">
        <v>114</v>
      </c>
      <c r="J675" s="72">
        <v>10336.540000000001</v>
      </c>
      <c r="K675" s="72">
        <v>9578809.4900000002</v>
      </c>
    </row>
    <row r="676" spans="5:11" x14ac:dyDescent="0.2">
      <c r="E676" t="s">
        <v>508</v>
      </c>
      <c r="F676" t="s">
        <v>15</v>
      </c>
      <c r="G676">
        <v>101.02</v>
      </c>
      <c r="H676" s="71">
        <v>-1000</v>
      </c>
      <c r="I676" t="s">
        <v>115</v>
      </c>
      <c r="J676" s="72">
        <v>1010200</v>
      </c>
      <c r="K676" s="72">
        <v>9568472.9499999993</v>
      </c>
    </row>
    <row r="677" spans="5:11" x14ac:dyDescent="0.2">
      <c r="E677" t="s">
        <v>509</v>
      </c>
      <c r="F677" t="s">
        <v>17</v>
      </c>
      <c r="G677">
        <v>103.41</v>
      </c>
      <c r="H677" s="71">
        <v>1000</v>
      </c>
      <c r="I677" t="s">
        <v>113</v>
      </c>
      <c r="J677">
        <v>-20</v>
      </c>
      <c r="K677" s="72">
        <v>8558272.9499999993</v>
      </c>
    </row>
    <row r="678" spans="5:11" x14ac:dyDescent="0.2">
      <c r="E678" t="s">
        <v>509</v>
      </c>
      <c r="F678" t="s">
        <v>17</v>
      </c>
      <c r="G678">
        <v>1</v>
      </c>
      <c r="H678" s="71">
        <v>1000</v>
      </c>
      <c r="I678" t="s">
        <v>114</v>
      </c>
      <c r="J678" s="72">
        <v>-10016.030000000001</v>
      </c>
      <c r="K678" s="72">
        <v>8558292.9499999993</v>
      </c>
    </row>
    <row r="679" spans="5:11" x14ac:dyDescent="0.2">
      <c r="E679" t="s">
        <v>509</v>
      </c>
      <c r="F679" t="s">
        <v>17</v>
      </c>
      <c r="G679">
        <v>103.41</v>
      </c>
      <c r="H679" s="71">
        <v>1000</v>
      </c>
      <c r="I679" t="s">
        <v>115</v>
      </c>
      <c r="J679" s="72">
        <v>-1034100</v>
      </c>
      <c r="K679" s="72">
        <v>8568308.9700000007</v>
      </c>
    </row>
    <row r="680" spans="5:11" x14ac:dyDescent="0.2">
      <c r="E680" t="s">
        <v>510</v>
      </c>
      <c r="F680" t="s">
        <v>17</v>
      </c>
      <c r="G680">
        <v>103.46</v>
      </c>
      <c r="H680" s="71">
        <v>1000</v>
      </c>
      <c r="I680" t="s">
        <v>113</v>
      </c>
      <c r="J680">
        <v>-20</v>
      </c>
      <c r="K680" s="72">
        <v>9602408.9700000007</v>
      </c>
    </row>
    <row r="681" spans="5:11" x14ac:dyDescent="0.2">
      <c r="E681" t="s">
        <v>510</v>
      </c>
      <c r="F681" t="s">
        <v>17</v>
      </c>
      <c r="G681">
        <v>0.99</v>
      </c>
      <c r="H681" s="71">
        <v>1000</v>
      </c>
      <c r="I681" t="s">
        <v>114</v>
      </c>
      <c r="J681" s="72">
        <v>-9935.9</v>
      </c>
      <c r="K681" s="72">
        <v>9602428.9700000007</v>
      </c>
    </row>
    <row r="682" spans="5:11" x14ac:dyDescent="0.2">
      <c r="E682" t="s">
        <v>510</v>
      </c>
      <c r="F682" t="s">
        <v>17</v>
      </c>
      <c r="G682">
        <v>103.46</v>
      </c>
      <c r="H682" s="71">
        <v>1000</v>
      </c>
      <c r="I682" t="s">
        <v>115</v>
      </c>
      <c r="J682" s="72">
        <v>-1034600</v>
      </c>
      <c r="K682" s="72">
        <v>9612364.8699999992</v>
      </c>
    </row>
    <row r="683" spans="5:11" x14ac:dyDescent="0.2">
      <c r="E683" t="s">
        <v>510</v>
      </c>
      <c r="F683" t="s">
        <v>17</v>
      </c>
      <c r="G683">
        <v>103.46</v>
      </c>
      <c r="H683" s="71">
        <v>1000</v>
      </c>
      <c r="I683" t="s">
        <v>113</v>
      </c>
      <c r="J683">
        <v>-20</v>
      </c>
      <c r="K683" s="72">
        <v>10646964.869999999</v>
      </c>
    </row>
    <row r="684" spans="5:11" x14ac:dyDescent="0.2">
      <c r="E684" t="s">
        <v>510</v>
      </c>
      <c r="F684" t="s">
        <v>17</v>
      </c>
      <c r="G684">
        <v>0.99</v>
      </c>
      <c r="H684" s="71">
        <v>1000</v>
      </c>
      <c r="I684" t="s">
        <v>114</v>
      </c>
      <c r="J684" s="72">
        <v>-9935.9</v>
      </c>
      <c r="K684" s="72">
        <v>10646984.869999999</v>
      </c>
    </row>
    <row r="685" spans="5:11" x14ac:dyDescent="0.2">
      <c r="E685" t="s">
        <v>510</v>
      </c>
      <c r="F685" t="s">
        <v>17</v>
      </c>
      <c r="G685">
        <v>103.46</v>
      </c>
      <c r="H685" s="71">
        <v>1000</v>
      </c>
      <c r="I685" t="s">
        <v>115</v>
      </c>
      <c r="J685" s="72">
        <v>-1034600</v>
      </c>
      <c r="K685" s="72">
        <v>10656920.77</v>
      </c>
    </row>
    <row r="686" spans="5:11" x14ac:dyDescent="0.2">
      <c r="E686" t="s">
        <v>511</v>
      </c>
      <c r="F686" t="s">
        <v>15</v>
      </c>
      <c r="G686">
        <v>101.42</v>
      </c>
      <c r="H686" s="71">
        <v>-1000</v>
      </c>
      <c r="I686" t="s">
        <v>113</v>
      </c>
      <c r="J686">
        <v>-20</v>
      </c>
      <c r="K686" s="72">
        <v>11691520.77</v>
      </c>
    </row>
    <row r="687" spans="5:11" x14ac:dyDescent="0.2">
      <c r="E687" t="s">
        <v>511</v>
      </c>
      <c r="F687" t="s">
        <v>15</v>
      </c>
      <c r="G687">
        <v>0.97</v>
      </c>
      <c r="H687" s="71">
        <v>-1000</v>
      </c>
      <c r="I687" t="s">
        <v>114</v>
      </c>
      <c r="J687" s="72">
        <v>9695.51</v>
      </c>
      <c r="K687" s="72">
        <v>11691540.77</v>
      </c>
    </row>
    <row r="688" spans="5:11" x14ac:dyDescent="0.2">
      <c r="E688" t="s">
        <v>511</v>
      </c>
      <c r="F688" t="s">
        <v>15</v>
      </c>
      <c r="G688">
        <v>101.42</v>
      </c>
      <c r="H688" s="71">
        <v>-1000</v>
      </c>
      <c r="I688" t="s">
        <v>115</v>
      </c>
      <c r="J688" s="72">
        <v>1014200</v>
      </c>
      <c r="K688" s="72">
        <v>11681845.26</v>
      </c>
    </row>
    <row r="689" spans="5:11" x14ac:dyDescent="0.2">
      <c r="E689" t="s">
        <v>511</v>
      </c>
      <c r="F689" t="s">
        <v>15</v>
      </c>
      <c r="G689">
        <v>101.42</v>
      </c>
      <c r="H689" s="71">
        <v>-1000</v>
      </c>
      <c r="I689" t="s">
        <v>113</v>
      </c>
      <c r="J689">
        <v>-20</v>
      </c>
      <c r="K689" s="72">
        <v>10667645.26</v>
      </c>
    </row>
    <row r="690" spans="5:11" x14ac:dyDescent="0.2">
      <c r="E690" t="s">
        <v>511</v>
      </c>
      <c r="F690" t="s">
        <v>15</v>
      </c>
      <c r="G690">
        <v>0.97</v>
      </c>
      <c r="H690" s="71">
        <v>-1000</v>
      </c>
      <c r="I690" t="s">
        <v>114</v>
      </c>
      <c r="J690" s="72">
        <v>9695.51</v>
      </c>
      <c r="K690" s="72">
        <v>10667665.26</v>
      </c>
    </row>
    <row r="691" spans="5:11" x14ac:dyDescent="0.2">
      <c r="E691" t="s">
        <v>511</v>
      </c>
      <c r="F691" t="s">
        <v>15</v>
      </c>
      <c r="G691">
        <v>101.42</v>
      </c>
      <c r="H691" s="71">
        <v>-1000</v>
      </c>
      <c r="I691" t="s">
        <v>115</v>
      </c>
      <c r="J691" s="72">
        <v>1014200</v>
      </c>
      <c r="K691" s="72">
        <v>10657969.74</v>
      </c>
    </row>
    <row r="692" spans="5:11" x14ac:dyDescent="0.2">
      <c r="E692" t="s">
        <v>511</v>
      </c>
      <c r="F692" t="s">
        <v>15</v>
      </c>
      <c r="G692">
        <v>101.42</v>
      </c>
      <c r="H692" s="71">
        <v>-1000</v>
      </c>
      <c r="I692" t="s">
        <v>113</v>
      </c>
      <c r="J692">
        <v>-20</v>
      </c>
      <c r="K692" s="72">
        <v>9643769.7400000002</v>
      </c>
    </row>
    <row r="693" spans="5:11" x14ac:dyDescent="0.2">
      <c r="E693" t="s">
        <v>511</v>
      </c>
      <c r="F693" t="s">
        <v>15</v>
      </c>
      <c r="G693">
        <v>0.97</v>
      </c>
      <c r="H693" s="71">
        <v>-1000</v>
      </c>
      <c r="I693" t="s">
        <v>114</v>
      </c>
      <c r="J693" s="72">
        <v>9695.51</v>
      </c>
      <c r="K693" s="72">
        <v>9643789.7400000002</v>
      </c>
    </row>
    <row r="694" spans="5:11" x14ac:dyDescent="0.2">
      <c r="E694" t="s">
        <v>511</v>
      </c>
      <c r="F694" t="s">
        <v>15</v>
      </c>
      <c r="G694">
        <v>101.42</v>
      </c>
      <c r="H694" s="71">
        <v>-1000</v>
      </c>
      <c r="I694" t="s">
        <v>115</v>
      </c>
      <c r="J694" s="72">
        <v>1014200</v>
      </c>
      <c r="K694" s="72">
        <v>9634094.2300000004</v>
      </c>
    </row>
    <row r="695" spans="5:11" x14ac:dyDescent="0.2">
      <c r="E695" t="s">
        <v>511</v>
      </c>
      <c r="F695" t="s">
        <v>15</v>
      </c>
      <c r="G695">
        <v>101.42</v>
      </c>
      <c r="H695" s="71">
        <v>-1000</v>
      </c>
      <c r="I695" t="s">
        <v>113</v>
      </c>
      <c r="J695">
        <v>-20</v>
      </c>
      <c r="K695" s="72">
        <v>8619894.2300000004</v>
      </c>
    </row>
    <row r="696" spans="5:11" x14ac:dyDescent="0.2">
      <c r="E696" t="s">
        <v>511</v>
      </c>
      <c r="F696" t="s">
        <v>15</v>
      </c>
      <c r="G696">
        <v>0.97</v>
      </c>
      <c r="H696" s="71">
        <v>-1000</v>
      </c>
      <c r="I696" t="s">
        <v>114</v>
      </c>
      <c r="J696" s="72">
        <v>9695.51</v>
      </c>
      <c r="K696" s="72">
        <v>8619914.2300000004</v>
      </c>
    </row>
    <row r="697" spans="5:11" x14ac:dyDescent="0.2">
      <c r="E697" t="s">
        <v>511</v>
      </c>
      <c r="F697" t="s">
        <v>15</v>
      </c>
      <c r="G697">
        <v>101.42</v>
      </c>
      <c r="H697" s="71">
        <v>-1000</v>
      </c>
      <c r="I697" t="s">
        <v>115</v>
      </c>
      <c r="J697" s="72">
        <v>1014200</v>
      </c>
      <c r="K697" s="72">
        <v>8610218.7200000007</v>
      </c>
    </row>
    <row r="698" spans="5:11" x14ac:dyDescent="0.2">
      <c r="E698" t="s">
        <v>511</v>
      </c>
      <c r="F698" t="s">
        <v>15</v>
      </c>
      <c r="G698">
        <v>101.42</v>
      </c>
      <c r="H698" s="71">
        <v>-1000</v>
      </c>
      <c r="I698" t="s">
        <v>113</v>
      </c>
      <c r="J698">
        <v>-20</v>
      </c>
      <c r="K698" s="72">
        <v>7596018.7199999997</v>
      </c>
    </row>
    <row r="699" spans="5:11" x14ac:dyDescent="0.2">
      <c r="E699" t="s">
        <v>511</v>
      </c>
      <c r="F699" t="s">
        <v>15</v>
      </c>
      <c r="G699">
        <v>0.97</v>
      </c>
      <c r="H699" s="71">
        <v>-1000</v>
      </c>
      <c r="I699" t="s">
        <v>114</v>
      </c>
      <c r="J699" s="72">
        <v>9695.51</v>
      </c>
      <c r="K699" s="72">
        <v>7596038.7199999997</v>
      </c>
    </row>
    <row r="700" spans="5:11" x14ac:dyDescent="0.2">
      <c r="E700" t="s">
        <v>511</v>
      </c>
      <c r="F700" t="s">
        <v>15</v>
      </c>
      <c r="G700">
        <v>101.42</v>
      </c>
      <c r="H700" s="71">
        <v>-1000</v>
      </c>
      <c r="I700" t="s">
        <v>115</v>
      </c>
      <c r="J700" s="72">
        <v>1014200</v>
      </c>
      <c r="K700" s="72">
        <v>7586343.21</v>
      </c>
    </row>
    <row r="701" spans="5:11" x14ac:dyDescent="0.2">
      <c r="E701" t="s">
        <v>512</v>
      </c>
      <c r="F701" t="s">
        <v>15</v>
      </c>
      <c r="G701">
        <v>101.39</v>
      </c>
      <c r="H701" s="71">
        <v>-1000</v>
      </c>
      <c r="I701" t="s">
        <v>113</v>
      </c>
      <c r="J701">
        <v>-20</v>
      </c>
      <c r="K701" s="72">
        <v>6572143.21</v>
      </c>
    </row>
    <row r="702" spans="5:11" x14ac:dyDescent="0.2">
      <c r="E702" t="s">
        <v>512</v>
      </c>
      <c r="F702" t="s">
        <v>15</v>
      </c>
      <c r="G702">
        <v>0.96</v>
      </c>
      <c r="H702" s="71">
        <v>-1000</v>
      </c>
      <c r="I702" t="s">
        <v>114</v>
      </c>
      <c r="J702" s="72">
        <v>9615.3799999999992</v>
      </c>
      <c r="K702" s="72">
        <v>6572163.21</v>
      </c>
    </row>
    <row r="703" spans="5:11" x14ac:dyDescent="0.2">
      <c r="E703" t="s">
        <v>512</v>
      </c>
      <c r="F703" t="s">
        <v>15</v>
      </c>
      <c r="G703">
        <v>101.39</v>
      </c>
      <c r="H703" s="71">
        <v>-1000</v>
      </c>
      <c r="I703" t="s">
        <v>115</v>
      </c>
      <c r="J703" s="72">
        <v>1013900</v>
      </c>
      <c r="K703" s="72">
        <v>6562547.8200000003</v>
      </c>
    </row>
    <row r="704" spans="5:11" x14ac:dyDescent="0.2">
      <c r="E704" t="s">
        <v>512</v>
      </c>
      <c r="F704" t="s">
        <v>15</v>
      </c>
      <c r="G704">
        <v>101.39</v>
      </c>
      <c r="H704" s="71">
        <v>-1000</v>
      </c>
      <c r="I704" t="s">
        <v>113</v>
      </c>
      <c r="J704">
        <v>-20</v>
      </c>
      <c r="K704" s="72">
        <v>5548647.8200000003</v>
      </c>
    </row>
    <row r="705" spans="5:11" x14ac:dyDescent="0.2">
      <c r="E705" t="s">
        <v>512</v>
      </c>
      <c r="F705" t="s">
        <v>15</v>
      </c>
      <c r="G705">
        <v>0.96</v>
      </c>
      <c r="H705" s="71">
        <v>-1000</v>
      </c>
      <c r="I705" t="s">
        <v>114</v>
      </c>
      <c r="J705" s="72">
        <v>9615.3799999999992</v>
      </c>
      <c r="K705" s="72">
        <v>5548667.8200000003</v>
      </c>
    </row>
    <row r="706" spans="5:11" x14ac:dyDescent="0.2">
      <c r="E706" t="s">
        <v>512</v>
      </c>
      <c r="F706" t="s">
        <v>15</v>
      </c>
      <c r="G706">
        <v>101.39</v>
      </c>
      <c r="H706" s="71">
        <v>-1000</v>
      </c>
      <c r="I706" t="s">
        <v>115</v>
      </c>
      <c r="J706" s="72">
        <v>1013900</v>
      </c>
      <c r="K706" s="72">
        <v>5539052.4400000004</v>
      </c>
    </row>
    <row r="707" spans="5:11" x14ac:dyDescent="0.2">
      <c r="E707" t="s">
        <v>512</v>
      </c>
      <c r="F707" t="s">
        <v>15</v>
      </c>
      <c r="G707">
        <v>101.39</v>
      </c>
      <c r="H707" s="71">
        <v>-1000</v>
      </c>
      <c r="I707" t="s">
        <v>113</v>
      </c>
      <c r="J707">
        <v>-20</v>
      </c>
      <c r="K707" s="72">
        <v>4525152.4400000004</v>
      </c>
    </row>
    <row r="708" spans="5:11" x14ac:dyDescent="0.2">
      <c r="E708" t="s">
        <v>512</v>
      </c>
      <c r="F708" t="s">
        <v>15</v>
      </c>
      <c r="G708">
        <v>0.96</v>
      </c>
      <c r="H708" s="71">
        <v>-1000</v>
      </c>
      <c r="I708" t="s">
        <v>114</v>
      </c>
      <c r="J708" s="72">
        <v>9615.3799999999992</v>
      </c>
      <c r="K708" s="72">
        <v>4525172.4400000004</v>
      </c>
    </row>
    <row r="709" spans="5:11" x14ac:dyDescent="0.2">
      <c r="E709" t="s">
        <v>512</v>
      </c>
      <c r="F709" t="s">
        <v>15</v>
      </c>
      <c r="G709">
        <v>101.39</v>
      </c>
      <c r="H709" s="71">
        <v>-1000</v>
      </c>
      <c r="I709" t="s">
        <v>115</v>
      </c>
      <c r="J709" s="72">
        <v>1013900</v>
      </c>
      <c r="K709" s="72">
        <v>4515557.05</v>
      </c>
    </row>
    <row r="710" spans="5:11" x14ac:dyDescent="0.2">
      <c r="E710" t="s">
        <v>512</v>
      </c>
      <c r="F710" t="s">
        <v>15</v>
      </c>
      <c r="G710">
        <v>101.39</v>
      </c>
      <c r="H710" s="71">
        <v>-1000</v>
      </c>
      <c r="I710" t="s">
        <v>113</v>
      </c>
      <c r="J710">
        <v>-20</v>
      </c>
      <c r="K710" s="72">
        <v>3501657.05</v>
      </c>
    </row>
    <row r="711" spans="5:11" x14ac:dyDescent="0.2">
      <c r="E711" t="s">
        <v>512</v>
      </c>
      <c r="F711" t="s">
        <v>15</v>
      </c>
      <c r="G711">
        <v>0.96</v>
      </c>
      <c r="H711" s="71">
        <v>-1000</v>
      </c>
      <c r="I711" t="s">
        <v>114</v>
      </c>
      <c r="J711" s="72">
        <v>9615.3799999999992</v>
      </c>
      <c r="K711" s="72">
        <v>3501677.05</v>
      </c>
    </row>
    <row r="712" spans="5:11" x14ac:dyDescent="0.2">
      <c r="E712" t="s">
        <v>512</v>
      </c>
      <c r="F712" t="s">
        <v>15</v>
      </c>
      <c r="G712">
        <v>101.39</v>
      </c>
      <c r="H712" s="71">
        <v>-1000</v>
      </c>
      <c r="I712" t="s">
        <v>115</v>
      </c>
      <c r="J712" s="72">
        <v>1013900</v>
      </c>
      <c r="K712" s="72">
        <v>3492061.67</v>
      </c>
    </row>
    <row r="713" spans="5:11" x14ac:dyDescent="0.2">
      <c r="E713" t="s">
        <v>512</v>
      </c>
      <c r="F713" t="s">
        <v>15</v>
      </c>
      <c r="G713">
        <v>101.39</v>
      </c>
      <c r="H713" s="71">
        <v>-1000</v>
      </c>
      <c r="I713" t="s">
        <v>113</v>
      </c>
      <c r="J713">
        <v>-20</v>
      </c>
      <c r="K713" s="72">
        <v>2478161.67</v>
      </c>
    </row>
    <row r="714" spans="5:11" x14ac:dyDescent="0.2">
      <c r="E714" t="s">
        <v>512</v>
      </c>
      <c r="F714" t="s">
        <v>15</v>
      </c>
      <c r="G714">
        <v>0.96</v>
      </c>
      <c r="H714" s="71">
        <v>-1000</v>
      </c>
      <c r="I714" t="s">
        <v>114</v>
      </c>
      <c r="J714" s="72">
        <v>9615.3799999999992</v>
      </c>
      <c r="K714" s="72">
        <v>2478181.67</v>
      </c>
    </row>
    <row r="715" spans="5:11" x14ac:dyDescent="0.2">
      <c r="E715" t="s">
        <v>512</v>
      </c>
      <c r="F715" t="s">
        <v>15</v>
      </c>
      <c r="G715">
        <v>101.39</v>
      </c>
      <c r="H715" s="71">
        <v>-1000</v>
      </c>
      <c r="I715" t="s">
        <v>115</v>
      </c>
      <c r="J715" s="72">
        <v>1013900</v>
      </c>
      <c r="K715" s="72">
        <v>2468566.2799999998</v>
      </c>
    </row>
    <row r="716" spans="5:11" x14ac:dyDescent="0.2">
      <c r="E716" t="s">
        <v>512</v>
      </c>
      <c r="F716" t="s">
        <v>15</v>
      </c>
      <c r="G716">
        <v>101.39</v>
      </c>
      <c r="H716" s="71">
        <v>-1000</v>
      </c>
      <c r="I716" t="s">
        <v>113</v>
      </c>
      <c r="J716">
        <v>-20</v>
      </c>
      <c r="K716" s="72">
        <v>1454666.28</v>
      </c>
    </row>
    <row r="717" spans="5:11" x14ac:dyDescent="0.2">
      <c r="E717" t="s">
        <v>512</v>
      </c>
      <c r="F717" t="s">
        <v>15</v>
      </c>
      <c r="G717">
        <v>0.96</v>
      </c>
      <c r="H717" s="71">
        <v>-1000</v>
      </c>
      <c r="I717" t="s">
        <v>114</v>
      </c>
      <c r="J717" s="72">
        <v>9615.3799999999992</v>
      </c>
      <c r="K717" s="72">
        <v>1454686.28</v>
      </c>
    </row>
    <row r="718" spans="5:11" x14ac:dyDescent="0.2">
      <c r="E718" t="s">
        <v>512</v>
      </c>
      <c r="F718" t="s">
        <v>15</v>
      </c>
      <c r="G718">
        <v>101.39</v>
      </c>
      <c r="H718" s="71">
        <v>-1000</v>
      </c>
      <c r="I718" t="s">
        <v>115</v>
      </c>
      <c r="J718" s="72">
        <v>1013900</v>
      </c>
      <c r="K718" s="72">
        <v>1445070.9</v>
      </c>
    </row>
    <row r="719" spans="5:11" x14ac:dyDescent="0.2">
      <c r="E719" t="s">
        <v>512</v>
      </c>
      <c r="F719" t="s">
        <v>15</v>
      </c>
      <c r="G719">
        <v>101.39</v>
      </c>
      <c r="H719" s="71">
        <v>-1000</v>
      </c>
      <c r="I719" t="s">
        <v>113</v>
      </c>
      <c r="J719">
        <v>-20</v>
      </c>
      <c r="K719" s="72">
        <v>431170.9</v>
      </c>
    </row>
    <row r="720" spans="5:11" x14ac:dyDescent="0.2">
      <c r="E720" t="s">
        <v>512</v>
      </c>
      <c r="F720" t="s">
        <v>15</v>
      </c>
      <c r="G720">
        <v>0.96</v>
      </c>
      <c r="H720" s="71">
        <v>-1000</v>
      </c>
      <c r="I720" t="s">
        <v>114</v>
      </c>
      <c r="J720" s="72">
        <v>9615.3799999999992</v>
      </c>
      <c r="K720" s="72">
        <v>431190.9</v>
      </c>
    </row>
    <row r="721" spans="5:11" x14ac:dyDescent="0.2">
      <c r="E721" t="s">
        <v>512</v>
      </c>
      <c r="F721" t="s">
        <v>15</v>
      </c>
      <c r="G721">
        <v>101.39</v>
      </c>
      <c r="H721" s="71">
        <v>-1000</v>
      </c>
      <c r="I721" t="s">
        <v>115</v>
      </c>
      <c r="J721" s="72">
        <v>1013900</v>
      </c>
      <c r="K721" s="72">
        <v>421575.51</v>
      </c>
    </row>
    <row r="722" spans="5:11" x14ac:dyDescent="0.2">
      <c r="E722" t="s">
        <v>513</v>
      </c>
      <c r="F722" t="s">
        <v>15</v>
      </c>
      <c r="G722">
        <v>101.33</v>
      </c>
      <c r="H722" s="71">
        <v>-1000</v>
      </c>
      <c r="I722" t="s">
        <v>113</v>
      </c>
      <c r="J722">
        <v>-20</v>
      </c>
      <c r="K722" s="72">
        <v>-592324.49</v>
      </c>
    </row>
    <row r="723" spans="5:11" x14ac:dyDescent="0.2">
      <c r="E723" t="s">
        <v>513</v>
      </c>
      <c r="F723" t="s">
        <v>15</v>
      </c>
      <c r="G723">
        <v>0.95</v>
      </c>
      <c r="H723" s="71">
        <v>-1000</v>
      </c>
      <c r="I723" t="s">
        <v>114</v>
      </c>
      <c r="J723" s="72">
        <v>9535.26</v>
      </c>
      <c r="K723" s="72">
        <v>-592304.49</v>
      </c>
    </row>
    <row r="724" spans="5:11" x14ac:dyDescent="0.2">
      <c r="E724" t="s">
        <v>513</v>
      </c>
      <c r="F724" t="s">
        <v>15</v>
      </c>
      <c r="G724">
        <v>101.33</v>
      </c>
      <c r="H724" s="71">
        <v>-1000</v>
      </c>
      <c r="I724" t="s">
        <v>115</v>
      </c>
      <c r="J724" s="72">
        <v>1013300</v>
      </c>
      <c r="K724" s="72">
        <v>-601839.74</v>
      </c>
    </row>
    <row r="725" spans="5:11" x14ac:dyDescent="0.2">
      <c r="E725" t="s">
        <v>514</v>
      </c>
      <c r="F725" t="s">
        <v>17</v>
      </c>
      <c r="G725">
        <v>103.05</v>
      </c>
      <c r="H725" s="71">
        <v>1000</v>
      </c>
      <c r="I725" t="s">
        <v>113</v>
      </c>
      <c r="J725">
        <v>-20</v>
      </c>
      <c r="K725" s="72">
        <v>-1615139.74</v>
      </c>
    </row>
    <row r="726" spans="5:11" x14ac:dyDescent="0.2">
      <c r="E726" t="s">
        <v>514</v>
      </c>
      <c r="F726" t="s">
        <v>17</v>
      </c>
      <c r="G726">
        <v>0.95</v>
      </c>
      <c r="H726" s="71">
        <v>1000</v>
      </c>
      <c r="I726" t="s">
        <v>114</v>
      </c>
      <c r="J726" s="72">
        <v>-9455.1299999999992</v>
      </c>
      <c r="K726" s="72">
        <v>-1615119.74</v>
      </c>
    </row>
    <row r="727" spans="5:11" x14ac:dyDescent="0.2">
      <c r="E727" t="s">
        <v>514</v>
      </c>
      <c r="F727" t="s">
        <v>17</v>
      </c>
      <c r="G727">
        <v>103.05</v>
      </c>
      <c r="H727" s="71">
        <v>1000</v>
      </c>
      <c r="I727" t="s">
        <v>115</v>
      </c>
      <c r="J727" s="72">
        <v>-1030500</v>
      </c>
      <c r="K727" s="72">
        <v>-1605664.62</v>
      </c>
    </row>
    <row r="728" spans="5:11" x14ac:dyDescent="0.2">
      <c r="E728" t="s">
        <v>515</v>
      </c>
      <c r="F728" t="s">
        <v>17</v>
      </c>
      <c r="G728">
        <v>103.1</v>
      </c>
      <c r="H728" s="71">
        <v>1000</v>
      </c>
      <c r="I728" t="s">
        <v>113</v>
      </c>
      <c r="J728">
        <v>-20</v>
      </c>
      <c r="K728" s="72">
        <v>-575164.62</v>
      </c>
    </row>
    <row r="729" spans="5:11" x14ac:dyDescent="0.2">
      <c r="E729" t="s">
        <v>515</v>
      </c>
      <c r="F729" t="s">
        <v>17</v>
      </c>
      <c r="G729">
        <v>0.94</v>
      </c>
      <c r="H729" s="71">
        <v>1000</v>
      </c>
      <c r="I729" t="s">
        <v>114</v>
      </c>
      <c r="J729" s="72">
        <v>-9375</v>
      </c>
      <c r="K729" s="72">
        <v>-575144.62</v>
      </c>
    </row>
    <row r="730" spans="5:11" x14ac:dyDescent="0.2">
      <c r="E730" t="s">
        <v>515</v>
      </c>
      <c r="F730" t="s">
        <v>17</v>
      </c>
      <c r="G730">
        <v>103.1</v>
      </c>
      <c r="H730" s="71">
        <v>1000</v>
      </c>
      <c r="I730" t="s">
        <v>115</v>
      </c>
      <c r="J730" s="72">
        <v>-1031000</v>
      </c>
      <c r="K730" s="72">
        <v>-565769.62</v>
      </c>
    </row>
    <row r="731" spans="5:11" x14ac:dyDescent="0.2">
      <c r="E731" t="s">
        <v>515</v>
      </c>
      <c r="F731" t="s">
        <v>17</v>
      </c>
      <c r="G731">
        <v>103.08</v>
      </c>
      <c r="H731" s="71">
        <v>-1000</v>
      </c>
      <c r="I731" t="s">
        <v>113</v>
      </c>
      <c r="J731">
        <v>-20</v>
      </c>
      <c r="K731" s="72">
        <v>465230.38</v>
      </c>
    </row>
    <row r="732" spans="5:11" x14ac:dyDescent="0.2">
      <c r="E732" t="s">
        <v>515</v>
      </c>
      <c r="F732" t="s">
        <v>17</v>
      </c>
      <c r="G732">
        <v>0.94</v>
      </c>
      <c r="H732" s="71">
        <v>-1000</v>
      </c>
      <c r="I732" t="s">
        <v>114</v>
      </c>
      <c r="J732" s="72">
        <v>9375</v>
      </c>
      <c r="K732" s="72">
        <v>465250.38</v>
      </c>
    </row>
    <row r="733" spans="5:11" x14ac:dyDescent="0.2">
      <c r="E733" t="s">
        <v>515</v>
      </c>
      <c r="F733" t="s">
        <v>17</v>
      </c>
      <c r="G733">
        <v>103.08</v>
      </c>
      <c r="H733" s="71">
        <v>-1000</v>
      </c>
      <c r="I733" t="s">
        <v>115</v>
      </c>
      <c r="J733" s="72">
        <v>1030800</v>
      </c>
      <c r="K733" s="72">
        <v>455875.38</v>
      </c>
    </row>
    <row r="734" spans="5:11" x14ac:dyDescent="0.2">
      <c r="E734" t="s">
        <v>516</v>
      </c>
      <c r="F734" t="s">
        <v>17</v>
      </c>
      <c r="G734">
        <v>103.14</v>
      </c>
      <c r="H734" s="71">
        <v>-1000</v>
      </c>
      <c r="I734" t="s">
        <v>113</v>
      </c>
      <c r="J734">
        <v>-20</v>
      </c>
      <c r="K734" s="72">
        <v>-574924.62</v>
      </c>
    </row>
    <row r="735" spans="5:11" x14ac:dyDescent="0.2">
      <c r="E735" t="s">
        <v>516</v>
      </c>
      <c r="F735" t="s">
        <v>17</v>
      </c>
      <c r="G735">
        <v>0.93</v>
      </c>
      <c r="H735" s="71">
        <v>-1000</v>
      </c>
      <c r="I735" t="s">
        <v>114</v>
      </c>
      <c r="J735" s="72">
        <v>9294.8700000000008</v>
      </c>
      <c r="K735" s="72">
        <v>-574904.62</v>
      </c>
    </row>
    <row r="736" spans="5:11" x14ac:dyDescent="0.2">
      <c r="E736" t="s">
        <v>516</v>
      </c>
      <c r="F736" t="s">
        <v>17</v>
      </c>
      <c r="G736">
        <v>103.14</v>
      </c>
      <c r="H736" s="71">
        <v>-1000</v>
      </c>
      <c r="I736" t="s">
        <v>115</v>
      </c>
      <c r="J736" s="72">
        <v>1031400</v>
      </c>
      <c r="K736" s="72">
        <v>-584199.49</v>
      </c>
    </row>
    <row r="737" spans="5:11" x14ac:dyDescent="0.2">
      <c r="E737" t="s">
        <v>516</v>
      </c>
      <c r="F737" t="s">
        <v>17</v>
      </c>
      <c r="G737">
        <v>103.14</v>
      </c>
      <c r="H737" s="71">
        <v>-1000</v>
      </c>
      <c r="I737" t="s">
        <v>113</v>
      </c>
      <c r="J737">
        <v>-20</v>
      </c>
      <c r="K737" s="72">
        <v>-1615599.49</v>
      </c>
    </row>
    <row r="738" spans="5:11" x14ac:dyDescent="0.2">
      <c r="E738" t="s">
        <v>516</v>
      </c>
      <c r="F738" t="s">
        <v>17</v>
      </c>
      <c r="G738">
        <v>0.93</v>
      </c>
      <c r="H738" s="71">
        <v>-1000</v>
      </c>
      <c r="I738" t="s">
        <v>114</v>
      </c>
      <c r="J738" s="72">
        <v>9294.8700000000008</v>
      </c>
      <c r="K738" s="72">
        <v>-1615579.49</v>
      </c>
    </row>
    <row r="739" spans="5:11" x14ac:dyDescent="0.2">
      <c r="E739" t="s">
        <v>516</v>
      </c>
      <c r="F739" t="s">
        <v>17</v>
      </c>
      <c r="G739">
        <v>103.14</v>
      </c>
      <c r="H739" s="71">
        <v>-1000</v>
      </c>
      <c r="I739" t="s">
        <v>115</v>
      </c>
      <c r="J739" s="72">
        <v>1031400</v>
      </c>
      <c r="K739" s="72">
        <v>-1624874.36</v>
      </c>
    </row>
    <row r="740" spans="5:11" x14ac:dyDescent="0.2">
      <c r="E740" t="s">
        <v>516</v>
      </c>
      <c r="F740" t="s">
        <v>17</v>
      </c>
      <c r="G740">
        <v>103.14</v>
      </c>
      <c r="H740" s="71">
        <v>-1000</v>
      </c>
      <c r="I740" t="s">
        <v>113</v>
      </c>
      <c r="J740">
        <v>-20</v>
      </c>
      <c r="K740" s="72">
        <v>-2656274.36</v>
      </c>
    </row>
    <row r="741" spans="5:11" x14ac:dyDescent="0.2">
      <c r="E741" t="s">
        <v>516</v>
      </c>
      <c r="F741" t="s">
        <v>17</v>
      </c>
      <c r="G741">
        <v>0.93</v>
      </c>
      <c r="H741" s="71">
        <v>-1000</v>
      </c>
      <c r="I741" t="s">
        <v>114</v>
      </c>
      <c r="J741" s="72">
        <v>9294.8700000000008</v>
      </c>
      <c r="K741" s="72">
        <v>-2656254.36</v>
      </c>
    </row>
    <row r="742" spans="5:11" x14ac:dyDescent="0.2">
      <c r="E742" t="s">
        <v>516</v>
      </c>
      <c r="F742" t="s">
        <v>17</v>
      </c>
      <c r="G742">
        <v>103.14</v>
      </c>
      <c r="H742" s="71">
        <v>-1000</v>
      </c>
      <c r="I742" t="s">
        <v>115</v>
      </c>
      <c r="J742" s="72">
        <v>1031400</v>
      </c>
      <c r="K742" s="72">
        <v>-2665549.23</v>
      </c>
    </row>
    <row r="743" spans="5:11" x14ac:dyDescent="0.2">
      <c r="E743" t="s">
        <v>516</v>
      </c>
      <c r="F743" t="s">
        <v>17</v>
      </c>
      <c r="G743">
        <v>103.14</v>
      </c>
      <c r="H743" s="71">
        <v>-1000</v>
      </c>
      <c r="I743" t="s">
        <v>113</v>
      </c>
      <c r="J743">
        <v>-20</v>
      </c>
      <c r="K743" s="72">
        <v>-3696949.23</v>
      </c>
    </row>
    <row r="744" spans="5:11" x14ac:dyDescent="0.2">
      <c r="E744" t="s">
        <v>516</v>
      </c>
      <c r="F744" t="s">
        <v>17</v>
      </c>
      <c r="G744">
        <v>0.93</v>
      </c>
      <c r="H744" s="71">
        <v>-1000</v>
      </c>
      <c r="I744" t="s">
        <v>114</v>
      </c>
      <c r="J744" s="72">
        <v>9294.8700000000008</v>
      </c>
      <c r="K744" s="72">
        <v>-3696929.23</v>
      </c>
    </row>
    <row r="745" spans="5:11" x14ac:dyDescent="0.2">
      <c r="E745" t="s">
        <v>516</v>
      </c>
      <c r="F745" t="s">
        <v>17</v>
      </c>
      <c r="G745">
        <v>103.14</v>
      </c>
      <c r="H745" s="71">
        <v>-1000</v>
      </c>
      <c r="I745" t="s">
        <v>115</v>
      </c>
      <c r="J745" s="72">
        <v>1031400</v>
      </c>
      <c r="K745" s="72">
        <v>-3706224.1</v>
      </c>
    </row>
    <row r="746" spans="5:11" x14ac:dyDescent="0.2">
      <c r="E746" t="s">
        <v>516</v>
      </c>
      <c r="F746" t="s">
        <v>17</v>
      </c>
      <c r="G746">
        <v>103.14</v>
      </c>
      <c r="H746" s="71">
        <v>-1000</v>
      </c>
      <c r="I746" t="s">
        <v>113</v>
      </c>
      <c r="J746">
        <v>-20</v>
      </c>
      <c r="K746" s="72">
        <v>-4737624.0999999996</v>
      </c>
    </row>
    <row r="747" spans="5:11" x14ac:dyDescent="0.2">
      <c r="E747" t="s">
        <v>516</v>
      </c>
      <c r="F747" t="s">
        <v>17</v>
      </c>
      <c r="G747">
        <v>0.93</v>
      </c>
      <c r="H747" s="71">
        <v>-1000</v>
      </c>
      <c r="I747" t="s">
        <v>114</v>
      </c>
      <c r="J747" s="72">
        <v>9294.8700000000008</v>
      </c>
      <c r="K747" s="72">
        <v>-4737604.0999999996</v>
      </c>
    </row>
    <row r="748" spans="5:11" x14ac:dyDescent="0.2">
      <c r="E748" t="s">
        <v>516</v>
      </c>
      <c r="F748" t="s">
        <v>17</v>
      </c>
      <c r="G748">
        <v>103.14</v>
      </c>
      <c r="H748" s="71">
        <v>-1000</v>
      </c>
      <c r="I748" t="s">
        <v>115</v>
      </c>
      <c r="J748" s="72">
        <v>1031400</v>
      </c>
      <c r="K748" s="72">
        <v>-4746898.97</v>
      </c>
    </row>
    <row r="749" spans="5:11" x14ac:dyDescent="0.2">
      <c r="E749" t="s">
        <v>516</v>
      </c>
      <c r="F749" t="s">
        <v>17</v>
      </c>
      <c r="G749">
        <v>103.14</v>
      </c>
      <c r="H749" s="71">
        <v>-1000</v>
      </c>
      <c r="I749" t="s">
        <v>113</v>
      </c>
      <c r="J749">
        <v>-20</v>
      </c>
      <c r="K749" s="72">
        <v>-5778298.9699999997</v>
      </c>
    </row>
    <row r="750" spans="5:11" x14ac:dyDescent="0.2">
      <c r="E750" t="s">
        <v>516</v>
      </c>
      <c r="F750" t="s">
        <v>17</v>
      </c>
      <c r="G750">
        <v>0.93</v>
      </c>
      <c r="H750" s="71">
        <v>-1000</v>
      </c>
      <c r="I750" t="s">
        <v>114</v>
      </c>
      <c r="J750" s="72">
        <v>9294.8700000000008</v>
      </c>
      <c r="K750" s="72">
        <v>-5778278.9699999997</v>
      </c>
    </row>
    <row r="751" spans="5:11" x14ac:dyDescent="0.2">
      <c r="E751" t="s">
        <v>516</v>
      </c>
      <c r="F751" t="s">
        <v>17</v>
      </c>
      <c r="G751">
        <v>103.14</v>
      </c>
      <c r="H751" s="71">
        <v>-1000</v>
      </c>
      <c r="I751" t="s">
        <v>115</v>
      </c>
      <c r="J751" s="72">
        <v>1031400</v>
      </c>
      <c r="K751" s="72">
        <v>-5787573.8499999996</v>
      </c>
    </row>
    <row r="752" spans="5:11" x14ac:dyDescent="0.2">
      <c r="E752" t="s">
        <v>517</v>
      </c>
      <c r="F752" t="s">
        <v>17</v>
      </c>
      <c r="G752">
        <v>103.13</v>
      </c>
      <c r="H752" s="71">
        <v>-1000</v>
      </c>
      <c r="I752" t="s">
        <v>113</v>
      </c>
      <c r="J752">
        <v>-20</v>
      </c>
      <c r="K752" s="72">
        <v>-6818973.8499999996</v>
      </c>
    </row>
    <row r="753" spans="5:11" x14ac:dyDescent="0.2">
      <c r="E753" t="s">
        <v>517</v>
      </c>
      <c r="F753" t="s">
        <v>17</v>
      </c>
      <c r="G753">
        <v>0.92</v>
      </c>
      <c r="H753" s="71">
        <v>-1000</v>
      </c>
      <c r="I753" t="s">
        <v>114</v>
      </c>
      <c r="J753" s="72">
        <v>9214.74</v>
      </c>
      <c r="K753" s="72">
        <v>-6818953.8499999996</v>
      </c>
    </row>
    <row r="754" spans="5:11" x14ac:dyDescent="0.2">
      <c r="E754" t="s">
        <v>517</v>
      </c>
      <c r="F754" t="s">
        <v>17</v>
      </c>
      <c r="G754">
        <v>103.13</v>
      </c>
      <c r="H754" s="71">
        <v>-1000</v>
      </c>
      <c r="I754" t="s">
        <v>115</v>
      </c>
      <c r="J754" s="72">
        <v>1031300</v>
      </c>
      <c r="K754" s="72">
        <v>-6828168.5899999999</v>
      </c>
    </row>
    <row r="755" spans="5:11" x14ac:dyDescent="0.2">
      <c r="E755" t="s">
        <v>517</v>
      </c>
      <c r="F755" t="s">
        <v>17</v>
      </c>
      <c r="G755">
        <v>103.13</v>
      </c>
      <c r="H755" s="71">
        <v>-1000</v>
      </c>
      <c r="I755" t="s">
        <v>113</v>
      </c>
      <c r="J755">
        <v>-20</v>
      </c>
      <c r="K755" s="72">
        <v>-7859468.5899999999</v>
      </c>
    </row>
    <row r="756" spans="5:11" x14ac:dyDescent="0.2">
      <c r="E756" t="s">
        <v>517</v>
      </c>
      <c r="F756" t="s">
        <v>17</v>
      </c>
      <c r="G756">
        <v>0.92</v>
      </c>
      <c r="H756" s="71">
        <v>-1000</v>
      </c>
      <c r="I756" t="s">
        <v>114</v>
      </c>
      <c r="J756" s="72">
        <v>9214.74</v>
      </c>
      <c r="K756" s="72">
        <v>-7859448.5899999999</v>
      </c>
    </row>
    <row r="757" spans="5:11" x14ac:dyDescent="0.2">
      <c r="E757" t="s">
        <v>517</v>
      </c>
      <c r="F757" t="s">
        <v>17</v>
      </c>
      <c r="G757">
        <v>103.13</v>
      </c>
      <c r="H757" s="71">
        <v>-1000</v>
      </c>
      <c r="I757" t="s">
        <v>115</v>
      </c>
      <c r="J757" s="72">
        <v>1031300</v>
      </c>
      <c r="K757" s="72">
        <v>-7868663.3300000001</v>
      </c>
    </row>
    <row r="758" spans="5:11" x14ac:dyDescent="0.2">
      <c r="E758" t="s">
        <v>517</v>
      </c>
      <c r="F758" t="s">
        <v>17</v>
      </c>
      <c r="G758">
        <v>103.13</v>
      </c>
      <c r="H758" s="71">
        <v>-1000</v>
      </c>
      <c r="I758" t="s">
        <v>113</v>
      </c>
      <c r="J758">
        <v>-20</v>
      </c>
      <c r="K758" s="72">
        <v>-8899963.3300000001</v>
      </c>
    </row>
    <row r="759" spans="5:11" x14ac:dyDescent="0.2">
      <c r="E759" t="s">
        <v>517</v>
      </c>
      <c r="F759" t="s">
        <v>17</v>
      </c>
      <c r="G759">
        <v>0.92</v>
      </c>
      <c r="H759" s="71">
        <v>-1000</v>
      </c>
      <c r="I759" t="s">
        <v>114</v>
      </c>
      <c r="J759" s="72">
        <v>9214.74</v>
      </c>
      <c r="K759" s="72">
        <v>-8899943.3300000001</v>
      </c>
    </row>
    <row r="760" spans="5:11" x14ac:dyDescent="0.2">
      <c r="E760" t="s">
        <v>517</v>
      </c>
      <c r="F760" t="s">
        <v>17</v>
      </c>
      <c r="G760">
        <v>103.13</v>
      </c>
      <c r="H760" s="71">
        <v>-1000</v>
      </c>
      <c r="I760" t="s">
        <v>115</v>
      </c>
      <c r="J760" s="72">
        <v>1031300</v>
      </c>
      <c r="K760" s="72">
        <v>-8909158.0800000001</v>
      </c>
    </row>
    <row r="761" spans="5:11" x14ac:dyDescent="0.2">
      <c r="E761" t="s">
        <v>517</v>
      </c>
      <c r="F761" t="s">
        <v>17</v>
      </c>
      <c r="G761">
        <v>103.13</v>
      </c>
      <c r="H761" s="71">
        <v>-1000</v>
      </c>
      <c r="I761" t="s">
        <v>113</v>
      </c>
      <c r="J761">
        <v>-20</v>
      </c>
      <c r="K761" s="72">
        <v>-9940458.0800000001</v>
      </c>
    </row>
    <row r="762" spans="5:11" x14ac:dyDescent="0.2">
      <c r="E762" t="s">
        <v>517</v>
      </c>
      <c r="F762" t="s">
        <v>17</v>
      </c>
      <c r="G762">
        <v>0.92</v>
      </c>
      <c r="H762" s="71">
        <v>-1000</v>
      </c>
      <c r="I762" t="s">
        <v>114</v>
      </c>
      <c r="J762" s="72">
        <v>9214.74</v>
      </c>
      <c r="K762" s="72">
        <v>-9940438.0800000001</v>
      </c>
    </row>
    <row r="763" spans="5:11" x14ac:dyDescent="0.2">
      <c r="E763" t="s">
        <v>517</v>
      </c>
      <c r="F763" t="s">
        <v>17</v>
      </c>
      <c r="G763">
        <v>103.13</v>
      </c>
      <c r="H763" s="71">
        <v>-1000</v>
      </c>
      <c r="I763" t="s">
        <v>115</v>
      </c>
      <c r="J763" s="72">
        <v>1031300</v>
      </c>
      <c r="K763" s="72">
        <v>-9949652.8200000003</v>
      </c>
    </row>
    <row r="764" spans="5:11" x14ac:dyDescent="0.2">
      <c r="E764" t="s">
        <v>517</v>
      </c>
      <c r="F764" t="s">
        <v>17</v>
      </c>
      <c r="G764">
        <v>103.13</v>
      </c>
      <c r="H764" s="71">
        <v>-1000</v>
      </c>
      <c r="I764" t="s">
        <v>113</v>
      </c>
      <c r="J764">
        <v>-20</v>
      </c>
      <c r="K764" s="72">
        <v>-10980952.82</v>
      </c>
    </row>
    <row r="765" spans="5:11" x14ac:dyDescent="0.2">
      <c r="E765" t="s">
        <v>517</v>
      </c>
      <c r="F765" t="s">
        <v>17</v>
      </c>
      <c r="G765">
        <v>0.92</v>
      </c>
      <c r="H765" s="71">
        <v>-1000</v>
      </c>
      <c r="I765" t="s">
        <v>114</v>
      </c>
      <c r="J765" s="72">
        <v>9214.74</v>
      </c>
      <c r="K765" s="72">
        <v>-10980932.82</v>
      </c>
    </row>
    <row r="766" spans="5:11" x14ac:dyDescent="0.2">
      <c r="E766" t="s">
        <v>517</v>
      </c>
      <c r="F766" t="s">
        <v>17</v>
      </c>
      <c r="G766">
        <v>103.13</v>
      </c>
      <c r="H766" s="71">
        <v>-1000</v>
      </c>
      <c r="I766" t="s">
        <v>115</v>
      </c>
      <c r="J766" s="72">
        <v>1031300</v>
      </c>
      <c r="K766" s="72">
        <v>-10990147.560000001</v>
      </c>
    </row>
    <row r="767" spans="5:11" x14ac:dyDescent="0.2">
      <c r="E767" t="s">
        <v>518</v>
      </c>
      <c r="F767" t="s">
        <v>17</v>
      </c>
      <c r="G767">
        <v>103.08</v>
      </c>
      <c r="H767" s="71">
        <v>-1000</v>
      </c>
      <c r="I767" t="s">
        <v>113</v>
      </c>
      <c r="J767">
        <v>-20</v>
      </c>
      <c r="K767" s="72">
        <v>-12021447.560000001</v>
      </c>
    </row>
    <row r="768" spans="5:11" x14ac:dyDescent="0.2">
      <c r="E768" t="s">
        <v>518</v>
      </c>
      <c r="F768" t="s">
        <v>17</v>
      </c>
      <c r="G768">
        <v>0.91</v>
      </c>
      <c r="H768" s="71">
        <v>-1000</v>
      </c>
      <c r="I768" t="s">
        <v>114</v>
      </c>
      <c r="J768" s="72">
        <v>9134.6200000000008</v>
      </c>
      <c r="K768" s="72">
        <v>-12021427.560000001</v>
      </c>
    </row>
    <row r="769" spans="5:11" x14ac:dyDescent="0.2">
      <c r="E769" t="s">
        <v>518</v>
      </c>
      <c r="F769" t="s">
        <v>17</v>
      </c>
      <c r="G769">
        <v>103.08</v>
      </c>
      <c r="H769" s="71">
        <v>-1000</v>
      </c>
      <c r="I769" t="s">
        <v>115</v>
      </c>
      <c r="J769" s="72">
        <v>1030800</v>
      </c>
      <c r="K769" s="72">
        <v>-12030562.18</v>
      </c>
    </row>
    <row r="770" spans="5:11" x14ac:dyDescent="0.2">
      <c r="E770" t="s">
        <v>518</v>
      </c>
      <c r="F770" t="s">
        <v>17</v>
      </c>
      <c r="G770">
        <v>103.08</v>
      </c>
      <c r="H770" s="71">
        <v>-1000</v>
      </c>
      <c r="I770" t="s">
        <v>113</v>
      </c>
      <c r="J770">
        <v>-20</v>
      </c>
      <c r="K770" s="72">
        <v>-13061362.18</v>
      </c>
    </row>
    <row r="771" spans="5:11" x14ac:dyDescent="0.2">
      <c r="E771" t="s">
        <v>518</v>
      </c>
      <c r="F771" t="s">
        <v>17</v>
      </c>
      <c r="G771">
        <v>0.91</v>
      </c>
      <c r="H771" s="71">
        <v>-1000</v>
      </c>
      <c r="I771" t="s">
        <v>114</v>
      </c>
      <c r="J771" s="72">
        <v>9134.6200000000008</v>
      </c>
      <c r="K771" s="72">
        <v>-13061342.18</v>
      </c>
    </row>
    <row r="772" spans="5:11" x14ac:dyDescent="0.2">
      <c r="E772" t="s">
        <v>518</v>
      </c>
      <c r="F772" t="s">
        <v>17</v>
      </c>
      <c r="G772">
        <v>103.08</v>
      </c>
      <c r="H772" s="71">
        <v>-1000</v>
      </c>
      <c r="I772" t="s">
        <v>115</v>
      </c>
      <c r="J772" s="72">
        <v>1030800</v>
      </c>
      <c r="K772" s="72">
        <v>-13070476.789999999</v>
      </c>
    </row>
    <row r="773" spans="5:11" x14ac:dyDescent="0.2">
      <c r="E773" t="s">
        <v>277</v>
      </c>
      <c r="F773" t="s">
        <v>17</v>
      </c>
      <c r="G773">
        <v>94.18</v>
      </c>
      <c r="H773" s="71">
        <v>1000</v>
      </c>
      <c r="I773" t="s">
        <v>113</v>
      </c>
      <c r="J773">
        <v>-20</v>
      </c>
      <c r="K773" s="72">
        <v>-14101276.789999999</v>
      </c>
    </row>
    <row r="774" spans="5:11" x14ac:dyDescent="0.2">
      <c r="E774" t="s">
        <v>277</v>
      </c>
      <c r="F774" t="s">
        <v>17</v>
      </c>
      <c r="G774">
        <v>0.63</v>
      </c>
      <c r="H774" s="71">
        <v>1000</v>
      </c>
      <c r="I774" t="s">
        <v>114</v>
      </c>
      <c r="J774" s="72">
        <v>-6330.13</v>
      </c>
      <c r="K774" s="72">
        <v>-14101256.789999999</v>
      </c>
    </row>
    <row r="775" spans="5:11" x14ac:dyDescent="0.2">
      <c r="E775" t="s">
        <v>277</v>
      </c>
      <c r="F775" t="s">
        <v>17</v>
      </c>
      <c r="G775">
        <v>94.18</v>
      </c>
      <c r="H775" s="71">
        <v>1000</v>
      </c>
      <c r="I775" t="s">
        <v>115</v>
      </c>
      <c r="J775" s="72">
        <v>-941800</v>
      </c>
      <c r="K775" s="72">
        <v>-14094926.67</v>
      </c>
    </row>
    <row r="776" spans="5:11" x14ac:dyDescent="0.2">
      <c r="E776" t="s">
        <v>277</v>
      </c>
      <c r="F776" t="s">
        <v>17</v>
      </c>
      <c r="G776">
        <v>94.18</v>
      </c>
      <c r="H776" s="71">
        <v>1000</v>
      </c>
      <c r="I776" t="s">
        <v>113</v>
      </c>
      <c r="J776">
        <v>-20</v>
      </c>
      <c r="K776" s="72">
        <v>-13153126.67</v>
      </c>
    </row>
    <row r="777" spans="5:11" x14ac:dyDescent="0.2">
      <c r="E777" t="s">
        <v>277</v>
      </c>
      <c r="F777" t="s">
        <v>17</v>
      </c>
      <c r="G777">
        <v>0.63</v>
      </c>
      <c r="H777" s="71">
        <v>1000</v>
      </c>
      <c r="I777" t="s">
        <v>114</v>
      </c>
      <c r="J777" s="72">
        <v>-6330.13</v>
      </c>
      <c r="K777" s="72">
        <v>-13153106.67</v>
      </c>
    </row>
    <row r="778" spans="5:11" x14ac:dyDescent="0.2">
      <c r="E778" t="s">
        <v>277</v>
      </c>
      <c r="F778" t="s">
        <v>17</v>
      </c>
      <c r="G778">
        <v>94.18</v>
      </c>
      <c r="H778" s="71">
        <v>1000</v>
      </c>
      <c r="I778" t="s">
        <v>115</v>
      </c>
      <c r="J778" s="72">
        <v>-941800</v>
      </c>
      <c r="K778" s="72">
        <v>-13146776.539999999</v>
      </c>
    </row>
    <row r="779" spans="5:11" x14ac:dyDescent="0.2">
      <c r="E779" t="s">
        <v>277</v>
      </c>
      <c r="F779" t="s">
        <v>17</v>
      </c>
      <c r="G779">
        <v>94.18</v>
      </c>
      <c r="H779" s="71">
        <v>1000</v>
      </c>
      <c r="I779" t="s">
        <v>113</v>
      </c>
      <c r="J779">
        <v>-20</v>
      </c>
      <c r="K779" s="72">
        <v>-12204976.539999999</v>
      </c>
    </row>
    <row r="780" spans="5:11" x14ac:dyDescent="0.2">
      <c r="E780" t="s">
        <v>277</v>
      </c>
      <c r="F780" t="s">
        <v>17</v>
      </c>
      <c r="G780">
        <v>0.63</v>
      </c>
      <c r="H780" s="71">
        <v>1000</v>
      </c>
      <c r="I780" t="s">
        <v>114</v>
      </c>
      <c r="J780" s="72">
        <v>-6330.13</v>
      </c>
      <c r="K780" s="72">
        <v>-12204956.539999999</v>
      </c>
    </row>
    <row r="781" spans="5:11" x14ac:dyDescent="0.2">
      <c r="E781" t="s">
        <v>277</v>
      </c>
      <c r="F781" t="s">
        <v>17</v>
      </c>
      <c r="G781">
        <v>94.18</v>
      </c>
      <c r="H781" s="71">
        <v>1000</v>
      </c>
      <c r="I781" t="s">
        <v>115</v>
      </c>
      <c r="J781" s="72">
        <v>-941800</v>
      </c>
      <c r="K781" s="72">
        <v>-12198626.41</v>
      </c>
    </row>
    <row r="782" spans="5:11" x14ac:dyDescent="0.2">
      <c r="E782" t="s">
        <v>277</v>
      </c>
      <c r="F782" t="s">
        <v>17</v>
      </c>
      <c r="G782">
        <v>94.18</v>
      </c>
      <c r="H782" s="71">
        <v>1000</v>
      </c>
      <c r="I782" t="s">
        <v>113</v>
      </c>
      <c r="J782">
        <v>-20</v>
      </c>
      <c r="K782" s="72">
        <v>-11256826.41</v>
      </c>
    </row>
    <row r="783" spans="5:11" x14ac:dyDescent="0.2">
      <c r="E783" t="s">
        <v>277</v>
      </c>
      <c r="F783" t="s">
        <v>17</v>
      </c>
      <c r="G783">
        <v>0.63</v>
      </c>
      <c r="H783" s="71">
        <v>1000</v>
      </c>
      <c r="I783" t="s">
        <v>114</v>
      </c>
      <c r="J783" s="72">
        <v>-6330.13</v>
      </c>
      <c r="K783" s="72">
        <v>-11256806.41</v>
      </c>
    </row>
    <row r="784" spans="5:11" x14ac:dyDescent="0.2">
      <c r="E784" t="s">
        <v>277</v>
      </c>
      <c r="F784" t="s">
        <v>17</v>
      </c>
      <c r="G784">
        <v>94.18</v>
      </c>
      <c r="H784" s="71">
        <v>1000</v>
      </c>
      <c r="I784" t="s">
        <v>115</v>
      </c>
      <c r="J784" s="72">
        <v>-941800</v>
      </c>
      <c r="K784" s="72">
        <v>-11250476.279999999</v>
      </c>
    </row>
    <row r="785" spans="5:11" x14ac:dyDescent="0.2">
      <c r="E785" t="s">
        <v>277</v>
      </c>
      <c r="F785" t="s">
        <v>17</v>
      </c>
      <c r="G785">
        <v>94.18</v>
      </c>
      <c r="H785" s="71">
        <v>1000</v>
      </c>
      <c r="I785" t="s">
        <v>113</v>
      </c>
      <c r="J785">
        <v>-20</v>
      </c>
      <c r="K785" s="72">
        <v>-10308676.279999999</v>
      </c>
    </row>
    <row r="786" spans="5:11" x14ac:dyDescent="0.2">
      <c r="E786" t="s">
        <v>277</v>
      </c>
      <c r="F786" t="s">
        <v>17</v>
      </c>
      <c r="G786">
        <v>0.63</v>
      </c>
      <c r="H786" s="71">
        <v>1000</v>
      </c>
      <c r="I786" t="s">
        <v>114</v>
      </c>
      <c r="J786" s="72">
        <v>-6330.13</v>
      </c>
      <c r="K786" s="72">
        <v>-10308656.279999999</v>
      </c>
    </row>
    <row r="787" spans="5:11" x14ac:dyDescent="0.2">
      <c r="E787" t="s">
        <v>277</v>
      </c>
      <c r="F787" t="s">
        <v>17</v>
      </c>
      <c r="G787">
        <v>94.18</v>
      </c>
      <c r="H787" s="71">
        <v>1000</v>
      </c>
      <c r="I787" t="s">
        <v>115</v>
      </c>
      <c r="J787" s="72">
        <v>-941800</v>
      </c>
      <c r="K787" s="72">
        <v>-10302326.15</v>
      </c>
    </row>
    <row r="788" spans="5:11" x14ac:dyDescent="0.2">
      <c r="E788" t="s">
        <v>519</v>
      </c>
      <c r="F788" t="s">
        <v>17</v>
      </c>
      <c r="G788">
        <v>93.65</v>
      </c>
      <c r="H788" s="71">
        <v>1000</v>
      </c>
      <c r="I788" t="s">
        <v>113</v>
      </c>
      <c r="J788">
        <v>-20</v>
      </c>
      <c r="K788" s="72">
        <v>-9360526.1500000004</v>
      </c>
    </row>
    <row r="789" spans="5:11" x14ac:dyDescent="0.2">
      <c r="E789" t="s">
        <v>519</v>
      </c>
      <c r="F789" t="s">
        <v>17</v>
      </c>
      <c r="G789">
        <v>0.62</v>
      </c>
      <c r="H789" s="71">
        <v>1000</v>
      </c>
      <c r="I789" t="s">
        <v>114</v>
      </c>
      <c r="J789" s="72">
        <v>-6169.87</v>
      </c>
      <c r="K789" s="72">
        <v>-9360506.1500000004</v>
      </c>
    </row>
    <row r="790" spans="5:11" x14ac:dyDescent="0.2">
      <c r="E790" t="s">
        <v>519</v>
      </c>
      <c r="F790" t="s">
        <v>17</v>
      </c>
      <c r="G790">
        <v>93.65</v>
      </c>
      <c r="H790" s="71">
        <v>1000</v>
      </c>
      <c r="I790" t="s">
        <v>115</v>
      </c>
      <c r="J790" s="72">
        <v>-936500</v>
      </c>
      <c r="K790" s="72">
        <v>-9354336.2799999993</v>
      </c>
    </row>
    <row r="791" spans="5:11" x14ac:dyDescent="0.2">
      <c r="E791" t="s">
        <v>519</v>
      </c>
      <c r="F791" t="s">
        <v>17</v>
      </c>
      <c r="G791">
        <v>93.65</v>
      </c>
      <c r="H791" s="71">
        <v>1000</v>
      </c>
      <c r="I791" t="s">
        <v>113</v>
      </c>
      <c r="J791">
        <v>-20</v>
      </c>
      <c r="K791" s="72">
        <v>-8417836.2799999993</v>
      </c>
    </row>
    <row r="792" spans="5:11" x14ac:dyDescent="0.2">
      <c r="E792" t="s">
        <v>519</v>
      </c>
      <c r="F792" t="s">
        <v>17</v>
      </c>
      <c r="G792">
        <v>0.62</v>
      </c>
      <c r="H792" s="71">
        <v>1000</v>
      </c>
      <c r="I792" t="s">
        <v>114</v>
      </c>
      <c r="J792" s="72">
        <v>-6169.87</v>
      </c>
      <c r="K792" s="72">
        <v>-8417816.2799999993</v>
      </c>
    </row>
    <row r="793" spans="5:11" x14ac:dyDescent="0.2">
      <c r="E793" t="s">
        <v>519</v>
      </c>
      <c r="F793" t="s">
        <v>17</v>
      </c>
      <c r="G793">
        <v>93.65</v>
      </c>
      <c r="H793" s="71">
        <v>1000</v>
      </c>
      <c r="I793" t="s">
        <v>115</v>
      </c>
      <c r="J793" s="72">
        <v>-936500</v>
      </c>
      <c r="K793" s="72">
        <v>-8411646.4100000001</v>
      </c>
    </row>
    <row r="794" spans="5:11" x14ac:dyDescent="0.2">
      <c r="E794" t="s">
        <v>519</v>
      </c>
      <c r="F794" t="s">
        <v>17</v>
      </c>
      <c r="G794">
        <v>93.65</v>
      </c>
      <c r="H794" s="71">
        <v>1000</v>
      </c>
      <c r="I794" t="s">
        <v>113</v>
      </c>
      <c r="J794">
        <v>-20</v>
      </c>
      <c r="K794" s="72">
        <v>-7475146.4100000001</v>
      </c>
    </row>
    <row r="795" spans="5:11" x14ac:dyDescent="0.2">
      <c r="E795" t="s">
        <v>519</v>
      </c>
      <c r="F795" t="s">
        <v>17</v>
      </c>
      <c r="G795">
        <v>0.62</v>
      </c>
      <c r="H795" s="71">
        <v>1000</v>
      </c>
      <c r="I795" t="s">
        <v>114</v>
      </c>
      <c r="J795" s="72">
        <v>-6169.87</v>
      </c>
      <c r="K795" s="72">
        <v>-7475126.4100000001</v>
      </c>
    </row>
    <row r="796" spans="5:11" x14ac:dyDescent="0.2">
      <c r="E796" t="s">
        <v>519</v>
      </c>
      <c r="F796" t="s">
        <v>17</v>
      </c>
      <c r="G796">
        <v>93.65</v>
      </c>
      <c r="H796" s="71">
        <v>1000</v>
      </c>
      <c r="I796" t="s">
        <v>115</v>
      </c>
      <c r="J796" s="72">
        <v>-936500</v>
      </c>
      <c r="K796" s="72">
        <v>-7468956.54</v>
      </c>
    </row>
    <row r="797" spans="5:11" x14ac:dyDescent="0.2">
      <c r="E797" t="s">
        <v>519</v>
      </c>
      <c r="F797" t="s">
        <v>17</v>
      </c>
      <c r="G797">
        <v>93.65</v>
      </c>
      <c r="H797" s="71">
        <v>1000</v>
      </c>
      <c r="I797" t="s">
        <v>113</v>
      </c>
      <c r="J797">
        <v>-20</v>
      </c>
      <c r="K797" s="72">
        <v>-6532456.54</v>
      </c>
    </row>
    <row r="798" spans="5:11" x14ac:dyDescent="0.2">
      <c r="E798" t="s">
        <v>519</v>
      </c>
      <c r="F798" t="s">
        <v>17</v>
      </c>
      <c r="G798">
        <v>0.62</v>
      </c>
      <c r="H798" s="71">
        <v>1000</v>
      </c>
      <c r="I798" t="s">
        <v>114</v>
      </c>
      <c r="J798" s="72">
        <v>-6169.87</v>
      </c>
      <c r="K798" s="72">
        <v>-6532436.54</v>
      </c>
    </row>
    <row r="799" spans="5:11" x14ac:dyDescent="0.2">
      <c r="E799" t="s">
        <v>519</v>
      </c>
      <c r="F799" t="s">
        <v>17</v>
      </c>
      <c r="G799">
        <v>93.65</v>
      </c>
      <c r="H799" s="71">
        <v>1000</v>
      </c>
      <c r="I799" t="s">
        <v>115</v>
      </c>
      <c r="J799" s="72">
        <v>-936500</v>
      </c>
      <c r="K799" s="72">
        <v>-6526266.6699999999</v>
      </c>
    </row>
    <row r="800" spans="5:11" x14ac:dyDescent="0.2">
      <c r="E800" t="s">
        <v>519</v>
      </c>
      <c r="F800" t="s">
        <v>17</v>
      </c>
      <c r="G800">
        <v>93.65</v>
      </c>
      <c r="H800" s="71">
        <v>1000</v>
      </c>
      <c r="I800" t="s">
        <v>113</v>
      </c>
      <c r="J800">
        <v>-20</v>
      </c>
      <c r="K800" s="72">
        <v>-5589766.6699999999</v>
      </c>
    </row>
    <row r="801" spans="5:11" x14ac:dyDescent="0.2">
      <c r="E801" t="s">
        <v>519</v>
      </c>
      <c r="F801" t="s">
        <v>17</v>
      </c>
      <c r="G801">
        <v>0.62</v>
      </c>
      <c r="H801" s="71">
        <v>1000</v>
      </c>
      <c r="I801" t="s">
        <v>114</v>
      </c>
      <c r="J801" s="72">
        <v>-6169.87</v>
      </c>
      <c r="K801" s="72">
        <v>-5589746.6699999999</v>
      </c>
    </row>
    <row r="802" spans="5:11" x14ac:dyDescent="0.2">
      <c r="E802" t="s">
        <v>519</v>
      </c>
      <c r="F802" t="s">
        <v>17</v>
      </c>
      <c r="G802">
        <v>93.65</v>
      </c>
      <c r="H802" s="71">
        <v>1000</v>
      </c>
      <c r="I802" t="s">
        <v>115</v>
      </c>
      <c r="J802" s="72">
        <v>-936500</v>
      </c>
      <c r="K802" s="72">
        <v>-5583576.79</v>
      </c>
    </row>
    <row r="803" spans="5:11" x14ac:dyDescent="0.2">
      <c r="E803" t="s">
        <v>520</v>
      </c>
      <c r="F803" t="s">
        <v>17</v>
      </c>
      <c r="G803">
        <v>93.75</v>
      </c>
      <c r="H803" s="71">
        <v>1000</v>
      </c>
      <c r="I803" t="s">
        <v>113</v>
      </c>
      <c r="J803">
        <v>-20</v>
      </c>
      <c r="K803" s="72">
        <v>-4647076.79</v>
      </c>
    </row>
    <row r="804" spans="5:11" x14ac:dyDescent="0.2">
      <c r="E804" t="s">
        <v>520</v>
      </c>
      <c r="F804" t="s">
        <v>17</v>
      </c>
      <c r="G804">
        <v>0.61</v>
      </c>
      <c r="H804" s="71">
        <v>1000</v>
      </c>
      <c r="I804" t="s">
        <v>114</v>
      </c>
      <c r="J804" s="72">
        <v>-6089.74</v>
      </c>
      <c r="K804" s="72">
        <v>-4647056.79</v>
      </c>
    </row>
    <row r="805" spans="5:11" x14ac:dyDescent="0.2">
      <c r="E805" t="s">
        <v>520</v>
      </c>
      <c r="F805" t="s">
        <v>17</v>
      </c>
      <c r="G805">
        <v>93.75</v>
      </c>
      <c r="H805" s="71">
        <v>1000</v>
      </c>
      <c r="I805" t="s">
        <v>115</v>
      </c>
      <c r="J805" s="72">
        <v>-937500</v>
      </c>
      <c r="K805" s="72">
        <v>-4640967.05</v>
      </c>
    </row>
    <row r="806" spans="5:11" x14ac:dyDescent="0.2">
      <c r="E806" t="s">
        <v>520</v>
      </c>
      <c r="F806" t="s">
        <v>17</v>
      </c>
      <c r="G806">
        <v>93.75</v>
      </c>
      <c r="H806" s="71">
        <v>1000</v>
      </c>
      <c r="I806" t="s">
        <v>113</v>
      </c>
      <c r="J806">
        <v>-20</v>
      </c>
      <c r="K806" s="72">
        <v>-3703467.05</v>
      </c>
    </row>
    <row r="807" spans="5:11" x14ac:dyDescent="0.2">
      <c r="E807" t="s">
        <v>520</v>
      </c>
      <c r="F807" t="s">
        <v>17</v>
      </c>
      <c r="G807">
        <v>0.61</v>
      </c>
      <c r="H807" s="71">
        <v>1000</v>
      </c>
      <c r="I807" t="s">
        <v>114</v>
      </c>
      <c r="J807" s="72">
        <v>-6089.74</v>
      </c>
      <c r="K807" s="72">
        <v>-3703447.05</v>
      </c>
    </row>
    <row r="808" spans="5:11" x14ac:dyDescent="0.2">
      <c r="E808" t="s">
        <v>520</v>
      </c>
      <c r="F808" t="s">
        <v>17</v>
      </c>
      <c r="G808">
        <v>93.75</v>
      </c>
      <c r="H808" s="71">
        <v>1000</v>
      </c>
      <c r="I808" t="s">
        <v>115</v>
      </c>
      <c r="J808" s="72">
        <v>-937500</v>
      </c>
      <c r="K808" s="72">
        <v>-3697357.31</v>
      </c>
    </row>
    <row r="809" spans="5:11" x14ac:dyDescent="0.2">
      <c r="E809" t="s">
        <v>520</v>
      </c>
      <c r="F809" t="s">
        <v>17</v>
      </c>
      <c r="G809">
        <v>93.75</v>
      </c>
      <c r="H809" s="71">
        <v>1000</v>
      </c>
      <c r="I809" t="s">
        <v>113</v>
      </c>
      <c r="J809">
        <v>-20</v>
      </c>
      <c r="K809" s="72">
        <v>-2759857.31</v>
      </c>
    </row>
    <row r="810" spans="5:11" x14ac:dyDescent="0.2">
      <c r="E810" t="s">
        <v>520</v>
      </c>
      <c r="F810" t="s">
        <v>17</v>
      </c>
      <c r="G810">
        <v>0.61</v>
      </c>
      <c r="H810" s="71">
        <v>1000</v>
      </c>
      <c r="I810" t="s">
        <v>114</v>
      </c>
      <c r="J810" s="72">
        <v>-6089.74</v>
      </c>
      <c r="K810" s="72">
        <v>-2759837.31</v>
      </c>
    </row>
    <row r="811" spans="5:11" x14ac:dyDescent="0.2">
      <c r="E811" t="s">
        <v>520</v>
      </c>
      <c r="F811" t="s">
        <v>17</v>
      </c>
      <c r="G811">
        <v>93.75</v>
      </c>
      <c r="H811" s="71">
        <v>1000</v>
      </c>
      <c r="I811" t="s">
        <v>115</v>
      </c>
      <c r="J811" s="72">
        <v>-937500</v>
      </c>
      <c r="K811" s="72">
        <v>-2753747.56</v>
      </c>
    </row>
    <row r="812" spans="5:11" x14ac:dyDescent="0.2">
      <c r="E812" t="s">
        <v>520</v>
      </c>
      <c r="F812" t="s">
        <v>17</v>
      </c>
      <c r="G812">
        <v>93.75</v>
      </c>
      <c r="H812" s="71">
        <v>1000</v>
      </c>
      <c r="I812" t="s">
        <v>113</v>
      </c>
      <c r="J812">
        <v>-20</v>
      </c>
      <c r="K812" s="72">
        <v>-1816247.56</v>
      </c>
    </row>
    <row r="813" spans="5:11" x14ac:dyDescent="0.2">
      <c r="E813" t="s">
        <v>520</v>
      </c>
      <c r="F813" t="s">
        <v>17</v>
      </c>
      <c r="G813">
        <v>0.61</v>
      </c>
      <c r="H813" s="71">
        <v>1000</v>
      </c>
      <c r="I813" t="s">
        <v>114</v>
      </c>
      <c r="J813" s="72">
        <v>-6089.74</v>
      </c>
      <c r="K813" s="72">
        <v>-1816227.56</v>
      </c>
    </row>
    <row r="814" spans="5:11" x14ac:dyDescent="0.2">
      <c r="E814" t="s">
        <v>520</v>
      </c>
      <c r="F814" t="s">
        <v>17</v>
      </c>
      <c r="G814">
        <v>93.75</v>
      </c>
      <c r="H814" s="71">
        <v>1000</v>
      </c>
      <c r="I814" t="s">
        <v>115</v>
      </c>
      <c r="J814" s="72">
        <v>-937500</v>
      </c>
      <c r="K814" s="72">
        <v>-1810137.82</v>
      </c>
    </row>
    <row r="815" spans="5:11" x14ac:dyDescent="0.2">
      <c r="E815" t="s">
        <v>520</v>
      </c>
      <c r="F815" t="s">
        <v>17</v>
      </c>
      <c r="G815">
        <v>93.75</v>
      </c>
      <c r="H815" s="71">
        <v>1000</v>
      </c>
      <c r="I815" t="s">
        <v>113</v>
      </c>
      <c r="J815">
        <v>-20</v>
      </c>
      <c r="K815" s="72">
        <v>-872637.82</v>
      </c>
    </row>
    <row r="816" spans="5:11" x14ac:dyDescent="0.2">
      <c r="E816" t="s">
        <v>520</v>
      </c>
      <c r="F816" t="s">
        <v>17</v>
      </c>
      <c r="G816">
        <v>0.61</v>
      </c>
      <c r="H816" s="71">
        <v>1000</v>
      </c>
      <c r="I816" t="s">
        <v>114</v>
      </c>
      <c r="J816" s="72">
        <v>-6089.74</v>
      </c>
      <c r="K816" s="72">
        <v>-872617.82</v>
      </c>
    </row>
    <row r="817" spans="5:11" x14ac:dyDescent="0.2">
      <c r="E817" t="s">
        <v>520</v>
      </c>
      <c r="F817" t="s">
        <v>17</v>
      </c>
      <c r="G817">
        <v>93.75</v>
      </c>
      <c r="H817" s="71">
        <v>1000</v>
      </c>
      <c r="I817" t="s">
        <v>115</v>
      </c>
      <c r="J817" s="72">
        <v>-937500</v>
      </c>
      <c r="K817" s="72">
        <v>-866528.08</v>
      </c>
    </row>
    <row r="818" spans="5:11" x14ac:dyDescent="0.2">
      <c r="E818" t="s">
        <v>520</v>
      </c>
      <c r="F818" t="s">
        <v>17</v>
      </c>
      <c r="G818">
        <v>93.75</v>
      </c>
      <c r="H818" s="71">
        <v>1000</v>
      </c>
      <c r="I818" t="s">
        <v>113</v>
      </c>
      <c r="J818">
        <v>-20</v>
      </c>
      <c r="K818" s="72">
        <v>70971.92</v>
      </c>
    </row>
    <row r="819" spans="5:11" x14ac:dyDescent="0.2">
      <c r="E819" t="s">
        <v>520</v>
      </c>
      <c r="F819" t="s">
        <v>17</v>
      </c>
      <c r="G819">
        <v>0.61</v>
      </c>
      <c r="H819" s="71">
        <v>1000</v>
      </c>
      <c r="I819" t="s">
        <v>114</v>
      </c>
      <c r="J819" s="72">
        <v>-6089.74</v>
      </c>
      <c r="K819" s="72">
        <v>70991.92</v>
      </c>
    </row>
    <row r="820" spans="5:11" x14ac:dyDescent="0.2">
      <c r="E820" t="s">
        <v>520</v>
      </c>
      <c r="F820" t="s">
        <v>17</v>
      </c>
      <c r="G820">
        <v>93.75</v>
      </c>
      <c r="H820" s="71">
        <v>1000</v>
      </c>
      <c r="I820" t="s">
        <v>115</v>
      </c>
      <c r="J820" s="72">
        <v>-937500</v>
      </c>
      <c r="K820" s="72">
        <v>77081.67</v>
      </c>
    </row>
    <row r="821" spans="5:11" x14ac:dyDescent="0.2">
      <c r="E821" t="s">
        <v>521</v>
      </c>
      <c r="F821" t="s">
        <v>17</v>
      </c>
      <c r="G821">
        <v>93.77</v>
      </c>
      <c r="H821" s="71">
        <v>1000</v>
      </c>
      <c r="I821" t="s">
        <v>113</v>
      </c>
      <c r="J821">
        <v>-20</v>
      </c>
      <c r="K821" s="72">
        <v>1014581.67</v>
      </c>
    </row>
    <row r="822" spans="5:11" x14ac:dyDescent="0.2">
      <c r="E822" t="s">
        <v>521</v>
      </c>
      <c r="F822" t="s">
        <v>17</v>
      </c>
      <c r="G822">
        <v>0.6</v>
      </c>
      <c r="H822" s="71">
        <v>1000</v>
      </c>
      <c r="I822" t="s">
        <v>114</v>
      </c>
      <c r="J822" s="72">
        <v>-6009.62</v>
      </c>
      <c r="K822" s="72">
        <v>1014601.67</v>
      </c>
    </row>
    <row r="823" spans="5:11" x14ac:dyDescent="0.2">
      <c r="E823" t="s">
        <v>521</v>
      </c>
      <c r="F823" t="s">
        <v>17</v>
      </c>
      <c r="G823">
        <v>93.77</v>
      </c>
      <c r="H823" s="71">
        <v>1000</v>
      </c>
      <c r="I823" t="s">
        <v>115</v>
      </c>
      <c r="J823" s="72">
        <v>-937700</v>
      </c>
      <c r="K823" s="72">
        <v>1020611.28</v>
      </c>
    </row>
    <row r="824" spans="5:11" x14ac:dyDescent="0.2">
      <c r="E824" t="s">
        <v>521</v>
      </c>
      <c r="F824" t="s">
        <v>17</v>
      </c>
      <c r="G824">
        <v>93.77</v>
      </c>
      <c r="H824" s="71">
        <v>1000</v>
      </c>
      <c r="I824" t="s">
        <v>113</v>
      </c>
      <c r="J824">
        <v>-20</v>
      </c>
      <c r="K824" s="72">
        <v>1958311.28</v>
      </c>
    </row>
    <row r="825" spans="5:11" x14ac:dyDescent="0.2">
      <c r="E825" t="s">
        <v>521</v>
      </c>
      <c r="F825" t="s">
        <v>17</v>
      </c>
      <c r="G825">
        <v>0.6</v>
      </c>
      <c r="H825" s="71">
        <v>1000</v>
      </c>
      <c r="I825" t="s">
        <v>114</v>
      </c>
      <c r="J825" s="72">
        <v>-6009.62</v>
      </c>
      <c r="K825" s="72">
        <v>1958331.28</v>
      </c>
    </row>
    <row r="826" spans="5:11" x14ac:dyDescent="0.2">
      <c r="E826" t="s">
        <v>521</v>
      </c>
      <c r="F826" t="s">
        <v>17</v>
      </c>
      <c r="G826">
        <v>93.77</v>
      </c>
      <c r="H826" s="71">
        <v>1000</v>
      </c>
      <c r="I826" t="s">
        <v>115</v>
      </c>
      <c r="J826" s="72">
        <v>-937700</v>
      </c>
      <c r="K826" s="72">
        <v>1964340.9</v>
      </c>
    </row>
    <row r="827" spans="5:11" x14ac:dyDescent="0.2">
      <c r="E827" t="s">
        <v>521</v>
      </c>
      <c r="F827" t="s">
        <v>17</v>
      </c>
      <c r="G827">
        <v>93.77</v>
      </c>
      <c r="H827" s="71">
        <v>1000</v>
      </c>
      <c r="I827" t="s">
        <v>113</v>
      </c>
      <c r="J827">
        <v>-20</v>
      </c>
      <c r="K827" s="72">
        <v>2902040.9</v>
      </c>
    </row>
    <row r="828" spans="5:11" x14ac:dyDescent="0.2">
      <c r="E828" t="s">
        <v>521</v>
      </c>
      <c r="F828" t="s">
        <v>17</v>
      </c>
      <c r="G828">
        <v>0.6</v>
      </c>
      <c r="H828" s="71">
        <v>1000</v>
      </c>
      <c r="I828" t="s">
        <v>114</v>
      </c>
      <c r="J828" s="72">
        <v>-6009.62</v>
      </c>
      <c r="K828" s="72">
        <v>2902060.9</v>
      </c>
    </row>
    <row r="829" spans="5:11" x14ac:dyDescent="0.2">
      <c r="E829" t="s">
        <v>521</v>
      </c>
      <c r="F829" t="s">
        <v>17</v>
      </c>
      <c r="G829">
        <v>93.77</v>
      </c>
      <c r="H829" s="71">
        <v>1000</v>
      </c>
      <c r="I829" t="s">
        <v>115</v>
      </c>
      <c r="J829" s="72">
        <v>-937700</v>
      </c>
      <c r="K829" s="72">
        <v>2908070.51</v>
      </c>
    </row>
    <row r="830" spans="5:11" x14ac:dyDescent="0.2">
      <c r="E830" t="s">
        <v>521</v>
      </c>
      <c r="F830" t="s">
        <v>17</v>
      </c>
      <c r="G830">
        <v>93.77</v>
      </c>
      <c r="H830" s="71">
        <v>1000</v>
      </c>
      <c r="I830" t="s">
        <v>113</v>
      </c>
      <c r="J830">
        <v>-20</v>
      </c>
      <c r="K830" s="72">
        <v>3845770.51</v>
      </c>
    </row>
    <row r="831" spans="5:11" x14ac:dyDescent="0.2">
      <c r="E831" t="s">
        <v>521</v>
      </c>
      <c r="F831" t="s">
        <v>17</v>
      </c>
      <c r="G831">
        <v>0.6</v>
      </c>
      <c r="H831" s="71">
        <v>1000</v>
      </c>
      <c r="I831" t="s">
        <v>114</v>
      </c>
      <c r="J831" s="72">
        <v>-6009.62</v>
      </c>
      <c r="K831" s="72">
        <v>3845790.51</v>
      </c>
    </row>
    <row r="832" spans="5:11" x14ac:dyDescent="0.2">
      <c r="E832" t="s">
        <v>521</v>
      </c>
      <c r="F832" t="s">
        <v>17</v>
      </c>
      <c r="G832">
        <v>93.77</v>
      </c>
      <c r="H832" s="71">
        <v>1000</v>
      </c>
      <c r="I832" t="s">
        <v>115</v>
      </c>
      <c r="J832" s="72">
        <v>-937700</v>
      </c>
      <c r="K832" s="72">
        <v>3851800.13</v>
      </c>
    </row>
    <row r="833" spans="5:11" x14ac:dyDescent="0.2">
      <c r="E833" t="s">
        <v>521</v>
      </c>
      <c r="F833" t="s">
        <v>17</v>
      </c>
      <c r="G833">
        <v>93.77</v>
      </c>
      <c r="H833" s="71">
        <v>1000</v>
      </c>
      <c r="I833" t="s">
        <v>113</v>
      </c>
      <c r="J833">
        <v>-20</v>
      </c>
      <c r="K833" s="72">
        <v>4789500.13</v>
      </c>
    </row>
    <row r="834" spans="5:11" x14ac:dyDescent="0.2">
      <c r="E834" t="s">
        <v>521</v>
      </c>
      <c r="F834" t="s">
        <v>17</v>
      </c>
      <c r="G834">
        <v>0.6</v>
      </c>
      <c r="H834" s="71">
        <v>1000</v>
      </c>
      <c r="I834" t="s">
        <v>114</v>
      </c>
      <c r="J834" s="72">
        <v>-6009.62</v>
      </c>
      <c r="K834" s="72">
        <v>4789520.13</v>
      </c>
    </row>
    <row r="835" spans="5:11" x14ac:dyDescent="0.2">
      <c r="E835" t="s">
        <v>521</v>
      </c>
      <c r="F835" t="s">
        <v>17</v>
      </c>
      <c r="G835">
        <v>93.77</v>
      </c>
      <c r="H835" s="71">
        <v>1000</v>
      </c>
      <c r="I835" t="s">
        <v>115</v>
      </c>
      <c r="J835" s="72">
        <v>-937700</v>
      </c>
      <c r="K835" s="72">
        <v>4795529.74</v>
      </c>
    </row>
    <row r="836" spans="5:11" x14ac:dyDescent="0.2">
      <c r="E836" t="s">
        <v>521</v>
      </c>
      <c r="F836" t="s">
        <v>17</v>
      </c>
      <c r="G836">
        <v>93.77</v>
      </c>
      <c r="H836" s="71">
        <v>1000</v>
      </c>
      <c r="I836" t="s">
        <v>113</v>
      </c>
      <c r="J836">
        <v>-20</v>
      </c>
      <c r="K836" s="72">
        <v>5733229.7400000002</v>
      </c>
    </row>
    <row r="837" spans="5:11" x14ac:dyDescent="0.2">
      <c r="E837" t="s">
        <v>521</v>
      </c>
      <c r="F837" t="s">
        <v>17</v>
      </c>
      <c r="G837">
        <v>0.6</v>
      </c>
      <c r="H837" s="71">
        <v>1000</v>
      </c>
      <c r="I837" t="s">
        <v>114</v>
      </c>
      <c r="J837" s="72">
        <v>-6009.62</v>
      </c>
      <c r="K837" s="72">
        <v>5733249.7400000002</v>
      </c>
    </row>
    <row r="838" spans="5:11" x14ac:dyDescent="0.2">
      <c r="E838" t="s">
        <v>521</v>
      </c>
      <c r="F838" t="s">
        <v>17</v>
      </c>
      <c r="G838">
        <v>93.77</v>
      </c>
      <c r="H838" s="71">
        <v>1000</v>
      </c>
      <c r="I838" t="s">
        <v>115</v>
      </c>
      <c r="J838" s="72">
        <v>-937700</v>
      </c>
      <c r="K838" s="72">
        <v>5739259.3600000003</v>
      </c>
    </row>
    <row r="839" spans="5:11" x14ac:dyDescent="0.2">
      <c r="E839" t="s">
        <v>521</v>
      </c>
      <c r="F839" t="s">
        <v>17</v>
      </c>
      <c r="G839">
        <v>93.77</v>
      </c>
      <c r="H839" s="71">
        <v>1000</v>
      </c>
      <c r="I839" t="s">
        <v>113</v>
      </c>
      <c r="J839">
        <v>-20</v>
      </c>
      <c r="K839" s="72">
        <v>6676959.3600000003</v>
      </c>
    </row>
    <row r="840" spans="5:11" x14ac:dyDescent="0.2">
      <c r="E840" t="s">
        <v>521</v>
      </c>
      <c r="F840" t="s">
        <v>17</v>
      </c>
      <c r="G840">
        <v>0.6</v>
      </c>
      <c r="H840" s="71">
        <v>1000</v>
      </c>
      <c r="I840" t="s">
        <v>114</v>
      </c>
      <c r="J840" s="72">
        <v>-6009.62</v>
      </c>
      <c r="K840" s="72">
        <v>6676979.3600000003</v>
      </c>
    </row>
    <row r="841" spans="5:11" x14ac:dyDescent="0.2">
      <c r="E841" t="s">
        <v>521</v>
      </c>
      <c r="F841" t="s">
        <v>17</v>
      </c>
      <c r="G841">
        <v>93.77</v>
      </c>
      <c r="H841" s="71">
        <v>1000</v>
      </c>
      <c r="I841" t="s">
        <v>115</v>
      </c>
      <c r="J841" s="72">
        <v>-937700</v>
      </c>
      <c r="K841" s="72">
        <v>6682988.9699999997</v>
      </c>
    </row>
    <row r="842" spans="5:11" x14ac:dyDescent="0.2">
      <c r="E842" t="s">
        <v>278</v>
      </c>
      <c r="F842" t="s">
        <v>17</v>
      </c>
      <c r="G842">
        <v>93.55</v>
      </c>
      <c r="H842" s="71">
        <v>1000</v>
      </c>
      <c r="I842" t="s">
        <v>113</v>
      </c>
      <c r="J842">
        <v>-20</v>
      </c>
      <c r="K842" s="72">
        <v>7620688.9699999997</v>
      </c>
    </row>
    <row r="843" spans="5:11" x14ac:dyDescent="0.2">
      <c r="E843" t="s">
        <v>278</v>
      </c>
      <c r="F843" t="s">
        <v>17</v>
      </c>
      <c r="G843">
        <v>0.59</v>
      </c>
      <c r="H843" s="71">
        <v>1000</v>
      </c>
      <c r="I843" t="s">
        <v>114</v>
      </c>
      <c r="J843" s="72">
        <v>-5929.49</v>
      </c>
      <c r="K843" s="72">
        <v>7620708.9699999997</v>
      </c>
    </row>
    <row r="844" spans="5:11" x14ac:dyDescent="0.2">
      <c r="E844" t="s">
        <v>278</v>
      </c>
      <c r="F844" t="s">
        <v>17</v>
      </c>
      <c r="G844">
        <v>93.55</v>
      </c>
      <c r="H844" s="71">
        <v>1000</v>
      </c>
      <c r="I844" t="s">
        <v>115</v>
      </c>
      <c r="J844" s="72">
        <v>-935500</v>
      </c>
      <c r="K844" s="72">
        <v>7626638.46</v>
      </c>
    </row>
    <row r="845" spans="5:11" x14ac:dyDescent="0.2">
      <c r="E845" t="s">
        <v>282</v>
      </c>
      <c r="F845" t="s">
        <v>15</v>
      </c>
      <c r="G845">
        <v>99.94</v>
      </c>
      <c r="H845" s="71">
        <v>1000</v>
      </c>
      <c r="I845" t="s">
        <v>113</v>
      </c>
      <c r="J845">
        <v>-20</v>
      </c>
      <c r="K845" s="72">
        <v>8562138.4600000009</v>
      </c>
    </row>
    <row r="846" spans="5:11" x14ac:dyDescent="0.2">
      <c r="E846" t="s">
        <v>282</v>
      </c>
      <c r="F846" t="s">
        <v>15</v>
      </c>
      <c r="G846">
        <v>0.56000000000000005</v>
      </c>
      <c r="H846" s="71">
        <v>1000</v>
      </c>
      <c r="I846" t="s">
        <v>114</v>
      </c>
      <c r="J846" s="72">
        <v>-5608.97</v>
      </c>
      <c r="K846" s="72">
        <v>8562158.4600000009</v>
      </c>
    </row>
    <row r="847" spans="5:11" x14ac:dyDescent="0.2">
      <c r="E847" t="s">
        <v>282</v>
      </c>
      <c r="F847" t="s">
        <v>15</v>
      </c>
      <c r="G847">
        <v>99.94</v>
      </c>
      <c r="H847" s="71">
        <v>1000</v>
      </c>
      <c r="I847" t="s">
        <v>115</v>
      </c>
      <c r="J847" s="72">
        <v>-999400</v>
      </c>
      <c r="K847" s="72">
        <v>8567767.4399999995</v>
      </c>
    </row>
    <row r="848" spans="5:11" x14ac:dyDescent="0.2">
      <c r="E848" t="s">
        <v>282</v>
      </c>
      <c r="F848" t="s">
        <v>15</v>
      </c>
      <c r="G848">
        <v>99.94</v>
      </c>
      <c r="H848" s="71">
        <v>1000</v>
      </c>
      <c r="I848" t="s">
        <v>113</v>
      </c>
      <c r="J848">
        <v>-20</v>
      </c>
      <c r="K848" s="72">
        <v>9567167.4399999995</v>
      </c>
    </row>
    <row r="849" spans="5:11" x14ac:dyDescent="0.2">
      <c r="E849" t="s">
        <v>282</v>
      </c>
      <c r="F849" t="s">
        <v>15</v>
      </c>
      <c r="G849">
        <v>0.56000000000000005</v>
      </c>
      <c r="H849" s="71">
        <v>1000</v>
      </c>
      <c r="I849" t="s">
        <v>114</v>
      </c>
      <c r="J849" s="72">
        <v>-5608.97</v>
      </c>
      <c r="K849" s="72">
        <v>9567187.4399999995</v>
      </c>
    </row>
    <row r="850" spans="5:11" x14ac:dyDescent="0.2">
      <c r="E850" t="s">
        <v>282</v>
      </c>
      <c r="F850" t="s">
        <v>15</v>
      </c>
      <c r="G850">
        <v>99.94</v>
      </c>
      <c r="H850" s="71">
        <v>1000</v>
      </c>
      <c r="I850" t="s">
        <v>115</v>
      </c>
      <c r="J850" s="72">
        <v>-999400</v>
      </c>
      <c r="K850" s="72">
        <v>9572796.4100000001</v>
      </c>
    </row>
    <row r="851" spans="5:11" x14ac:dyDescent="0.2">
      <c r="E851" t="s">
        <v>282</v>
      </c>
      <c r="F851" t="s">
        <v>15</v>
      </c>
      <c r="G851">
        <v>99.94</v>
      </c>
      <c r="H851" s="71">
        <v>1000</v>
      </c>
      <c r="I851" t="s">
        <v>113</v>
      </c>
      <c r="J851">
        <v>-20</v>
      </c>
      <c r="K851" s="72">
        <v>10572196.41</v>
      </c>
    </row>
    <row r="852" spans="5:11" x14ac:dyDescent="0.2">
      <c r="E852" t="s">
        <v>282</v>
      </c>
      <c r="F852" t="s">
        <v>15</v>
      </c>
      <c r="G852">
        <v>0.56000000000000005</v>
      </c>
      <c r="H852" s="71">
        <v>1000</v>
      </c>
      <c r="I852" t="s">
        <v>114</v>
      </c>
      <c r="J852" s="72">
        <v>-5608.97</v>
      </c>
      <c r="K852" s="72">
        <v>10572216.41</v>
      </c>
    </row>
    <row r="853" spans="5:11" x14ac:dyDescent="0.2">
      <c r="E853" t="s">
        <v>282</v>
      </c>
      <c r="F853" t="s">
        <v>15</v>
      </c>
      <c r="G853">
        <v>99.94</v>
      </c>
      <c r="H853" s="71">
        <v>1000</v>
      </c>
      <c r="I853" t="s">
        <v>115</v>
      </c>
      <c r="J853" s="72">
        <v>-999400</v>
      </c>
      <c r="K853" s="72">
        <v>10577825.380000001</v>
      </c>
    </row>
    <row r="854" spans="5:11" x14ac:dyDescent="0.2">
      <c r="E854" t="s">
        <v>282</v>
      </c>
      <c r="F854" t="s">
        <v>15</v>
      </c>
      <c r="G854">
        <v>99.94</v>
      </c>
      <c r="H854" s="71">
        <v>1000</v>
      </c>
      <c r="I854" t="s">
        <v>113</v>
      </c>
      <c r="J854">
        <v>-20</v>
      </c>
      <c r="K854" s="72">
        <v>11577225.380000001</v>
      </c>
    </row>
    <row r="855" spans="5:11" x14ac:dyDescent="0.2">
      <c r="E855" t="s">
        <v>282</v>
      </c>
      <c r="F855" t="s">
        <v>15</v>
      </c>
      <c r="G855">
        <v>0.56000000000000005</v>
      </c>
      <c r="H855" s="71">
        <v>1000</v>
      </c>
      <c r="I855" t="s">
        <v>114</v>
      </c>
      <c r="J855" s="72">
        <v>-5608.97</v>
      </c>
      <c r="K855" s="72">
        <v>11577245.380000001</v>
      </c>
    </row>
    <row r="856" spans="5:11" x14ac:dyDescent="0.2">
      <c r="E856" t="s">
        <v>282</v>
      </c>
      <c r="F856" t="s">
        <v>15</v>
      </c>
      <c r="G856">
        <v>99.94</v>
      </c>
      <c r="H856" s="71">
        <v>1000</v>
      </c>
      <c r="I856" t="s">
        <v>115</v>
      </c>
      <c r="J856" s="72">
        <v>-999400</v>
      </c>
      <c r="K856" s="72">
        <v>11582854.359999999</v>
      </c>
    </row>
    <row r="857" spans="5:11" x14ac:dyDescent="0.2">
      <c r="E857" t="s">
        <v>282</v>
      </c>
      <c r="F857" t="s">
        <v>15</v>
      </c>
      <c r="G857">
        <v>99.94</v>
      </c>
      <c r="H857" s="71">
        <v>1000</v>
      </c>
      <c r="I857" t="s">
        <v>113</v>
      </c>
      <c r="J857">
        <v>-20</v>
      </c>
      <c r="K857" s="72">
        <v>12582254.359999999</v>
      </c>
    </row>
    <row r="858" spans="5:11" x14ac:dyDescent="0.2">
      <c r="E858" t="s">
        <v>282</v>
      </c>
      <c r="F858" t="s">
        <v>15</v>
      </c>
      <c r="G858">
        <v>0.56000000000000005</v>
      </c>
      <c r="H858" s="71">
        <v>1000</v>
      </c>
      <c r="I858" t="s">
        <v>114</v>
      </c>
      <c r="J858" s="72">
        <v>-5608.97</v>
      </c>
      <c r="K858" s="72">
        <v>12582274.359999999</v>
      </c>
    </row>
    <row r="859" spans="5:11" x14ac:dyDescent="0.2">
      <c r="E859" t="s">
        <v>282</v>
      </c>
      <c r="F859" t="s">
        <v>15</v>
      </c>
      <c r="G859">
        <v>99.94</v>
      </c>
      <c r="H859" s="71">
        <v>1000</v>
      </c>
      <c r="I859" t="s">
        <v>115</v>
      </c>
      <c r="J859" s="72">
        <v>-999400</v>
      </c>
      <c r="K859" s="72">
        <v>12587883.33</v>
      </c>
    </row>
    <row r="860" spans="5:11" x14ac:dyDescent="0.2">
      <c r="E860" t="s">
        <v>283</v>
      </c>
      <c r="F860" t="s">
        <v>15</v>
      </c>
      <c r="G860">
        <v>100.1</v>
      </c>
      <c r="H860" s="71">
        <v>1000</v>
      </c>
      <c r="I860" t="s">
        <v>113</v>
      </c>
      <c r="J860">
        <v>-20</v>
      </c>
      <c r="K860" s="72">
        <v>13587283.33</v>
      </c>
    </row>
    <row r="861" spans="5:11" x14ac:dyDescent="0.2">
      <c r="E861" t="s">
        <v>283</v>
      </c>
      <c r="F861" t="s">
        <v>15</v>
      </c>
      <c r="G861">
        <v>0.55000000000000004</v>
      </c>
      <c r="H861" s="71">
        <v>1000</v>
      </c>
      <c r="I861" t="s">
        <v>114</v>
      </c>
      <c r="J861" s="72">
        <v>-5528.85</v>
      </c>
      <c r="K861" s="72">
        <v>13587303.33</v>
      </c>
    </row>
    <row r="862" spans="5:11" x14ac:dyDescent="0.2">
      <c r="E862" t="s">
        <v>283</v>
      </c>
      <c r="F862" t="s">
        <v>15</v>
      </c>
      <c r="G862">
        <v>100.1</v>
      </c>
      <c r="H862" s="71">
        <v>1000</v>
      </c>
      <c r="I862" t="s">
        <v>115</v>
      </c>
      <c r="J862" s="72">
        <v>-1001000</v>
      </c>
      <c r="K862" s="72">
        <v>13592832.18</v>
      </c>
    </row>
    <row r="863" spans="5:11" x14ac:dyDescent="0.2">
      <c r="E863" t="s">
        <v>283</v>
      </c>
      <c r="F863" t="s">
        <v>15</v>
      </c>
      <c r="G863">
        <v>100.1</v>
      </c>
      <c r="H863" s="71">
        <v>1000</v>
      </c>
      <c r="I863" t="s">
        <v>113</v>
      </c>
      <c r="J863">
        <v>-20</v>
      </c>
      <c r="K863" s="72">
        <v>14593832.18</v>
      </c>
    </row>
    <row r="864" spans="5:11" x14ac:dyDescent="0.2">
      <c r="E864" t="s">
        <v>283</v>
      </c>
      <c r="F864" t="s">
        <v>15</v>
      </c>
      <c r="G864">
        <v>0.55000000000000004</v>
      </c>
      <c r="H864" s="71">
        <v>1000</v>
      </c>
      <c r="I864" t="s">
        <v>114</v>
      </c>
      <c r="J864" s="72">
        <v>-5528.85</v>
      </c>
      <c r="K864" s="72">
        <v>14593852.18</v>
      </c>
    </row>
    <row r="865" spans="5:11" x14ac:dyDescent="0.2">
      <c r="E865" t="s">
        <v>283</v>
      </c>
      <c r="F865" t="s">
        <v>15</v>
      </c>
      <c r="G865">
        <v>100.1</v>
      </c>
      <c r="H865" s="71">
        <v>1000</v>
      </c>
      <c r="I865" t="s">
        <v>115</v>
      </c>
      <c r="J865" s="72">
        <v>-1001000</v>
      </c>
      <c r="K865" s="72">
        <v>14599381.029999999</v>
      </c>
    </row>
    <row r="866" spans="5:11" x14ac:dyDescent="0.2">
      <c r="E866" t="s">
        <v>283</v>
      </c>
      <c r="F866" t="s">
        <v>15</v>
      </c>
      <c r="G866">
        <v>100.1</v>
      </c>
      <c r="H866" s="71">
        <v>1000</v>
      </c>
      <c r="I866" t="s">
        <v>113</v>
      </c>
      <c r="J866">
        <v>-20</v>
      </c>
      <c r="K866" s="72">
        <v>15600381.029999999</v>
      </c>
    </row>
    <row r="867" spans="5:11" x14ac:dyDescent="0.2">
      <c r="E867" t="s">
        <v>283</v>
      </c>
      <c r="F867" t="s">
        <v>15</v>
      </c>
      <c r="G867">
        <v>0.55000000000000004</v>
      </c>
      <c r="H867" s="71">
        <v>1000</v>
      </c>
      <c r="I867" t="s">
        <v>114</v>
      </c>
      <c r="J867" s="72">
        <v>-5528.85</v>
      </c>
      <c r="K867" s="72">
        <v>15600401.029999999</v>
      </c>
    </row>
    <row r="868" spans="5:11" x14ac:dyDescent="0.2">
      <c r="E868" t="s">
        <v>283</v>
      </c>
      <c r="F868" t="s">
        <v>15</v>
      </c>
      <c r="G868">
        <v>100.1</v>
      </c>
      <c r="H868" s="71">
        <v>1000</v>
      </c>
      <c r="I868" t="s">
        <v>115</v>
      </c>
      <c r="J868" s="72">
        <v>-1001000</v>
      </c>
      <c r="K868" s="72">
        <v>15605929.869999999</v>
      </c>
    </row>
    <row r="869" spans="5:11" x14ac:dyDescent="0.2">
      <c r="E869" t="s">
        <v>283</v>
      </c>
      <c r="F869" t="s">
        <v>15</v>
      </c>
      <c r="G869">
        <v>100.1</v>
      </c>
      <c r="H869" s="71">
        <v>1000</v>
      </c>
      <c r="I869" t="s">
        <v>113</v>
      </c>
      <c r="J869">
        <v>-20</v>
      </c>
      <c r="K869" s="72">
        <v>16606929.869999999</v>
      </c>
    </row>
    <row r="870" spans="5:11" x14ac:dyDescent="0.2">
      <c r="E870" t="s">
        <v>283</v>
      </c>
      <c r="F870" t="s">
        <v>15</v>
      </c>
      <c r="G870">
        <v>0.55000000000000004</v>
      </c>
      <c r="H870" s="71">
        <v>1000</v>
      </c>
      <c r="I870" t="s">
        <v>114</v>
      </c>
      <c r="J870" s="72">
        <v>-5528.85</v>
      </c>
      <c r="K870" s="72">
        <v>16606949.869999999</v>
      </c>
    </row>
    <row r="871" spans="5:11" x14ac:dyDescent="0.2">
      <c r="E871" t="s">
        <v>283</v>
      </c>
      <c r="F871" t="s">
        <v>15</v>
      </c>
      <c r="G871">
        <v>100.1</v>
      </c>
      <c r="H871" s="71">
        <v>1000</v>
      </c>
      <c r="I871" t="s">
        <v>115</v>
      </c>
      <c r="J871" s="72">
        <v>-1001000</v>
      </c>
      <c r="K871" s="72">
        <v>16612478.720000001</v>
      </c>
    </row>
    <row r="872" spans="5:11" x14ac:dyDescent="0.2">
      <c r="E872" t="s">
        <v>283</v>
      </c>
      <c r="F872" t="s">
        <v>15</v>
      </c>
      <c r="G872">
        <v>100.1</v>
      </c>
      <c r="H872" s="71">
        <v>1000</v>
      </c>
      <c r="I872" t="s">
        <v>113</v>
      </c>
      <c r="J872">
        <v>-20</v>
      </c>
      <c r="K872" s="72">
        <v>17613478.719999999</v>
      </c>
    </row>
    <row r="873" spans="5:11" x14ac:dyDescent="0.2">
      <c r="E873" t="s">
        <v>283</v>
      </c>
      <c r="F873" t="s">
        <v>15</v>
      </c>
      <c r="G873">
        <v>0.55000000000000004</v>
      </c>
      <c r="H873" s="71">
        <v>1000</v>
      </c>
      <c r="I873" t="s">
        <v>114</v>
      </c>
      <c r="J873" s="72">
        <v>-5528.85</v>
      </c>
      <c r="K873" s="72">
        <v>17613498.719999999</v>
      </c>
    </row>
    <row r="874" spans="5:11" x14ac:dyDescent="0.2">
      <c r="E874" t="s">
        <v>283</v>
      </c>
      <c r="F874" t="s">
        <v>15</v>
      </c>
      <c r="G874">
        <v>100.1</v>
      </c>
      <c r="H874" s="71">
        <v>1000</v>
      </c>
      <c r="I874" t="s">
        <v>115</v>
      </c>
      <c r="J874" s="72">
        <v>-1001000</v>
      </c>
      <c r="K874" s="72">
        <v>17619027.559999999</v>
      </c>
    </row>
    <row r="875" spans="5:11" x14ac:dyDescent="0.2">
      <c r="E875" t="s">
        <v>283</v>
      </c>
      <c r="F875" t="s">
        <v>15</v>
      </c>
      <c r="G875">
        <v>100.1</v>
      </c>
      <c r="H875" s="71">
        <v>1000</v>
      </c>
      <c r="I875" t="s">
        <v>113</v>
      </c>
      <c r="J875">
        <v>-20</v>
      </c>
      <c r="K875" s="72">
        <v>18620027.559999999</v>
      </c>
    </row>
    <row r="876" spans="5:11" x14ac:dyDescent="0.2">
      <c r="E876" t="s">
        <v>283</v>
      </c>
      <c r="F876" t="s">
        <v>15</v>
      </c>
      <c r="G876">
        <v>0.55000000000000004</v>
      </c>
      <c r="H876" s="71">
        <v>1000</v>
      </c>
      <c r="I876" t="s">
        <v>114</v>
      </c>
      <c r="J876" s="72">
        <v>-5528.85</v>
      </c>
      <c r="K876" s="72">
        <v>18620047.559999999</v>
      </c>
    </row>
    <row r="877" spans="5:11" x14ac:dyDescent="0.2">
      <c r="E877" t="s">
        <v>283</v>
      </c>
      <c r="F877" t="s">
        <v>15</v>
      </c>
      <c r="G877">
        <v>100.1</v>
      </c>
      <c r="H877" s="71">
        <v>1000</v>
      </c>
      <c r="I877" t="s">
        <v>115</v>
      </c>
      <c r="J877" s="72">
        <v>-1001000</v>
      </c>
      <c r="K877" s="72">
        <v>18625576.41</v>
      </c>
    </row>
    <row r="878" spans="5:11" x14ac:dyDescent="0.2">
      <c r="E878" t="s">
        <v>284</v>
      </c>
      <c r="F878" t="s">
        <v>15</v>
      </c>
      <c r="G878">
        <v>99.95</v>
      </c>
      <c r="H878" s="71">
        <v>1000</v>
      </c>
      <c r="I878" t="s">
        <v>113</v>
      </c>
      <c r="J878">
        <v>-20</v>
      </c>
      <c r="K878" s="72">
        <v>19626576.41</v>
      </c>
    </row>
    <row r="879" spans="5:11" x14ac:dyDescent="0.2">
      <c r="E879" t="s">
        <v>284</v>
      </c>
      <c r="F879" t="s">
        <v>15</v>
      </c>
      <c r="G879">
        <v>0.54</v>
      </c>
      <c r="H879" s="71">
        <v>1000</v>
      </c>
      <c r="I879" t="s">
        <v>114</v>
      </c>
      <c r="J879" s="72">
        <v>-5448.72</v>
      </c>
      <c r="K879" s="72">
        <v>19626596.41</v>
      </c>
    </row>
    <row r="880" spans="5:11" x14ac:dyDescent="0.2">
      <c r="E880" t="s">
        <v>284</v>
      </c>
      <c r="F880" t="s">
        <v>15</v>
      </c>
      <c r="G880">
        <v>99.95</v>
      </c>
      <c r="H880" s="71">
        <v>1000</v>
      </c>
      <c r="I880" t="s">
        <v>115</v>
      </c>
      <c r="J880" s="72">
        <v>-999500</v>
      </c>
      <c r="K880" s="72">
        <v>19632045.129999999</v>
      </c>
    </row>
    <row r="881" spans="5:11" x14ac:dyDescent="0.2">
      <c r="E881" t="s">
        <v>284</v>
      </c>
      <c r="F881" t="s">
        <v>15</v>
      </c>
      <c r="G881">
        <v>99.95</v>
      </c>
      <c r="H881" s="71">
        <v>1000</v>
      </c>
      <c r="I881" t="s">
        <v>113</v>
      </c>
      <c r="J881">
        <v>-20</v>
      </c>
      <c r="K881" s="72">
        <v>20631545.129999999</v>
      </c>
    </row>
    <row r="882" spans="5:11" x14ac:dyDescent="0.2">
      <c r="E882" t="s">
        <v>284</v>
      </c>
      <c r="F882" t="s">
        <v>15</v>
      </c>
      <c r="G882">
        <v>0.54</v>
      </c>
      <c r="H882" s="71">
        <v>1000</v>
      </c>
      <c r="I882" t="s">
        <v>114</v>
      </c>
      <c r="J882" s="72">
        <v>-5448.72</v>
      </c>
      <c r="K882" s="72">
        <v>20631565.129999999</v>
      </c>
    </row>
    <row r="883" spans="5:11" x14ac:dyDescent="0.2">
      <c r="E883" t="s">
        <v>284</v>
      </c>
      <c r="F883" t="s">
        <v>15</v>
      </c>
      <c r="G883">
        <v>99.95</v>
      </c>
      <c r="H883" s="71">
        <v>1000</v>
      </c>
      <c r="I883" t="s">
        <v>115</v>
      </c>
      <c r="J883" s="72">
        <v>-999500</v>
      </c>
      <c r="K883" s="72">
        <v>20637013.850000001</v>
      </c>
    </row>
    <row r="884" spans="5:11" x14ac:dyDescent="0.2">
      <c r="E884" t="s">
        <v>284</v>
      </c>
      <c r="F884" t="s">
        <v>15</v>
      </c>
      <c r="G884">
        <v>99.95</v>
      </c>
      <c r="H884" s="71">
        <v>1000</v>
      </c>
      <c r="I884" t="s">
        <v>113</v>
      </c>
      <c r="J884">
        <v>-20</v>
      </c>
      <c r="K884" s="72">
        <v>21636513.850000001</v>
      </c>
    </row>
    <row r="885" spans="5:11" x14ac:dyDescent="0.2">
      <c r="E885" t="s">
        <v>284</v>
      </c>
      <c r="F885" t="s">
        <v>15</v>
      </c>
      <c r="G885">
        <v>0.54</v>
      </c>
      <c r="H885" s="71">
        <v>1000</v>
      </c>
      <c r="I885" t="s">
        <v>114</v>
      </c>
      <c r="J885" s="72">
        <v>-5448.72</v>
      </c>
      <c r="K885" s="72">
        <v>21636533.850000001</v>
      </c>
    </row>
    <row r="886" spans="5:11" x14ac:dyDescent="0.2">
      <c r="E886" t="s">
        <v>284</v>
      </c>
      <c r="F886" t="s">
        <v>15</v>
      </c>
      <c r="G886">
        <v>99.95</v>
      </c>
      <c r="H886" s="71">
        <v>1000</v>
      </c>
      <c r="I886" t="s">
        <v>115</v>
      </c>
      <c r="J886" s="72">
        <v>-999500</v>
      </c>
      <c r="K886" s="72">
        <v>21641982.559999999</v>
      </c>
    </row>
    <row r="887" spans="5:11" x14ac:dyDescent="0.2">
      <c r="E887" t="s">
        <v>284</v>
      </c>
      <c r="F887" t="s">
        <v>15</v>
      </c>
      <c r="G887">
        <v>99.95</v>
      </c>
      <c r="H887" s="71">
        <v>1000</v>
      </c>
      <c r="I887" t="s">
        <v>113</v>
      </c>
      <c r="J887">
        <v>-20</v>
      </c>
      <c r="K887" s="72">
        <v>22641482.559999999</v>
      </c>
    </row>
    <row r="888" spans="5:11" x14ac:dyDescent="0.2">
      <c r="E888" t="s">
        <v>284</v>
      </c>
      <c r="F888" t="s">
        <v>15</v>
      </c>
      <c r="G888">
        <v>0.54</v>
      </c>
      <c r="H888" s="71">
        <v>1000</v>
      </c>
      <c r="I888" t="s">
        <v>114</v>
      </c>
      <c r="J888" s="72">
        <v>-5448.72</v>
      </c>
      <c r="K888" s="72">
        <v>22641502.559999999</v>
      </c>
    </row>
    <row r="889" spans="5:11" x14ac:dyDescent="0.2">
      <c r="E889" t="s">
        <v>284</v>
      </c>
      <c r="F889" t="s">
        <v>15</v>
      </c>
      <c r="G889">
        <v>99.95</v>
      </c>
      <c r="H889" s="71">
        <v>1000</v>
      </c>
      <c r="I889" t="s">
        <v>115</v>
      </c>
      <c r="J889" s="72">
        <v>-999500</v>
      </c>
      <c r="K889" s="72">
        <v>22646951.280000001</v>
      </c>
    </row>
    <row r="890" spans="5:11" x14ac:dyDescent="0.2">
      <c r="E890" t="s">
        <v>285</v>
      </c>
      <c r="F890" t="s">
        <v>15</v>
      </c>
      <c r="G890">
        <v>99.8</v>
      </c>
      <c r="H890" s="71">
        <v>1000</v>
      </c>
      <c r="I890" t="s">
        <v>113</v>
      </c>
      <c r="J890">
        <v>-20</v>
      </c>
      <c r="K890" s="72">
        <v>23646451.280000001</v>
      </c>
    </row>
    <row r="891" spans="5:11" x14ac:dyDescent="0.2">
      <c r="E891" t="s">
        <v>285</v>
      </c>
      <c r="F891" t="s">
        <v>15</v>
      </c>
      <c r="G891">
        <v>0.54</v>
      </c>
      <c r="H891" s="71">
        <v>1000</v>
      </c>
      <c r="I891" t="s">
        <v>114</v>
      </c>
      <c r="J891" s="72">
        <v>-5368.59</v>
      </c>
      <c r="K891" s="72">
        <v>23646471.280000001</v>
      </c>
    </row>
    <row r="892" spans="5:11" x14ac:dyDescent="0.2">
      <c r="E892" t="s">
        <v>285</v>
      </c>
      <c r="F892" t="s">
        <v>15</v>
      </c>
      <c r="G892">
        <v>99.8</v>
      </c>
      <c r="H892" s="71">
        <v>1000</v>
      </c>
      <c r="I892" t="s">
        <v>115</v>
      </c>
      <c r="J892" s="72">
        <v>-998000</v>
      </c>
      <c r="K892" s="72">
        <v>23651839.870000001</v>
      </c>
    </row>
    <row r="893" spans="5:11" x14ac:dyDescent="0.2">
      <c r="E893" t="s">
        <v>522</v>
      </c>
      <c r="F893" t="s">
        <v>15</v>
      </c>
      <c r="G893">
        <v>99.71</v>
      </c>
      <c r="H893" s="71">
        <v>1000</v>
      </c>
      <c r="I893" t="s">
        <v>113</v>
      </c>
      <c r="J893">
        <v>-20</v>
      </c>
      <c r="K893" s="72">
        <v>24649839.870000001</v>
      </c>
    </row>
    <row r="894" spans="5:11" x14ac:dyDescent="0.2">
      <c r="E894" t="s">
        <v>522</v>
      </c>
      <c r="F894" t="s">
        <v>15</v>
      </c>
      <c r="G894">
        <v>0.51</v>
      </c>
      <c r="H894" s="71">
        <v>1000</v>
      </c>
      <c r="I894" t="s">
        <v>114</v>
      </c>
      <c r="J894" s="72">
        <v>-5128.21</v>
      </c>
      <c r="K894" s="72">
        <v>24649859.870000001</v>
      </c>
    </row>
    <row r="895" spans="5:11" x14ac:dyDescent="0.2">
      <c r="E895" t="s">
        <v>522</v>
      </c>
      <c r="F895" t="s">
        <v>15</v>
      </c>
      <c r="G895">
        <v>99.71</v>
      </c>
      <c r="H895" s="71">
        <v>1000</v>
      </c>
      <c r="I895" t="s">
        <v>115</v>
      </c>
      <c r="J895" s="72">
        <v>-997100</v>
      </c>
      <c r="K895" s="72">
        <v>24654988.079999998</v>
      </c>
    </row>
    <row r="896" spans="5:11" x14ac:dyDescent="0.2">
      <c r="E896" t="s">
        <v>523</v>
      </c>
      <c r="F896" t="s">
        <v>15</v>
      </c>
      <c r="G896">
        <v>99.73</v>
      </c>
      <c r="H896" s="71">
        <v>1000</v>
      </c>
      <c r="I896" t="s">
        <v>113</v>
      </c>
      <c r="J896">
        <v>-20</v>
      </c>
      <c r="K896" s="72">
        <v>25652088.079999998</v>
      </c>
    </row>
    <row r="897" spans="5:11" x14ac:dyDescent="0.2">
      <c r="E897" t="s">
        <v>523</v>
      </c>
      <c r="F897" t="s">
        <v>15</v>
      </c>
      <c r="G897">
        <v>0.5</v>
      </c>
      <c r="H897" s="71">
        <v>1000</v>
      </c>
      <c r="I897" t="s">
        <v>114</v>
      </c>
      <c r="J897" s="72">
        <v>-5048.08</v>
      </c>
      <c r="K897" s="72">
        <v>25652108.079999998</v>
      </c>
    </row>
    <row r="898" spans="5:11" x14ac:dyDescent="0.2">
      <c r="E898" t="s">
        <v>523</v>
      </c>
      <c r="F898" t="s">
        <v>15</v>
      </c>
      <c r="G898">
        <v>99.73</v>
      </c>
      <c r="H898" s="71">
        <v>1000</v>
      </c>
      <c r="I898" t="s">
        <v>115</v>
      </c>
      <c r="J898" s="72">
        <v>-997300</v>
      </c>
      <c r="K898" s="72">
        <v>25657156.149999999</v>
      </c>
    </row>
    <row r="899" spans="5:11" x14ac:dyDescent="0.2">
      <c r="E899" t="s">
        <v>523</v>
      </c>
      <c r="F899" t="s">
        <v>15</v>
      </c>
      <c r="G899">
        <v>99.73</v>
      </c>
      <c r="H899" s="71">
        <v>1000</v>
      </c>
      <c r="I899" t="s">
        <v>113</v>
      </c>
      <c r="J899">
        <v>-20</v>
      </c>
      <c r="K899" s="72">
        <v>26654456.149999999</v>
      </c>
    </row>
    <row r="900" spans="5:11" x14ac:dyDescent="0.2">
      <c r="E900" t="s">
        <v>523</v>
      </c>
      <c r="F900" t="s">
        <v>15</v>
      </c>
      <c r="G900">
        <v>0.5</v>
      </c>
      <c r="H900" s="71">
        <v>1000</v>
      </c>
      <c r="I900" t="s">
        <v>114</v>
      </c>
      <c r="J900" s="72">
        <v>-5048.08</v>
      </c>
      <c r="K900" s="72">
        <v>26654476.149999999</v>
      </c>
    </row>
    <row r="901" spans="5:11" x14ac:dyDescent="0.2">
      <c r="E901" t="s">
        <v>523</v>
      </c>
      <c r="F901" t="s">
        <v>15</v>
      </c>
      <c r="G901">
        <v>99.73</v>
      </c>
      <c r="H901" s="71">
        <v>1000</v>
      </c>
      <c r="I901" t="s">
        <v>115</v>
      </c>
      <c r="J901" s="72">
        <v>-997300</v>
      </c>
      <c r="K901" s="72">
        <v>26659524.23</v>
      </c>
    </row>
    <row r="902" spans="5:11" x14ac:dyDescent="0.2">
      <c r="E902" t="s">
        <v>524</v>
      </c>
      <c r="F902" t="s">
        <v>15</v>
      </c>
      <c r="G902">
        <v>99.76</v>
      </c>
      <c r="H902" s="71">
        <v>1000</v>
      </c>
      <c r="I902" t="s">
        <v>113</v>
      </c>
      <c r="J902">
        <v>-20</v>
      </c>
      <c r="K902" s="72">
        <v>27656824.23</v>
      </c>
    </row>
    <row r="903" spans="5:11" x14ac:dyDescent="0.2">
      <c r="E903" t="s">
        <v>524</v>
      </c>
      <c r="F903" t="s">
        <v>15</v>
      </c>
      <c r="G903">
        <v>0.5</v>
      </c>
      <c r="H903" s="71">
        <v>1000</v>
      </c>
      <c r="I903" t="s">
        <v>114</v>
      </c>
      <c r="J903" s="72">
        <v>-4967.95</v>
      </c>
      <c r="K903" s="72">
        <v>27656844.23</v>
      </c>
    </row>
    <row r="904" spans="5:11" x14ac:dyDescent="0.2">
      <c r="E904" t="s">
        <v>524</v>
      </c>
      <c r="F904" t="s">
        <v>15</v>
      </c>
      <c r="G904">
        <v>99.76</v>
      </c>
      <c r="H904" s="71">
        <v>1000</v>
      </c>
      <c r="I904" t="s">
        <v>115</v>
      </c>
      <c r="J904" s="72">
        <v>-997600</v>
      </c>
      <c r="K904" s="72">
        <v>27661812.18</v>
      </c>
    </row>
    <row r="905" spans="5:11" x14ac:dyDescent="0.2">
      <c r="E905" t="s">
        <v>524</v>
      </c>
      <c r="F905" t="s">
        <v>15</v>
      </c>
      <c r="G905">
        <v>99.76</v>
      </c>
      <c r="H905" s="71">
        <v>1000</v>
      </c>
      <c r="I905" t="s">
        <v>113</v>
      </c>
      <c r="J905">
        <v>-20</v>
      </c>
      <c r="K905" s="72">
        <v>28659412.18</v>
      </c>
    </row>
    <row r="906" spans="5:11" x14ac:dyDescent="0.2">
      <c r="E906" t="s">
        <v>524</v>
      </c>
      <c r="F906" t="s">
        <v>15</v>
      </c>
      <c r="G906">
        <v>0.5</v>
      </c>
      <c r="H906" s="71">
        <v>1000</v>
      </c>
      <c r="I906" t="s">
        <v>114</v>
      </c>
      <c r="J906" s="72">
        <v>-4967.95</v>
      </c>
      <c r="K906" s="72">
        <v>28659432.18</v>
      </c>
    </row>
    <row r="907" spans="5:11" x14ac:dyDescent="0.2">
      <c r="E907" t="s">
        <v>524</v>
      </c>
      <c r="F907" t="s">
        <v>15</v>
      </c>
      <c r="G907">
        <v>99.76</v>
      </c>
      <c r="H907" s="71">
        <v>1000</v>
      </c>
      <c r="I907" t="s">
        <v>115</v>
      </c>
      <c r="J907" s="72">
        <v>-997600</v>
      </c>
      <c r="K907" s="72">
        <v>28664400.129999999</v>
      </c>
    </row>
    <row r="908" spans="5:11" x14ac:dyDescent="0.2">
      <c r="E908" t="s">
        <v>524</v>
      </c>
      <c r="F908" t="s">
        <v>15</v>
      </c>
      <c r="G908">
        <v>99.76</v>
      </c>
      <c r="H908" s="71">
        <v>1000</v>
      </c>
      <c r="I908" t="s">
        <v>113</v>
      </c>
      <c r="J908">
        <v>-20</v>
      </c>
      <c r="K908" s="72">
        <v>29662000.129999999</v>
      </c>
    </row>
    <row r="909" spans="5:11" x14ac:dyDescent="0.2">
      <c r="E909" t="s">
        <v>524</v>
      </c>
      <c r="F909" t="s">
        <v>15</v>
      </c>
      <c r="G909">
        <v>0.5</v>
      </c>
      <c r="H909" s="71">
        <v>1000</v>
      </c>
      <c r="I909" t="s">
        <v>114</v>
      </c>
      <c r="J909" s="72">
        <v>-4967.95</v>
      </c>
      <c r="K909" s="72">
        <v>29662020.129999999</v>
      </c>
    </row>
    <row r="910" spans="5:11" x14ac:dyDescent="0.2">
      <c r="E910" t="s">
        <v>524</v>
      </c>
      <c r="F910" t="s">
        <v>15</v>
      </c>
      <c r="G910">
        <v>99.76</v>
      </c>
      <c r="H910" s="71">
        <v>1000</v>
      </c>
      <c r="I910" t="s">
        <v>115</v>
      </c>
      <c r="J910" s="72">
        <v>-997600</v>
      </c>
      <c r="K910" s="72">
        <v>29666988.079999998</v>
      </c>
    </row>
    <row r="911" spans="5:11" x14ac:dyDescent="0.2">
      <c r="E911" t="s">
        <v>524</v>
      </c>
      <c r="F911" t="s">
        <v>15</v>
      </c>
      <c r="G911">
        <v>99.76</v>
      </c>
      <c r="H911" s="71">
        <v>1000</v>
      </c>
      <c r="I911" t="s">
        <v>113</v>
      </c>
      <c r="J911">
        <v>-20</v>
      </c>
      <c r="K911" s="72">
        <v>30664588.079999998</v>
      </c>
    </row>
    <row r="912" spans="5:11" x14ac:dyDescent="0.2">
      <c r="E912" t="s">
        <v>524</v>
      </c>
      <c r="F912" t="s">
        <v>15</v>
      </c>
      <c r="G912">
        <v>0.5</v>
      </c>
      <c r="H912" s="71">
        <v>1000</v>
      </c>
      <c r="I912" t="s">
        <v>114</v>
      </c>
      <c r="J912" s="72">
        <v>-4967.95</v>
      </c>
      <c r="K912" s="72">
        <v>30664608.079999998</v>
      </c>
    </row>
    <row r="913" spans="5:11" x14ac:dyDescent="0.2">
      <c r="E913" t="s">
        <v>524</v>
      </c>
      <c r="F913" t="s">
        <v>15</v>
      </c>
      <c r="G913">
        <v>99.76</v>
      </c>
      <c r="H913" s="71">
        <v>1000</v>
      </c>
      <c r="I913" t="s">
        <v>115</v>
      </c>
      <c r="J913" s="72">
        <v>-997600</v>
      </c>
      <c r="K913" s="72">
        <v>30669576.030000001</v>
      </c>
    </row>
    <row r="914" spans="5:11" x14ac:dyDescent="0.2">
      <c r="E914" t="s">
        <v>524</v>
      </c>
      <c r="F914" t="s">
        <v>15</v>
      </c>
      <c r="G914">
        <v>99.76</v>
      </c>
      <c r="H914" s="71">
        <v>1000</v>
      </c>
      <c r="I914" t="s">
        <v>113</v>
      </c>
      <c r="J914">
        <v>-20</v>
      </c>
      <c r="K914" s="72">
        <v>31667176.030000001</v>
      </c>
    </row>
    <row r="915" spans="5:11" x14ac:dyDescent="0.2">
      <c r="E915" t="s">
        <v>524</v>
      </c>
      <c r="F915" t="s">
        <v>15</v>
      </c>
      <c r="G915">
        <v>0.5</v>
      </c>
      <c r="H915" s="71">
        <v>1000</v>
      </c>
      <c r="I915" t="s">
        <v>114</v>
      </c>
      <c r="J915" s="72">
        <v>-4967.95</v>
      </c>
      <c r="K915" s="72">
        <v>31667196.030000001</v>
      </c>
    </row>
    <row r="916" spans="5:11" x14ac:dyDescent="0.2">
      <c r="E916" t="s">
        <v>524</v>
      </c>
      <c r="F916" t="s">
        <v>15</v>
      </c>
      <c r="G916">
        <v>99.76</v>
      </c>
      <c r="H916" s="71">
        <v>1000</v>
      </c>
      <c r="I916" t="s">
        <v>115</v>
      </c>
      <c r="J916" s="72">
        <v>-997600</v>
      </c>
      <c r="K916" s="72">
        <v>31672163.969999999</v>
      </c>
    </row>
    <row r="917" spans="5:11" x14ac:dyDescent="0.2">
      <c r="E917" t="s">
        <v>525</v>
      </c>
      <c r="F917" t="s">
        <v>233</v>
      </c>
      <c r="G917">
        <v>0</v>
      </c>
      <c r="H917" s="72">
        <v>1001387.69</v>
      </c>
      <c r="I917" t="s">
        <v>234</v>
      </c>
      <c r="J917">
        <v>0</v>
      </c>
      <c r="K917" s="72">
        <v>-10000000</v>
      </c>
    </row>
    <row r="918" spans="5:11" x14ac:dyDescent="0.2">
      <c r="E918" t="s">
        <v>525</v>
      </c>
      <c r="F918" t="s">
        <v>233</v>
      </c>
      <c r="G918">
        <v>0</v>
      </c>
      <c r="H918" s="72">
        <v>1001387.69</v>
      </c>
      <c r="I918" t="s">
        <v>235</v>
      </c>
      <c r="J918">
        <v>0</v>
      </c>
      <c r="K918" s="72">
        <v>-10000000</v>
      </c>
    </row>
    <row r="919" spans="5:11" x14ac:dyDescent="0.2">
      <c r="E919" t="s">
        <v>525</v>
      </c>
      <c r="F919" t="s">
        <v>15</v>
      </c>
      <c r="G919">
        <v>99.66</v>
      </c>
      <c r="H919" s="71">
        <v>-1000</v>
      </c>
      <c r="I919" t="s">
        <v>113</v>
      </c>
      <c r="J919">
        <v>-20</v>
      </c>
      <c r="K919" s="72">
        <v>32669763.969999999</v>
      </c>
    </row>
    <row r="920" spans="5:11" x14ac:dyDescent="0.2">
      <c r="E920" t="s">
        <v>525</v>
      </c>
      <c r="F920" t="s">
        <v>15</v>
      </c>
      <c r="G920">
        <v>0.48</v>
      </c>
      <c r="H920" s="71">
        <v>-1000</v>
      </c>
      <c r="I920" t="s">
        <v>114</v>
      </c>
      <c r="J920" s="72">
        <v>4807.6899999999996</v>
      </c>
      <c r="K920" s="72">
        <v>32669783.969999999</v>
      </c>
    </row>
    <row r="921" spans="5:11" x14ac:dyDescent="0.2">
      <c r="E921" t="s">
        <v>525</v>
      </c>
      <c r="F921" t="s">
        <v>15</v>
      </c>
      <c r="G921">
        <v>99.66</v>
      </c>
      <c r="H921" s="71">
        <v>-1000</v>
      </c>
      <c r="I921" t="s">
        <v>115</v>
      </c>
      <c r="J921" s="72">
        <v>996600</v>
      </c>
      <c r="K921" s="72">
        <v>32664976.280000001</v>
      </c>
    </row>
    <row r="922" spans="5:11" x14ac:dyDescent="0.2">
      <c r="E922" t="s">
        <v>141</v>
      </c>
      <c r="F922" t="s">
        <v>233</v>
      </c>
      <c r="G922">
        <v>0</v>
      </c>
      <c r="H922" s="72">
        <v>1000407.56</v>
      </c>
      <c r="I922" t="s">
        <v>234</v>
      </c>
      <c r="J922">
        <v>0</v>
      </c>
      <c r="K922" s="72">
        <v>-10000000</v>
      </c>
    </row>
    <row r="923" spans="5:11" x14ac:dyDescent="0.2">
      <c r="E923" t="s">
        <v>141</v>
      </c>
      <c r="F923" t="s">
        <v>233</v>
      </c>
      <c r="G923">
        <v>0</v>
      </c>
      <c r="H923" s="72">
        <v>1000407.56</v>
      </c>
      <c r="I923" t="s">
        <v>235</v>
      </c>
      <c r="J923">
        <v>0</v>
      </c>
      <c r="K923" s="72">
        <v>-10000000</v>
      </c>
    </row>
    <row r="924" spans="5:11" x14ac:dyDescent="0.2">
      <c r="E924" t="s">
        <v>141</v>
      </c>
      <c r="F924" t="s">
        <v>15</v>
      </c>
      <c r="G924">
        <v>99.57</v>
      </c>
      <c r="H924" s="71">
        <v>-1000</v>
      </c>
      <c r="I924" t="s">
        <v>113</v>
      </c>
      <c r="J924">
        <v>-20</v>
      </c>
      <c r="K924" s="72">
        <v>31668376.280000001</v>
      </c>
    </row>
    <row r="925" spans="5:11" x14ac:dyDescent="0.2">
      <c r="E925" t="s">
        <v>141</v>
      </c>
      <c r="F925" t="s">
        <v>15</v>
      </c>
      <c r="G925">
        <v>0.47</v>
      </c>
      <c r="H925" s="71">
        <v>-1000</v>
      </c>
      <c r="I925" t="s">
        <v>114</v>
      </c>
      <c r="J925" s="72">
        <v>4727.5600000000004</v>
      </c>
      <c r="K925" s="72">
        <v>31668396.280000001</v>
      </c>
    </row>
    <row r="926" spans="5:11" x14ac:dyDescent="0.2">
      <c r="E926" t="s">
        <v>141</v>
      </c>
      <c r="F926" t="s">
        <v>15</v>
      </c>
      <c r="G926">
        <v>99.57</v>
      </c>
      <c r="H926" s="71">
        <v>-1000</v>
      </c>
      <c r="I926" t="s">
        <v>115</v>
      </c>
      <c r="J926" s="72">
        <v>995700</v>
      </c>
      <c r="K926" s="72">
        <v>31663668.719999999</v>
      </c>
    </row>
    <row r="927" spans="5:11" x14ac:dyDescent="0.2">
      <c r="E927" t="s">
        <v>142</v>
      </c>
      <c r="F927" t="s">
        <v>233</v>
      </c>
      <c r="G927">
        <v>0</v>
      </c>
      <c r="H927" s="72">
        <v>1000627.44</v>
      </c>
      <c r="I927" t="s">
        <v>234</v>
      </c>
      <c r="J927">
        <v>0</v>
      </c>
      <c r="K927" s="72">
        <v>-10000000</v>
      </c>
    </row>
    <row r="928" spans="5:11" x14ac:dyDescent="0.2">
      <c r="E928" t="s">
        <v>142</v>
      </c>
      <c r="F928" t="s">
        <v>233</v>
      </c>
      <c r="G928">
        <v>0</v>
      </c>
      <c r="H928" s="72">
        <v>1000627.44</v>
      </c>
      <c r="I928" t="s">
        <v>235</v>
      </c>
      <c r="J928">
        <v>0</v>
      </c>
      <c r="K928" s="72">
        <v>-10000000</v>
      </c>
    </row>
    <row r="929" spans="5:11" x14ac:dyDescent="0.2">
      <c r="E929" t="s">
        <v>142</v>
      </c>
      <c r="F929" t="s">
        <v>15</v>
      </c>
      <c r="G929">
        <v>99.6</v>
      </c>
      <c r="H929" s="71">
        <v>-1000</v>
      </c>
      <c r="I929" t="s">
        <v>113</v>
      </c>
      <c r="J929">
        <v>-20</v>
      </c>
      <c r="K929" s="72">
        <v>30667968.719999999</v>
      </c>
    </row>
    <row r="930" spans="5:11" x14ac:dyDescent="0.2">
      <c r="E930" t="s">
        <v>142</v>
      </c>
      <c r="F930" t="s">
        <v>15</v>
      </c>
      <c r="G930">
        <v>0.46</v>
      </c>
      <c r="H930" s="71">
        <v>-1000</v>
      </c>
      <c r="I930" t="s">
        <v>114</v>
      </c>
      <c r="J930" s="72">
        <v>4647.4399999999996</v>
      </c>
      <c r="K930" s="72">
        <v>30667988.719999999</v>
      </c>
    </row>
    <row r="931" spans="5:11" x14ac:dyDescent="0.2">
      <c r="E931" t="s">
        <v>142</v>
      </c>
      <c r="F931" t="s">
        <v>15</v>
      </c>
      <c r="G931">
        <v>99.6</v>
      </c>
      <c r="H931" s="71">
        <v>-1000</v>
      </c>
      <c r="I931" t="s">
        <v>115</v>
      </c>
      <c r="J931" s="72">
        <v>996000</v>
      </c>
      <c r="K931" s="72">
        <v>30663341.280000001</v>
      </c>
    </row>
    <row r="932" spans="5:11" x14ac:dyDescent="0.2">
      <c r="E932" t="s">
        <v>142</v>
      </c>
      <c r="F932" t="s">
        <v>233</v>
      </c>
      <c r="G932">
        <v>0</v>
      </c>
      <c r="H932" s="72">
        <v>1000627.44</v>
      </c>
      <c r="I932" t="s">
        <v>234</v>
      </c>
      <c r="J932">
        <v>0</v>
      </c>
      <c r="K932" s="72">
        <v>-10000000</v>
      </c>
    </row>
    <row r="933" spans="5:11" x14ac:dyDescent="0.2">
      <c r="E933" t="s">
        <v>142</v>
      </c>
      <c r="F933" t="s">
        <v>233</v>
      </c>
      <c r="G933">
        <v>0</v>
      </c>
      <c r="H933" s="72">
        <v>1000627.44</v>
      </c>
      <c r="I933" t="s">
        <v>235</v>
      </c>
      <c r="J933">
        <v>0</v>
      </c>
      <c r="K933" s="72">
        <v>-10000000</v>
      </c>
    </row>
    <row r="934" spans="5:11" x14ac:dyDescent="0.2">
      <c r="E934" t="s">
        <v>142</v>
      </c>
      <c r="F934" t="s">
        <v>15</v>
      </c>
      <c r="G934">
        <v>99.6</v>
      </c>
      <c r="H934" s="71">
        <v>-1000</v>
      </c>
      <c r="I934" t="s">
        <v>113</v>
      </c>
      <c r="J934">
        <v>-20</v>
      </c>
      <c r="K934" s="72">
        <v>29667341.280000001</v>
      </c>
    </row>
    <row r="935" spans="5:11" x14ac:dyDescent="0.2">
      <c r="E935" t="s">
        <v>142</v>
      </c>
      <c r="F935" t="s">
        <v>15</v>
      </c>
      <c r="G935">
        <v>0.46</v>
      </c>
      <c r="H935" s="71">
        <v>-1000</v>
      </c>
      <c r="I935" t="s">
        <v>114</v>
      </c>
      <c r="J935" s="72">
        <v>4647.4399999999996</v>
      </c>
      <c r="K935" s="72">
        <v>29667361.280000001</v>
      </c>
    </row>
    <row r="936" spans="5:11" x14ac:dyDescent="0.2">
      <c r="E936" t="s">
        <v>142</v>
      </c>
      <c r="F936" t="s">
        <v>15</v>
      </c>
      <c r="G936">
        <v>99.6</v>
      </c>
      <c r="H936" s="71">
        <v>-1000</v>
      </c>
      <c r="I936" t="s">
        <v>115</v>
      </c>
      <c r="J936" s="72">
        <v>996000</v>
      </c>
      <c r="K936" s="72">
        <v>29662713.850000001</v>
      </c>
    </row>
    <row r="937" spans="5:11" x14ac:dyDescent="0.2">
      <c r="E937" t="s">
        <v>142</v>
      </c>
      <c r="F937" t="s">
        <v>233</v>
      </c>
      <c r="G937">
        <v>0</v>
      </c>
      <c r="H937" s="72">
        <v>1000627.44</v>
      </c>
      <c r="I937" t="s">
        <v>234</v>
      </c>
      <c r="J937">
        <v>0</v>
      </c>
      <c r="K937" s="72">
        <v>-10000000</v>
      </c>
    </row>
    <row r="938" spans="5:11" x14ac:dyDescent="0.2">
      <c r="E938" t="s">
        <v>142</v>
      </c>
      <c r="F938" t="s">
        <v>233</v>
      </c>
      <c r="G938">
        <v>0</v>
      </c>
      <c r="H938" s="72">
        <v>1000627.44</v>
      </c>
      <c r="I938" t="s">
        <v>235</v>
      </c>
      <c r="J938">
        <v>0</v>
      </c>
      <c r="K938" s="72">
        <v>-10000000</v>
      </c>
    </row>
    <row r="939" spans="5:11" x14ac:dyDescent="0.2">
      <c r="E939" t="s">
        <v>142</v>
      </c>
      <c r="F939" t="s">
        <v>15</v>
      </c>
      <c r="G939">
        <v>99.6</v>
      </c>
      <c r="H939" s="71">
        <v>-1000</v>
      </c>
      <c r="I939" t="s">
        <v>113</v>
      </c>
      <c r="J939">
        <v>-20</v>
      </c>
      <c r="K939" s="72">
        <v>28666713.850000001</v>
      </c>
    </row>
    <row r="940" spans="5:11" x14ac:dyDescent="0.2">
      <c r="E940" t="s">
        <v>142</v>
      </c>
      <c r="F940" t="s">
        <v>15</v>
      </c>
      <c r="G940">
        <v>0.46</v>
      </c>
      <c r="H940" s="71">
        <v>-1000</v>
      </c>
      <c r="I940" t="s">
        <v>114</v>
      </c>
      <c r="J940" s="72">
        <v>4647.4399999999996</v>
      </c>
      <c r="K940" s="72">
        <v>28666733.850000001</v>
      </c>
    </row>
    <row r="941" spans="5:11" x14ac:dyDescent="0.2">
      <c r="E941" t="s">
        <v>142</v>
      </c>
      <c r="F941" t="s">
        <v>15</v>
      </c>
      <c r="G941">
        <v>99.6</v>
      </c>
      <c r="H941" s="71">
        <v>-1000</v>
      </c>
      <c r="I941" t="s">
        <v>115</v>
      </c>
      <c r="J941" s="72">
        <v>996000</v>
      </c>
      <c r="K941" s="72">
        <v>28662086.41</v>
      </c>
    </row>
    <row r="942" spans="5:11" x14ac:dyDescent="0.2">
      <c r="E942" t="s">
        <v>526</v>
      </c>
      <c r="F942" t="s">
        <v>233</v>
      </c>
      <c r="G942">
        <v>0</v>
      </c>
      <c r="H942" s="72">
        <v>1002147.31</v>
      </c>
      <c r="I942" t="s">
        <v>234</v>
      </c>
      <c r="J942">
        <v>0</v>
      </c>
      <c r="K942" s="72">
        <v>-10000000</v>
      </c>
    </row>
    <row r="943" spans="5:11" x14ac:dyDescent="0.2">
      <c r="E943" t="s">
        <v>526</v>
      </c>
      <c r="F943" t="s">
        <v>233</v>
      </c>
      <c r="G943">
        <v>0</v>
      </c>
      <c r="H943" s="72">
        <v>1002147.31</v>
      </c>
      <c r="I943" t="s">
        <v>235</v>
      </c>
      <c r="J943">
        <v>0</v>
      </c>
      <c r="K943" s="72">
        <v>-10000000</v>
      </c>
    </row>
    <row r="944" spans="5:11" x14ac:dyDescent="0.2">
      <c r="E944" t="s">
        <v>526</v>
      </c>
      <c r="F944" t="s">
        <v>15</v>
      </c>
      <c r="G944">
        <v>99.76</v>
      </c>
      <c r="H944" s="71">
        <v>-1000</v>
      </c>
      <c r="I944" t="s">
        <v>113</v>
      </c>
      <c r="J944">
        <v>-20</v>
      </c>
      <c r="K944" s="72">
        <v>27666086.41</v>
      </c>
    </row>
    <row r="945" spans="5:11" x14ac:dyDescent="0.2">
      <c r="E945" t="s">
        <v>526</v>
      </c>
      <c r="F945" t="s">
        <v>15</v>
      </c>
      <c r="G945">
        <v>0.46</v>
      </c>
      <c r="H945" s="71">
        <v>-1000</v>
      </c>
      <c r="I945" t="s">
        <v>114</v>
      </c>
      <c r="J945" s="72">
        <v>4567.3100000000004</v>
      </c>
      <c r="K945" s="72">
        <v>27666106.41</v>
      </c>
    </row>
    <row r="946" spans="5:11" x14ac:dyDescent="0.2">
      <c r="E946" t="s">
        <v>526</v>
      </c>
      <c r="F946" t="s">
        <v>15</v>
      </c>
      <c r="G946">
        <v>99.76</v>
      </c>
      <c r="H946" s="71">
        <v>-1000</v>
      </c>
      <c r="I946" t="s">
        <v>115</v>
      </c>
      <c r="J946" s="72">
        <v>997600</v>
      </c>
      <c r="K946" s="72">
        <v>27661539.100000001</v>
      </c>
    </row>
    <row r="947" spans="5:11" x14ac:dyDescent="0.2">
      <c r="E947" t="s">
        <v>527</v>
      </c>
      <c r="F947" t="s">
        <v>233</v>
      </c>
      <c r="G947">
        <v>0</v>
      </c>
      <c r="H947" s="72">
        <v>1002567.18</v>
      </c>
      <c r="I947" t="s">
        <v>234</v>
      </c>
      <c r="J947">
        <v>0</v>
      </c>
      <c r="K947" s="72">
        <v>-10000000</v>
      </c>
    </row>
    <row r="948" spans="5:11" x14ac:dyDescent="0.2">
      <c r="E948" t="s">
        <v>527</v>
      </c>
      <c r="F948" t="s">
        <v>233</v>
      </c>
      <c r="G948">
        <v>0</v>
      </c>
      <c r="H948" s="72">
        <v>1002567.18</v>
      </c>
      <c r="I948" t="s">
        <v>235</v>
      </c>
      <c r="J948">
        <v>0</v>
      </c>
      <c r="K948" s="72">
        <v>-10000000</v>
      </c>
    </row>
    <row r="949" spans="5:11" x14ac:dyDescent="0.2">
      <c r="E949" t="s">
        <v>527</v>
      </c>
      <c r="F949" t="s">
        <v>15</v>
      </c>
      <c r="G949">
        <v>99.81</v>
      </c>
      <c r="H949" s="71">
        <v>-1000</v>
      </c>
      <c r="I949" t="s">
        <v>113</v>
      </c>
      <c r="J949">
        <v>-20</v>
      </c>
      <c r="K949" s="72">
        <v>26663939.100000001</v>
      </c>
    </row>
    <row r="950" spans="5:11" x14ac:dyDescent="0.2">
      <c r="E950" t="s">
        <v>527</v>
      </c>
      <c r="F950" t="s">
        <v>15</v>
      </c>
      <c r="G950">
        <v>0.45</v>
      </c>
      <c r="H950" s="71">
        <v>-1000</v>
      </c>
      <c r="I950" t="s">
        <v>114</v>
      </c>
      <c r="J950" s="72">
        <v>4487.18</v>
      </c>
      <c r="K950" s="72">
        <v>26663959.100000001</v>
      </c>
    </row>
    <row r="951" spans="5:11" x14ac:dyDescent="0.2">
      <c r="E951" t="s">
        <v>527</v>
      </c>
      <c r="F951" t="s">
        <v>15</v>
      </c>
      <c r="G951">
        <v>99.81</v>
      </c>
      <c r="H951" s="71">
        <v>-1000</v>
      </c>
      <c r="I951" t="s">
        <v>115</v>
      </c>
      <c r="J951" s="72">
        <v>998100</v>
      </c>
      <c r="K951" s="72">
        <v>26659471.920000002</v>
      </c>
    </row>
    <row r="952" spans="5:11" x14ac:dyDescent="0.2">
      <c r="E952" t="s">
        <v>527</v>
      </c>
      <c r="F952" t="s">
        <v>233</v>
      </c>
      <c r="G952">
        <v>0</v>
      </c>
      <c r="H952" s="72">
        <v>661371.81999999995</v>
      </c>
      <c r="I952" t="s">
        <v>234</v>
      </c>
      <c r="J952">
        <v>0</v>
      </c>
      <c r="K952" s="72">
        <v>-10000000</v>
      </c>
    </row>
    <row r="953" spans="5:11" x14ac:dyDescent="0.2">
      <c r="E953" t="s">
        <v>527</v>
      </c>
      <c r="F953" t="s">
        <v>233</v>
      </c>
      <c r="G953">
        <v>0</v>
      </c>
      <c r="H953" s="72">
        <v>661371.97640000004</v>
      </c>
      <c r="I953" t="s">
        <v>235</v>
      </c>
      <c r="J953">
        <v>0</v>
      </c>
      <c r="K953" s="72">
        <v>-10000000</v>
      </c>
    </row>
    <row r="954" spans="5:11" x14ac:dyDescent="0.2">
      <c r="E954" t="s">
        <v>527</v>
      </c>
      <c r="F954" t="s">
        <v>15</v>
      </c>
      <c r="G954">
        <v>99.81</v>
      </c>
      <c r="H954" s="71">
        <v>-1000</v>
      </c>
      <c r="I954" t="s">
        <v>113</v>
      </c>
      <c r="J954">
        <v>-20</v>
      </c>
      <c r="K954" s="72">
        <v>25661371.920000002</v>
      </c>
    </row>
    <row r="955" spans="5:11" x14ac:dyDescent="0.2">
      <c r="E955" t="s">
        <v>527</v>
      </c>
      <c r="F955" t="s">
        <v>15</v>
      </c>
      <c r="G955">
        <v>0.45</v>
      </c>
      <c r="H955" s="71">
        <v>-1000</v>
      </c>
      <c r="I955" t="s">
        <v>114</v>
      </c>
      <c r="J955" s="72">
        <v>4487.18</v>
      </c>
      <c r="K955" s="72">
        <v>25661391.920000002</v>
      </c>
    </row>
    <row r="956" spans="5:11" x14ac:dyDescent="0.2">
      <c r="E956" t="s">
        <v>527</v>
      </c>
      <c r="F956" t="s">
        <v>15</v>
      </c>
      <c r="G956">
        <v>99.81</v>
      </c>
      <c r="H956" s="71">
        <v>-1000</v>
      </c>
      <c r="I956" t="s">
        <v>115</v>
      </c>
      <c r="J956" s="72">
        <v>998100</v>
      </c>
      <c r="K956" s="72">
        <v>25656904.739999998</v>
      </c>
    </row>
    <row r="957" spans="5:11" x14ac:dyDescent="0.2">
      <c r="E957" t="s">
        <v>527</v>
      </c>
      <c r="F957" t="s">
        <v>15</v>
      </c>
      <c r="G957">
        <v>99.81</v>
      </c>
      <c r="H957" s="71">
        <v>-1000</v>
      </c>
      <c r="I957" t="s">
        <v>113</v>
      </c>
      <c r="J957">
        <v>-20</v>
      </c>
      <c r="K957" s="72">
        <v>24658804.739999998</v>
      </c>
    </row>
    <row r="958" spans="5:11" x14ac:dyDescent="0.2">
      <c r="E958" t="s">
        <v>527</v>
      </c>
      <c r="F958" t="s">
        <v>15</v>
      </c>
      <c r="G958">
        <v>0.45</v>
      </c>
      <c r="H958" s="71">
        <v>-1000</v>
      </c>
      <c r="I958" t="s">
        <v>114</v>
      </c>
      <c r="J958" s="72">
        <v>4487.18</v>
      </c>
      <c r="K958" s="72">
        <v>24658824.739999998</v>
      </c>
    </row>
    <row r="959" spans="5:11" x14ac:dyDescent="0.2">
      <c r="E959" t="s">
        <v>527</v>
      </c>
      <c r="F959" t="s">
        <v>15</v>
      </c>
      <c r="G959">
        <v>99.81</v>
      </c>
      <c r="H959" s="71">
        <v>-1000</v>
      </c>
      <c r="I959" t="s">
        <v>115</v>
      </c>
      <c r="J959" s="72">
        <v>998100</v>
      </c>
      <c r="K959" s="72">
        <v>24654337.559999999</v>
      </c>
    </row>
    <row r="960" spans="5:11" x14ac:dyDescent="0.2">
      <c r="E960" t="s">
        <v>528</v>
      </c>
      <c r="F960" t="s">
        <v>15</v>
      </c>
      <c r="G960">
        <v>99.86</v>
      </c>
      <c r="H960" s="71">
        <v>-1000</v>
      </c>
      <c r="I960" t="s">
        <v>113</v>
      </c>
      <c r="J960">
        <v>-20</v>
      </c>
      <c r="K960" s="72">
        <v>23656237.559999999</v>
      </c>
    </row>
    <row r="961" spans="5:11" x14ac:dyDescent="0.2">
      <c r="E961" t="s">
        <v>528</v>
      </c>
      <c r="F961" t="s">
        <v>15</v>
      </c>
      <c r="G961">
        <v>0.44</v>
      </c>
      <c r="H961" s="71">
        <v>-1000</v>
      </c>
      <c r="I961" t="s">
        <v>114</v>
      </c>
      <c r="J961" s="72">
        <v>4407.05</v>
      </c>
      <c r="K961" s="72">
        <v>23656257.559999999</v>
      </c>
    </row>
    <row r="962" spans="5:11" x14ac:dyDescent="0.2">
      <c r="E962" t="s">
        <v>528</v>
      </c>
      <c r="F962" t="s">
        <v>15</v>
      </c>
      <c r="G962">
        <v>99.86</v>
      </c>
      <c r="H962" s="71">
        <v>-1000</v>
      </c>
      <c r="I962" t="s">
        <v>115</v>
      </c>
      <c r="J962" s="72">
        <v>998600</v>
      </c>
      <c r="K962" s="72">
        <v>23651850.510000002</v>
      </c>
    </row>
    <row r="963" spans="5:11" x14ac:dyDescent="0.2">
      <c r="E963" t="s">
        <v>528</v>
      </c>
      <c r="F963" t="s">
        <v>15</v>
      </c>
      <c r="G963">
        <v>99.86</v>
      </c>
      <c r="H963" s="71">
        <v>-1000</v>
      </c>
      <c r="I963" t="s">
        <v>113</v>
      </c>
      <c r="J963">
        <v>-20</v>
      </c>
      <c r="K963" s="72">
        <v>22653250.510000002</v>
      </c>
    </row>
    <row r="964" spans="5:11" x14ac:dyDescent="0.2">
      <c r="E964" t="s">
        <v>528</v>
      </c>
      <c r="F964" t="s">
        <v>15</v>
      </c>
      <c r="G964">
        <v>0.44</v>
      </c>
      <c r="H964" s="71">
        <v>-1000</v>
      </c>
      <c r="I964" t="s">
        <v>114</v>
      </c>
      <c r="J964" s="72">
        <v>4407.05</v>
      </c>
      <c r="K964" s="72">
        <v>22653270.510000002</v>
      </c>
    </row>
    <row r="965" spans="5:11" x14ac:dyDescent="0.2">
      <c r="E965" t="s">
        <v>528</v>
      </c>
      <c r="F965" t="s">
        <v>15</v>
      </c>
      <c r="G965">
        <v>99.86</v>
      </c>
      <c r="H965" s="71">
        <v>-1000</v>
      </c>
      <c r="I965" t="s">
        <v>115</v>
      </c>
      <c r="J965" s="72">
        <v>998600</v>
      </c>
      <c r="K965" s="72">
        <v>22648863.460000001</v>
      </c>
    </row>
    <row r="966" spans="5:11" x14ac:dyDescent="0.2">
      <c r="E966" t="s">
        <v>528</v>
      </c>
      <c r="F966" t="s">
        <v>15</v>
      </c>
      <c r="G966">
        <v>99.86</v>
      </c>
      <c r="H966" s="71">
        <v>-1000</v>
      </c>
      <c r="I966" t="s">
        <v>113</v>
      </c>
      <c r="J966">
        <v>-20</v>
      </c>
      <c r="K966" s="72">
        <v>21650263.460000001</v>
      </c>
    </row>
    <row r="967" spans="5:11" x14ac:dyDescent="0.2">
      <c r="E967" t="s">
        <v>528</v>
      </c>
      <c r="F967" t="s">
        <v>15</v>
      </c>
      <c r="G967">
        <v>0.44</v>
      </c>
      <c r="H967" s="71">
        <v>-1000</v>
      </c>
      <c r="I967" t="s">
        <v>114</v>
      </c>
      <c r="J967" s="72">
        <v>4407.05</v>
      </c>
      <c r="K967" s="72">
        <v>21650283.460000001</v>
      </c>
    </row>
    <row r="968" spans="5:11" x14ac:dyDescent="0.2">
      <c r="E968" t="s">
        <v>528</v>
      </c>
      <c r="F968" t="s">
        <v>15</v>
      </c>
      <c r="G968">
        <v>99.86</v>
      </c>
      <c r="H968" s="71">
        <v>-1000</v>
      </c>
      <c r="I968" t="s">
        <v>115</v>
      </c>
      <c r="J968" s="72">
        <v>998600</v>
      </c>
      <c r="K968" s="72">
        <v>21645876.41</v>
      </c>
    </row>
    <row r="969" spans="5:11" x14ac:dyDescent="0.2">
      <c r="E969" t="s">
        <v>528</v>
      </c>
      <c r="F969" t="s">
        <v>15</v>
      </c>
      <c r="G969">
        <v>99.86</v>
      </c>
      <c r="H969" s="71">
        <v>-1000</v>
      </c>
      <c r="I969" t="s">
        <v>113</v>
      </c>
      <c r="J969">
        <v>-20</v>
      </c>
      <c r="K969" s="72">
        <v>20647276.41</v>
      </c>
    </row>
    <row r="970" spans="5:11" x14ac:dyDescent="0.2">
      <c r="E970" t="s">
        <v>528</v>
      </c>
      <c r="F970" t="s">
        <v>15</v>
      </c>
      <c r="G970">
        <v>0.44</v>
      </c>
      <c r="H970" s="71">
        <v>-1000</v>
      </c>
      <c r="I970" t="s">
        <v>114</v>
      </c>
      <c r="J970" s="72">
        <v>4407.05</v>
      </c>
      <c r="K970" s="72">
        <v>20647296.41</v>
      </c>
    </row>
    <row r="971" spans="5:11" x14ac:dyDescent="0.2">
      <c r="E971" t="s">
        <v>528</v>
      </c>
      <c r="F971" t="s">
        <v>15</v>
      </c>
      <c r="G971">
        <v>99.86</v>
      </c>
      <c r="H971" s="71">
        <v>-1000</v>
      </c>
      <c r="I971" t="s">
        <v>115</v>
      </c>
      <c r="J971" s="72">
        <v>998600</v>
      </c>
      <c r="K971" s="72">
        <v>20642889.359999999</v>
      </c>
    </row>
    <row r="972" spans="5:11" x14ac:dyDescent="0.2">
      <c r="E972" t="s">
        <v>528</v>
      </c>
      <c r="F972" t="s">
        <v>15</v>
      </c>
      <c r="G972">
        <v>99.86</v>
      </c>
      <c r="H972" s="71">
        <v>-1000</v>
      </c>
      <c r="I972" t="s">
        <v>113</v>
      </c>
      <c r="J972">
        <v>-20</v>
      </c>
      <c r="K972" s="72">
        <v>19644289.359999999</v>
      </c>
    </row>
    <row r="973" spans="5:11" x14ac:dyDescent="0.2">
      <c r="E973" t="s">
        <v>528</v>
      </c>
      <c r="F973" t="s">
        <v>15</v>
      </c>
      <c r="G973">
        <v>0.44</v>
      </c>
      <c r="H973" s="71">
        <v>-1000</v>
      </c>
      <c r="I973" t="s">
        <v>114</v>
      </c>
      <c r="J973" s="72">
        <v>4407.05</v>
      </c>
      <c r="K973" s="72">
        <v>19644309.359999999</v>
      </c>
    </row>
    <row r="974" spans="5:11" x14ac:dyDescent="0.2">
      <c r="E974" t="s">
        <v>528</v>
      </c>
      <c r="F974" t="s">
        <v>15</v>
      </c>
      <c r="G974">
        <v>99.86</v>
      </c>
      <c r="H974" s="71">
        <v>-1000</v>
      </c>
      <c r="I974" t="s">
        <v>115</v>
      </c>
      <c r="J974" s="72">
        <v>998600</v>
      </c>
      <c r="K974" s="72">
        <v>19639902.309999999</v>
      </c>
    </row>
    <row r="975" spans="5:11" x14ac:dyDescent="0.2">
      <c r="E975" t="s">
        <v>528</v>
      </c>
      <c r="F975" t="s">
        <v>15</v>
      </c>
      <c r="G975">
        <v>99.86</v>
      </c>
      <c r="H975" s="71">
        <v>-1000</v>
      </c>
      <c r="I975" t="s">
        <v>113</v>
      </c>
      <c r="J975">
        <v>-20</v>
      </c>
      <c r="K975" s="72">
        <v>18641302.309999999</v>
      </c>
    </row>
    <row r="976" spans="5:11" x14ac:dyDescent="0.2">
      <c r="E976" t="s">
        <v>528</v>
      </c>
      <c r="F976" t="s">
        <v>15</v>
      </c>
      <c r="G976">
        <v>0.44</v>
      </c>
      <c r="H976" s="71">
        <v>-1000</v>
      </c>
      <c r="I976" t="s">
        <v>114</v>
      </c>
      <c r="J976" s="72">
        <v>4407.05</v>
      </c>
      <c r="K976" s="72">
        <v>18641322.309999999</v>
      </c>
    </row>
    <row r="977" spans="5:11" x14ac:dyDescent="0.2">
      <c r="E977" t="s">
        <v>528</v>
      </c>
      <c r="F977" t="s">
        <v>15</v>
      </c>
      <c r="G977">
        <v>99.86</v>
      </c>
      <c r="H977" s="71">
        <v>-1000</v>
      </c>
      <c r="I977" t="s">
        <v>115</v>
      </c>
      <c r="J977" s="72">
        <v>998600</v>
      </c>
      <c r="K977" s="72">
        <v>18636915.260000002</v>
      </c>
    </row>
    <row r="978" spans="5:11" x14ac:dyDescent="0.2">
      <c r="E978" t="s">
        <v>529</v>
      </c>
      <c r="F978" t="s">
        <v>15</v>
      </c>
      <c r="G978">
        <v>99.95</v>
      </c>
      <c r="H978" s="71">
        <v>-1000</v>
      </c>
      <c r="I978" t="s">
        <v>113</v>
      </c>
      <c r="J978">
        <v>-20</v>
      </c>
      <c r="K978" s="72">
        <v>17638315.260000002</v>
      </c>
    </row>
    <row r="979" spans="5:11" x14ac:dyDescent="0.2">
      <c r="E979" t="s">
        <v>529</v>
      </c>
      <c r="F979" t="s">
        <v>15</v>
      </c>
      <c r="G979">
        <v>0.43</v>
      </c>
      <c r="H979" s="71">
        <v>-1000</v>
      </c>
      <c r="I979" t="s">
        <v>114</v>
      </c>
      <c r="J979" s="72">
        <v>4326.92</v>
      </c>
      <c r="K979" s="72">
        <v>17638335.260000002</v>
      </c>
    </row>
    <row r="980" spans="5:11" x14ac:dyDescent="0.2">
      <c r="E980" t="s">
        <v>529</v>
      </c>
      <c r="F980" t="s">
        <v>15</v>
      </c>
      <c r="G980">
        <v>99.95</v>
      </c>
      <c r="H980" s="71">
        <v>-1000</v>
      </c>
      <c r="I980" t="s">
        <v>115</v>
      </c>
      <c r="J980" s="72">
        <v>999500</v>
      </c>
      <c r="K980" s="72">
        <v>17634008.329999998</v>
      </c>
    </row>
    <row r="981" spans="5:11" x14ac:dyDescent="0.2">
      <c r="E981" t="s">
        <v>529</v>
      </c>
      <c r="F981" t="s">
        <v>15</v>
      </c>
      <c r="G981">
        <v>99.95</v>
      </c>
      <c r="H981" s="71">
        <v>-1000</v>
      </c>
      <c r="I981" t="s">
        <v>113</v>
      </c>
      <c r="J981">
        <v>-20</v>
      </c>
      <c r="K981" s="72">
        <v>16634508.33</v>
      </c>
    </row>
    <row r="982" spans="5:11" x14ac:dyDescent="0.2">
      <c r="E982" t="s">
        <v>529</v>
      </c>
      <c r="F982" t="s">
        <v>15</v>
      </c>
      <c r="G982">
        <v>0.43</v>
      </c>
      <c r="H982" s="71">
        <v>-1000</v>
      </c>
      <c r="I982" t="s">
        <v>114</v>
      </c>
      <c r="J982" s="72">
        <v>4326.92</v>
      </c>
      <c r="K982" s="72">
        <v>16634528.33</v>
      </c>
    </row>
    <row r="983" spans="5:11" x14ac:dyDescent="0.2">
      <c r="E983" t="s">
        <v>529</v>
      </c>
      <c r="F983" t="s">
        <v>15</v>
      </c>
      <c r="G983">
        <v>99.95</v>
      </c>
      <c r="H983" s="71">
        <v>-1000</v>
      </c>
      <c r="I983" t="s">
        <v>115</v>
      </c>
      <c r="J983" s="72">
        <v>999500</v>
      </c>
      <c r="K983" s="72">
        <v>16630201.41</v>
      </c>
    </row>
    <row r="984" spans="5:11" x14ac:dyDescent="0.2">
      <c r="E984" t="s">
        <v>529</v>
      </c>
      <c r="F984" t="s">
        <v>15</v>
      </c>
      <c r="G984">
        <v>99.95</v>
      </c>
      <c r="H984" s="71">
        <v>-1000</v>
      </c>
      <c r="I984" t="s">
        <v>113</v>
      </c>
      <c r="J984">
        <v>-20</v>
      </c>
      <c r="K984" s="72">
        <v>15630701.41</v>
      </c>
    </row>
    <row r="985" spans="5:11" x14ac:dyDescent="0.2">
      <c r="E985" t="s">
        <v>529</v>
      </c>
      <c r="F985" t="s">
        <v>15</v>
      </c>
      <c r="G985">
        <v>0.43</v>
      </c>
      <c r="H985" s="71">
        <v>-1000</v>
      </c>
      <c r="I985" t="s">
        <v>114</v>
      </c>
      <c r="J985" s="72">
        <v>4326.92</v>
      </c>
      <c r="K985" s="72">
        <v>15630721.41</v>
      </c>
    </row>
    <row r="986" spans="5:11" x14ac:dyDescent="0.2">
      <c r="E986" t="s">
        <v>529</v>
      </c>
      <c r="F986" t="s">
        <v>15</v>
      </c>
      <c r="G986">
        <v>99.95</v>
      </c>
      <c r="H986" s="71">
        <v>-1000</v>
      </c>
      <c r="I986" t="s">
        <v>115</v>
      </c>
      <c r="J986" s="72">
        <v>999500</v>
      </c>
      <c r="K986" s="72">
        <v>15626394.49</v>
      </c>
    </row>
    <row r="987" spans="5:11" x14ac:dyDescent="0.2">
      <c r="E987" t="s">
        <v>529</v>
      </c>
      <c r="F987" t="s">
        <v>15</v>
      </c>
      <c r="G987">
        <v>99.95</v>
      </c>
      <c r="H987" s="71">
        <v>-1000</v>
      </c>
      <c r="I987" t="s">
        <v>113</v>
      </c>
      <c r="J987">
        <v>-20</v>
      </c>
      <c r="K987" s="72">
        <v>14626894.49</v>
      </c>
    </row>
    <row r="988" spans="5:11" x14ac:dyDescent="0.2">
      <c r="E988" t="s">
        <v>529</v>
      </c>
      <c r="F988" t="s">
        <v>15</v>
      </c>
      <c r="G988">
        <v>0.43</v>
      </c>
      <c r="H988" s="71">
        <v>-1000</v>
      </c>
      <c r="I988" t="s">
        <v>114</v>
      </c>
      <c r="J988" s="72">
        <v>4326.92</v>
      </c>
      <c r="K988" s="72">
        <v>14626914.49</v>
      </c>
    </row>
    <row r="989" spans="5:11" x14ac:dyDescent="0.2">
      <c r="E989" t="s">
        <v>529</v>
      </c>
      <c r="F989" t="s">
        <v>15</v>
      </c>
      <c r="G989">
        <v>99.95</v>
      </c>
      <c r="H989" s="71">
        <v>-1000</v>
      </c>
      <c r="I989" t="s">
        <v>115</v>
      </c>
      <c r="J989" s="72">
        <v>999500</v>
      </c>
      <c r="K989" s="72">
        <v>14622587.560000001</v>
      </c>
    </row>
    <row r="990" spans="5:11" x14ac:dyDescent="0.2">
      <c r="E990" t="s">
        <v>529</v>
      </c>
      <c r="F990" t="s">
        <v>15</v>
      </c>
      <c r="G990">
        <v>99.95</v>
      </c>
      <c r="H990" s="71">
        <v>-1000</v>
      </c>
      <c r="I990" t="s">
        <v>113</v>
      </c>
      <c r="J990">
        <v>-20</v>
      </c>
      <c r="K990" s="72">
        <v>13623087.560000001</v>
      </c>
    </row>
    <row r="991" spans="5:11" x14ac:dyDescent="0.2">
      <c r="E991" t="s">
        <v>529</v>
      </c>
      <c r="F991" t="s">
        <v>15</v>
      </c>
      <c r="G991">
        <v>0.43</v>
      </c>
      <c r="H991" s="71">
        <v>-1000</v>
      </c>
      <c r="I991" t="s">
        <v>114</v>
      </c>
      <c r="J991" s="72">
        <v>4326.92</v>
      </c>
      <c r="K991" s="72">
        <v>13623107.560000001</v>
      </c>
    </row>
    <row r="992" spans="5:11" x14ac:dyDescent="0.2">
      <c r="E992" t="s">
        <v>529</v>
      </c>
      <c r="F992" t="s">
        <v>15</v>
      </c>
      <c r="G992">
        <v>99.95</v>
      </c>
      <c r="H992" s="71">
        <v>-1000</v>
      </c>
      <c r="I992" t="s">
        <v>115</v>
      </c>
      <c r="J992" s="72">
        <v>999500</v>
      </c>
      <c r="K992" s="72">
        <v>13618780.640000001</v>
      </c>
    </row>
    <row r="993" spans="5:11" x14ac:dyDescent="0.2">
      <c r="E993" t="s">
        <v>529</v>
      </c>
      <c r="F993" t="s">
        <v>15</v>
      </c>
      <c r="G993">
        <v>99.95</v>
      </c>
      <c r="H993" s="71">
        <v>-1000</v>
      </c>
      <c r="I993" t="s">
        <v>113</v>
      </c>
      <c r="J993">
        <v>-20</v>
      </c>
      <c r="K993" s="72">
        <v>12619280.640000001</v>
      </c>
    </row>
    <row r="994" spans="5:11" x14ac:dyDescent="0.2">
      <c r="E994" t="s">
        <v>529</v>
      </c>
      <c r="F994" t="s">
        <v>15</v>
      </c>
      <c r="G994">
        <v>0.43</v>
      </c>
      <c r="H994" s="71">
        <v>-1000</v>
      </c>
      <c r="I994" t="s">
        <v>114</v>
      </c>
      <c r="J994" s="72">
        <v>4326.92</v>
      </c>
      <c r="K994" s="72">
        <v>12619300.640000001</v>
      </c>
    </row>
    <row r="995" spans="5:11" x14ac:dyDescent="0.2">
      <c r="E995" t="s">
        <v>529</v>
      </c>
      <c r="F995" t="s">
        <v>15</v>
      </c>
      <c r="G995">
        <v>99.95</v>
      </c>
      <c r="H995" s="71">
        <v>-1000</v>
      </c>
      <c r="I995" t="s">
        <v>115</v>
      </c>
      <c r="J995" s="72">
        <v>999500</v>
      </c>
      <c r="K995" s="72">
        <v>12614973.720000001</v>
      </c>
    </row>
    <row r="996" spans="5:11" x14ac:dyDescent="0.2">
      <c r="E996" t="s">
        <v>530</v>
      </c>
      <c r="F996" t="s">
        <v>15</v>
      </c>
      <c r="G996">
        <v>99.96</v>
      </c>
      <c r="H996" s="71">
        <v>-1000</v>
      </c>
      <c r="I996" t="s">
        <v>113</v>
      </c>
      <c r="J996">
        <v>-20</v>
      </c>
      <c r="K996" s="72">
        <v>11615473.720000001</v>
      </c>
    </row>
    <row r="997" spans="5:11" x14ac:dyDescent="0.2">
      <c r="E997" t="s">
        <v>530</v>
      </c>
      <c r="F997" t="s">
        <v>15</v>
      </c>
      <c r="G997">
        <v>0.42</v>
      </c>
      <c r="H997" s="71">
        <v>-1000</v>
      </c>
      <c r="I997" t="s">
        <v>114</v>
      </c>
      <c r="J997" s="72">
        <v>4246.79</v>
      </c>
      <c r="K997" s="72">
        <v>11615493.720000001</v>
      </c>
    </row>
    <row r="998" spans="5:11" x14ac:dyDescent="0.2">
      <c r="E998" t="s">
        <v>530</v>
      </c>
      <c r="F998" t="s">
        <v>15</v>
      </c>
      <c r="G998">
        <v>99.96</v>
      </c>
      <c r="H998" s="71">
        <v>-1000</v>
      </c>
      <c r="I998" t="s">
        <v>115</v>
      </c>
      <c r="J998" s="72">
        <v>999600</v>
      </c>
      <c r="K998" s="72">
        <v>11611246.92</v>
      </c>
    </row>
    <row r="999" spans="5:11" x14ac:dyDescent="0.2">
      <c r="E999" t="s">
        <v>530</v>
      </c>
      <c r="F999" t="s">
        <v>15</v>
      </c>
      <c r="G999">
        <v>99.96</v>
      </c>
      <c r="H999" s="71">
        <v>-1000</v>
      </c>
      <c r="I999" t="s">
        <v>113</v>
      </c>
      <c r="J999">
        <v>-20</v>
      </c>
      <c r="K999" s="72">
        <v>10611646.92</v>
      </c>
    </row>
    <row r="1000" spans="5:11" x14ac:dyDescent="0.2">
      <c r="E1000" t="s">
        <v>530</v>
      </c>
      <c r="F1000" t="s">
        <v>15</v>
      </c>
      <c r="G1000">
        <v>0.42</v>
      </c>
      <c r="H1000" s="71">
        <v>-1000</v>
      </c>
      <c r="I1000" t="s">
        <v>114</v>
      </c>
      <c r="J1000" s="72">
        <v>4246.79</v>
      </c>
      <c r="K1000" s="72">
        <v>10611666.92</v>
      </c>
    </row>
    <row r="1001" spans="5:11" x14ac:dyDescent="0.2">
      <c r="E1001" t="s">
        <v>530</v>
      </c>
      <c r="F1001" t="s">
        <v>15</v>
      </c>
      <c r="G1001">
        <v>99.96</v>
      </c>
      <c r="H1001" s="71">
        <v>-1000</v>
      </c>
      <c r="I1001" t="s">
        <v>115</v>
      </c>
      <c r="J1001" s="72">
        <v>999600</v>
      </c>
      <c r="K1001" s="72">
        <v>10607420.130000001</v>
      </c>
    </row>
    <row r="1002" spans="5:11" x14ac:dyDescent="0.2">
      <c r="E1002" t="s">
        <v>286</v>
      </c>
      <c r="F1002" t="s">
        <v>15</v>
      </c>
      <c r="G1002">
        <v>100.01</v>
      </c>
      <c r="H1002" s="71">
        <v>1000</v>
      </c>
      <c r="I1002" t="s">
        <v>113</v>
      </c>
      <c r="J1002">
        <v>-20</v>
      </c>
      <c r="K1002" s="72">
        <v>9607820.1300000008</v>
      </c>
    </row>
    <row r="1003" spans="5:11" x14ac:dyDescent="0.2">
      <c r="E1003" t="s">
        <v>286</v>
      </c>
      <c r="F1003" t="s">
        <v>15</v>
      </c>
      <c r="G1003">
        <v>0.36</v>
      </c>
      <c r="H1003" s="71">
        <v>1000</v>
      </c>
      <c r="I1003" t="s">
        <v>114</v>
      </c>
      <c r="J1003" s="72">
        <v>-3605.77</v>
      </c>
      <c r="K1003" s="72">
        <v>9607840.1300000008</v>
      </c>
    </row>
    <row r="1004" spans="5:11" x14ac:dyDescent="0.2">
      <c r="E1004" t="s">
        <v>286</v>
      </c>
      <c r="F1004" t="s">
        <v>15</v>
      </c>
      <c r="G1004">
        <v>100.01</v>
      </c>
      <c r="H1004" s="71">
        <v>1000</v>
      </c>
      <c r="I1004" t="s">
        <v>115</v>
      </c>
      <c r="J1004" s="72">
        <v>-1000100</v>
      </c>
      <c r="K1004" s="72">
        <v>9611445.9000000004</v>
      </c>
    </row>
    <row r="1005" spans="5:11" x14ac:dyDescent="0.2">
      <c r="E1005" t="s">
        <v>287</v>
      </c>
      <c r="F1005" t="s">
        <v>15</v>
      </c>
      <c r="G1005">
        <v>99.99</v>
      </c>
      <c r="H1005" s="71">
        <v>1000</v>
      </c>
      <c r="I1005" t="s">
        <v>113</v>
      </c>
      <c r="J1005">
        <v>-20</v>
      </c>
      <c r="K1005" s="72">
        <v>10611545.9</v>
      </c>
    </row>
    <row r="1006" spans="5:11" x14ac:dyDescent="0.2">
      <c r="E1006" t="s">
        <v>287</v>
      </c>
      <c r="F1006" t="s">
        <v>15</v>
      </c>
      <c r="G1006">
        <v>0.35</v>
      </c>
      <c r="H1006" s="71">
        <v>1000</v>
      </c>
      <c r="I1006" t="s">
        <v>114</v>
      </c>
      <c r="J1006" s="72">
        <v>-3525.64</v>
      </c>
      <c r="K1006" s="72">
        <v>10611565.9</v>
      </c>
    </row>
    <row r="1007" spans="5:11" x14ac:dyDescent="0.2">
      <c r="E1007" t="s">
        <v>287</v>
      </c>
      <c r="F1007" t="s">
        <v>15</v>
      </c>
      <c r="G1007">
        <v>99.99</v>
      </c>
      <c r="H1007" s="71">
        <v>1000</v>
      </c>
      <c r="I1007" t="s">
        <v>115</v>
      </c>
      <c r="J1007" s="72">
        <v>-999900</v>
      </c>
      <c r="K1007" s="72">
        <v>10615091.539999999</v>
      </c>
    </row>
    <row r="1008" spans="5:11" x14ac:dyDescent="0.2">
      <c r="E1008" t="s">
        <v>143</v>
      </c>
      <c r="F1008" t="s">
        <v>15</v>
      </c>
      <c r="G1008">
        <v>99.82</v>
      </c>
      <c r="H1008" s="71">
        <v>1000</v>
      </c>
      <c r="I1008" t="s">
        <v>113</v>
      </c>
      <c r="J1008">
        <v>-20</v>
      </c>
      <c r="K1008" s="72">
        <v>11614991.539999999</v>
      </c>
    </row>
    <row r="1009" spans="5:11" x14ac:dyDescent="0.2">
      <c r="E1009" t="s">
        <v>143</v>
      </c>
      <c r="F1009" t="s">
        <v>15</v>
      </c>
      <c r="G1009">
        <v>0.32</v>
      </c>
      <c r="H1009" s="71">
        <v>1000</v>
      </c>
      <c r="I1009" t="s">
        <v>114</v>
      </c>
      <c r="J1009" s="72">
        <v>-3205.13</v>
      </c>
      <c r="K1009" s="72">
        <v>11615011.539999999</v>
      </c>
    </row>
    <row r="1010" spans="5:11" x14ac:dyDescent="0.2">
      <c r="E1010" t="s">
        <v>143</v>
      </c>
      <c r="F1010" t="s">
        <v>15</v>
      </c>
      <c r="G1010">
        <v>99.82</v>
      </c>
      <c r="H1010" s="71">
        <v>1000</v>
      </c>
      <c r="I1010" t="s">
        <v>115</v>
      </c>
      <c r="J1010" s="72">
        <v>-998200</v>
      </c>
      <c r="K1010" s="72">
        <v>11618216.67</v>
      </c>
    </row>
    <row r="1011" spans="5:11" x14ac:dyDescent="0.2">
      <c r="E1011" t="s">
        <v>143</v>
      </c>
      <c r="F1011" t="s">
        <v>15</v>
      </c>
      <c r="G1011">
        <v>99.82</v>
      </c>
      <c r="H1011" s="71">
        <v>1000</v>
      </c>
      <c r="I1011" t="s">
        <v>113</v>
      </c>
      <c r="J1011">
        <v>-20</v>
      </c>
      <c r="K1011" s="72">
        <v>12616416.67</v>
      </c>
    </row>
    <row r="1012" spans="5:11" x14ac:dyDescent="0.2">
      <c r="E1012" t="s">
        <v>143</v>
      </c>
      <c r="F1012" t="s">
        <v>15</v>
      </c>
      <c r="G1012">
        <v>0.32</v>
      </c>
      <c r="H1012" s="71">
        <v>1000</v>
      </c>
      <c r="I1012" t="s">
        <v>114</v>
      </c>
      <c r="J1012" s="72">
        <v>-3205.13</v>
      </c>
      <c r="K1012" s="72">
        <v>12616436.67</v>
      </c>
    </row>
    <row r="1013" spans="5:11" x14ac:dyDescent="0.2">
      <c r="E1013" t="s">
        <v>143</v>
      </c>
      <c r="F1013" t="s">
        <v>15</v>
      </c>
      <c r="G1013">
        <v>99.82</v>
      </c>
      <c r="H1013" s="71">
        <v>1000</v>
      </c>
      <c r="I1013" t="s">
        <v>115</v>
      </c>
      <c r="J1013" s="72">
        <v>-998200</v>
      </c>
      <c r="K1013" s="72">
        <v>12619641.789999999</v>
      </c>
    </row>
    <row r="1014" spans="5:11" x14ac:dyDescent="0.2">
      <c r="E1014" t="s">
        <v>143</v>
      </c>
      <c r="F1014" t="s">
        <v>15</v>
      </c>
      <c r="G1014">
        <v>99.82</v>
      </c>
      <c r="H1014" s="71">
        <v>1000</v>
      </c>
      <c r="I1014" t="s">
        <v>113</v>
      </c>
      <c r="J1014">
        <v>-20</v>
      </c>
      <c r="K1014" s="72">
        <v>13617841.789999999</v>
      </c>
    </row>
    <row r="1015" spans="5:11" x14ac:dyDescent="0.2">
      <c r="E1015" t="s">
        <v>143</v>
      </c>
      <c r="F1015" t="s">
        <v>15</v>
      </c>
      <c r="G1015">
        <v>0.32</v>
      </c>
      <c r="H1015" s="71">
        <v>1000</v>
      </c>
      <c r="I1015" t="s">
        <v>114</v>
      </c>
      <c r="J1015" s="72">
        <v>-3205.13</v>
      </c>
      <c r="K1015" s="72">
        <v>13617861.789999999</v>
      </c>
    </row>
    <row r="1016" spans="5:11" x14ac:dyDescent="0.2">
      <c r="E1016" t="s">
        <v>143</v>
      </c>
      <c r="F1016" t="s">
        <v>15</v>
      </c>
      <c r="G1016">
        <v>99.82</v>
      </c>
      <c r="H1016" s="71">
        <v>1000</v>
      </c>
      <c r="I1016" t="s">
        <v>115</v>
      </c>
      <c r="J1016" s="72">
        <v>-998200</v>
      </c>
      <c r="K1016" s="72">
        <v>13621066.92</v>
      </c>
    </row>
    <row r="1017" spans="5:11" x14ac:dyDescent="0.2">
      <c r="E1017" t="s">
        <v>143</v>
      </c>
      <c r="F1017" t="s">
        <v>15</v>
      </c>
      <c r="G1017">
        <v>99.82</v>
      </c>
      <c r="H1017" s="71">
        <v>1000</v>
      </c>
      <c r="I1017" t="s">
        <v>113</v>
      </c>
      <c r="J1017">
        <v>-20</v>
      </c>
      <c r="K1017" s="72">
        <v>14619266.92</v>
      </c>
    </row>
    <row r="1018" spans="5:11" x14ac:dyDescent="0.2">
      <c r="E1018" t="s">
        <v>143</v>
      </c>
      <c r="F1018" t="s">
        <v>15</v>
      </c>
      <c r="G1018">
        <v>0.32</v>
      </c>
      <c r="H1018" s="71">
        <v>1000</v>
      </c>
      <c r="I1018" t="s">
        <v>114</v>
      </c>
      <c r="J1018" s="72">
        <v>-3205.13</v>
      </c>
      <c r="K1018" s="72">
        <v>14619286.92</v>
      </c>
    </row>
    <row r="1019" spans="5:11" x14ac:dyDescent="0.2">
      <c r="E1019" t="s">
        <v>143</v>
      </c>
      <c r="F1019" t="s">
        <v>15</v>
      </c>
      <c r="G1019">
        <v>99.82</v>
      </c>
      <c r="H1019" s="71">
        <v>1000</v>
      </c>
      <c r="I1019" t="s">
        <v>115</v>
      </c>
      <c r="J1019" s="72">
        <v>-998200</v>
      </c>
      <c r="K1019" s="72">
        <v>14622492.050000001</v>
      </c>
    </row>
    <row r="1020" spans="5:11" x14ac:dyDescent="0.2">
      <c r="E1020" t="s">
        <v>144</v>
      </c>
      <c r="F1020" t="s">
        <v>15</v>
      </c>
      <c r="G1020">
        <v>99.8</v>
      </c>
      <c r="H1020" s="71">
        <v>1000</v>
      </c>
      <c r="I1020" t="s">
        <v>113</v>
      </c>
      <c r="J1020">
        <v>-20</v>
      </c>
      <c r="K1020" s="72">
        <v>15620692.050000001</v>
      </c>
    </row>
    <row r="1021" spans="5:11" x14ac:dyDescent="0.2">
      <c r="E1021" t="s">
        <v>144</v>
      </c>
      <c r="F1021" t="s">
        <v>15</v>
      </c>
      <c r="G1021">
        <v>0.31</v>
      </c>
      <c r="H1021" s="71">
        <v>1000</v>
      </c>
      <c r="I1021" t="s">
        <v>114</v>
      </c>
      <c r="J1021" s="72">
        <v>-3125</v>
      </c>
      <c r="K1021" s="72">
        <v>15620712.050000001</v>
      </c>
    </row>
    <row r="1022" spans="5:11" x14ac:dyDescent="0.2">
      <c r="E1022" t="s">
        <v>144</v>
      </c>
      <c r="F1022" t="s">
        <v>15</v>
      </c>
      <c r="G1022">
        <v>99.8</v>
      </c>
      <c r="H1022" s="71">
        <v>1000</v>
      </c>
      <c r="I1022" t="s">
        <v>115</v>
      </c>
      <c r="J1022" s="72">
        <v>-998000</v>
      </c>
      <c r="K1022" s="72">
        <v>15623837.050000001</v>
      </c>
    </row>
    <row r="1023" spans="5:11" x14ac:dyDescent="0.2">
      <c r="E1023" t="s">
        <v>144</v>
      </c>
      <c r="F1023" t="s">
        <v>15</v>
      </c>
      <c r="G1023">
        <v>99.8</v>
      </c>
      <c r="H1023" s="71">
        <v>1000</v>
      </c>
      <c r="I1023" t="s">
        <v>113</v>
      </c>
      <c r="J1023">
        <v>-20</v>
      </c>
      <c r="K1023" s="72">
        <v>16621837.050000001</v>
      </c>
    </row>
    <row r="1024" spans="5:11" x14ac:dyDescent="0.2">
      <c r="E1024" t="s">
        <v>144</v>
      </c>
      <c r="F1024" t="s">
        <v>15</v>
      </c>
      <c r="G1024">
        <v>0.31</v>
      </c>
      <c r="H1024" s="71">
        <v>1000</v>
      </c>
      <c r="I1024" t="s">
        <v>114</v>
      </c>
      <c r="J1024" s="72">
        <v>-3125</v>
      </c>
      <c r="K1024" s="72">
        <v>16621857.050000001</v>
      </c>
    </row>
    <row r="1025" spans="5:11" x14ac:dyDescent="0.2">
      <c r="E1025" t="s">
        <v>144</v>
      </c>
      <c r="F1025" t="s">
        <v>15</v>
      </c>
      <c r="G1025">
        <v>99.8</v>
      </c>
      <c r="H1025" s="71">
        <v>1000</v>
      </c>
      <c r="I1025" t="s">
        <v>115</v>
      </c>
      <c r="J1025" s="72">
        <v>-998000</v>
      </c>
      <c r="K1025" s="72">
        <v>16624982.050000001</v>
      </c>
    </row>
    <row r="1026" spans="5:11" x14ac:dyDescent="0.2">
      <c r="E1026" t="s">
        <v>145</v>
      </c>
      <c r="F1026" t="s">
        <v>15</v>
      </c>
      <c r="G1026">
        <v>99.74</v>
      </c>
      <c r="H1026" s="71">
        <v>1000</v>
      </c>
      <c r="I1026" t="s">
        <v>113</v>
      </c>
      <c r="J1026">
        <v>-20</v>
      </c>
      <c r="K1026" s="72">
        <v>17622982.050000001</v>
      </c>
    </row>
    <row r="1027" spans="5:11" x14ac:dyDescent="0.2">
      <c r="E1027" t="s">
        <v>145</v>
      </c>
      <c r="F1027" t="s">
        <v>15</v>
      </c>
      <c r="G1027">
        <v>0.3</v>
      </c>
      <c r="H1027" s="71">
        <v>1000</v>
      </c>
      <c r="I1027" t="s">
        <v>114</v>
      </c>
      <c r="J1027" s="72">
        <v>-3044.87</v>
      </c>
      <c r="K1027" s="72">
        <v>17623002.050000001</v>
      </c>
    </row>
    <row r="1028" spans="5:11" x14ac:dyDescent="0.2">
      <c r="E1028" t="s">
        <v>145</v>
      </c>
      <c r="F1028" t="s">
        <v>15</v>
      </c>
      <c r="G1028">
        <v>99.74</v>
      </c>
      <c r="H1028" s="71">
        <v>1000</v>
      </c>
      <c r="I1028" t="s">
        <v>115</v>
      </c>
      <c r="J1028" s="72">
        <v>-997400</v>
      </c>
      <c r="K1028" s="72">
        <v>17626046.920000002</v>
      </c>
    </row>
    <row r="1029" spans="5:11" x14ac:dyDescent="0.2">
      <c r="E1029" t="s">
        <v>145</v>
      </c>
      <c r="F1029" t="s">
        <v>15</v>
      </c>
      <c r="G1029">
        <v>99.74</v>
      </c>
      <c r="H1029" s="71">
        <v>1000</v>
      </c>
      <c r="I1029" t="s">
        <v>113</v>
      </c>
      <c r="J1029">
        <v>-20</v>
      </c>
      <c r="K1029" s="72">
        <v>18623446.920000002</v>
      </c>
    </row>
    <row r="1030" spans="5:11" x14ac:dyDescent="0.2">
      <c r="E1030" t="s">
        <v>145</v>
      </c>
      <c r="F1030" t="s">
        <v>15</v>
      </c>
      <c r="G1030">
        <v>0.3</v>
      </c>
      <c r="H1030" s="71">
        <v>1000</v>
      </c>
      <c r="I1030" t="s">
        <v>114</v>
      </c>
      <c r="J1030" s="72">
        <v>-3044.87</v>
      </c>
      <c r="K1030" s="72">
        <v>18623466.920000002</v>
      </c>
    </row>
    <row r="1031" spans="5:11" x14ac:dyDescent="0.2">
      <c r="E1031" t="s">
        <v>145</v>
      </c>
      <c r="F1031" t="s">
        <v>15</v>
      </c>
      <c r="G1031">
        <v>99.74</v>
      </c>
      <c r="H1031" s="71">
        <v>1000</v>
      </c>
      <c r="I1031" t="s">
        <v>115</v>
      </c>
      <c r="J1031" s="72">
        <v>-997400</v>
      </c>
      <c r="K1031" s="72">
        <v>18626511.789999999</v>
      </c>
    </row>
    <row r="1032" spans="5:11" x14ac:dyDescent="0.2">
      <c r="E1032" t="s">
        <v>145</v>
      </c>
      <c r="F1032" t="s">
        <v>15</v>
      </c>
      <c r="G1032">
        <v>99.74</v>
      </c>
      <c r="H1032" s="71">
        <v>1000</v>
      </c>
      <c r="I1032" t="s">
        <v>113</v>
      </c>
      <c r="J1032">
        <v>-20</v>
      </c>
      <c r="K1032" s="72">
        <v>19623911.789999999</v>
      </c>
    </row>
    <row r="1033" spans="5:11" x14ac:dyDescent="0.2">
      <c r="E1033" t="s">
        <v>145</v>
      </c>
      <c r="F1033" t="s">
        <v>15</v>
      </c>
      <c r="G1033">
        <v>0.3</v>
      </c>
      <c r="H1033" s="71">
        <v>1000</v>
      </c>
      <c r="I1033" t="s">
        <v>114</v>
      </c>
      <c r="J1033" s="72">
        <v>-3044.87</v>
      </c>
      <c r="K1033" s="72">
        <v>19623931.789999999</v>
      </c>
    </row>
    <row r="1034" spans="5:11" x14ac:dyDescent="0.2">
      <c r="E1034" t="s">
        <v>145</v>
      </c>
      <c r="F1034" t="s">
        <v>15</v>
      </c>
      <c r="G1034">
        <v>99.74</v>
      </c>
      <c r="H1034" s="71">
        <v>1000</v>
      </c>
      <c r="I1034" t="s">
        <v>115</v>
      </c>
      <c r="J1034" s="72">
        <v>-997400</v>
      </c>
      <c r="K1034" s="72">
        <v>19626976.670000002</v>
      </c>
    </row>
    <row r="1035" spans="5:11" x14ac:dyDescent="0.2">
      <c r="E1035" t="s">
        <v>145</v>
      </c>
      <c r="F1035" t="s">
        <v>15</v>
      </c>
      <c r="G1035">
        <v>99.74</v>
      </c>
      <c r="H1035" s="71">
        <v>1000</v>
      </c>
      <c r="I1035" t="s">
        <v>113</v>
      </c>
      <c r="J1035">
        <v>-20</v>
      </c>
      <c r="K1035" s="72">
        <v>20624376.670000002</v>
      </c>
    </row>
    <row r="1036" spans="5:11" x14ac:dyDescent="0.2">
      <c r="E1036" t="s">
        <v>145</v>
      </c>
      <c r="F1036" t="s">
        <v>15</v>
      </c>
      <c r="G1036">
        <v>0.3</v>
      </c>
      <c r="H1036" s="71">
        <v>1000</v>
      </c>
      <c r="I1036" t="s">
        <v>114</v>
      </c>
      <c r="J1036" s="72">
        <v>-3044.87</v>
      </c>
      <c r="K1036" s="72">
        <v>20624396.670000002</v>
      </c>
    </row>
    <row r="1037" spans="5:11" x14ac:dyDescent="0.2">
      <c r="E1037" t="s">
        <v>145</v>
      </c>
      <c r="F1037" t="s">
        <v>15</v>
      </c>
      <c r="G1037">
        <v>99.74</v>
      </c>
      <c r="H1037" s="71">
        <v>1000</v>
      </c>
      <c r="I1037" t="s">
        <v>115</v>
      </c>
      <c r="J1037" s="72">
        <v>-997400</v>
      </c>
      <c r="K1037" s="72">
        <v>20627441.539999999</v>
      </c>
    </row>
    <row r="1038" spans="5:11" x14ac:dyDescent="0.2">
      <c r="E1038" t="s">
        <v>154</v>
      </c>
      <c r="F1038" t="s">
        <v>17</v>
      </c>
      <c r="G1038">
        <v>92.94</v>
      </c>
      <c r="H1038" s="71">
        <v>-1000</v>
      </c>
      <c r="I1038" t="s">
        <v>113</v>
      </c>
      <c r="J1038">
        <v>-20</v>
      </c>
      <c r="K1038" s="72">
        <v>21624841.539999999</v>
      </c>
    </row>
    <row r="1039" spans="5:11" x14ac:dyDescent="0.2">
      <c r="E1039" t="s">
        <v>154</v>
      </c>
      <c r="F1039" t="s">
        <v>17</v>
      </c>
      <c r="G1039">
        <v>0.17</v>
      </c>
      <c r="H1039" s="71">
        <v>-1000</v>
      </c>
      <c r="I1039" t="s">
        <v>114</v>
      </c>
      <c r="J1039" s="72">
        <v>1682.69</v>
      </c>
      <c r="K1039" s="72">
        <v>21624861.539999999</v>
      </c>
    </row>
    <row r="1040" spans="5:11" x14ac:dyDescent="0.2">
      <c r="E1040" t="s">
        <v>154</v>
      </c>
      <c r="F1040" t="s">
        <v>17</v>
      </c>
      <c r="G1040">
        <v>92.94</v>
      </c>
      <c r="H1040" s="71">
        <v>-1000</v>
      </c>
      <c r="I1040" t="s">
        <v>115</v>
      </c>
      <c r="J1040" s="72">
        <v>929400</v>
      </c>
      <c r="K1040" s="72">
        <v>21623178.850000001</v>
      </c>
    </row>
    <row r="1041" spans="5:11" x14ac:dyDescent="0.2">
      <c r="E1041" t="s">
        <v>154</v>
      </c>
      <c r="F1041" t="s">
        <v>17</v>
      </c>
      <c r="G1041">
        <v>92.94</v>
      </c>
      <c r="H1041" s="71">
        <v>-1000</v>
      </c>
      <c r="I1041" t="s">
        <v>113</v>
      </c>
      <c r="J1041">
        <v>-20</v>
      </c>
      <c r="K1041" s="72">
        <v>20693778.850000001</v>
      </c>
    </row>
    <row r="1042" spans="5:11" x14ac:dyDescent="0.2">
      <c r="E1042" t="s">
        <v>154</v>
      </c>
      <c r="F1042" t="s">
        <v>17</v>
      </c>
      <c r="G1042">
        <v>0.17</v>
      </c>
      <c r="H1042" s="71">
        <v>-1000</v>
      </c>
      <c r="I1042" t="s">
        <v>114</v>
      </c>
      <c r="J1042" s="72">
        <v>1682.69</v>
      </c>
      <c r="K1042" s="72">
        <v>20693798.850000001</v>
      </c>
    </row>
    <row r="1043" spans="5:11" x14ac:dyDescent="0.2">
      <c r="E1043" t="s">
        <v>154</v>
      </c>
      <c r="F1043" t="s">
        <v>17</v>
      </c>
      <c r="G1043">
        <v>92.94</v>
      </c>
      <c r="H1043" s="71">
        <v>-1000</v>
      </c>
      <c r="I1043" t="s">
        <v>115</v>
      </c>
      <c r="J1043" s="72">
        <v>929400</v>
      </c>
      <c r="K1043" s="72">
        <v>20692116.149999999</v>
      </c>
    </row>
    <row r="1044" spans="5:11" x14ac:dyDescent="0.2">
      <c r="E1044" t="s">
        <v>531</v>
      </c>
      <c r="F1044" t="s">
        <v>17</v>
      </c>
      <c r="G1044">
        <v>93.17</v>
      </c>
      <c r="H1044" s="71">
        <v>-1000</v>
      </c>
      <c r="I1044" t="s">
        <v>113</v>
      </c>
      <c r="J1044">
        <v>-20</v>
      </c>
      <c r="K1044" s="72">
        <v>19762716.149999999</v>
      </c>
    </row>
    <row r="1045" spans="5:11" x14ac:dyDescent="0.2">
      <c r="E1045" t="s">
        <v>531</v>
      </c>
      <c r="F1045" t="s">
        <v>17</v>
      </c>
      <c r="G1045">
        <v>0.16</v>
      </c>
      <c r="H1045" s="71">
        <v>-1000</v>
      </c>
      <c r="I1045" t="s">
        <v>114</v>
      </c>
      <c r="J1045" s="72">
        <v>1602.56</v>
      </c>
      <c r="K1045" s="72">
        <v>19762736.149999999</v>
      </c>
    </row>
    <row r="1046" spans="5:11" x14ac:dyDescent="0.2">
      <c r="E1046" t="s">
        <v>531</v>
      </c>
      <c r="F1046" t="s">
        <v>17</v>
      </c>
      <c r="G1046">
        <v>93.17</v>
      </c>
      <c r="H1046" s="71">
        <v>-1000</v>
      </c>
      <c r="I1046" t="s">
        <v>115</v>
      </c>
      <c r="J1046" s="72">
        <v>931700</v>
      </c>
      <c r="K1046" s="72">
        <v>19761133.59</v>
      </c>
    </row>
    <row r="1047" spans="5:11" x14ac:dyDescent="0.2">
      <c r="E1047" t="s">
        <v>531</v>
      </c>
      <c r="F1047" t="s">
        <v>17</v>
      </c>
      <c r="G1047">
        <v>93.17</v>
      </c>
      <c r="H1047" s="71">
        <v>-1000</v>
      </c>
      <c r="I1047" t="s">
        <v>113</v>
      </c>
      <c r="J1047">
        <v>-20</v>
      </c>
      <c r="K1047" s="72">
        <v>18829433.59</v>
      </c>
    </row>
    <row r="1048" spans="5:11" x14ac:dyDescent="0.2">
      <c r="E1048" t="s">
        <v>531</v>
      </c>
      <c r="F1048" t="s">
        <v>17</v>
      </c>
      <c r="G1048">
        <v>0.16</v>
      </c>
      <c r="H1048" s="71">
        <v>-1000</v>
      </c>
      <c r="I1048" t="s">
        <v>114</v>
      </c>
      <c r="J1048" s="72">
        <v>1602.56</v>
      </c>
      <c r="K1048" s="72">
        <v>18829453.59</v>
      </c>
    </row>
    <row r="1049" spans="5:11" x14ac:dyDescent="0.2">
      <c r="E1049" t="s">
        <v>531</v>
      </c>
      <c r="F1049" t="s">
        <v>17</v>
      </c>
      <c r="G1049">
        <v>93.17</v>
      </c>
      <c r="H1049" s="71">
        <v>-1000</v>
      </c>
      <c r="I1049" t="s">
        <v>115</v>
      </c>
      <c r="J1049" s="72">
        <v>931700</v>
      </c>
      <c r="K1049" s="72">
        <v>18827851.030000001</v>
      </c>
    </row>
    <row r="1050" spans="5:11" x14ac:dyDescent="0.2">
      <c r="E1050" t="s">
        <v>156</v>
      </c>
      <c r="F1050" t="s">
        <v>17</v>
      </c>
      <c r="G1050">
        <v>93.43</v>
      </c>
      <c r="H1050" s="71">
        <v>-1000</v>
      </c>
      <c r="I1050" t="s">
        <v>113</v>
      </c>
      <c r="J1050">
        <v>-20</v>
      </c>
      <c r="K1050" s="72">
        <v>17896151.030000001</v>
      </c>
    </row>
    <row r="1051" spans="5:11" x14ac:dyDescent="0.2">
      <c r="E1051" t="s">
        <v>156</v>
      </c>
      <c r="F1051" t="s">
        <v>17</v>
      </c>
      <c r="G1051">
        <v>0.14000000000000001</v>
      </c>
      <c r="H1051" s="71">
        <v>-1000</v>
      </c>
      <c r="I1051" t="s">
        <v>114</v>
      </c>
      <c r="J1051" s="72">
        <v>1442.31</v>
      </c>
      <c r="K1051" s="72">
        <v>17896171.030000001</v>
      </c>
    </row>
    <row r="1052" spans="5:11" x14ac:dyDescent="0.2">
      <c r="E1052" t="s">
        <v>156</v>
      </c>
      <c r="F1052" t="s">
        <v>17</v>
      </c>
      <c r="G1052">
        <v>93.43</v>
      </c>
      <c r="H1052" s="71">
        <v>-1000</v>
      </c>
      <c r="I1052" t="s">
        <v>115</v>
      </c>
      <c r="J1052" s="72">
        <v>934300</v>
      </c>
      <c r="K1052" s="72">
        <v>17894728.719999999</v>
      </c>
    </row>
    <row r="1053" spans="5:11" x14ac:dyDescent="0.2">
      <c r="E1053" t="s">
        <v>157</v>
      </c>
      <c r="F1053" t="s">
        <v>17</v>
      </c>
      <c r="G1053">
        <v>93.45</v>
      </c>
      <c r="H1053" s="71">
        <v>-1000</v>
      </c>
      <c r="I1053" t="s">
        <v>113</v>
      </c>
      <c r="J1053">
        <v>-20</v>
      </c>
      <c r="K1053" s="72">
        <v>16960428.719999999</v>
      </c>
    </row>
    <row r="1054" spans="5:11" x14ac:dyDescent="0.2">
      <c r="E1054" t="s">
        <v>157</v>
      </c>
      <c r="F1054" t="s">
        <v>17</v>
      </c>
      <c r="G1054">
        <v>0.14000000000000001</v>
      </c>
      <c r="H1054" s="71">
        <v>-1000</v>
      </c>
      <c r="I1054" t="s">
        <v>114</v>
      </c>
      <c r="J1054" s="72">
        <v>1362.18</v>
      </c>
      <c r="K1054" s="72">
        <v>16960448.719999999</v>
      </c>
    </row>
    <row r="1055" spans="5:11" x14ac:dyDescent="0.2">
      <c r="E1055" t="s">
        <v>157</v>
      </c>
      <c r="F1055" t="s">
        <v>17</v>
      </c>
      <c r="G1055">
        <v>93.45</v>
      </c>
      <c r="H1055" s="71">
        <v>-1000</v>
      </c>
      <c r="I1055" t="s">
        <v>115</v>
      </c>
      <c r="J1055" s="72">
        <v>934500</v>
      </c>
      <c r="K1055" s="72">
        <v>16959086.539999999</v>
      </c>
    </row>
    <row r="1056" spans="5:11" x14ac:dyDescent="0.2">
      <c r="E1056" t="s">
        <v>157</v>
      </c>
      <c r="F1056" t="s">
        <v>17</v>
      </c>
      <c r="G1056">
        <v>93.45</v>
      </c>
      <c r="H1056" s="71">
        <v>-1000</v>
      </c>
      <c r="I1056" t="s">
        <v>113</v>
      </c>
      <c r="J1056">
        <v>-20</v>
      </c>
      <c r="K1056" s="72">
        <v>16024586.539999999</v>
      </c>
    </row>
    <row r="1057" spans="5:11" x14ac:dyDescent="0.2">
      <c r="E1057" t="s">
        <v>157</v>
      </c>
      <c r="F1057" t="s">
        <v>17</v>
      </c>
      <c r="G1057">
        <v>0.14000000000000001</v>
      </c>
      <c r="H1057" s="71">
        <v>-1000</v>
      </c>
      <c r="I1057" t="s">
        <v>114</v>
      </c>
      <c r="J1057" s="72">
        <v>1362.18</v>
      </c>
      <c r="K1057" s="72">
        <v>16024606.539999999</v>
      </c>
    </row>
    <row r="1058" spans="5:11" x14ac:dyDescent="0.2">
      <c r="E1058" t="s">
        <v>157</v>
      </c>
      <c r="F1058" t="s">
        <v>17</v>
      </c>
      <c r="G1058">
        <v>93.45</v>
      </c>
      <c r="H1058" s="71">
        <v>-1000</v>
      </c>
      <c r="I1058" t="s">
        <v>115</v>
      </c>
      <c r="J1058" s="72">
        <v>934500</v>
      </c>
      <c r="K1058" s="72">
        <v>16023244.359999999</v>
      </c>
    </row>
    <row r="1059" spans="5:11" x14ac:dyDescent="0.2">
      <c r="E1059" t="s">
        <v>158</v>
      </c>
      <c r="F1059" t="s">
        <v>17</v>
      </c>
      <c r="G1059">
        <v>93.7</v>
      </c>
      <c r="H1059" s="71">
        <v>-1000</v>
      </c>
      <c r="I1059" t="s">
        <v>113</v>
      </c>
      <c r="J1059">
        <v>-20</v>
      </c>
      <c r="K1059" s="72">
        <v>15088744.359999999</v>
      </c>
    </row>
    <row r="1060" spans="5:11" x14ac:dyDescent="0.2">
      <c r="E1060" t="s">
        <v>158</v>
      </c>
      <c r="F1060" t="s">
        <v>17</v>
      </c>
      <c r="G1060">
        <v>0.13</v>
      </c>
      <c r="H1060" s="71">
        <v>-1000</v>
      </c>
      <c r="I1060" t="s">
        <v>114</v>
      </c>
      <c r="J1060" s="72">
        <v>1282.05</v>
      </c>
      <c r="K1060" s="72">
        <v>15088764.359999999</v>
      </c>
    </row>
    <row r="1061" spans="5:11" x14ac:dyDescent="0.2">
      <c r="E1061" t="s">
        <v>158</v>
      </c>
      <c r="F1061" t="s">
        <v>17</v>
      </c>
      <c r="G1061">
        <v>93.7</v>
      </c>
      <c r="H1061" s="71">
        <v>-1000</v>
      </c>
      <c r="I1061" t="s">
        <v>115</v>
      </c>
      <c r="J1061" s="72">
        <v>937000</v>
      </c>
      <c r="K1061" s="72">
        <v>15087482.310000001</v>
      </c>
    </row>
    <row r="1062" spans="5:11" x14ac:dyDescent="0.2">
      <c r="E1062" t="s">
        <v>158</v>
      </c>
      <c r="F1062" t="s">
        <v>17</v>
      </c>
      <c r="G1062">
        <v>93.7</v>
      </c>
      <c r="H1062" s="71">
        <v>-1000</v>
      </c>
      <c r="I1062" t="s">
        <v>113</v>
      </c>
      <c r="J1062">
        <v>-20</v>
      </c>
      <c r="K1062" s="72">
        <v>14150482.310000001</v>
      </c>
    </row>
    <row r="1063" spans="5:11" x14ac:dyDescent="0.2">
      <c r="E1063" t="s">
        <v>158</v>
      </c>
      <c r="F1063" t="s">
        <v>17</v>
      </c>
      <c r="G1063">
        <v>0.13</v>
      </c>
      <c r="H1063" s="71">
        <v>-1000</v>
      </c>
      <c r="I1063" t="s">
        <v>114</v>
      </c>
      <c r="J1063" s="72">
        <v>1282.05</v>
      </c>
      <c r="K1063" s="72">
        <v>14150502.310000001</v>
      </c>
    </row>
    <row r="1064" spans="5:11" x14ac:dyDescent="0.2">
      <c r="E1064" t="s">
        <v>158</v>
      </c>
      <c r="F1064" t="s">
        <v>17</v>
      </c>
      <c r="G1064">
        <v>93.7</v>
      </c>
      <c r="H1064" s="71">
        <v>-1000</v>
      </c>
      <c r="I1064" t="s">
        <v>115</v>
      </c>
      <c r="J1064" s="72">
        <v>937000</v>
      </c>
      <c r="K1064" s="72">
        <v>14149220.26</v>
      </c>
    </row>
    <row r="1065" spans="5:11" x14ac:dyDescent="0.2">
      <c r="E1065" t="s">
        <v>158</v>
      </c>
      <c r="F1065" t="s">
        <v>17</v>
      </c>
      <c r="G1065">
        <v>93.7</v>
      </c>
      <c r="H1065" s="71">
        <v>-1000</v>
      </c>
      <c r="I1065" t="s">
        <v>113</v>
      </c>
      <c r="J1065">
        <v>-20</v>
      </c>
      <c r="K1065" s="72">
        <v>13212220.26</v>
      </c>
    </row>
    <row r="1066" spans="5:11" x14ac:dyDescent="0.2">
      <c r="E1066" t="s">
        <v>158</v>
      </c>
      <c r="F1066" t="s">
        <v>17</v>
      </c>
      <c r="G1066">
        <v>0.13</v>
      </c>
      <c r="H1066" s="71">
        <v>-1000</v>
      </c>
      <c r="I1066" t="s">
        <v>114</v>
      </c>
      <c r="J1066" s="72">
        <v>1282.05</v>
      </c>
      <c r="K1066" s="72">
        <v>13212240.26</v>
      </c>
    </row>
    <row r="1067" spans="5:11" x14ac:dyDescent="0.2">
      <c r="E1067" t="s">
        <v>158</v>
      </c>
      <c r="F1067" t="s">
        <v>17</v>
      </c>
      <c r="G1067">
        <v>93.7</v>
      </c>
      <c r="H1067" s="71">
        <v>-1000</v>
      </c>
      <c r="I1067" t="s">
        <v>115</v>
      </c>
      <c r="J1067" s="72">
        <v>937000</v>
      </c>
      <c r="K1067" s="72">
        <v>13210958.210000001</v>
      </c>
    </row>
    <row r="1068" spans="5:11" x14ac:dyDescent="0.2">
      <c r="E1068" t="s">
        <v>158</v>
      </c>
      <c r="F1068" t="s">
        <v>17</v>
      </c>
      <c r="G1068">
        <v>93.7</v>
      </c>
      <c r="H1068" s="71">
        <v>-1000</v>
      </c>
      <c r="I1068" t="s">
        <v>113</v>
      </c>
      <c r="J1068">
        <v>-20</v>
      </c>
      <c r="K1068" s="72">
        <v>12273958.210000001</v>
      </c>
    </row>
    <row r="1069" spans="5:11" x14ac:dyDescent="0.2">
      <c r="E1069" t="s">
        <v>158</v>
      </c>
      <c r="F1069" t="s">
        <v>17</v>
      </c>
      <c r="G1069">
        <v>0.13</v>
      </c>
      <c r="H1069" s="71">
        <v>-1000</v>
      </c>
      <c r="I1069" t="s">
        <v>114</v>
      </c>
      <c r="J1069" s="72">
        <v>1282.05</v>
      </c>
      <c r="K1069" s="72">
        <v>12273978.210000001</v>
      </c>
    </row>
    <row r="1070" spans="5:11" x14ac:dyDescent="0.2">
      <c r="E1070" t="s">
        <v>158</v>
      </c>
      <c r="F1070" t="s">
        <v>17</v>
      </c>
      <c r="G1070">
        <v>93.7</v>
      </c>
      <c r="H1070" s="71">
        <v>-1000</v>
      </c>
      <c r="I1070" t="s">
        <v>115</v>
      </c>
      <c r="J1070" s="72">
        <v>937000</v>
      </c>
      <c r="K1070" s="72">
        <v>12272696.15</v>
      </c>
    </row>
    <row r="1071" spans="5:11" x14ac:dyDescent="0.2">
      <c r="E1071" t="s">
        <v>158</v>
      </c>
      <c r="F1071" t="s">
        <v>17</v>
      </c>
      <c r="G1071">
        <v>93.7</v>
      </c>
      <c r="H1071" s="71">
        <v>-1000</v>
      </c>
      <c r="I1071" t="s">
        <v>113</v>
      </c>
      <c r="J1071">
        <v>-20</v>
      </c>
      <c r="K1071" s="72">
        <v>11335696.15</v>
      </c>
    </row>
    <row r="1072" spans="5:11" x14ac:dyDescent="0.2">
      <c r="E1072" t="s">
        <v>158</v>
      </c>
      <c r="F1072" t="s">
        <v>17</v>
      </c>
      <c r="G1072">
        <v>0.13</v>
      </c>
      <c r="H1072" s="71">
        <v>-1000</v>
      </c>
      <c r="I1072" t="s">
        <v>114</v>
      </c>
      <c r="J1072" s="72">
        <v>1282.05</v>
      </c>
      <c r="K1072" s="72">
        <v>11335716.15</v>
      </c>
    </row>
    <row r="1073" spans="5:11" x14ac:dyDescent="0.2">
      <c r="E1073" t="s">
        <v>158</v>
      </c>
      <c r="F1073" t="s">
        <v>17</v>
      </c>
      <c r="G1073">
        <v>93.7</v>
      </c>
      <c r="H1073" s="71">
        <v>-1000</v>
      </c>
      <c r="I1073" t="s">
        <v>115</v>
      </c>
      <c r="J1073" s="72">
        <v>937000</v>
      </c>
      <c r="K1073" s="72">
        <v>11334434.1</v>
      </c>
    </row>
    <row r="1074" spans="5:11" x14ac:dyDescent="0.2">
      <c r="E1074" t="s">
        <v>414</v>
      </c>
      <c r="F1074" t="s">
        <v>17</v>
      </c>
      <c r="G1074">
        <v>95.62</v>
      </c>
      <c r="H1074" s="71">
        <v>1000</v>
      </c>
      <c r="I1074" t="s">
        <v>113</v>
      </c>
      <c r="J1074">
        <v>-20</v>
      </c>
      <c r="K1074" s="72">
        <v>10397434.1</v>
      </c>
    </row>
    <row r="1075" spans="5:11" x14ac:dyDescent="0.2">
      <c r="E1075" t="s">
        <v>414</v>
      </c>
      <c r="F1075" t="s">
        <v>17</v>
      </c>
      <c r="G1075">
        <v>2.46</v>
      </c>
      <c r="H1075" s="71">
        <v>1000</v>
      </c>
      <c r="I1075" t="s">
        <v>114</v>
      </c>
      <c r="J1075" s="72">
        <v>-24599.360000000001</v>
      </c>
      <c r="K1075" s="72">
        <v>10397454.1</v>
      </c>
    </row>
    <row r="1076" spans="5:11" x14ac:dyDescent="0.2">
      <c r="E1076" t="s">
        <v>414</v>
      </c>
      <c r="F1076" t="s">
        <v>17</v>
      </c>
      <c r="G1076">
        <v>95.62</v>
      </c>
      <c r="H1076" s="71">
        <v>1000</v>
      </c>
      <c r="I1076" t="s">
        <v>115</v>
      </c>
      <c r="J1076" s="72">
        <v>-956200</v>
      </c>
      <c r="K1076" s="72">
        <v>10422053.460000001</v>
      </c>
    </row>
    <row r="1077" spans="5:11" x14ac:dyDescent="0.2">
      <c r="E1077" t="s">
        <v>414</v>
      </c>
      <c r="F1077" t="s">
        <v>17</v>
      </c>
      <c r="G1077">
        <v>95.62</v>
      </c>
      <c r="H1077" s="71">
        <v>1000</v>
      </c>
      <c r="I1077" t="s">
        <v>113</v>
      </c>
      <c r="J1077">
        <v>-20</v>
      </c>
      <c r="K1077" s="72">
        <v>11378253.460000001</v>
      </c>
    </row>
    <row r="1078" spans="5:11" x14ac:dyDescent="0.2">
      <c r="E1078" t="s">
        <v>414</v>
      </c>
      <c r="F1078" t="s">
        <v>17</v>
      </c>
      <c r="G1078">
        <v>2.46</v>
      </c>
      <c r="H1078" s="71">
        <v>1000</v>
      </c>
      <c r="I1078" t="s">
        <v>114</v>
      </c>
      <c r="J1078" s="72">
        <v>-24599.360000000001</v>
      </c>
      <c r="K1078" s="72">
        <v>11378273.460000001</v>
      </c>
    </row>
    <row r="1079" spans="5:11" x14ac:dyDescent="0.2">
      <c r="E1079" t="s">
        <v>414</v>
      </c>
      <c r="F1079" t="s">
        <v>17</v>
      </c>
      <c r="G1079">
        <v>95.62</v>
      </c>
      <c r="H1079" s="71">
        <v>1000</v>
      </c>
      <c r="I1079" t="s">
        <v>115</v>
      </c>
      <c r="J1079" s="72">
        <v>-956200</v>
      </c>
      <c r="K1079" s="72">
        <v>11402872.82</v>
      </c>
    </row>
    <row r="1080" spans="5:11" x14ac:dyDescent="0.2">
      <c r="E1080" t="s">
        <v>414</v>
      </c>
      <c r="F1080" t="s">
        <v>17</v>
      </c>
      <c r="G1080">
        <v>95.62</v>
      </c>
      <c r="H1080" s="71">
        <v>1000</v>
      </c>
      <c r="I1080" t="s">
        <v>113</v>
      </c>
      <c r="J1080">
        <v>-20</v>
      </c>
      <c r="K1080" s="72">
        <v>12359072.82</v>
      </c>
    </row>
    <row r="1081" spans="5:11" x14ac:dyDescent="0.2">
      <c r="E1081" t="s">
        <v>414</v>
      </c>
      <c r="F1081" t="s">
        <v>17</v>
      </c>
      <c r="G1081">
        <v>2.46</v>
      </c>
      <c r="H1081" s="71">
        <v>1000</v>
      </c>
      <c r="I1081" t="s">
        <v>114</v>
      </c>
      <c r="J1081" s="72">
        <v>-24599.360000000001</v>
      </c>
      <c r="K1081" s="72">
        <v>12359092.82</v>
      </c>
    </row>
    <row r="1082" spans="5:11" x14ac:dyDescent="0.2">
      <c r="E1082" t="s">
        <v>414</v>
      </c>
      <c r="F1082" t="s">
        <v>17</v>
      </c>
      <c r="G1082">
        <v>95.62</v>
      </c>
      <c r="H1082" s="71">
        <v>1000</v>
      </c>
      <c r="I1082" t="s">
        <v>115</v>
      </c>
      <c r="J1082" s="72">
        <v>-956200</v>
      </c>
      <c r="K1082" s="72">
        <v>12383692.18</v>
      </c>
    </row>
    <row r="1083" spans="5:11" x14ac:dyDescent="0.2">
      <c r="E1083" t="s">
        <v>532</v>
      </c>
      <c r="F1083" t="s">
        <v>17</v>
      </c>
      <c r="G1083">
        <v>95.56</v>
      </c>
      <c r="H1083" s="71">
        <v>1000</v>
      </c>
      <c r="I1083" t="s">
        <v>113</v>
      </c>
      <c r="J1083">
        <v>-20</v>
      </c>
      <c r="K1083" s="72">
        <v>13339892.18</v>
      </c>
    </row>
    <row r="1084" spans="5:11" x14ac:dyDescent="0.2">
      <c r="E1084" t="s">
        <v>532</v>
      </c>
      <c r="F1084" t="s">
        <v>17</v>
      </c>
      <c r="G1084">
        <v>2.4500000000000002</v>
      </c>
      <c r="H1084" s="71">
        <v>1000</v>
      </c>
      <c r="I1084" t="s">
        <v>114</v>
      </c>
      <c r="J1084" s="72">
        <v>-24519.23</v>
      </c>
      <c r="K1084" s="72">
        <v>13339912.18</v>
      </c>
    </row>
    <row r="1085" spans="5:11" x14ac:dyDescent="0.2">
      <c r="E1085" t="s">
        <v>532</v>
      </c>
      <c r="F1085" t="s">
        <v>17</v>
      </c>
      <c r="G1085">
        <v>95.56</v>
      </c>
      <c r="H1085" s="71">
        <v>1000</v>
      </c>
      <c r="I1085" t="s">
        <v>115</v>
      </c>
      <c r="J1085" s="72">
        <v>-955600</v>
      </c>
      <c r="K1085" s="72">
        <v>13364431.41</v>
      </c>
    </row>
    <row r="1086" spans="5:11" x14ac:dyDescent="0.2">
      <c r="E1086" t="s">
        <v>532</v>
      </c>
      <c r="F1086" t="s">
        <v>17</v>
      </c>
      <c r="G1086">
        <v>95.56</v>
      </c>
      <c r="H1086" s="71">
        <v>1000</v>
      </c>
      <c r="I1086" t="s">
        <v>113</v>
      </c>
      <c r="J1086">
        <v>-20</v>
      </c>
      <c r="K1086" s="72">
        <v>14320031.41</v>
      </c>
    </row>
    <row r="1087" spans="5:11" x14ac:dyDescent="0.2">
      <c r="E1087" t="s">
        <v>532</v>
      </c>
      <c r="F1087" t="s">
        <v>17</v>
      </c>
      <c r="G1087">
        <v>2.4500000000000002</v>
      </c>
      <c r="H1087" s="71">
        <v>1000</v>
      </c>
      <c r="I1087" t="s">
        <v>114</v>
      </c>
      <c r="J1087" s="72">
        <v>-24519.23</v>
      </c>
      <c r="K1087" s="72">
        <v>14320051.41</v>
      </c>
    </row>
    <row r="1088" spans="5:11" x14ac:dyDescent="0.2">
      <c r="E1088" t="s">
        <v>532</v>
      </c>
      <c r="F1088" t="s">
        <v>17</v>
      </c>
      <c r="G1088">
        <v>95.56</v>
      </c>
      <c r="H1088" s="71">
        <v>1000</v>
      </c>
      <c r="I1088" t="s">
        <v>115</v>
      </c>
      <c r="J1088" s="72">
        <v>-955600</v>
      </c>
      <c r="K1088" s="72">
        <v>14344570.640000001</v>
      </c>
    </row>
    <row r="1089" spans="5:11" x14ac:dyDescent="0.2">
      <c r="E1089" t="s">
        <v>532</v>
      </c>
      <c r="F1089" t="s">
        <v>17</v>
      </c>
      <c r="G1089">
        <v>95.56</v>
      </c>
      <c r="H1089" s="71">
        <v>1000</v>
      </c>
      <c r="I1089" t="s">
        <v>113</v>
      </c>
      <c r="J1089">
        <v>-20</v>
      </c>
      <c r="K1089" s="72">
        <v>15300170.640000001</v>
      </c>
    </row>
    <row r="1090" spans="5:11" x14ac:dyDescent="0.2">
      <c r="E1090" t="s">
        <v>532</v>
      </c>
      <c r="F1090" t="s">
        <v>17</v>
      </c>
      <c r="G1090">
        <v>2.4500000000000002</v>
      </c>
      <c r="H1090" s="71">
        <v>1000</v>
      </c>
      <c r="I1090" t="s">
        <v>114</v>
      </c>
      <c r="J1090" s="72">
        <v>-24519.23</v>
      </c>
      <c r="K1090" s="72">
        <v>15300190.640000001</v>
      </c>
    </row>
    <row r="1091" spans="5:11" x14ac:dyDescent="0.2">
      <c r="E1091" t="s">
        <v>532</v>
      </c>
      <c r="F1091" t="s">
        <v>17</v>
      </c>
      <c r="G1091">
        <v>95.56</v>
      </c>
      <c r="H1091" s="71">
        <v>1000</v>
      </c>
      <c r="I1091" t="s">
        <v>115</v>
      </c>
      <c r="J1091" s="72">
        <v>-955600</v>
      </c>
      <c r="K1091" s="72">
        <v>15324709.869999999</v>
      </c>
    </row>
    <row r="1092" spans="5:11" x14ac:dyDescent="0.2">
      <c r="E1092" t="s">
        <v>532</v>
      </c>
      <c r="F1092" t="s">
        <v>17</v>
      </c>
      <c r="G1092">
        <v>95.56</v>
      </c>
      <c r="H1092" s="71">
        <v>1000</v>
      </c>
      <c r="I1092" t="s">
        <v>113</v>
      </c>
      <c r="J1092">
        <v>-20</v>
      </c>
      <c r="K1092" s="72">
        <v>16280309.869999999</v>
      </c>
    </row>
    <row r="1093" spans="5:11" x14ac:dyDescent="0.2">
      <c r="E1093" t="s">
        <v>532</v>
      </c>
      <c r="F1093" t="s">
        <v>17</v>
      </c>
      <c r="G1093">
        <v>2.4500000000000002</v>
      </c>
      <c r="H1093" s="71">
        <v>1000</v>
      </c>
      <c r="I1093" t="s">
        <v>114</v>
      </c>
      <c r="J1093" s="72">
        <v>-24519.23</v>
      </c>
      <c r="K1093" s="72">
        <v>16280329.869999999</v>
      </c>
    </row>
    <row r="1094" spans="5:11" x14ac:dyDescent="0.2">
      <c r="E1094" t="s">
        <v>532</v>
      </c>
      <c r="F1094" t="s">
        <v>17</v>
      </c>
      <c r="G1094">
        <v>95.56</v>
      </c>
      <c r="H1094" s="71">
        <v>1000</v>
      </c>
      <c r="I1094" t="s">
        <v>115</v>
      </c>
      <c r="J1094" s="72">
        <v>-955600</v>
      </c>
      <c r="K1094" s="72">
        <v>16304849.1</v>
      </c>
    </row>
    <row r="1095" spans="5:11" x14ac:dyDescent="0.2">
      <c r="E1095" t="s">
        <v>533</v>
      </c>
      <c r="F1095" t="s">
        <v>17</v>
      </c>
      <c r="G1095">
        <v>95.72</v>
      </c>
      <c r="H1095" s="71">
        <v>1000</v>
      </c>
      <c r="I1095" t="s">
        <v>113</v>
      </c>
      <c r="J1095">
        <v>-20</v>
      </c>
      <c r="K1095" s="72">
        <v>17260449.100000001</v>
      </c>
    </row>
    <row r="1096" spans="5:11" x14ac:dyDescent="0.2">
      <c r="E1096" t="s">
        <v>533</v>
      </c>
      <c r="F1096" t="s">
        <v>17</v>
      </c>
      <c r="G1096">
        <v>2.44</v>
      </c>
      <c r="H1096" s="71">
        <v>1000</v>
      </c>
      <c r="I1096" t="s">
        <v>114</v>
      </c>
      <c r="J1096" s="72">
        <v>-24439.1</v>
      </c>
      <c r="K1096" s="72">
        <v>17260469.100000001</v>
      </c>
    </row>
    <row r="1097" spans="5:11" x14ac:dyDescent="0.2">
      <c r="E1097" t="s">
        <v>533</v>
      </c>
      <c r="F1097" t="s">
        <v>17</v>
      </c>
      <c r="G1097">
        <v>95.72</v>
      </c>
      <c r="H1097" s="71">
        <v>1000</v>
      </c>
      <c r="I1097" t="s">
        <v>115</v>
      </c>
      <c r="J1097" s="72">
        <v>-957200</v>
      </c>
      <c r="K1097" s="72">
        <v>17284908.210000001</v>
      </c>
    </row>
    <row r="1098" spans="5:11" x14ac:dyDescent="0.2">
      <c r="E1098" t="s">
        <v>533</v>
      </c>
      <c r="F1098" t="s">
        <v>17</v>
      </c>
      <c r="G1098">
        <v>95.72</v>
      </c>
      <c r="H1098" s="71">
        <v>1000</v>
      </c>
      <c r="I1098" t="s">
        <v>113</v>
      </c>
      <c r="J1098">
        <v>-20</v>
      </c>
      <c r="K1098" s="72">
        <v>18242108.210000001</v>
      </c>
    </row>
    <row r="1099" spans="5:11" x14ac:dyDescent="0.2">
      <c r="E1099" t="s">
        <v>533</v>
      </c>
      <c r="F1099" t="s">
        <v>17</v>
      </c>
      <c r="G1099">
        <v>2.44</v>
      </c>
      <c r="H1099" s="71">
        <v>1000</v>
      </c>
      <c r="I1099" t="s">
        <v>114</v>
      </c>
      <c r="J1099" s="72">
        <v>-24439.1</v>
      </c>
      <c r="K1099" s="72">
        <v>18242128.210000001</v>
      </c>
    </row>
    <row r="1100" spans="5:11" x14ac:dyDescent="0.2">
      <c r="E1100" t="s">
        <v>533</v>
      </c>
      <c r="F1100" t="s">
        <v>17</v>
      </c>
      <c r="G1100">
        <v>95.72</v>
      </c>
      <c r="H1100" s="71">
        <v>1000</v>
      </c>
      <c r="I1100" t="s">
        <v>115</v>
      </c>
      <c r="J1100" s="72">
        <v>-957200</v>
      </c>
      <c r="K1100" s="72">
        <v>18266567.309999999</v>
      </c>
    </row>
    <row r="1101" spans="5:11" x14ac:dyDescent="0.2">
      <c r="E1101" t="s">
        <v>533</v>
      </c>
      <c r="F1101" t="s">
        <v>17</v>
      </c>
      <c r="G1101">
        <v>95.72</v>
      </c>
      <c r="H1101" s="71">
        <v>1000</v>
      </c>
      <c r="I1101" t="s">
        <v>113</v>
      </c>
      <c r="J1101">
        <v>-20</v>
      </c>
      <c r="K1101" s="72">
        <v>19223767.309999999</v>
      </c>
    </row>
    <row r="1102" spans="5:11" x14ac:dyDescent="0.2">
      <c r="E1102" t="s">
        <v>533</v>
      </c>
      <c r="F1102" t="s">
        <v>17</v>
      </c>
      <c r="G1102">
        <v>2.44</v>
      </c>
      <c r="H1102" s="71">
        <v>1000</v>
      </c>
      <c r="I1102" t="s">
        <v>114</v>
      </c>
      <c r="J1102" s="72">
        <v>-24439.1</v>
      </c>
      <c r="K1102" s="72">
        <v>19223787.309999999</v>
      </c>
    </row>
    <row r="1103" spans="5:11" x14ac:dyDescent="0.2">
      <c r="E1103" t="s">
        <v>533</v>
      </c>
      <c r="F1103" t="s">
        <v>17</v>
      </c>
      <c r="G1103">
        <v>95.72</v>
      </c>
      <c r="H1103" s="71">
        <v>1000</v>
      </c>
      <c r="I1103" t="s">
        <v>115</v>
      </c>
      <c r="J1103" s="72">
        <v>-957200</v>
      </c>
      <c r="K1103" s="72">
        <v>19248226.41</v>
      </c>
    </row>
    <row r="1104" spans="5:11" x14ac:dyDescent="0.2">
      <c r="E1104" t="s">
        <v>533</v>
      </c>
      <c r="F1104" t="s">
        <v>17</v>
      </c>
      <c r="G1104">
        <v>95.72</v>
      </c>
      <c r="H1104" s="71">
        <v>1000</v>
      </c>
      <c r="I1104" t="s">
        <v>113</v>
      </c>
      <c r="J1104">
        <v>-20</v>
      </c>
      <c r="K1104" s="72">
        <v>20205426.41</v>
      </c>
    </row>
    <row r="1105" spans="5:11" x14ac:dyDescent="0.2">
      <c r="E1105" t="s">
        <v>533</v>
      </c>
      <c r="F1105" t="s">
        <v>17</v>
      </c>
      <c r="G1105">
        <v>2.44</v>
      </c>
      <c r="H1105" s="71">
        <v>1000</v>
      </c>
      <c r="I1105" t="s">
        <v>114</v>
      </c>
      <c r="J1105" s="72">
        <v>-24439.1</v>
      </c>
      <c r="K1105" s="72">
        <v>20205446.41</v>
      </c>
    </row>
    <row r="1106" spans="5:11" x14ac:dyDescent="0.2">
      <c r="E1106" t="s">
        <v>533</v>
      </c>
      <c r="F1106" t="s">
        <v>17</v>
      </c>
      <c r="G1106">
        <v>95.72</v>
      </c>
      <c r="H1106" s="71">
        <v>1000</v>
      </c>
      <c r="I1106" t="s">
        <v>115</v>
      </c>
      <c r="J1106" s="72">
        <v>-957200</v>
      </c>
      <c r="K1106" s="72">
        <v>20229885.510000002</v>
      </c>
    </row>
    <row r="1107" spans="5:11" x14ac:dyDescent="0.2">
      <c r="E1107" t="s">
        <v>533</v>
      </c>
      <c r="F1107" t="s">
        <v>17</v>
      </c>
      <c r="G1107">
        <v>95.72</v>
      </c>
      <c r="H1107" s="71">
        <v>1000</v>
      </c>
      <c r="I1107" t="s">
        <v>113</v>
      </c>
      <c r="J1107">
        <v>-20</v>
      </c>
      <c r="K1107" s="72">
        <v>21187085.510000002</v>
      </c>
    </row>
    <row r="1108" spans="5:11" x14ac:dyDescent="0.2">
      <c r="E1108" t="s">
        <v>533</v>
      </c>
      <c r="F1108" t="s">
        <v>17</v>
      </c>
      <c r="G1108">
        <v>2.44</v>
      </c>
      <c r="H1108" s="71">
        <v>1000</v>
      </c>
      <c r="I1108" t="s">
        <v>114</v>
      </c>
      <c r="J1108" s="72">
        <v>-24439.1</v>
      </c>
      <c r="K1108" s="72">
        <v>21187105.510000002</v>
      </c>
    </row>
    <row r="1109" spans="5:11" x14ac:dyDescent="0.2">
      <c r="E1109" t="s">
        <v>533</v>
      </c>
      <c r="F1109" t="s">
        <v>17</v>
      </c>
      <c r="G1109">
        <v>95.72</v>
      </c>
      <c r="H1109" s="71">
        <v>1000</v>
      </c>
      <c r="I1109" t="s">
        <v>115</v>
      </c>
      <c r="J1109" s="72">
        <v>-957200</v>
      </c>
      <c r="K1109" s="72">
        <v>21211544.620000001</v>
      </c>
    </row>
    <row r="1110" spans="5:11" x14ac:dyDescent="0.2">
      <c r="E1110" t="s">
        <v>533</v>
      </c>
      <c r="F1110" t="s">
        <v>17</v>
      </c>
      <c r="G1110">
        <v>95.72</v>
      </c>
      <c r="H1110" s="71">
        <v>1000</v>
      </c>
      <c r="I1110" t="s">
        <v>113</v>
      </c>
      <c r="J1110">
        <v>-20</v>
      </c>
      <c r="K1110" s="72">
        <v>22168744.620000001</v>
      </c>
    </row>
    <row r="1111" spans="5:11" x14ac:dyDescent="0.2">
      <c r="E1111" t="s">
        <v>533</v>
      </c>
      <c r="F1111" t="s">
        <v>17</v>
      </c>
      <c r="G1111">
        <v>2.44</v>
      </c>
      <c r="H1111" s="71">
        <v>1000</v>
      </c>
      <c r="I1111" t="s">
        <v>114</v>
      </c>
      <c r="J1111" s="72">
        <v>-24439.1</v>
      </c>
      <c r="K1111" s="72">
        <v>22168764.620000001</v>
      </c>
    </row>
    <row r="1112" spans="5:11" x14ac:dyDescent="0.2">
      <c r="E1112" t="s">
        <v>533</v>
      </c>
      <c r="F1112" t="s">
        <v>17</v>
      </c>
      <c r="G1112">
        <v>95.72</v>
      </c>
      <c r="H1112" s="71">
        <v>1000</v>
      </c>
      <c r="I1112" t="s">
        <v>115</v>
      </c>
      <c r="J1112" s="72">
        <v>-957200</v>
      </c>
      <c r="K1112" s="72">
        <v>22193203.719999999</v>
      </c>
    </row>
    <row r="1113" spans="5:11" x14ac:dyDescent="0.2">
      <c r="E1113" t="s">
        <v>534</v>
      </c>
      <c r="F1113" t="s">
        <v>17</v>
      </c>
      <c r="G1113">
        <v>95.83</v>
      </c>
      <c r="H1113" s="71">
        <v>1000</v>
      </c>
      <c r="I1113" t="s">
        <v>113</v>
      </c>
      <c r="J1113">
        <v>-20</v>
      </c>
      <c r="K1113" s="72">
        <v>23150403.719999999</v>
      </c>
    </row>
    <row r="1114" spans="5:11" x14ac:dyDescent="0.2">
      <c r="E1114" t="s">
        <v>534</v>
      </c>
      <c r="F1114" t="s">
        <v>17</v>
      </c>
      <c r="G1114">
        <v>2.44</v>
      </c>
      <c r="H1114" s="71">
        <v>1000</v>
      </c>
      <c r="I1114" t="s">
        <v>114</v>
      </c>
      <c r="J1114" s="72">
        <v>-24358.97</v>
      </c>
      <c r="K1114" s="72">
        <v>23150423.719999999</v>
      </c>
    </row>
    <row r="1115" spans="5:11" x14ac:dyDescent="0.2">
      <c r="E1115" t="s">
        <v>534</v>
      </c>
      <c r="F1115" t="s">
        <v>17</v>
      </c>
      <c r="G1115">
        <v>95.83</v>
      </c>
      <c r="H1115" s="71">
        <v>1000</v>
      </c>
      <c r="I1115" t="s">
        <v>115</v>
      </c>
      <c r="J1115" s="72">
        <v>-958300</v>
      </c>
      <c r="K1115" s="72">
        <v>23174782.690000001</v>
      </c>
    </row>
    <row r="1116" spans="5:11" x14ac:dyDescent="0.2">
      <c r="E1116" t="s">
        <v>534</v>
      </c>
      <c r="F1116" t="s">
        <v>17</v>
      </c>
      <c r="G1116">
        <v>95.83</v>
      </c>
      <c r="H1116" s="71">
        <v>1000</v>
      </c>
      <c r="I1116" t="s">
        <v>113</v>
      </c>
      <c r="J1116">
        <v>-20</v>
      </c>
      <c r="K1116" s="72">
        <v>24133082.690000001</v>
      </c>
    </row>
    <row r="1117" spans="5:11" x14ac:dyDescent="0.2">
      <c r="E1117" t="s">
        <v>534</v>
      </c>
      <c r="F1117" t="s">
        <v>17</v>
      </c>
      <c r="G1117">
        <v>2.44</v>
      </c>
      <c r="H1117" s="71">
        <v>1000</v>
      </c>
      <c r="I1117" t="s">
        <v>114</v>
      </c>
      <c r="J1117" s="72">
        <v>-24358.97</v>
      </c>
      <c r="K1117" s="72">
        <v>24133102.690000001</v>
      </c>
    </row>
    <row r="1118" spans="5:11" x14ac:dyDescent="0.2">
      <c r="E1118" t="s">
        <v>534</v>
      </c>
      <c r="F1118" t="s">
        <v>17</v>
      </c>
      <c r="G1118">
        <v>95.83</v>
      </c>
      <c r="H1118" s="71">
        <v>1000</v>
      </c>
      <c r="I1118" t="s">
        <v>115</v>
      </c>
      <c r="J1118" s="72">
        <v>-958300</v>
      </c>
      <c r="K1118" s="72">
        <v>24157461.670000002</v>
      </c>
    </row>
    <row r="1119" spans="5:11" x14ac:dyDescent="0.2">
      <c r="E1119" t="s">
        <v>534</v>
      </c>
      <c r="F1119" t="s">
        <v>17</v>
      </c>
      <c r="G1119">
        <v>95.83</v>
      </c>
      <c r="H1119" s="71">
        <v>1000</v>
      </c>
      <c r="I1119" t="s">
        <v>113</v>
      </c>
      <c r="J1119">
        <v>-20</v>
      </c>
      <c r="K1119" s="72">
        <v>25115761.670000002</v>
      </c>
    </row>
    <row r="1120" spans="5:11" x14ac:dyDescent="0.2">
      <c r="E1120" t="s">
        <v>534</v>
      </c>
      <c r="F1120" t="s">
        <v>17</v>
      </c>
      <c r="G1120">
        <v>2.44</v>
      </c>
      <c r="H1120" s="71">
        <v>1000</v>
      </c>
      <c r="I1120" t="s">
        <v>114</v>
      </c>
      <c r="J1120" s="72">
        <v>-24358.97</v>
      </c>
      <c r="K1120" s="72">
        <v>25115781.670000002</v>
      </c>
    </row>
    <row r="1121" spans="5:11" x14ac:dyDescent="0.2">
      <c r="E1121" t="s">
        <v>534</v>
      </c>
      <c r="F1121" t="s">
        <v>17</v>
      </c>
      <c r="G1121">
        <v>95.83</v>
      </c>
      <c r="H1121" s="71">
        <v>1000</v>
      </c>
      <c r="I1121" t="s">
        <v>115</v>
      </c>
      <c r="J1121" s="72">
        <v>-958300</v>
      </c>
      <c r="K1121" s="72">
        <v>25140140.640000001</v>
      </c>
    </row>
    <row r="1122" spans="5:11" x14ac:dyDescent="0.2">
      <c r="E1122" t="s">
        <v>534</v>
      </c>
      <c r="F1122" t="s">
        <v>17</v>
      </c>
      <c r="G1122">
        <v>95.83</v>
      </c>
      <c r="H1122" s="71">
        <v>1000</v>
      </c>
      <c r="I1122" t="s">
        <v>113</v>
      </c>
      <c r="J1122">
        <v>-20</v>
      </c>
      <c r="K1122" s="72">
        <v>26098440.640000001</v>
      </c>
    </row>
    <row r="1123" spans="5:11" x14ac:dyDescent="0.2">
      <c r="E1123" t="s">
        <v>534</v>
      </c>
      <c r="F1123" t="s">
        <v>17</v>
      </c>
      <c r="G1123">
        <v>2.44</v>
      </c>
      <c r="H1123" s="71">
        <v>1000</v>
      </c>
      <c r="I1123" t="s">
        <v>114</v>
      </c>
      <c r="J1123" s="72">
        <v>-24358.97</v>
      </c>
      <c r="K1123" s="72">
        <v>26098460.640000001</v>
      </c>
    </row>
    <row r="1124" spans="5:11" x14ac:dyDescent="0.2">
      <c r="E1124" t="s">
        <v>534</v>
      </c>
      <c r="F1124" t="s">
        <v>17</v>
      </c>
      <c r="G1124">
        <v>95.83</v>
      </c>
      <c r="H1124" s="71">
        <v>1000</v>
      </c>
      <c r="I1124" t="s">
        <v>115</v>
      </c>
      <c r="J1124" s="72">
        <v>-958300</v>
      </c>
      <c r="K1124" s="72">
        <v>26122819.620000001</v>
      </c>
    </row>
    <row r="1125" spans="5:11" x14ac:dyDescent="0.2">
      <c r="E1125" t="s">
        <v>419</v>
      </c>
      <c r="F1125" t="s">
        <v>233</v>
      </c>
      <c r="G1125">
        <v>0</v>
      </c>
      <c r="H1125" s="72">
        <v>1021238.33</v>
      </c>
      <c r="I1125" t="s">
        <v>234</v>
      </c>
      <c r="J1125">
        <v>0</v>
      </c>
      <c r="K1125" s="72">
        <v>-10000000</v>
      </c>
    </row>
    <row r="1126" spans="5:11" x14ac:dyDescent="0.2">
      <c r="E1126" t="s">
        <v>419</v>
      </c>
      <c r="F1126" t="s">
        <v>233</v>
      </c>
      <c r="G1126">
        <v>0</v>
      </c>
      <c r="H1126" s="72">
        <v>1021238.33</v>
      </c>
      <c r="I1126" t="s">
        <v>235</v>
      </c>
      <c r="J1126">
        <v>0</v>
      </c>
      <c r="K1126" s="72">
        <v>-10000000</v>
      </c>
    </row>
    <row r="1127" spans="5:11" x14ac:dyDescent="0.2">
      <c r="E1127" t="s">
        <v>419</v>
      </c>
      <c r="F1127" t="s">
        <v>15</v>
      </c>
      <c r="G1127">
        <v>99.73</v>
      </c>
      <c r="H1127" s="71">
        <v>-1000</v>
      </c>
      <c r="I1127" t="s">
        <v>113</v>
      </c>
      <c r="J1127">
        <v>-20</v>
      </c>
      <c r="K1127" s="72">
        <v>27081119.620000001</v>
      </c>
    </row>
    <row r="1128" spans="5:11" x14ac:dyDescent="0.2">
      <c r="E1128" t="s">
        <v>419</v>
      </c>
      <c r="F1128" t="s">
        <v>15</v>
      </c>
      <c r="G1128">
        <v>2.4</v>
      </c>
      <c r="H1128" s="71">
        <v>-1000</v>
      </c>
      <c r="I1128" t="s">
        <v>114</v>
      </c>
      <c r="J1128" s="72">
        <v>23958.33</v>
      </c>
      <c r="K1128" s="72">
        <v>27081139.620000001</v>
      </c>
    </row>
    <row r="1129" spans="5:11" x14ac:dyDescent="0.2">
      <c r="E1129" t="s">
        <v>419</v>
      </c>
      <c r="F1129" t="s">
        <v>15</v>
      </c>
      <c r="G1129">
        <v>99.73</v>
      </c>
      <c r="H1129" s="71">
        <v>-1000</v>
      </c>
      <c r="I1129" t="s">
        <v>115</v>
      </c>
      <c r="J1129" s="72">
        <v>997300</v>
      </c>
      <c r="K1129" s="72">
        <v>27057181.280000001</v>
      </c>
    </row>
    <row r="1130" spans="5:11" x14ac:dyDescent="0.2">
      <c r="E1130" t="s">
        <v>419</v>
      </c>
      <c r="F1130" t="s">
        <v>233</v>
      </c>
      <c r="G1130">
        <v>0</v>
      </c>
      <c r="H1130" s="72">
        <v>1021238.33</v>
      </c>
      <c r="I1130" t="s">
        <v>234</v>
      </c>
      <c r="J1130">
        <v>0</v>
      </c>
      <c r="K1130" s="72">
        <v>-10000000</v>
      </c>
    </row>
    <row r="1131" spans="5:11" x14ac:dyDescent="0.2">
      <c r="E1131" t="s">
        <v>419</v>
      </c>
      <c r="F1131" t="s">
        <v>233</v>
      </c>
      <c r="G1131">
        <v>0</v>
      </c>
      <c r="H1131" s="72">
        <v>1021238.33</v>
      </c>
      <c r="I1131" t="s">
        <v>235</v>
      </c>
      <c r="J1131">
        <v>0</v>
      </c>
      <c r="K1131" s="72">
        <v>-10000000</v>
      </c>
    </row>
    <row r="1132" spans="5:11" x14ac:dyDescent="0.2">
      <c r="E1132" t="s">
        <v>419</v>
      </c>
      <c r="F1132" t="s">
        <v>15</v>
      </c>
      <c r="G1132">
        <v>99.73</v>
      </c>
      <c r="H1132" s="71">
        <v>-1000</v>
      </c>
      <c r="I1132" t="s">
        <v>113</v>
      </c>
      <c r="J1132">
        <v>-20</v>
      </c>
      <c r="K1132" s="72">
        <v>26059881.280000001</v>
      </c>
    </row>
    <row r="1133" spans="5:11" x14ac:dyDescent="0.2">
      <c r="E1133" t="s">
        <v>419</v>
      </c>
      <c r="F1133" t="s">
        <v>15</v>
      </c>
      <c r="G1133">
        <v>2.4</v>
      </c>
      <c r="H1133" s="71">
        <v>-1000</v>
      </c>
      <c r="I1133" t="s">
        <v>114</v>
      </c>
      <c r="J1133" s="72">
        <v>23958.33</v>
      </c>
      <c r="K1133" s="72">
        <v>26059901.280000001</v>
      </c>
    </row>
    <row r="1134" spans="5:11" x14ac:dyDescent="0.2">
      <c r="E1134" t="s">
        <v>419</v>
      </c>
      <c r="F1134" t="s">
        <v>15</v>
      </c>
      <c r="G1134">
        <v>99.73</v>
      </c>
      <c r="H1134" s="71">
        <v>-1000</v>
      </c>
      <c r="I1134" t="s">
        <v>115</v>
      </c>
      <c r="J1134" s="72">
        <v>997300</v>
      </c>
      <c r="K1134" s="72">
        <v>26035942.949999999</v>
      </c>
    </row>
    <row r="1135" spans="5:11" x14ac:dyDescent="0.2">
      <c r="E1135" t="s">
        <v>535</v>
      </c>
      <c r="F1135" t="s">
        <v>233</v>
      </c>
      <c r="G1135">
        <v>0</v>
      </c>
      <c r="H1135" s="72">
        <v>38642.870000000003</v>
      </c>
      <c r="I1135" t="s">
        <v>234</v>
      </c>
      <c r="J1135">
        <v>0</v>
      </c>
      <c r="K1135" s="72">
        <v>-10000000</v>
      </c>
    </row>
    <row r="1136" spans="5:11" x14ac:dyDescent="0.2">
      <c r="E1136" t="s">
        <v>535</v>
      </c>
      <c r="F1136" t="s">
        <v>233</v>
      </c>
      <c r="G1136">
        <v>0</v>
      </c>
      <c r="H1136" s="72">
        <v>38643.026400000002</v>
      </c>
      <c r="I1136" t="s">
        <v>235</v>
      </c>
      <c r="J1136">
        <v>0</v>
      </c>
      <c r="K1136" s="72">
        <v>-10000000</v>
      </c>
    </row>
    <row r="1137" spans="5:11" x14ac:dyDescent="0.2">
      <c r="E1137" t="s">
        <v>535</v>
      </c>
      <c r="F1137" t="s">
        <v>15</v>
      </c>
      <c r="G1137">
        <v>99.72</v>
      </c>
      <c r="H1137" s="71">
        <v>-1000</v>
      </c>
      <c r="I1137" t="s">
        <v>113</v>
      </c>
      <c r="J1137">
        <v>-20</v>
      </c>
      <c r="K1137" s="72">
        <v>25038642.949999999</v>
      </c>
    </row>
    <row r="1138" spans="5:11" x14ac:dyDescent="0.2">
      <c r="E1138" t="s">
        <v>535</v>
      </c>
      <c r="F1138" t="s">
        <v>15</v>
      </c>
      <c r="G1138">
        <v>2.39</v>
      </c>
      <c r="H1138" s="71">
        <v>-1000</v>
      </c>
      <c r="I1138" t="s">
        <v>114</v>
      </c>
      <c r="J1138" s="72">
        <v>23878.21</v>
      </c>
      <c r="K1138" s="72">
        <v>25038662.949999999</v>
      </c>
    </row>
    <row r="1139" spans="5:11" x14ac:dyDescent="0.2">
      <c r="E1139" t="s">
        <v>535</v>
      </c>
      <c r="F1139" t="s">
        <v>15</v>
      </c>
      <c r="G1139">
        <v>99.72</v>
      </c>
      <c r="H1139" s="71">
        <v>-1000</v>
      </c>
      <c r="I1139" t="s">
        <v>115</v>
      </c>
      <c r="J1139" s="72">
        <v>997200</v>
      </c>
      <c r="K1139" s="72">
        <v>25014784.739999998</v>
      </c>
    </row>
    <row r="1140" spans="5:11" x14ac:dyDescent="0.2">
      <c r="E1140" t="s">
        <v>536</v>
      </c>
      <c r="F1140" t="s">
        <v>15</v>
      </c>
      <c r="G1140">
        <v>99.72</v>
      </c>
      <c r="H1140" s="71">
        <v>-1000</v>
      </c>
      <c r="I1140" t="s">
        <v>113</v>
      </c>
      <c r="J1140">
        <v>-20</v>
      </c>
      <c r="K1140" s="72">
        <v>24017584.739999998</v>
      </c>
    </row>
    <row r="1141" spans="5:11" x14ac:dyDescent="0.2">
      <c r="E1141" t="s">
        <v>536</v>
      </c>
      <c r="F1141" t="s">
        <v>15</v>
      </c>
      <c r="G1141">
        <v>2.38</v>
      </c>
      <c r="H1141" s="71">
        <v>-1000</v>
      </c>
      <c r="I1141" t="s">
        <v>114</v>
      </c>
      <c r="J1141" s="72">
        <v>23798.080000000002</v>
      </c>
      <c r="K1141" s="72">
        <v>24017604.739999998</v>
      </c>
    </row>
    <row r="1142" spans="5:11" x14ac:dyDescent="0.2">
      <c r="E1142" t="s">
        <v>536</v>
      </c>
      <c r="F1142" t="s">
        <v>15</v>
      </c>
      <c r="G1142">
        <v>99.72</v>
      </c>
      <c r="H1142" s="71">
        <v>-1000</v>
      </c>
      <c r="I1142" t="s">
        <v>115</v>
      </c>
      <c r="J1142" s="72">
        <v>997200</v>
      </c>
      <c r="K1142" s="72">
        <v>23993806.670000002</v>
      </c>
    </row>
    <row r="1143" spans="5:11" x14ac:dyDescent="0.2">
      <c r="E1143" t="s">
        <v>54</v>
      </c>
      <c r="F1143" t="s">
        <v>15</v>
      </c>
      <c r="G1143">
        <v>99.77</v>
      </c>
      <c r="H1143" s="71">
        <v>1000</v>
      </c>
      <c r="I1143" t="s">
        <v>113</v>
      </c>
      <c r="J1143">
        <v>-20</v>
      </c>
      <c r="K1143" s="72">
        <v>22996606.670000002</v>
      </c>
    </row>
    <row r="1144" spans="5:11" x14ac:dyDescent="0.2">
      <c r="E1144" t="s">
        <v>54</v>
      </c>
      <c r="F1144" t="s">
        <v>15</v>
      </c>
      <c r="G1144">
        <v>2.35</v>
      </c>
      <c r="H1144" s="71">
        <v>1000</v>
      </c>
      <c r="I1144" t="s">
        <v>114</v>
      </c>
      <c r="J1144" s="72">
        <v>-23477.56</v>
      </c>
      <c r="K1144" s="72">
        <v>22996626.670000002</v>
      </c>
    </row>
    <row r="1145" spans="5:11" x14ac:dyDescent="0.2">
      <c r="E1145" t="s">
        <v>54</v>
      </c>
      <c r="F1145" t="s">
        <v>15</v>
      </c>
      <c r="G1145">
        <v>99.77</v>
      </c>
      <c r="H1145" s="71">
        <v>1000</v>
      </c>
      <c r="I1145" t="s">
        <v>115</v>
      </c>
      <c r="J1145" s="72">
        <v>-997700</v>
      </c>
      <c r="K1145" s="72">
        <v>23020104.23</v>
      </c>
    </row>
    <row r="1146" spans="5:11" x14ac:dyDescent="0.2">
      <c r="E1146" t="s">
        <v>54</v>
      </c>
      <c r="F1146" t="s">
        <v>15</v>
      </c>
      <c r="G1146">
        <v>99.77</v>
      </c>
      <c r="H1146" s="71">
        <v>1000</v>
      </c>
      <c r="I1146" t="s">
        <v>113</v>
      </c>
      <c r="J1146">
        <v>-20</v>
      </c>
      <c r="K1146" s="72">
        <v>24017804.23</v>
      </c>
    </row>
    <row r="1147" spans="5:11" x14ac:dyDescent="0.2">
      <c r="E1147" t="s">
        <v>54</v>
      </c>
      <c r="F1147" t="s">
        <v>15</v>
      </c>
      <c r="G1147">
        <v>2.35</v>
      </c>
      <c r="H1147" s="71">
        <v>1000</v>
      </c>
      <c r="I1147" t="s">
        <v>114</v>
      </c>
      <c r="J1147" s="72">
        <v>-23477.56</v>
      </c>
      <c r="K1147" s="72">
        <v>24017824.23</v>
      </c>
    </row>
    <row r="1148" spans="5:11" x14ac:dyDescent="0.2">
      <c r="E1148" t="s">
        <v>54</v>
      </c>
      <c r="F1148" t="s">
        <v>15</v>
      </c>
      <c r="G1148">
        <v>99.77</v>
      </c>
      <c r="H1148" s="71">
        <v>1000</v>
      </c>
      <c r="I1148" t="s">
        <v>115</v>
      </c>
      <c r="J1148" s="72">
        <v>-997700</v>
      </c>
      <c r="K1148" s="72">
        <v>24041301.789999999</v>
      </c>
    </row>
    <row r="1149" spans="5:11" x14ac:dyDescent="0.2">
      <c r="E1149" t="s">
        <v>54</v>
      </c>
      <c r="F1149" t="s">
        <v>15</v>
      </c>
      <c r="G1149">
        <v>99.77</v>
      </c>
      <c r="H1149" s="71">
        <v>1000</v>
      </c>
      <c r="I1149" t="s">
        <v>113</v>
      </c>
      <c r="J1149">
        <v>-20</v>
      </c>
      <c r="K1149" s="72">
        <v>25039001.789999999</v>
      </c>
    </row>
    <row r="1150" spans="5:11" x14ac:dyDescent="0.2">
      <c r="E1150" t="s">
        <v>54</v>
      </c>
      <c r="F1150" t="s">
        <v>15</v>
      </c>
      <c r="G1150">
        <v>2.35</v>
      </c>
      <c r="H1150" s="71">
        <v>1000</v>
      </c>
      <c r="I1150" t="s">
        <v>114</v>
      </c>
      <c r="J1150" s="72">
        <v>-23477.56</v>
      </c>
      <c r="K1150" s="72">
        <v>25039021.789999999</v>
      </c>
    </row>
    <row r="1151" spans="5:11" x14ac:dyDescent="0.2">
      <c r="E1151" t="s">
        <v>54</v>
      </c>
      <c r="F1151" t="s">
        <v>15</v>
      </c>
      <c r="G1151">
        <v>99.77</v>
      </c>
      <c r="H1151" s="71">
        <v>1000</v>
      </c>
      <c r="I1151" t="s">
        <v>115</v>
      </c>
      <c r="J1151" s="72">
        <v>-997700</v>
      </c>
      <c r="K1151" s="72">
        <v>25062499.359999999</v>
      </c>
    </row>
    <row r="1152" spans="5:11" x14ac:dyDescent="0.2">
      <c r="E1152" t="s">
        <v>537</v>
      </c>
      <c r="F1152" t="s">
        <v>15</v>
      </c>
      <c r="G1152">
        <v>99.75</v>
      </c>
      <c r="H1152" s="71">
        <v>1000</v>
      </c>
      <c r="I1152" t="s">
        <v>113</v>
      </c>
      <c r="J1152">
        <v>-20</v>
      </c>
      <c r="K1152" s="72">
        <v>26060199.359999999</v>
      </c>
    </row>
    <row r="1153" spans="5:11" x14ac:dyDescent="0.2">
      <c r="E1153" t="s">
        <v>537</v>
      </c>
      <c r="F1153" t="s">
        <v>15</v>
      </c>
      <c r="G1153">
        <v>2.34</v>
      </c>
      <c r="H1153" s="71">
        <v>1000</v>
      </c>
      <c r="I1153" t="s">
        <v>114</v>
      </c>
      <c r="J1153" s="72">
        <v>-23397.439999999999</v>
      </c>
      <c r="K1153" s="72">
        <v>26060219.359999999</v>
      </c>
    </row>
    <row r="1154" spans="5:11" x14ac:dyDescent="0.2">
      <c r="E1154" t="s">
        <v>537</v>
      </c>
      <c r="F1154" t="s">
        <v>15</v>
      </c>
      <c r="G1154">
        <v>99.75</v>
      </c>
      <c r="H1154" s="71">
        <v>1000</v>
      </c>
      <c r="I1154" t="s">
        <v>115</v>
      </c>
      <c r="J1154" s="72">
        <v>-997500</v>
      </c>
      <c r="K1154" s="72">
        <v>26083616.789999999</v>
      </c>
    </row>
    <row r="1155" spans="5:11" x14ac:dyDescent="0.2">
      <c r="E1155" t="s">
        <v>537</v>
      </c>
      <c r="F1155" t="s">
        <v>15</v>
      </c>
      <c r="G1155">
        <v>99.75</v>
      </c>
      <c r="H1155" s="71">
        <v>1000</v>
      </c>
      <c r="I1155" t="s">
        <v>113</v>
      </c>
      <c r="J1155">
        <v>-20</v>
      </c>
      <c r="K1155" s="72">
        <v>27081116.789999999</v>
      </c>
    </row>
    <row r="1156" spans="5:11" x14ac:dyDescent="0.2">
      <c r="E1156" t="s">
        <v>537</v>
      </c>
      <c r="F1156" t="s">
        <v>15</v>
      </c>
      <c r="G1156">
        <v>2.34</v>
      </c>
      <c r="H1156" s="71">
        <v>1000</v>
      </c>
      <c r="I1156" t="s">
        <v>114</v>
      </c>
      <c r="J1156" s="72">
        <v>-23397.439999999999</v>
      </c>
      <c r="K1156" s="72">
        <v>27081136.789999999</v>
      </c>
    </row>
    <row r="1157" spans="5:11" x14ac:dyDescent="0.2">
      <c r="E1157" t="s">
        <v>537</v>
      </c>
      <c r="F1157" t="s">
        <v>15</v>
      </c>
      <c r="G1157">
        <v>99.75</v>
      </c>
      <c r="H1157" s="71">
        <v>1000</v>
      </c>
      <c r="I1157" t="s">
        <v>115</v>
      </c>
      <c r="J1157" s="72">
        <v>-997500</v>
      </c>
      <c r="K1157" s="72">
        <v>27104534.23</v>
      </c>
    </row>
    <row r="1158" spans="5:11" x14ac:dyDescent="0.2">
      <c r="E1158" t="s">
        <v>537</v>
      </c>
      <c r="F1158" t="s">
        <v>15</v>
      </c>
      <c r="G1158">
        <v>99.75</v>
      </c>
      <c r="H1158" s="71">
        <v>1000</v>
      </c>
      <c r="I1158" t="s">
        <v>113</v>
      </c>
      <c r="J1158">
        <v>-20</v>
      </c>
      <c r="K1158" s="72">
        <v>28102034.23</v>
      </c>
    </row>
    <row r="1159" spans="5:11" x14ac:dyDescent="0.2">
      <c r="E1159" t="s">
        <v>537</v>
      </c>
      <c r="F1159" t="s">
        <v>15</v>
      </c>
      <c r="G1159">
        <v>2.34</v>
      </c>
      <c r="H1159" s="71">
        <v>1000</v>
      </c>
      <c r="I1159" t="s">
        <v>114</v>
      </c>
      <c r="J1159" s="72">
        <v>-23397.439999999999</v>
      </c>
      <c r="K1159" s="72">
        <v>28102054.23</v>
      </c>
    </row>
    <row r="1160" spans="5:11" x14ac:dyDescent="0.2">
      <c r="E1160" t="s">
        <v>537</v>
      </c>
      <c r="F1160" t="s">
        <v>15</v>
      </c>
      <c r="G1160">
        <v>99.75</v>
      </c>
      <c r="H1160" s="71">
        <v>1000</v>
      </c>
      <c r="I1160" t="s">
        <v>115</v>
      </c>
      <c r="J1160" s="72">
        <v>-997500</v>
      </c>
      <c r="K1160" s="72">
        <v>28125451.670000002</v>
      </c>
    </row>
    <row r="1161" spans="5:11" x14ac:dyDescent="0.2">
      <c r="E1161" t="s">
        <v>163</v>
      </c>
      <c r="F1161" t="s">
        <v>15</v>
      </c>
      <c r="G1161">
        <v>99.74</v>
      </c>
      <c r="H1161" s="71">
        <v>1000</v>
      </c>
      <c r="I1161" t="s">
        <v>113</v>
      </c>
      <c r="J1161">
        <v>-20</v>
      </c>
      <c r="K1161" s="72">
        <v>29122951.670000002</v>
      </c>
    </row>
    <row r="1162" spans="5:11" x14ac:dyDescent="0.2">
      <c r="E1162" t="s">
        <v>163</v>
      </c>
      <c r="F1162" t="s">
        <v>15</v>
      </c>
      <c r="G1162">
        <v>2.3199999999999998</v>
      </c>
      <c r="H1162" s="71">
        <v>1000</v>
      </c>
      <c r="I1162" t="s">
        <v>114</v>
      </c>
      <c r="J1162" s="72">
        <v>-23237.18</v>
      </c>
      <c r="K1162" s="72">
        <v>29122971.670000002</v>
      </c>
    </row>
    <row r="1163" spans="5:11" x14ac:dyDescent="0.2">
      <c r="E1163" t="s">
        <v>163</v>
      </c>
      <c r="F1163" t="s">
        <v>15</v>
      </c>
      <c r="G1163">
        <v>99.74</v>
      </c>
      <c r="H1163" s="71">
        <v>1000</v>
      </c>
      <c r="I1163" t="s">
        <v>115</v>
      </c>
      <c r="J1163" s="72">
        <v>-997400</v>
      </c>
      <c r="K1163" s="72">
        <v>29146208.850000001</v>
      </c>
    </row>
    <row r="1164" spans="5:11" x14ac:dyDescent="0.2">
      <c r="E1164" t="s">
        <v>163</v>
      </c>
      <c r="F1164" t="s">
        <v>15</v>
      </c>
      <c r="G1164">
        <v>99.74</v>
      </c>
      <c r="H1164" s="71">
        <v>1000</v>
      </c>
      <c r="I1164" t="s">
        <v>113</v>
      </c>
      <c r="J1164">
        <v>-20</v>
      </c>
      <c r="K1164" s="72">
        <v>30143608.850000001</v>
      </c>
    </row>
    <row r="1165" spans="5:11" x14ac:dyDescent="0.2">
      <c r="E1165" t="s">
        <v>163</v>
      </c>
      <c r="F1165" t="s">
        <v>15</v>
      </c>
      <c r="G1165">
        <v>2.3199999999999998</v>
      </c>
      <c r="H1165" s="71">
        <v>1000</v>
      </c>
      <c r="I1165" t="s">
        <v>114</v>
      </c>
      <c r="J1165" s="72">
        <v>-23237.18</v>
      </c>
      <c r="K1165" s="72">
        <v>30143628.850000001</v>
      </c>
    </row>
    <row r="1166" spans="5:11" x14ac:dyDescent="0.2">
      <c r="E1166" t="s">
        <v>163</v>
      </c>
      <c r="F1166" t="s">
        <v>15</v>
      </c>
      <c r="G1166">
        <v>99.74</v>
      </c>
      <c r="H1166" s="71">
        <v>1000</v>
      </c>
      <c r="I1166" t="s">
        <v>115</v>
      </c>
      <c r="J1166" s="72">
        <v>-997400</v>
      </c>
      <c r="K1166" s="72">
        <v>30166866.030000001</v>
      </c>
    </row>
    <row r="1167" spans="5:11" x14ac:dyDescent="0.2">
      <c r="E1167" t="s">
        <v>163</v>
      </c>
      <c r="F1167" t="s">
        <v>15</v>
      </c>
      <c r="G1167">
        <v>99.74</v>
      </c>
      <c r="H1167" s="71">
        <v>1000</v>
      </c>
      <c r="I1167" t="s">
        <v>113</v>
      </c>
      <c r="J1167">
        <v>-20</v>
      </c>
      <c r="K1167" s="72">
        <v>31164266.030000001</v>
      </c>
    </row>
    <row r="1168" spans="5:11" x14ac:dyDescent="0.2">
      <c r="E1168" t="s">
        <v>163</v>
      </c>
      <c r="F1168" t="s">
        <v>15</v>
      </c>
      <c r="G1168">
        <v>2.3199999999999998</v>
      </c>
      <c r="H1168" s="71">
        <v>1000</v>
      </c>
      <c r="I1168" t="s">
        <v>114</v>
      </c>
      <c r="J1168" s="72">
        <v>-23237.18</v>
      </c>
      <c r="K1168" s="72">
        <v>31164286.030000001</v>
      </c>
    </row>
    <row r="1169" spans="5:11" x14ac:dyDescent="0.2">
      <c r="E1169" t="s">
        <v>163</v>
      </c>
      <c r="F1169" t="s">
        <v>15</v>
      </c>
      <c r="G1169">
        <v>99.74</v>
      </c>
      <c r="H1169" s="71">
        <v>1000</v>
      </c>
      <c r="I1169" t="s">
        <v>115</v>
      </c>
      <c r="J1169" s="72">
        <v>-997400</v>
      </c>
      <c r="K1169" s="72">
        <v>31187523.210000001</v>
      </c>
    </row>
    <row r="1170" spans="5:11" x14ac:dyDescent="0.2">
      <c r="E1170" t="s">
        <v>420</v>
      </c>
      <c r="F1170" t="s">
        <v>15</v>
      </c>
      <c r="G1170">
        <v>99.83</v>
      </c>
      <c r="H1170" s="71">
        <v>1000</v>
      </c>
      <c r="I1170" t="s">
        <v>113</v>
      </c>
      <c r="J1170">
        <v>-20</v>
      </c>
      <c r="K1170" s="72">
        <v>32184923.210000001</v>
      </c>
    </row>
    <row r="1171" spans="5:11" x14ac:dyDescent="0.2">
      <c r="E1171" t="s">
        <v>420</v>
      </c>
      <c r="F1171" t="s">
        <v>15</v>
      </c>
      <c r="G1171">
        <v>2.3199999999999998</v>
      </c>
      <c r="H1171" s="71">
        <v>1000</v>
      </c>
      <c r="I1171" t="s">
        <v>114</v>
      </c>
      <c r="J1171" s="72">
        <v>-23157.05</v>
      </c>
      <c r="K1171" s="72">
        <v>32184943.210000001</v>
      </c>
    </row>
    <row r="1172" spans="5:11" x14ac:dyDescent="0.2">
      <c r="E1172" t="s">
        <v>420</v>
      </c>
      <c r="F1172" t="s">
        <v>15</v>
      </c>
      <c r="G1172">
        <v>99.83</v>
      </c>
      <c r="H1172" s="71">
        <v>1000</v>
      </c>
      <c r="I1172" t="s">
        <v>115</v>
      </c>
      <c r="J1172" s="72">
        <v>-998300</v>
      </c>
      <c r="K1172" s="72">
        <v>32208100.260000002</v>
      </c>
    </row>
    <row r="1173" spans="5:11" x14ac:dyDescent="0.2">
      <c r="E1173" t="s">
        <v>420</v>
      </c>
      <c r="F1173" t="s">
        <v>15</v>
      </c>
      <c r="G1173">
        <v>99.83</v>
      </c>
      <c r="H1173" s="71">
        <v>1000</v>
      </c>
      <c r="I1173" t="s">
        <v>113</v>
      </c>
      <c r="J1173">
        <v>-20</v>
      </c>
      <c r="K1173" s="72">
        <v>33206400.260000002</v>
      </c>
    </row>
    <row r="1174" spans="5:11" x14ac:dyDescent="0.2">
      <c r="E1174" t="s">
        <v>420</v>
      </c>
      <c r="F1174" t="s">
        <v>15</v>
      </c>
      <c r="G1174">
        <v>2.3199999999999998</v>
      </c>
      <c r="H1174" s="71">
        <v>1000</v>
      </c>
      <c r="I1174" t="s">
        <v>114</v>
      </c>
      <c r="J1174" s="72">
        <v>-23157.05</v>
      </c>
      <c r="K1174" s="72">
        <v>33206420.260000002</v>
      </c>
    </row>
    <row r="1175" spans="5:11" x14ac:dyDescent="0.2">
      <c r="E1175" t="s">
        <v>420</v>
      </c>
      <c r="F1175" t="s">
        <v>15</v>
      </c>
      <c r="G1175">
        <v>99.83</v>
      </c>
      <c r="H1175" s="71">
        <v>1000</v>
      </c>
      <c r="I1175" t="s">
        <v>115</v>
      </c>
      <c r="J1175" s="72">
        <v>-998300</v>
      </c>
      <c r="K1175" s="72">
        <v>33229577.309999999</v>
      </c>
    </row>
    <row r="1176" spans="5:11" x14ac:dyDescent="0.2">
      <c r="E1176" t="s">
        <v>420</v>
      </c>
      <c r="F1176" t="s">
        <v>15</v>
      </c>
      <c r="G1176">
        <v>99.83</v>
      </c>
      <c r="H1176" s="71">
        <v>1000</v>
      </c>
      <c r="I1176" t="s">
        <v>113</v>
      </c>
      <c r="J1176">
        <v>-20</v>
      </c>
      <c r="K1176" s="72">
        <v>34227877.310000002</v>
      </c>
    </row>
    <row r="1177" spans="5:11" x14ac:dyDescent="0.2">
      <c r="E1177" t="s">
        <v>420</v>
      </c>
      <c r="F1177" t="s">
        <v>15</v>
      </c>
      <c r="G1177">
        <v>2.3199999999999998</v>
      </c>
      <c r="H1177" s="71">
        <v>1000</v>
      </c>
      <c r="I1177" t="s">
        <v>114</v>
      </c>
      <c r="J1177" s="72">
        <v>-23157.05</v>
      </c>
      <c r="K1177" s="72">
        <v>34227897.310000002</v>
      </c>
    </row>
    <row r="1178" spans="5:11" x14ac:dyDescent="0.2">
      <c r="E1178" t="s">
        <v>420</v>
      </c>
      <c r="F1178" t="s">
        <v>15</v>
      </c>
      <c r="G1178">
        <v>99.83</v>
      </c>
      <c r="H1178" s="71">
        <v>1000</v>
      </c>
      <c r="I1178" t="s">
        <v>115</v>
      </c>
      <c r="J1178" s="72">
        <v>-998300</v>
      </c>
      <c r="K1178" s="72">
        <v>34251054.359999999</v>
      </c>
    </row>
    <row r="1179" spans="5:11" x14ac:dyDescent="0.2">
      <c r="E1179" t="s">
        <v>538</v>
      </c>
      <c r="F1179" t="s">
        <v>233</v>
      </c>
      <c r="G1179">
        <v>0</v>
      </c>
      <c r="H1179" s="72">
        <v>974135.13</v>
      </c>
      <c r="I1179" t="s">
        <v>234</v>
      </c>
      <c r="J1179">
        <v>0</v>
      </c>
      <c r="K1179" s="72">
        <v>-10000000</v>
      </c>
    </row>
    <row r="1180" spans="5:11" x14ac:dyDescent="0.2">
      <c r="E1180" t="s">
        <v>538</v>
      </c>
      <c r="F1180" t="s">
        <v>233</v>
      </c>
      <c r="G1180">
        <v>0</v>
      </c>
      <c r="H1180" s="72">
        <v>974135.13</v>
      </c>
      <c r="I1180" t="s">
        <v>235</v>
      </c>
      <c r="J1180">
        <v>0</v>
      </c>
      <c r="K1180" s="72">
        <v>-10000000</v>
      </c>
    </row>
    <row r="1181" spans="5:11" x14ac:dyDescent="0.2">
      <c r="E1181" t="s">
        <v>538</v>
      </c>
      <c r="F1181" t="s">
        <v>17</v>
      </c>
      <c r="G1181">
        <v>95.22</v>
      </c>
      <c r="H1181" s="71">
        <v>-1000</v>
      </c>
      <c r="I1181" t="s">
        <v>113</v>
      </c>
      <c r="J1181">
        <v>-20</v>
      </c>
      <c r="K1181" s="72">
        <v>35249354.359999999</v>
      </c>
    </row>
    <row r="1182" spans="5:11" x14ac:dyDescent="0.2">
      <c r="E1182" t="s">
        <v>538</v>
      </c>
      <c r="F1182" t="s">
        <v>17</v>
      </c>
      <c r="G1182">
        <v>2.2000000000000002</v>
      </c>
      <c r="H1182" s="71">
        <v>-1000</v>
      </c>
      <c r="I1182" t="s">
        <v>114</v>
      </c>
      <c r="J1182" s="72">
        <v>21955.13</v>
      </c>
      <c r="K1182" s="72">
        <v>35249374.359999999</v>
      </c>
    </row>
    <row r="1183" spans="5:11" x14ac:dyDescent="0.2">
      <c r="E1183" t="s">
        <v>538</v>
      </c>
      <c r="F1183" t="s">
        <v>17</v>
      </c>
      <c r="G1183">
        <v>95.22</v>
      </c>
      <c r="H1183" s="71">
        <v>-1000</v>
      </c>
      <c r="I1183" t="s">
        <v>115</v>
      </c>
      <c r="J1183" s="72">
        <v>952200</v>
      </c>
      <c r="K1183" s="72">
        <v>35227419.229999997</v>
      </c>
    </row>
    <row r="1184" spans="5:11" x14ac:dyDescent="0.2">
      <c r="E1184" t="s">
        <v>538</v>
      </c>
      <c r="F1184" t="s">
        <v>233</v>
      </c>
      <c r="G1184">
        <v>0</v>
      </c>
      <c r="H1184" s="72">
        <v>974135.13</v>
      </c>
      <c r="I1184" t="s">
        <v>234</v>
      </c>
      <c r="J1184">
        <v>0</v>
      </c>
      <c r="K1184" s="72">
        <v>-10000000</v>
      </c>
    </row>
    <row r="1185" spans="5:11" x14ac:dyDescent="0.2">
      <c r="E1185" t="s">
        <v>538</v>
      </c>
      <c r="F1185" t="s">
        <v>233</v>
      </c>
      <c r="G1185">
        <v>0</v>
      </c>
      <c r="H1185" s="72">
        <v>974135.13</v>
      </c>
      <c r="I1185" t="s">
        <v>235</v>
      </c>
      <c r="J1185">
        <v>0</v>
      </c>
      <c r="K1185" s="72">
        <v>-10000000</v>
      </c>
    </row>
    <row r="1186" spans="5:11" x14ac:dyDescent="0.2">
      <c r="E1186" t="s">
        <v>538</v>
      </c>
      <c r="F1186" t="s">
        <v>17</v>
      </c>
      <c r="G1186">
        <v>95.22</v>
      </c>
      <c r="H1186" s="71">
        <v>-1000</v>
      </c>
      <c r="I1186" t="s">
        <v>113</v>
      </c>
      <c r="J1186">
        <v>-20</v>
      </c>
      <c r="K1186" s="72">
        <v>34275219.229999997</v>
      </c>
    </row>
    <row r="1187" spans="5:11" x14ac:dyDescent="0.2">
      <c r="E1187" t="s">
        <v>538</v>
      </c>
      <c r="F1187" t="s">
        <v>17</v>
      </c>
      <c r="G1187">
        <v>2.2000000000000002</v>
      </c>
      <c r="H1187" s="71">
        <v>-1000</v>
      </c>
      <c r="I1187" t="s">
        <v>114</v>
      </c>
      <c r="J1187" s="72">
        <v>21955.13</v>
      </c>
      <c r="K1187" s="72">
        <v>34275239.229999997</v>
      </c>
    </row>
    <row r="1188" spans="5:11" x14ac:dyDescent="0.2">
      <c r="E1188" t="s">
        <v>538</v>
      </c>
      <c r="F1188" t="s">
        <v>17</v>
      </c>
      <c r="G1188">
        <v>95.22</v>
      </c>
      <c r="H1188" s="71">
        <v>-1000</v>
      </c>
      <c r="I1188" t="s">
        <v>115</v>
      </c>
      <c r="J1188" s="72">
        <v>952200</v>
      </c>
      <c r="K1188" s="72">
        <v>34253284.100000001</v>
      </c>
    </row>
    <row r="1189" spans="5:11" x14ac:dyDescent="0.2">
      <c r="E1189" t="s">
        <v>538</v>
      </c>
      <c r="F1189" t="s">
        <v>233</v>
      </c>
      <c r="G1189">
        <v>0</v>
      </c>
      <c r="H1189" s="72">
        <v>974135.13</v>
      </c>
      <c r="I1189" t="s">
        <v>234</v>
      </c>
      <c r="J1189">
        <v>0</v>
      </c>
      <c r="K1189" s="72">
        <v>-10000000</v>
      </c>
    </row>
    <row r="1190" spans="5:11" x14ac:dyDescent="0.2">
      <c r="E1190" t="s">
        <v>538</v>
      </c>
      <c r="F1190" t="s">
        <v>233</v>
      </c>
      <c r="G1190">
        <v>0</v>
      </c>
      <c r="H1190" s="72">
        <v>974135.13</v>
      </c>
      <c r="I1190" t="s">
        <v>235</v>
      </c>
      <c r="J1190">
        <v>0</v>
      </c>
      <c r="K1190" s="72">
        <v>-10000000</v>
      </c>
    </row>
    <row r="1191" spans="5:11" x14ac:dyDescent="0.2">
      <c r="E1191" t="s">
        <v>538</v>
      </c>
      <c r="F1191" t="s">
        <v>17</v>
      </c>
      <c r="G1191">
        <v>95.22</v>
      </c>
      <c r="H1191" s="71">
        <v>-1000</v>
      </c>
      <c r="I1191" t="s">
        <v>113</v>
      </c>
      <c r="J1191">
        <v>-20</v>
      </c>
      <c r="K1191" s="72">
        <v>33301084.100000001</v>
      </c>
    </row>
    <row r="1192" spans="5:11" x14ac:dyDescent="0.2">
      <c r="E1192" t="s">
        <v>538</v>
      </c>
      <c r="F1192" t="s">
        <v>17</v>
      </c>
      <c r="G1192">
        <v>2.2000000000000002</v>
      </c>
      <c r="H1192" s="71">
        <v>-1000</v>
      </c>
      <c r="I1192" t="s">
        <v>114</v>
      </c>
      <c r="J1192" s="72">
        <v>21955.13</v>
      </c>
      <c r="K1192" s="72">
        <v>33301104.100000001</v>
      </c>
    </row>
    <row r="1193" spans="5:11" x14ac:dyDescent="0.2">
      <c r="E1193" t="s">
        <v>538</v>
      </c>
      <c r="F1193" t="s">
        <v>17</v>
      </c>
      <c r="G1193">
        <v>95.22</v>
      </c>
      <c r="H1193" s="71">
        <v>-1000</v>
      </c>
      <c r="I1193" t="s">
        <v>115</v>
      </c>
      <c r="J1193" s="72">
        <v>952200</v>
      </c>
      <c r="K1193" s="72">
        <v>33279148.969999999</v>
      </c>
    </row>
    <row r="1194" spans="5:11" x14ac:dyDescent="0.2">
      <c r="E1194" t="s">
        <v>539</v>
      </c>
      <c r="F1194" t="s">
        <v>233</v>
      </c>
      <c r="G1194">
        <v>0</v>
      </c>
      <c r="H1194" s="72">
        <v>975855</v>
      </c>
      <c r="I1194" t="s">
        <v>234</v>
      </c>
      <c r="J1194">
        <v>0</v>
      </c>
      <c r="K1194" s="72">
        <v>-10000000</v>
      </c>
    </row>
    <row r="1195" spans="5:11" x14ac:dyDescent="0.2">
      <c r="E1195" t="s">
        <v>539</v>
      </c>
      <c r="F1195" t="s">
        <v>233</v>
      </c>
      <c r="G1195">
        <v>0</v>
      </c>
      <c r="H1195" s="72">
        <v>975855</v>
      </c>
      <c r="I1195" t="s">
        <v>235</v>
      </c>
      <c r="J1195">
        <v>0</v>
      </c>
      <c r="K1195" s="72">
        <v>-10000000</v>
      </c>
    </row>
    <row r="1196" spans="5:11" x14ac:dyDescent="0.2">
      <c r="E1196" t="s">
        <v>539</v>
      </c>
      <c r="F1196" t="s">
        <v>17</v>
      </c>
      <c r="G1196">
        <v>95.4</v>
      </c>
      <c r="H1196" s="71">
        <v>-1000</v>
      </c>
      <c r="I1196" t="s">
        <v>113</v>
      </c>
      <c r="J1196">
        <v>-20</v>
      </c>
      <c r="K1196" s="72">
        <v>32326948.969999999</v>
      </c>
    </row>
    <row r="1197" spans="5:11" x14ac:dyDescent="0.2">
      <c r="E1197" t="s">
        <v>539</v>
      </c>
      <c r="F1197" t="s">
        <v>17</v>
      </c>
      <c r="G1197">
        <v>2.19</v>
      </c>
      <c r="H1197" s="71">
        <v>-1000</v>
      </c>
      <c r="I1197" t="s">
        <v>114</v>
      </c>
      <c r="J1197" s="72">
        <v>21875</v>
      </c>
      <c r="K1197" s="72">
        <v>32326968.969999999</v>
      </c>
    </row>
    <row r="1198" spans="5:11" x14ac:dyDescent="0.2">
      <c r="E1198" t="s">
        <v>539</v>
      </c>
      <c r="F1198" t="s">
        <v>17</v>
      </c>
      <c r="G1198">
        <v>95.4</v>
      </c>
      <c r="H1198" s="71">
        <v>-1000</v>
      </c>
      <c r="I1198" t="s">
        <v>115</v>
      </c>
      <c r="J1198" s="72">
        <v>954000</v>
      </c>
      <c r="K1198" s="72">
        <v>32305093.969999999</v>
      </c>
    </row>
    <row r="1199" spans="5:11" x14ac:dyDescent="0.2">
      <c r="E1199" t="s">
        <v>539</v>
      </c>
      <c r="F1199" t="s">
        <v>233</v>
      </c>
      <c r="G1199">
        <v>0</v>
      </c>
      <c r="H1199" s="72">
        <v>975855</v>
      </c>
      <c r="I1199" t="s">
        <v>234</v>
      </c>
      <c r="J1199">
        <v>0</v>
      </c>
      <c r="K1199" s="72">
        <v>-10000000</v>
      </c>
    </row>
    <row r="1200" spans="5:11" x14ac:dyDescent="0.2">
      <c r="E1200" t="s">
        <v>539</v>
      </c>
      <c r="F1200" t="s">
        <v>233</v>
      </c>
      <c r="G1200">
        <v>0</v>
      </c>
      <c r="H1200" s="72">
        <v>975855</v>
      </c>
      <c r="I1200" t="s">
        <v>235</v>
      </c>
      <c r="J1200">
        <v>0</v>
      </c>
      <c r="K1200" s="72">
        <v>-10000000</v>
      </c>
    </row>
    <row r="1201" spans="5:11" x14ac:dyDescent="0.2">
      <c r="E1201" t="s">
        <v>539</v>
      </c>
      <c r="F1201" t="s">
        <v>17</v>
      </c>
      <c r="G1201">
        <v>95.4</v>
      </c>
      <c r="H1201" s="71">
        <v>-1000</v>
      </c>
      <c r="I1201" t="s">
        <v>113</v>
      </c>
      <c r="J1201">
        <v>-20</v>
      </c>
      <c r="K1201" s="72">
        <v>31351093.969999999</v>
      </c>
    </row>
    <row r="1202" spans="5:11" x14ac:dyDescent="0.2">
      <c r="E1202" t="s">
        <v>539</v>
      </c>
      <c r="F1202" t="s">
        <v>17</v>
      </c>
      <c r="G1202">
        <v>2.19</v>
      </c>
      <c r="H1202" s="71">
        <v>-1000</v>
      </c>
      <c r="I1202" t="s">
        <v>114</v>
      </c>
      <c r="J1202" s="72">
        <v>21875</v>
      </c>
      <c r="K1202" s="72">
        <v>31351113.969999999</v>
      </c>
    </row>
    <row r="1203" spans="5:11" x14ac:dyDescent="0.2">
      <c r="E1203" t="s">
        <v>539</v>
      </c>
      <c r="F1203" t="s">
        <v>17</v>
      </c>
      <c r="G1203">
        <v>95.4</v>
      </c>
      <c r="H1203" s="71">
        <v>-1000</v>
      </c>
      <c r="I1203" t="s">
        <v>115</v>
      </c>
      <c r="J1203" s="72">
        <v>954000</v>
      </c>
      <c r="K1203" s="72">
        <v>31329238.969999999</v>
      </c>
    </row>
    <row r="1204" spans="5:11" x14ac:dyDescent="0.2">
      <c r="E1204" t="s">
        <v>539</v>
      </c>
      <c r="F1204" t="s">
        <v>233</v>
      </c>
      <c r="G1204">
        <v>0</v>
      </c>
      <c r="H1204" s="72">
        <v>975855</v>
      </c>
      <c r="I1204" t="s">
        <v>234</v>
      </c>
      <c r="J1204">
        <v>0</v>
      </c>
      <c r="K1204" s="72">
        <v>-10000000</v>
      </c>
    </row>
    <row r="1205" spans="5:11" x14ac:dyDescent="0.2">
      <c r="E1205" t="s">
        <v>539</v>
      </c>
      <c r="F1205" t="s">
        <v>233</v>
      </c>
      <c r="G1205">
        <v>0</v>
      </c>
      <c r="H1205" s="72">
        <v>975855</v>
      </c>
      <c r="I1205" t="s">
        <v>235</v>
      </c>
      <c r="J1205">
        <v>0</v>
      </c>
      <c r="K1205" s="72">
        <v>-10000000</v>
      </c>
    </row>
    <row r="1206" spans="5:11" x14ac:dyDescent="0.2">
      <c r="E1206" t="s">
        <v>539</v>
      </c>
      <c r="F1206" t="s">
        <v>17</v>
      </c>
      <c r="G1206">
        <v>95.4</v>
      </c>
      <c r="H1206" s="71">
        <v>-1000</v>
      </c>
      <c r="I1206" t="s">
        <v>113</v>
      </c>
      <c r="J1206">
        <v>-20</v>
      </c>
      <c r="K1206" s="72">
        <v>30375238.969999999</v>
      </c>
    </row>
    <row r="1207" spans="5:11" x14ac:dyDescent="0.2">
      <c r="E1207" t="s">
        <v>539</v>
      </c>
      <c r="F1207" t="s">
        <v>17</v>
      </c>
      <c r="G1207">
        <v>2.19</v>
      </c>
      <c r="H1207" s="71">
        <v>-1000</v>
      </c>
      <c r="I1207" t="s">
        <v>114</v>
      </c>
      <c r="J1207" s="72">
        <v>21875</v>
      </c>
      <c r="K1207" s="72">
        <v>30375258.969999999</v>
      </c>
    </row>
    <row r="1208" spans="5:11" x14ac:dyDescent="0.2">
      <c r="E1208" t="s">
        <v>539</v>
      </c>
      <c r="F1208" t="s">
        <v>17</v>
      </c>
      <c r="G1208">
        <v>95.4</v>
      </c>
      <c r="H1208" s="71">
        <v>-1000</v>
      </c>
      <c r="I1208" t="s">
        <v>115</v>
      </c>
      <c r="J1208" s="72">
        <v>954000</v>
      </c>
      <c r="K1208" s="72">
        <v>30353383.969999999</v>
      </c>
    </row>
    <row r="1209" spans="5:11" x14ac:dyDescent="0.2">
      <c r="E1209" t="s">
        <v>539</v>
      </c>
      <c r="F1209" t="s">
        <v>233</v>
      </c>
      <c r="G1209">
        <v>0</v>
      </c>
      <c r="H1209" s="72">
        <v>975855</v>
      </c>
      <c r="I1209" t="s">
        <v>234</v>
      </c>
      <c r="J1209">
        <v>0</v>
      </c>
      <c r="K1209" s="72">
        <v>-10000000</v>
      </c>
    </row>
    <row r="1210" spans="5:11" x14ac:dyDescent="0.2">
      <c r="E1210" t="s">
        <v>539</v>
      </c>
      <c r="F1210" t="s">
        <v>233</v>
      </c>
      <c r="G1210">
        <v>0</v>
      </c>
      <c r="H1210" s="72">
        <v>975855</v>
      </c>
      <c r="I1210" t="s">
        <v>235</v>
      </c>
      <c r="J1210">
        <v>0</v>
      </c>
      <c r="K1210" s="72">
        <v>-10000000</v>
      </c>
    </row>
    <row r="1211" spans="5:11" x14ac:dyDescent="0.2">
      <c r="E1211" t="s">
        <v>539</v>
      </c>
      <c r="F1211" t="s">
        <v>17</v>
      </c>
      <c r="G1211">
        <v>95.4</v>
      </c>
      <c r="H1211" s="71">
        <v>-1000</v>
      </c>
      <c r="I1211" t="s">
        <v>113</v>
      </c>
      <c r="J1211">
        <v>-20</v>
      </c>
      <c r="K1211" s="72">
        <v>29399383.969999999</v>
      </c>
    </row>
    <row r="1212" spans="5:11" x14ac:dyDescent="0.2">
      <c r="E1212" t="s">
        <v>539</v>
      </c>
      <c r="F1212" t="s">
        <v>17</v>
      </c>
      <c r="G1212">
        <v>2.19</v>
      </c>
      <c r="H1212" s="71">
        <v>-1000</v>
      </c>
      <c r="I1212" t="s">
        <v>114</v>
      </c>
      <c r="J1212" s="72">
        <v>21875</v>
      </c>
      <c r="K1212" s="72">
        <v>29399403.969999999</v>
      </c>
    </row>
    <row r="1213" spans="5:11" x14ac:dyDescent="0.2">
      <c r="E1213" t="s">
        <v>539</v>
      </c>
      <c r="F1213" t="s">
        <v>17</v>
      </c>
      <c r="G1213">
        <v>95.4</v>
      </c>
      <c r="H1213" s="71">
        <v>-1000</v>
      </c>
      <c r="I1213" t="s">
        <v>115</v>
      </c>
      <c r="J1213" s="72">
        <v>954000</v>
      </c>
      <c r="K1213" s="72">
        <v>29377528.969999999</v>
      </c>
    </row>
    <row r="1214" spans="5:11" x14ac:dyDescent="0.2">
      <c r="E1214" t="s">
        <v>540</v>
      </c>
      <c r="F1214" t="s">
        <v>233</v>
      </c>
      <c r="G1214">
        <v>0</v>
      </c>
      <c r="H1214" s="72">
        <v>979074.87</v>
      </c>
      <c r="I1214" t="s">
        <v>234</v>
      </c>
      <c r="J1214">
        <v>0</v>
      </c>
      <c r="K1214" s="72">
        <v>-10000000</v>
      </c>
    </row>
    <row r="1215" spans="5:11" x14ac:dyDescent="0.2">
      <c r="E1215" t="s">
        <v>540</v>
      </c>
      <c r="F1215" t="s">
        <v>233</v>
      </c>
      <c r="G1215">
        <v>0</v>
      </c>
      <c r="H1215" s="72">
        <v>979074.87</v>
      </c>
      <c r="I1215" t="s">
        <v>235</v>
      </c>
      <c r="J1215">
        <v>0</v>
      </c>
      <c r="K1215" s="72">
        <v>-10000000</v>
      </c>
    </row>
    <row r="1216" spans="5:11" x14ac:dyDescent="0.2">
      <c r="E1216" t="s">
        <v>540</v>
      </c>
      <c r="F1216" t="s">
        <v>17</v>
      </c>
      <c r="G1216">
        <v>95.73</v>
      </c>
      <c r="H1216" s="71">
        <v>-1000</v>
      </c>
      <c r="I1216" t="s">
        <v>113</v>
      </c>
      <c r="J1216">
        <v>-20</v>
      </c>
      <c r="K1216" s="72">
        <v>28423528.969999999</v>
      </c>
    </row>
    <row r="1217" spans="5:11" x14ac:dyDescent="0.2">
      <c r="E1217" t="s">
        <v>540</v>
      </c>
      <c r="F1217" t="s">
        <v>17</v>
      </c>
      <c r="G1217">
        <v>2.1800000000000002</v>
      </c>
      <c r="H1217" s="71">
        <v>-1000</v>
      </c>
      <c r="I1217" t="s">
        <v>114</v>
      </c>
      <c r="J1217" s="72">
        <v>21794.87</v>
      </c>
      <c r="K1217" s="72">
        <v>28423548.969999999</v>
      </c>
    </row>
    <row r="1218" spans="5:11" x14ac:dyDescent="0.2">
      <c r="E1218" t="s">
        <v>540</v>
      </c>
      <c r="F1218" t="s">
        <v>17</v>
      </c>
      <c r="G1218">
        <v>95.73</v>
      </c>
      <c r="H1218" s="71">
        <v>-1000</v>
      </c>
      <c r="I1218" t="s">
        <v>115</v>
      </c>
      <c r="J1218" s="72">
        <v>957300</v>
      </c>
      <c r="K1218" s="72">
        <v>28401754.100000001</v>
      </c>
    </row>
    <row r="1219" spans="5:11" x14ac:dyDescent="0.2">
      <c r="E1219" t="s">
        <v>540</v>
      </c>
      <c r="F1219" t="s">
        <v>233</v>
      </c>
      <c r="G1219">
        <v>0</v>
      </c>
      <c r="H1219" s="72">
        <v>979074.87</v>
      </c>
      <c r="I1219" t="s">
        <v>234</v>
      </c>
      <c r="J1219">
        <v>0</v>
      </c>
      <c r="K1219" s="72">
        <v>-10000000</v>
      </c>
    </row>
    <row r="1220" spans="5:11" x14ac:dyDescent="0.2">
      <c r="E1220" t="s">
        <v>540</v>
      </c>
      <c r="F1220" t="s">
        <v>233</v>
      </c>
      <c r="G1220">
        <v>0</v>
      </c>
      <c r="H1220" s="72">
        <v>979074.87</v>
      </c>
      <c r="I1220" t="s">
        <v>235</v>
      </c>
      <c r="J1220">
        <v>0</v>
      </c>
      <c r="K1220" s="72">
        <v>-10000000</v>
      </c>
    </row>
    <row r="1221" spans="5:11" x14ac:dyDescent="0.2">
      <c r="E1221" t="s">
        <v>540</v>
      </c>
      <c r="F1221" t="s">
        <v>17</v>
      </c>
      <c r="G1221">
        <v>95.73</v>
      </c>
      <c r="H1221" s="71">
        <v>-1000</v>
      </c>
      <c r="I1221" t="s">
        <v>113</v>
      </c>
      <c r="J1221">
        <v>-20</v>
      </c>
      <c r="K1221" s="72">
        <v>27444454.100000001</v>
      </c>
    </row>
    <row r="1222" spans="5:11" x14ac:dyDescent="0.2">
      <c r="E1222" t="s">
        <v>540</v>
      </c>
      <c r="F1222" t="s">
        <v>17</v>
      </c>
      <c r="G1222">
        <v>2.1800000000000002</v>
      </c>
      <c r="H1222" s="71">
        <v>-1000</v>
      </c>
      <c r="I1222" t="s">
        <v>114</v>
      </c>
      <c r="J1222" s="72">
        <v>21794.87</v>
      </c>
      <c r="K1222" s="72">
        <v>27444474.100000001</v>
      </c>
    </row>
    <row r="1223" spans="5:11" x14ac:dyDescent="0.2">
      <c r="E1223" t="s">
        <v>540</v>
      </c>
      <c r="F1223" t="s">
        <v>17</v>
      </c>
      <c r="G1223">
        <v>95.73</v>
      </c>
      <c r="H1223" s="71">
        <v>-1000</v>
      </c>
      <c r="I1223" t="s">
        <v>115</v>
      </c>
      <c r="J1223" s="72">
        <v>957300</v>
      </c>
      <c r="K1223" s="72">
        <v>27422679.23</v>
      </c>
    </row>
    <row r="1224" spans="5:11" x14ac:dyDescent="0.2">
      <c r="E1224" t="s">
        <v>541</v>
      </c>
      <c r="F1224" t="s">
        <v>233</v>
      </c>
      <c r="G1224">
        <v>0</v>
      </c>
      <c r="H1224" s="72">
        <v>981894.74</v>
      </c>
      <c r="I1224" t="s">
        <v>234</v>
      </c>
      <c r="J1224">
        <v>0</v>
      </c>
      <c r="K1224" s="72">
        <v>-10000000</v>
      </c>
    </row>
    <row r="1225" spans="5:11" x14ac:dyDescent="0.2">
      <c r="E1225" t="s">
        <v>541</v>
      </c>
      <c r="F1225" t="s">
        <v>233</v>
      </c>
      <c r="G1225">
        <v>0</v>
      </c>
      <c r="H1225" s="72">
        <v>981894.74</v>
      </c>
      <c r="I1225" t="s">
        <v>235</v>
      </c>
      <c r="J1225">
        <v>0</v>
      </c>
      <c r="K1225" s="72">
        <v>-10000000</v>
      </c>
    </row>
    <row r="1226" spans="5:11" x14ac:dyDescent="0.2">
      <c r="E1226" t="s">
        <v>541</v>
      </c>
      <c r="F1226" t="s">
        <v>17</v>
      </c>
      <c r="G1226">
        <v>96.02</v>
      </c>
      <c r="H1226" s="71">
        <v>-1000</v>
      </c>
      <c r="I1226" t="s">
        <v>113</v>
      </c>
      <c r="J1226">
        <v>-20</v>
      </c>
      <c r="K1226" s="72">
        <v>26465379.23</v>
      </c>
    </row>
    <row r="1227" spans="5:11" x14ac:dyDescent="0.2">
      <c r="E1227" t="s">
        <v>541</v>
      </c>
      <c r="F1227" t="s">
        <v>17</v>
      </c>
      <c r="G1227">
        <v>2.17</v>
      </c>
      <c r="H1227" s="71">
        <v>-1000</v>
      </c>
      <c r="I1227" t="s">
        <v>114</v>
      </c>
      <c r="J1227" s="72">
        <v>21714.74</v>
      </c>
      <c r="K1227" s="72">
        <v>26465399.23</v>
      </c>
    </row>
    <row r="1228" spans="5:11" x14ac:dyDescent="0.2">
      <c r="E1228" t="s">
        <v>541</v>
      </c>
      <c r="F1228" t="s">
        <v>17</v>
      </c>
      <c r="G1228">
        <v>96.02</v>
      </c>
      <c r="H1228" s="71">
        <v>-1000</v>
      </c>
      <c r="I1228" t="s">
        <v>115</v>
      </c>
      <c r="J1228" s="72">
        <v>960200</v>
      </c>
      <c r="K1228" s="72">
        <v>26443684.489999998</v>
      </c>
    </row>
    <row r="1229" spans="5:11" x14ac:dyDescent="0.2">
      <c r="E1229" t="s">
        <v>542</v>
      </c>
      <c r="F1229" t="s">
        <v>233</v>
      </c>
      <c r="G1229">
        <v>0</v>
      </c>
      <c r="H1229" s="72">
        <v>483484.4</v>
      </c>
      <c r="I1229" t="s">
        <v>234</v>
      </c>
      <c r="J1229">
        <v>0</v>
      </c>
      <c r="K1229" s="72">
        <v>-10000000</v>
      </c>
    </row>
    <row r="1230" spans="5:11" x14ac:dyDescent="0.2">
      <c r="E1230" t="s">
        <v>542</v>
      </c>
      <c r="F1230" t="s">
        <v>233</v>
      </c>
      <c r="G1230">
        <v>0</v>
      </c>
      <c r="H1230" s="72">
        <v>483484.5564</v>
      </c>
      <c r="I1230" t="s">
        <v>235</v>
      </c>
      <c r="J1230">
        <v>0</v>
      </c>
      <c r="K1230" s="72">
        <v>-10000000</v>
      </c>
    </row>
    <row r="1231" spans="5:11" x14ac:dyDescent="0.2">
      <c r="E1231" t="s">
        <v>542</v>
      </c>
      <c r="F1231" t="s">
        <v>15</v>
      </c>
      <c r="G1231">
        <v>99.85</v>
      </c>
      <c r="H1231" s="71">
        <v>-1000</v>
      </c>
      <c r="I1231" t="s">
        <v>113</v>
      </c>
      <c r="J1231">
        <v>-20</v>
      </c>
      <c r="K1231" s="72">
        <v>25483484.489999998</v>
      </c>
    </row>
    <row r="1232" spans="5:11" x14ac:dyDescent="0.2">
      <c r="E1232" t="s">
        <v>542</v>
      </c>
      <c r="F1232" t="s">
        <v>15</v>
      </c>
      <c r="G1232">
        <v>2.15</v>
      </c>
      <c r="H1232" s="71">
        <v>-1000</v>
      </c>
      <c r="I1232" t="s">
        <v>114</v>
      </c>
      <c r="J1232" s="72">
        <v>21474.36</v>
      </c>
      <c r="K1232" s="72">
        <v>25483504.489999998</v>
      </c>
    </row>
    <row r="1233" spans="5:11" x14ac:dyDescent="0.2">
      <c r="E1233" t="s">
        <v>542</v>
      </c>
      <c r="F1233" t="s">
        <v>15</v>
      </c>
      <c r="G1233">
        <v>99.85</v>
      </c>
      <c r="H1233" s="71">
        <v>-1000</v>
      </c>
      <c r="I1233" t="s">
        <v>115</v>
      </c>
      <c r="J1233" s="72">
        <v>998500</v>
      </c>
      <c r="K1233" s="72">
        <v>25462030.129999999</v>
      </c>
    </row>
    <row r="1234" spans="5:11" x14ac:dyDescent="0.2">
      <c r="E1234" t="s">
        <v>543</v>
      </c>
      <c r="F1234" t="s">
        <v>15</v>
      </c>
      <c r="G1234">
        <v>99.92</v>
      </c>
      <c r="H1234" s="71">
        <v>-1000</v>
      </c>
      <c r="I1234" t="s">
        <v>113</v>
      </c>
      <c r="J1234">
        <v>-20</v>
      </c>
      <c r="K1234" s="72">
        <v>24463530.129999999</v>
      </c>
    </row>
    <row r="1235" spans="5:11" x14ac:dyDescent="0.2">
      <c r="E1235" t="s">
        <v>543</v>
      </c>
      <c r="F1235" t="s">
        <v>15</v>
      </c>
      <c r="G1235">
        <v>2.14</v>
      </c>
      <c r="H1235" s="71">
        <v>-1000</v>
      </c>
      <c r="I1235" t="s">
        <v>114</v>
      </c>
      <c r="J1235" s="72">
        <v>21394.23</v>
      </c>
      <c r="K1235" s="72">
        <v>24463550.129999999</v>
      </c>
    </row>
    <row r="1236" spans="5:11" x14ac:dyDescent="0.2">
      <c r="E1236" t="s">
        <v>543</v>
      </c>
      <c r="F1236" t="s">
        <v>15</v>
      </c>
      <c r="G1236">
        <v>99.92</v>
      </c>
      <c r="H1236" s="71">
        <v>-1000</v>
      </c>
      <c r="I1236" t="s">
        <v>115</v>
      </c>
      <c r="J1236" s="72">
        <v>999200</v>
      </c>
      <c r="K1236" s="72">
        <v>24442155.899999999</v>
      </c>
    </row>
    <row r="1237" spans="5:11" x14ac:dyDescent="0.2">
      <c r="E1237" t="s">
        <v>543</v>
      </c>
      <c r="F1237" t="s">
        <v>15</v>
      </c>
      <c r="G1237">
        <v>99.92</v>
      </c>
      <c r="H1237" s="71">
        <v>-1000</v>
      </c>
      <c r="I1237" t="s">
        <v>113</v>
      </c>
      <c r="J1237">
        <v>-20</v>
      </c>
      <c r="K1237" s="72">
        <v>23442955.899999999</v>
      </c>
    </row>
    <row r="1238" spans="5:11" x14ac:dyDescent="0.2">
      <c r="E1238" t="s">
        <v>543</v>
      </c>
      <c r="F1238" t="s">
        <v>15</v>
      </c>
      <c r="G1238">
        <v>2.14</v>
      </c>
      <c r="H1238" s="71">
        <v>-1000</v>
      </c>
      <c r="I1238" t="s">
        <v>114</v>
      </c>
      <c r="J1238" s="72">
        <v>21394.23</v>
      </c>
      <c r="K1238" s="72">
        <v>23442975.899999999</v>
      </c>
    </row>
    <row r="1239" spans="5:11" x14ac:dyDescent="0.2">
      <c r="E1239" t="s">
        <v>543</v>
      </c>
      <c r="F1239" t="s">
        <v>15</v>
      </c>
      <c r="G1239">
        <v>99.92</v>
      </c>
      <c r="H1239" s="71">
        <v>-1000</v>
      </c>
      <c r="I1239" t="s">
        <v>115</v>
      </c>
      <c r="J1239" s="72">
        <v>999200</v>
      </c>
      <c r="K1239" s="72">
        <v>23421581.670000002</v>
      </c>
    </row>
    <row r="1240" spans="5:11" x14ac:dyDescent="0.2">
      <c r="E1240" t="s">
        <v>543</v>
      </c>
      <c r="F1240" t="s">
        <v>15</v>
      </c>
      <c r="G1240">
        <v>99.92</v>
      </c>
      <c r="H1240" s="71">
        <v>-1000</v>
      </c>
      <c r="I1240" t="s">
        <v>113</v>
      </c>
      <c r="J1240">
        <v>-20</v>
      </c>
      <c r="K1240" s="72">
        <v>22422381.670000002</v>
      </c>
    </row>
    <row r="1241" spans="5:11" x14ac:dyDescent="0.2">
      <c r="E1241" t="s">
        <v>543</v>
      </c>
      <c r="F1241" t="s">
        <v>15</v>
      </c>
      <c r="G1241">
        <v>2.14</v>
      </c>
      <c r="H1241" s="71">
        <v>-1000</v>
      </c>
      <c r="I1241" t="s">
        <v>114</v>
      </c>
      <c r="J1241" s="72">
        <v>21394.23</v>
      </c>
      <c r="K1241" s="72">
        <v>22422401.670000002</v>
      </c>
    </row>
    <row r="1242" spans="5:11" x14ac:dyDescent="0.2">
      <c r="E1242" t="s">
        <v>543</v>
      </c>
      <c r="F1242" t="s">
        <v>15</v>
      </c>
      <c r="G1242">
        <v>99.92</v>
      </c>
      <c r="H1242" s="71">
        <v>-1000</v>
      </c>
      <c r="I1242" t="s">
        <v>115</v>
      </c>
      <c r="J1242" s="72">
        <v>999200</v>
      </c>
      <c r="K1242" s="72">
        <v>22401007.440000001</v>
      </c>
    </row>
    <row r="1243" spans="5:11" x14ac:dyDescent="0.2">
      <c r="E1243" t="s">
        <v>543</v>
      </c>
      <c r="F1243" t="s">
        <v>15</v>
      </c>
      <c r="G1243">
        <v>99.92</v>
      </c>
      <c r="H1243" s="71">
        <v>-1000</v>
      </c>
      <c r="I1243" t="s">
        <v>113</v>
      </c>
      <c r="J1243">
        <v>-20</v>
      </c>
      <c r="K1243" s="72">
        <v>21401807.440000001</v>
      </c>
    </row>
    <row r="1244" spans="5:11" x14ac:dyDescent="0.2">
      <c r="E1244" t="s">
        <v>543</v>
      </c>
      <c r="F1244" t="s">
        <v>15</v>
      </c>
      <c r="G1244">
        <v>2.14</v>
      </c>
      <c r="H1244" s="71">
        <v>-1000</v>
      </c>
      <c r="I1244" t="s">
        <v>114</v>
      </c>
      <c r="J1244" s="72">
        <v>21394.23</v>
      </c>
      <c r="K1244" s="72">
        <v>21401827.440000001</v>
      </c>
    </row>
    <row r="1245" spans="5:11" x14ac:dyDescent="0.2">
      <c r="E1245" t="s">
        <v>543</v>
      </c>
      <c r="F1245" t="s">
        <v>15</v>
      </c>
      <c r="G1245">
        <v>99.92</v>
      </c>
      <c r="H1245" s="71">
        <v>-1000</v>
      </c>
      <c r="I1245" t="s">
        <v>115</v>
      </c>
      <c r="J1245" s="72">
        <v>999200</v>
      </c>
      <c r="K1245" s="72">
        <v>21380433.210000001</v>
      </c>
    </row>
    <row r="1246" spans="5:11" x14ac:dyDescent="0.2">
      <c r="E1246" t="s">
        <v>543</v>
      </c>
      <c r="F1246" t="s">
        <v>15</v>
      </c>
      <c r="G1246">
        <v>99.92</v>
      </c>
      <c r="H1246" s="71">
        <v>-1000</v>
      </c>
      <c r="I1246" t="s">
        <v>113</v>
      </c>
      <c r="J1246">
        <v>-20</v>
      </c>
      <c r="K1246" s="72">
        <v>20381233.210000001</v>
      </c>
    </row>
    <row r="1247" spans="5:11" x14ac:dyDescent="0.2">
      <c r="E1247" t="s">
        <v>543</v>
      </c>
      <c r="F1247" t="s">
        <v>15</v>
      </c>
      <c r="G1247">
        <v>2.14</v>
      </c>
      <c r="H1247" s="71">
        <v>-1000</v>
      </c>
      <c r="I1247" t="s">
        <v>114</v>
      </c>
      <c r="J1247" s="72">
        <v>21394.23</v>
      </c>
      <c r="K1247" s="72">
        <v>20381253.210000001</v>
      </c>
    </row>
    <row r="1248" spans="5:11" x14ac:dyDescent="0.2">
      <c r="E1248" t="s">
        <v>543</v>
      </c>
      <c r="F1248" t="s">
        <v>15</v>
      </c>
      <c r="G1248">
        <v>99.92</v>
      </c>
      <c r="H1248" s="71">
        <v>-1000</v>
      </c>
      <c r="I1248" t="s">
        <v>115</v>
      </c>
      <c r="J1248" s="72">
        <v>999200</v>
      </c>
      <c r="K1248" s="72">
        <v>20359858.969999999</v>
      </c>
    </row>
    <row r="1249" spans="5:11" x14ac:dyDescent="0.2">
      <c r="E1249" t="s">
        <v>543</v>
      </c>
      <c r="F1249" t="s">
        <v>15</v>
      </c>
      <c r="G1249">
        <v>99.92</v>
      </c>
      <c r="H1249" s="71">
        <v>-1000</v>
      </c>
      <c r="I1249" t="s">
        <v>113</v>
      </c>
      <c r="J1249">
        <v>-20</v>
      </c>
      <c r="K1249" s="72">
        <v>19360658.969999999</v>
      </c>
    </row>
    <row r="1250" spans="5:11" x14ac:dyDescent="0.2">
      <c r="E1250" t="s">
        <v>543</v>
      </c>
      <c r="F1250" t="s">
        <v>15</v>
      </c>
      <c r="G1250">
        <v>2.14</v>
      </c>
      <c r="H1250" s="71">
        <v>-1000</v>
      </c>
      <c r="I1250" t="s">
        <v>114</v>
      </c>
      <c r="J1250" s="72">
        <v>21394.23</v>
      </c>
      <c r="K1250" s="72">
        <v>19360678.969999999</v>
      </c>
    </row>
    <row r="1251" spans="5:11" x14ac:dyDescent="0.2">
      <c r="E1251" t="s">
        <v>543</v>
      </c>
      <c r="F1251" t="s">
        <v>15</v>
      </c>
      <c r="G1251">
        <v>99.92</v>
      </c>
      <c r="H1251" s="71">
        <v>-1000</v>
      </c>
      <c r="I1251" t="s">
        <v>115</v>
      </c>
      <c r="J1251" s="72">
        <v>999200</v>
      </c>
      <c r="K1251" s="72">
        <v>19339284.739999998</v>
      </c>
    </row>
    <row r="1252" spans="5:11" x14ac:dyDescent="0.2">
      <c r="E1252" t="s">
        <v>543</v>
      </c>
      <c r="F1252" t="s">
        <v>15</v>
      </c>
      <c r="G1252">
        <v>99.92</v>
      </c>
      <c r="H1252" s="71">
        <v>-1000</v>
      </c>
      <c r="I1252" t="s">
        <v>113</v>
      </c>
      <c r="J1252">
        <v>-20</v>
      </c>
      <c r="K1252" s="72">
        <v>18340084.739999998</v>
      </c>
    </row>
    <row r="1253" spans="5:11" x14ac:dyDescent="0.2">
      <c r="E1253" t="s">
        <v>543</v>
      </c>
      <c r="F1253" t="s">
        <v>15</v>
      </c>
      <c r="G1253">
        <v>2.14</v>
      </c>
      <c r="H1253" s="71">
        <v>-1000</v>
      </c>
      <c r="I1253" t="s">
        <v>114</v>
      </c>
      <c r="J1253" s="72">
        <v>21394.23</v>
      </c>
      <c r="K1253" s="72">
        <v>18340104.739999998</v>
      </c>
    </row>
    <row r="1254" spans="5:11" x14ac:dyDescent="0.2">
      <c r="E1254" t="s">
        <v>543</v>
      </c>
      <c r="F1254" t="s">
        <v>15</v>
      </c>
      <c r="G1254">
        <v>99.92</v>
      </c>
      <c r="H1254" s="71">
        <v>-1000</v>
      </c>
      <c r="I1254" t="s">
        <v>115</v>
      </c>
      <c r="J1254" s="72">
        <v>999200</v>
      </c>
      <c r="K1254" s="72">
        <v>18318710.510000002</v>
      </c>
    </row>
    <row r="1255" spans="5:11" x14ac:dyDescent="0.2">
      <c r="E1255" t="s">
        <v>544</v>
      </c>
      <c r="F1255" t="s">
        <v>17</v>
      </c>
      <c r="G1255">
        <v>97.43</v>
      </c>
      <c r="H1255" s="71">
        <v>-1000</v>
      </c>
      <c r="I1255" t="s">
        <v>113</v>
      </c>
      <c r="J1255">
        <v>-20</v>
      </c>
      <c r="K1255" s="72">
        <v>17319510.510000002</v>
      </c>
    </row>
    <row r="1256" spans="5:11" x14ac:dyDescent="0.2">
      <c r="E1256" t="s">
        <v>544</v>
      </c>
      <c r="F1256" t="s">
        <v>17</v>
      </c>
      <c r="G1256">
        <v>2.13</v>
      </c>
      <c r="H1256" s="71">
        <v>-1000</v>
      </c>
      <c r="I1256" t="s">
        <v>114</v>
      </c>
      <c r="J1256" s="72">
        <v>21314.1</v>
      </c>
      <c r="K1256" s="72">
        <v>17319530.510000002</v>
      </c>
    </row>
    <row r="1257" spans="5:11" x14ac:dyDescent="0.2">
      <c r="E1257" t="s">
        <v>544</v>
      </c>
      <c r="F1257" t="s">
        <v>17</v>
      </c>
      <c r="G1257">
        <v>97.43</v>
      </c>
      <c r="H1257" s="71">
        <v>-1000</v>
      </c>
      <c r="I1257" t="s">
        <v>115</v>
      </c>
      <c r="J1257" s="72">
        <v>974300</v>
      </c>
      <c r="K1257" s="72">
        <v>17298216.41</v>
      </c>
    </row>
    <row r="1258" spans="5:11" x14ac:dyDescent="0.2">
      <c r="E1258" t="s">
        <v>544</v>
      </c>
      <c r="F1258" t="s">
        <v>17</v>
      </c>
      <c r="G1258">
        <v>97.43</v>
      </c>
      <c r="H1258" s="71">
        <v>-1000</v>
      </c>
      <c r="I1258" t="s">
        <v>113</v>
      </c>
      <c r="J1258">
        <v>-20</v>
      </c>
      <c r="K1258" s="72">
        <v>16323916.41</v>
      </c>
    </row>
    <row r="1259" spans="5:11" x14ac:dyDescent="0.2">
      <c r="E1259" t="s">
        <v>544</v>
      </c>
      <c r="F1259" t="s">
        <v>17</v>
      </c>
      <c r="G1259">
        <v>2.13</v>
      </c>
      <c r="H1259" s="71">
        <v>-1000</v>
      </c>
      <c r="I1259" t="s">
        <v>114</v>
      </c>
      <c r="J1259" s="72">
        <v>21314.1</v>
      </c>
      <c r="K1259" s="72">
        <v>16323936.41</v>
      </c>
    </row>
    <row r="1260" spans="5:11" x14ac:dyDescent="0.2">
      <c r="E1260" t="s">
        <v>544</v>
      </c>
      <c r="F1260" t="s">
        <v>17</v>
      </c>
      <c r="G1260">
        <v>97.43</v>
      </c>
      <c r="H1260" s="71">
        <v>-1000</v>
      </c>
      <c r="I1260" t="s">
        <v>115</v>
      </c>
      <c r="J1260" s="72">
        <v>974300</v>
      </c>
      <c r="K1260" s="72">
        <v>16302622.310000001</v>
      </c>
    </row>
    <row r="1261" spans="5:11" x14ac:dyDescent="0.2">
      <c r="E1261" t="s">
        <v>545</v>
      </c>
      <c r="F1261" t="s">
        <v>17</v>
      </c>
      <c r="G1261">
        <v>97.6</v>
      </c>
      <c r="H1261" s="71">
        <v>-1000</v>
      </c>
      <c r="I1261" t="s">
        <v>113</v>
      </c>
      <c r="J1261">
        <v>-20</v>
      </c>
      <c r="K1261" s="72">
        <v>15328322.310000001</v>
      </c>
    </row>
    <row r="1262" spans="5:11" x14ac:dyDescent="0.2">
      <c r="E1262" t="s">
        <v>545</v>
      </c>
      <c r="F1262" t="s">
        <v>17</v>
      </c>
      <c r="G1262">
        <v>2.12</v>
      </c>
      <c r="H1262" s="71">
        <v>-1000</v>
      </c>
      <c r="I1262" t="s">
        <v>114</v>
      </c>
      <c r="J1262" s="72">
        <v>21233.97</v>
      </c>
      <c r="K1262" s="72">
        <v>15328342.310000001</v>
      </c>
    </row>
    <row r="1263" spans="5:11" x14ac:dyDescent="0.2">
      <c r="E1263" t="s">
        <v>545</v>
      </c>
      <c r="F1263" t="s">
        <v>17</v>
      </c>
      <c r="G1263">
        <v>97.6</v>
      </c>
      <c r="H1263" s="71">
        <v>-1000</v>
      </c>
      <c r="I1263" t="s">
        <v>115</v>
      </c>
      <c r="J1263" s="72">
        <v>976000</v>
      </c>
      <c r="K1263" s="72">
        <v>15307108.33</v>
      </c>
    </row>
    <row r="1264" spans="5:11" x14ac:dyDescent="0.2">
      <c r="E1264" t="s">
        <v>545</v>
      </c>
      <c r="F1264" t="s">
        <v>17</v>
      </c>
      <c r="G1264">
        <v>97.6</v>
      </c>
      <c r="H1264" s="71">
        <v>-1000</v>
      </c>
      <c r="I1264" t="s">
        <v>113</v>
      </c>
      <c r="J1264">
        <v>-20</v>
      </c>
      <c r="K1264" s="72">
        <v>14331108.33</v>
      </c>
    </row>
    <row r="1265" spans="5:11" x14ac:dyDescent="0.2">
      <c r="E1265" t="s">
        <v>545</v>
      </c>
      <c r="F1265" t="s">
        <v>17</v>
      </c>
      <c r="G1265">
        <v>2.12</v>
      </c>
      <c r="H1265" s="71">
        <v>-1000</v>
      </c>
      <c r="I1265" t="s">
        <v>114</v>
      </c>
      <c r="J1265" s="72">
        <v>21233.97</v>
      </c>
      <c r="K1265" s="72">
        <v>14331128.33</v>
      </c>
    </row>
    <row r="1266" spans="5:11" x14ac:dyDescent="0.2">
      <c r="E1266" t="s">
        <v>545</v>
      </c>
      <c r="F1266" t="s">
        <v>17</v>
      </c>
      <c r="G1266">
        <v>97.6</v>
      </c>
      <c r="H1266" s="71">
        <v>-1000</v>
      </c>
      <c r="I1266" t="s">
        <v>115</v>
      </c>
      <c r="J1266" s="72">
        <v>976000</v>
      </c>
      <c r="K1266" s="72">
        <v>14309894.359999999</v>
      </c>
    </row>
    <row r="1267" spans="5:11" x14ac:dyDescent="0.2">
      <c r="E1267" t="s">
        <v>545</v>
      </c>
      <c r="F1267" t="s">
        <v>17</v>
      </c>
      <c r="G1267">
        <v>97.6</v>
      </c>
      <c r="H1267" s="71">
        <v>-1000</v>
      </c>
      <c r="I1267" t="s">
        <v>113</v>
      </c>
      <c r="J1267">
        <v>-20</v>
      </c>
      <c r="K1267" s="72">
        <v>13333894.359999999</v>
      </c>
    </row>
    <row r="1268" spans="5:11" x14ac:dyDescent="0.2">
      <c r="E1268" t="s">
        <v>545</v>
      </c>
      <c r="F1268" t="s">
        <v>17</v>
      </c>
      <c r="G1268">
        <v>2.12</v>
      </c>
      <c r="H1268" s="71">
        <v>-1000</v>
      </c>
      <c r="I1268" t="s">
        <v>114</v>
      </c>
      <c r="J1268" s="72">
        <v>21233.97</v>
      </c>
      <c r="K1268" s="72">
        <v>13333914.359999999</v>
      </c>
    </row>
    <row r="1269" spans="5:11" x14ac:dyDescent="0.2">
      <c r="E1269" t="s">
        <v>545</v>
      </c>
      <c r="F1269" t="s">
        <v>17</v>
      </c>
      <c r="G1269">
        <v>97.6</v>
      </c>
      <c r="H1269" s="71">
        <v>-1000</v>
      </c>
      <c r="I1269" t="s">
        <v>115</v>
      </c>
      <c r="J1269" s="72">
        <v>976000</v>
      </c>
      <c r="K1269" s="72">
        <v>13312680.380000001</v>
      </c>
    </row>
    <row r="1270" spans="5:11" x14ac:dyDescent="0.2">
      <c r="E1270" t="s">
        <v>545</v>
      </c>
      <c r="F1270" t="s">
        <v>17</v>
      </c>
      <c r="G1270">
        <v>97.6</v>
      </c>
      <c r="H1270" s="71">
        <v>-1000</v>
      </c>
      <c r="I1270" t="s">
        <v>113</v>
      </c>
      <c r="J1270">
        <v>-20</v>
      </c>
      <c r="K1270" s="72">
        <v>12336680.380000001</v>
      </c>
    </row>
    <row r="1271" spans="5:11" x14ac:dyDescent="0.2">
      <c r="E1271" t="s">
        <v>545</v>
      </c>
      <c r="F1271" t="s">
        <v>17</v>
      </c>
      <c r="G1271">
        <v>2.12</v>
      </c>
      <c r="H1271" s="71">
        <v>-1000</v>
      </c>
      <c r="I1271" t="s">
        <v>114</v>
      </c>
      <c r="J1271" s="72">
        <v>21233.97</v>
      </c>
      <c r="K1271" s="72">
        <v>12336700.380000001</v>
      </c>
    </row>
    <row r="1272" spans="5:11" x14ac:dyDescent="0.2">
      <c r="E1272" t="s">
        <v>545</v>
      </c>
      <c r="F1272" t="s">
        <v>17</v>
      </c>
      <c r="G1272">
        <v>97.6</v>
      </c>
      <c r="H1272" s="71">
        <v>-1000</v>
      </c>
      <c r="I1272" t="s">
        <v>115</v>
      </c>
      <c r="J1272" s="72">
        <v>976000</v>
      </c>
      <c r="K1272" s="72">
        <v>12315466.41</v>
      </c>
    </row>
    <row r="1273" spans="5:11" x14ac:dyDescent="0.2">
      <c r="E1273" t="s">
        <v>545</v>
      </c>
      <c r="F1273" t="s">
        <v>17</v>
      </c>
      <c r="G1273">
        <v>97.6</v>
      </c>
      <c r="H1273" s="71">
        <v>-1000</v>
      </c>
      <c r="I1273" t="s">
        <v>113</v>
      </c>
      <c r="J1273">
        <v>-20</v>
      </c>
      <c r="K1273" s="72">
        <v>11339466.41</v>
      </c>
    </row>
    <row r="1274" spans="5:11" x14ac:dyDescent="0.2">
      <c r="E1274" t="s">
        <v>545</v>
      </c>
      <c r="F1274" t="s">
        <v>17</v>
      </c>
      <c r="G1274">
        <v>2.12</v>
      </c>
      <c r="H1274" s="71">
        <v>-1000</v>
      </c>
      <c r="I1274" t="s">
        <v>114</v>
      </c>
      <c r="J1274" s="72">
        <v>21233.97</v>
      </c>
      <c r="K1274" s="72">
        <v>11339486.41</v>
      </c>
    </row>
    <row r="1275" spans="5:11" x14ac:dyDescent="0.2">
      <c r="E1275" t="s">
        <v>545</v>
      </c>
      <c r="F1275" t="s">
        <v>17</v>
      </c>
      <c r="G1275">
        <v>97.6</v>
      </c>
      <c r="H1275" s="71">
        <v>-1000</v>
      </c>
      <c r="I1275" t="s">
        <v>115</v>
      </c>
      <c r="J1275" s="72">
        <v>976000</v>
      </c>
      <c r="K1275" s="72">
        <v>11318252.439999999</v>
      </c>
    </row>
    <row r="1276" spans="5:11" x14ac:dyDescent="0.2">
      <c r="E1276" t="s">
        <v>545</v>
      </c>
      <c r="F1276" t="s">
        <v>17</v>
      </c>
      <c r="G1276">
        <v>97.6</v>
      </c>
      <c r="H1276" s="71">
        <v>-1000</v>
      </c>
      <c r="I1276" t="s">
        <v>113</v>
      </c>
      <c r="J1276">
        <v>-20</v>
      </c>
      <c r="K1276" s="72">
        <v>10342252.439999999</v>
      </c>
    </row>
    <row r="1277" spans="5:11" x14ac:dyDescent="0.2">
      <c r="E1277" t="s">
        <v>545</v>
      </c>
      <c r="F1277" t="s">
        <v>17</v>
      </c>
      <c r="G1277">
        <v>2.12</v>
      </c>
      <c r="H1277" s="71">
        <v>-1000</v>
      </c>
      <c r="I1277" t="s">
        <v>114</v>
      </c>
      <c r="J1277" s="72">
        <v>21233.97</v>
      </c>
      <c r="K1277" s="72">
        <v>10342272.439999999</v>
      </c>
    </row>
    <row r="1278" spans="5:11" x14ac:dyDescent="0.2">
      <c r="E1278" t="s">
        <v>545</v>
      </c>
      <c r="F1278" t="s">
        <v>17</v>
      </c>
      <c r="G1278">
        <v>97.6</v>
      </c>
      <c r="H1278" s="71">
        <v>-1000</v>
      </c>
      <c r="I1278" t="s">
        <v>115</v>
      </c>
      <c r="J1278" s="72">
        <v>976000</v>
      </c>
      <c r="K1278" s="72">
        <v>10321038.460000001</v>
      </c>
    </row>
    <row r="1279" spans="5:11" x14ac:dyDescent="0.2">
      <c r="E1279" t="s">
        <v>546</v>
      </c>
      <c r="F1279" t="s">
        <v>17</v>
      </c>
      <c r="G1279">
        <v>98.07</v>
      </c>
      <c r="H1279" s="71">
        <v>-1000</v>
      </c>
      <c r="I1279" t="s">
        <v>113</v>
      </c>
      <c r="J1279">
        <v>-20</v>
      </c>
      <c r="K1279" s="72">
        <v>9345038.4600000009</v>
      </c>
    </row>
    <row r="1280" spans="5:11" x14ac:dyDescent="0.2">
      <c r="E1280" t="s">
        <v>546</v>
      </c>
      <c r="F1280" t="s">
        <v>17</v>
      </c>
      <c r="G1280">
        <v>2.12</v>
      </c>
      <c r="H1280" s="71">
        <v>-1000</v>
      </c>
      <c r="I1280" t="s">
        <v>114</v>
      </c>
      <c r="J1280" s="72">
        <v>21153.85</v>
      </c>
      <c r="K1280" s="72">
        <v>9345058.4600000009</v>
      </c>
    </row>
    <row r="1281" spans="5:11" x14ac:dyDescent="0.2">
      <c r="E1281" t="s">
        <v>546</v>
      </c>
      <c r="F1281" t="s">
        <v>17</v>
      </c>
      <c r="G1281">
        <v>98.07</v>
      </c>
      <c r="H1281" s="71">
        <v>-1000</v>
      </c>
      <c r="I1281" t="s">
        <v>115</v>
      </c>
      <c r="J1281" s="72">
        <v>980700</v>
      </c>
      <c r="K1281" s="72">
        <v>9323904.6199999992</v>
      </c>
    </row>
    <row r="1282" spans="5:11" x14ac:dyDescent="0.2">
      <c r="E1282" t="s">
        <v>546</v>
      </c>
      <c r="F1282" t="s">
        <v>17</v>
      </c>
      <c r="G1282">
        <v>98.07</v>
      </c>
      <c r="H1282" s="71">
        <v>-1000</v>
      </c>
      <c r="I1282" t="s">
        <v>113</v>
      </c>
      <c r="J1282">
        <v>-20</v>
      </c>
      <c r="K1282" s="72">
        <v>8343204.6200000001</v>
      </c>
    </row>
    <row r="1283" spans="5:11" x14ac:dyDescent="0.2">
      <c r="E1283" t="s">
        <v>546</v>
      </c>
      <c r="F1283" t="s">
        <v>17</v>
      </c>
      <c r="G1283">
        <v>2.12</v>
      </c>
      <c r="H1283" s="71">
        <v>-1000</v>
      </c>
      <c r="I1283" t="s">
        <v>114</v>
      </c>
      <c r="J1283" s="72">
        <v>21153.85</v>
      </c>
      <c r="K1283" s="72">
        <v>8343224.6200000001</v>
      </c>
    </row>
    <row r="1284" spans="5:11" x14ac:dyDescent="0.2">
      <c r="E1284" t="s">
        <v>546</v>
      </c>
      <c r="F1284" t="s">
        <v>17</v>
      </c>
      <c r="G1284">
        <v>98.07</v>
      </c>
      <c r="H1284" s="71">
        <v>-1000</v>
      </c>
      <c r="I1284" t="s">
        <v>115</v>
      </c>
      <c r="J1284" s="72">
        <v>980700</v>
      </c>
      <c r="K1284" s="72">
        <v>8322070.7699999996</v>
      </c>
    </row>
    <row r="1285" spans="5:11" x14ac:dyDescent="0.2">
      <c r="E1285" t="s">
        <v>546</v>
      </c>
      <c r="F1285" t="s">
        <v>17</v>
      </c>
      <c r="G1285">
        <v>98.07</v>
      </c>
      <c r="H1285" s="71">
        <v>-1000</v>
      </c>
      <c r="I1285" t="s">
        <v>113</v>
      </c>
      <c r="J1285">
        <v>-20</v>
      </c>
      <c r="K1285" s="72">
        <v>7341370.7699999996</v>
      </c>
    </row>
    <row r="1286" spans="5:11" x14ac:dyDescent="0.2">
      <c r="E1286" t="s">
        <v>546</v>
      </c>
      <c r="F1286" t="s">
        <v>17</v>
      </c>
      <c r="G1286">
        <v>2.12</v>
      </c>
      <c r="H1286" s="71">
        <v>-1000</v>
      </c>
      <c r="I1286" t="s">
        <v>114</v>
      </c>
      <c r="J1286" s="72">
        <v>21153.85</v>
      </c>
      <c r="K1286" s="72">
        <v>7341390.7699999996</v>
      </c>
    </row>
    <row r="1287" spans="5:11" x14ac:dyDescent="0.2">
      <c r="E1287" t="s">
        <v>546</v>
      </c>
      <c r="F1287" t="s">
        <v>17</v>
      </c>
      <c r="G1287">
        <v>98.07</v>
      </c>
      <c r="H1287" s="71">
        <v>-1000</v>
      </c>
      <c r="I1287" t="s">
        <v>115</v>
      </c>
      <c r="J1287" s="72">
        <v>980700</v>
      </c>
      <c r="K1287" s="72">
        <v>7320236.9199999999</v>
      </c>
    </row>
    <row r="1288" spans="5:11" x14ac:dyDescent="0.2">
      <c r="E1288" t="s">
        <v>546</v>
      </c>
      <c r="F1288" t="s">
        <v>17</v>
      </c>
      <c r="G1288">
        <v>98.07</v>
      </c>
      <c r="H1288" s="71">
        <v>-1000</v>
      </c>
      <c r="I1288" t="s">
        <v>113</v>
      </c>
      <c r="J1288">
        <v>-20</v>
      </c>
      <c r="K1288" s="72">
        <v>6339536.9199999999</v>
      </c>
    </row>
    <row r="1289" spans="5:11" x14ac:dyDescent="0.2">
      <c r="E1289" t="s">
        <v>546</v>
      </c>
      <c r="F1289" t="s">
        <v>17</v>
      </c>
      <c r="G1289">
        <v>2.12</v>
      </c>
      <c r="H1289" s="71">
        <v>-1000</v>
      </c>
      <c r="I1289" t="s">
        <v>114</v>
      </c>
      <c r="J1289" s="72">
        <v>21153.85</v>
      </c>
      <c r="K1289" s="72">
        <v>6339556.9199999999</v>
      </c>
    </row>
    <row r="1290" spans="5:11" x14ac:dyDescent="0.2">
      <c r="E1290" t="s">
        <v>546</v>
      </c>
      <c r="F1290" t="s">
        <v>17</v>
      </c>
      <c r="G1290">
        <v>98.07</v>
      </c>
      <c r="H1290" s="71">
        <v>-1000</v>
      </c>
      <c r="I1290" t="s">
        <v>115</v>
      </c>
      <c r="J1290" s="72">
        <v>980700</v>
      </c>
      <c r="K1290" s="72">
        <v>6318403.0800000001</v>
      </c>
    </row>
    <row r="1291" spans="5:11" x14ac:dyDescent="0.2">
      <c r="E1291" t="s">
        <v>546</v>
      </c>
      <c r="F1291" t="s">
        <v>17</v>
      </c>
      <c r="G1291">
        <v>98.07</v>
      </c>
      <c r="H1291" s="71">
        <v>-1000</v>
      </c>
      <c r="I1291" t="s">
        <v>113</v>
      </c>
      <c r="J1291">
        <v>-20</v>
      </c>
      <c r="K1291" s="72">
        <v>5337703.08</v>
      </c>
    </row>
    <row r="1292" spans="5:11" x14ac:dyDescent="0.2">
      <c r="E1292" t="s">
        <v>546</v>
      </c>
      <c r="F1292" t="s">
        <v>17</v>
      </c>
      <c r="G1292">
        <v>2.12</v>
      </c>
      <c r="H1292" s="71">
        <v>-1000</v>
      </c>
      <c r="I1292" t="s">
        <v>114</v>
      </c>
      <c r="J1292" s="72">
        <v>21153.85</v>
      </c>
      <c r="K1292" s="72">
        <v>5337723.08</v>
      </c>
    </row>
    <row r="1293" spans="5:11" x14ac:dyDescent="0.2">
      <c r="E1293" t="s">
        <v>546</v>
      </c>
      <c r="F1293" t="s">
        <v>17</v>
      </c>
      <c r="G1293">
        <v>98.07</v>
      </c>
      <c r="H1293" s="71">
        <v>-1000</v>
      </c>
      <c r="I1293" t="s">
        <v>115</v>
      </c>
      <c r="J1293" s="72">
        <v>980700</v>
      </c>
      <c r="K1293" s="72">
        <v>5316569.2300000004</v>
      </c>
    </row>
    <row r="1294" spans="5:11" x14ac:dyDescent="0.2">
      <c r="E1294" t="s">
        <v>547</v>
      </c>
      <c r="F1294" t="s">
        <v>17</v>
      </c>
      <c r="G1294">
        <v>98.14</v>
      </c>
      <c r="H1294" s="71">
        <v>-1000</v>
      </c>
      <c r="I1294" t="s">
        <v>113</v>
      </c>
      <c r="J1294">
        <v>-20</v>
      </c>
      <c r="K1294" s="72">
        <v>4335869.2300000004</v>
      </c>
    </row>
    <row r="1295" spans="5:11" x14ac:dyDescent="0.2">
      <c r="E1295" t="s">
        <v>547</v>
      </c>
      <c r="F1295" t="s">
        <v>17</v>
      </c>
      <c r="G1295">
        <v>2.11</v>
      </c>
      <c r="H1295" s="71">
        <v>-1000</v>
      </c>
      <c r="I1295" t="s">
        <v>114</v>
      </c>
      <c r="J1295" s="72">
        <v>21073.72</v>
      </c>
      <c r="K1295" s="72">
        <v>4335889.2300000004</v>
      </c>
    </row>
    <row r="1296" spans="5:11" x14ac:dyDescent="0.2">
      <c r="E1296" t="s">
        <v>547</v>
      </c>
      <c r="F1296" t="s">
        <v>17</v>
      </c>
      <c r="G1296">
        <v>98.14</v>
      </c>
      <c r="H1296" s="71">
        <v>-1000</v>
      </c>
      <c r="I1296" t="s">
        <v>115</v>
      </c>
      <c r="J1296" s="72">
        <v>981400</v>
      </c>
      <c r="K1296" s="72">
        <v>4314815.51</v>
      </c>
    </row>
    <row r="1297" spans="5:11" x14ac:dyDescent="0.2">
      <c r="E1297" t="s">
        <v>547</v>
      </c>
      <c r="F1297" t="s">
        <v>17</v>
      </c>
      <c r="G1297">
        <v>98.14</v>
      </c>
      <c r="H1297" s="71">
        <v>-1000</v>
      </c>
      <c r="I1297" t="s">
        <v>113</v>
      </c>
      <c r="J1297">
        <v>-20</v>
      </c>
      <c r="K1297" s="72">
        <v>3333415.51</v>
      </c>
    </row>
    <row r="1298" spans="5:11" x14ac:dyDescent="0.2">
      <c r="E1298" t="s">
        <v>547</v>
      </c>
      <c r="F1298" t="s">
        <v>17</v>
      </c>
      <c r="G1298">
        <v>2.11</v>
      </c>
      <c r="H1298" s="71">
        <v>-1000</v>
      </c>
      <c r="I1298" t="s">
        <v>114</v>
      </c>
      <c r="J1298" s="72">
        <v>21073.72</v>
      </c>
      <c r="K1298" s="72">
        <v>3333435.51</v>
      </c>
    </row>
    <row r="1299" spans="5:11" x14ac:dyDescent="0.2">
      <c r="E1299" t="s">
        <v>547</v>
      </c>
      <c r="F1299" t="s">
        <v>17</v>
      </c>
      <c r="G1299">
        <v>98.14</v>
      </c>
      <c r="H1299" s="71">
        <v>-1000</v>
      </c>
      <c r="I1299" t="s">
        <v>115</v>
      </c>
      <c r="J1299" s="72">
        <v>981400</v>
      </c>
      <c r="K1299" s="72">
        <v>3312361.79</v>
      </c>
    </row>
    <row r="1300" spans="5:11" x14ac:dyDescent="0.2">
      <c r="E1300" t="s">
        <v>547</v>
      </c>
      <c r="F1300" t="s">
        <v>17</v>
      </c>
      <c r="G1300">
        <v>98.14</v>
      </c>
      <c r="H1300" s="71">
        <v>-1000</v>
      </c>
      <c r="I1300" t="s">
        <v>113</v>
      </c>
      <c r="J1300">
        <v>-20</v>
      </c>
      <c r="K1300" s="72">
        <v>2330961.79</v>
      </c>
    </row>
    <row r="1301" spans="5:11" x14ac:dyDescent="0.2">
      <c r="E1301" t="s">
        <v>547</v>
      </c>
      <c r="F1301" t="s">
        <v>17</v>
      </c>
      <c r="G1301">
        <v>2.11</v>
      </c>
      <c r="H1301" s="71">
        <v>-1000</v>
      </c>
      <c r="I1301" t="s">
        <v>114</v>
      </c>
      <c r="J1301" s="72">
        <v>21073.72</v>
      </c>
      <c r="K1301" s="72">
        <v>2330981.79</v>
      </c>
    </row>
    <row r="1302" spans="5:11" x14ac:dyDescent="0.2">
      <c r="E1302" t="s">
        <v>547</v>
      </c>
      <c r="F1302" t="s">
        <v>17</v>
      </c>
      <c r="G1302">
        <v>98.14</v>
      </c>
      <c r="H1302" s="71">
        <v>-1000</v>
      </c>
      <c r="I1302" t="s">
        <v>115</v>
      </c>
      <c r="J1302" s="72">
        <v>981400</v>
      </c>
      <c r="K1302" s="72">
        <v>2309908.08</v>
      </c>
    </row>
    <row r="1303" spans="5:11" x14ac:dyDescent="0.2">
      <c r="E1303" t="s">
        <v>547</v>
      </c>
      <c r="F1303" t="s">
        <v>17</v>
      </c>
      <c r="G1303">
        <v>98.14</v>
      </c>
      <c r="H1303" s="71">
        <v>-1000</v>
      </c>
      <c r="I1303" t="s">
        <v>113</v>
      </c>
      <c r="J1303">
        <v>-20</v>
      </c>
      <c r="K1303" s="72">
        <v>1328508.08</v>
      </c>
    </row>
    <row r="1304" spans="5:11" x14ac:dyDescent="0.2">
      <c r="E1304" t="s">
        <v>547</v>
      </c>
      <c r="F1304" t="s">
        <v>17</v>
      </c>
      <c r="G1304">
        <v>2.11</v>
      </c>
      <c r="H1304" s="71">
        <v>-1000</v>
      </c>
      <c r="I1304" t="s">
        <v>114</v>
      </c>
      <c r="J1304" s="72">
        <v>21073.72</v>
      </c>
      <c r="K1304" s="72">
        <v>1328528.08</v>
      </c>
    </row>
    <row r="1305" spans="5:11" x14ac:dyDescent="0.2">
      <c r="E1305" t="s">
        <v>547</v>
      </c>
      <c r="F1305" t="s">
        <v>17</v>
      </c>
      <c r="G1305">
        <v>98.14</v>
      </c>
      <c r="H1305" s="71">
        <v>-1000</v>
      </c>
      <c r="I1305" t="s">
        <v>115</v>
      </c>
      <c r="J1305" s="72">
        <v>981400</v>
      </c>
      <c r="K1305" s="72">
        <v>1307454.3600000001</v>
      </c>
    </row>
    <row r="1306" spans="5:11" x14ac:dyDescent="0.2">
      <c r="E1306" t="s">
        <v>547</v>
      </c>
      <c r="F1306" t="s">
        <v>17</v>
      </c>
      <c r="G1306">
        <v>98.14</v>
      </c>
      <c r="H1306" s="71">
        <v>-1000</v>
      </c>
      <c r="I1306" t="s">
        <v>113</v>
      </c>
      <c r="J1306">
        <v>-20</v>
      </c>
      <c r="K1306" s="72">
        <v>326054.36</v>
      </c>
    </row>
    <row r="1307" spans="5:11" x14ac:dyDescent="0.2">
      <c r="E1307" t="s">
        <v>547</v>
      </c>
      <c r="F1307" t="s">
        <v>17</v>
      </c>
      <c r="G1307">
        <v>2.11</v>
      </c>
      <c r="H1307" s="71">
        <v>-1000</v>
      </c>
      <c r="I1307" t="s">
        <v>114</v>
      </c>
      <c r="J1307" s="72">
        <v>21073.72</v>
      </c>
      <c r="K1307" s="72">
        <v>326074.36</v>
      </c>
    </row>
    <row r="1308" spans="5:11" x14ac:dyDescent="0.2">
      <c r="E1308" t="s">
        <v>547</v>
      </c>
      <c r="F1308" t="s">
        <v>17</v>
      </c>
      <c r="G1308">
        <v>98.14</v>
      </c>
      <c r="H1308" s="71">
        <v>-1000</v>
      </c>
      <c r="I1308" t="s">
        <v>115</v>
      </c>
      <c r="J1308" s="72">
        <v>981400</v>
      </c>
      <c r="K1308" s="72">
        <v>305000.64</v>
      </c>
    </row>
    <row r="1309" spans="5:11" x14ac:dyDescent="0.2">
      <c r="E1309" t="s">
        <v>547</v>
      </c>
      <c r="F1309" t="s">
        <v>17</v>
      </c>
      <c r="G1309">
        <v>98.14</v>
      </c>
      <c r="H1309" s="71">
        <v>-1000</v>
      </c>
      <c r="I1309" t="s">
        <v>113</v>
      </c>
      <c r="J1309">
        <v>-20</v>
      </c>
      <c r="K1309" s="72">
        <v>-676399.36</v>
      </c>
    </row>
    <row r="1310" spans="5:11" x14ac:dyDescent="0.2">
      <c r="E1310" t="s">
        <v>547</v>
      </c>
      <c r="F1310" t="s">
        <v>17</v>
      </c>
      <c r="G1310">
        <v>2.11</v>
      </c>
      <c r="H1310" s="71">
        <v>-1000</v>
      </c>
      <c r="I1310" t="s">
        <v>114</v>
      </c>
      <c r="J1310" s="72">
        <v>21073.72</v>
      </c>
      <c r="K1310" s="72">
        <v>-676379.36</v>
      </c>
    </row>
    <row r="1311" spans="5:11" x14ac:dyDescent="0.2">
      <c r="E1311" t="s">
        <v>547</v>
      </c>
      <c r="F1311" t="s">
        <v>17</v>
      </c>
      <c r="G1311">
        <v>98.14</v>
      </c>
      <c r="H1311" s="71">
        <v>-1000</v>
      </c>
      <c r="I1311" t="s">
        <v>115</v>
      </c>
      <c r="J1311" s="72">
        <v>981400</v>
      </c>
      <c r="K1311" s="72">
        <v>-697453.08</v>
      </c>
    </row>
    <row r="1312" spans="5:11" x14ac:dyDescent="0.2">
      <c r="E1312" t="s">
        <v>548</v>
      </c>
      <c r="F1312" t="s">
        <v>17</v>
      </c>
      <c r="G1312">
        <v>98.57</v>
      </c>
      <c r="H1312" s="71">
        <v>-1000</v>
      </c>
      <c r="I1312" t="s">
        <v>113</v>
      </c>
      <c r="J1312">
        <v>-20</v>
      </c>
      <c r="K1312" s="72">
        <v>-1678853.08</v>
      </c>
    </row>
    <row r="1313" spans="5:11" x14ac:dyDescent="0.2">
      <c r="E1313" t="s">
        <v>548</v>
      </c>
      <c r="F1313" t="s">
        <v>17</v>
      </c>
      <c r="G1313">
        <v>2.1</v>
      </c>
      <c r="H1313" s="71">
        <v>-1000</v>
      </c>
      <c r="I1313" t="s">
        <v>114</v>
      </c>
      <c r="J1313" s="72">
        <v>20993.59</v>
      </c>
      <c r="K1313" s="72">
        <v>-1678833.08</v>
      </c>
    </row>
    <row r="1314" spans="5:11" x14ac:dyDescent="0.2">
      <c r="E1314" t="s">
        <v>548</v>
      </c>
      <c r="F1314" t="s">
        <v>17</v>
      </c>
      <c r="G1314">
        <v>98.57</v>
      </c>
      <c r="H1314" s="71">
        <v>-1000</v>
      </c>
      <c r="I1314" t="s">
        <v>115</v>
      </c>
      <c r="J1314" s="72">
        <v>985700</v>
      </c>
      <c r="K1314" s="72">
        <v>-1699826.67</v>
      </c>
    </row>
    <row r="1315" spans="5:11" x14ac:dyDescent="0.2">
      <c r="E1315" t="s">
        <v>548</v>
      </c>
      <c r="F1315" t="s">
        <v>17</v>
      </c>
      <c r="G1315">
        <v>98.57</v>
      </c>
      <c r="H1315" s="71">
        <v>-1000</v>
      </c>
      <c r="I1315" t="s">
        <v>113</v>
      </c>
      <c r="J1315">
        <v>-20</v>
      </c>
      <c r="K1315" s="72">
        <v>-2685526.67</v>
      </c>
    </row>
    <row r="1316" spans="5:11" x14ac:dyDescent="0.2">
      <c r="E1316" t="s">
        <v>548</v>
      </c>
      <c r="F1316" t="s">
        <v>17</v>
      </c>
      <c r="G1316">
        <v>2.1</v>
      </c>
      <c r="H1316" s="71">
        <v>-1000</v>
      </c>
      <c r="I1316" t="s">
        <v>114</v>
      </c>
      <c r="J1316" s="72">
        <v>20993.59</v>
      </c>
      <c r="K1316" s="72">
        <v>-2685506.67</v>
      </c>
    </row>
    <row r="1317" spans="5:11" x14ac:dyDescent="0.2">
      <c r="E1317" t="s">
        <v>548</v>
      </c>
      <c r="F1317" t="s">
        <v>17</v>
      </c>
      <c r="G1317">
        <v>98.57</v>
      </c>
      <c r="H1317" s="71">
        <v>-1000</v>
      </c>
      <c r="I1317" t="s">
        <v>115</v>
      </c>
      <c r="J1317" s="72">
        <v>985700</v>
      </c>
      <c r="K1317" s="72">
        <v>-2706500.26</v>
      </c>
    </row>
    <row r="1318" spans="5:11" x14ac:dyDescent="0.2">
      <c r="E1318" t="s">
        <v>548</v>
      </c>
      <c r="F1318" t="s">
        <v>17</v>
      </c>
      <c r="G1318">
        <v>98.57</v>
      </c>
      <c r="H1318" s="71">
        <v>-1000</v>
      </c>
      <c r="I1318" t="s">
        <v>113</v>
      </c>
      <c r="J1318">
        <v>-20</v>
      </c>
      <c r="K1318" s="72">
        <v>-3692200.26</v>
      </c>
    </row>
    <row r="1319" spans="5:11" x14ac:dyDescent="0.2">
      <c r="E1319" t="s">
        <v>548</v>
      </c>
      <c r="F1319" t="s">
        <v>17</v>
      </c>
      <c r="G1319">
        <v>2.1</v>
      </c>
      <c r="H1319" s="71">
        <v>-1000</v>
      </c>
      <c r="I1319" t="s">
        <v>114</v>
      </c>
      <c r="J1319" s="72">
        <v>20993.59</v>
      </c>
      <c r="K1319" s="72">
        <v>-3692180.26</v>
      </c>
    </row>
    <row r="1320" spans="5:11" x14ac:dyDescent="0.2">
      <c r="E1320" t="s">
        <v>548</v>
      </c>
      <c r="F1320" t="s">
        <v>17</v>
      </c>
      <c r="G1320">
        <v>98.57</v>
      </c>
      <c r="H1320" s="71">
        <v>-1000</v>
      </c>
      <c r="I1320" t="s">
        <v>115</v>
      </c>
      <c r="J1320" s="72">
        <v>985700</v>
      </c>
      <c r="K1320" s="72">
        <v>-3713173.85</v>
      </c>
    </row>
    <row r="1321" spans="5:11" x14ac:dyDescent="0.2">
      <c r="E1321" t="s">
        <v>549</v>
      </c>
      <c r="F1321" t="s">
        <v>15</v>
      </c>
      <c r="G1321">
        <v>100.47</v>
      </c>
      <c r="H1321" s="71">
        <v>1000</v>
      </c>
      <c r="I1321" t="s">
        <v>113</v>
      </c>
      <c r="J1321">
        <v>-20</v>
      </c>
      <c r="K1321" s="72">
        <v>-4698873.8499999996</v>
      </c>
    </row>
    <row r="1322" spans="5:11" x14ac:dyDescent="0.2">
      <c r="E1322" t="s">
        <v>549</v>
      </c>
      <c r="F1322" t="s">
        <v>15</v>
      </c>
      <c r="G1322">
        <v>2.08</v>
      </c>
      <c r="H1322" s="71">
        <v>1000</v>
      </c>
      <c r="I1322" t="s">
        <v>114</v>
      </c>
      <c r="J1322" s="72">
        <v>-20753.21</v>
      </c>
      <c r="K1322" s="72">
        <v>-4698853.8499999996</v>
      </c>
    </row>
    <row r="1323" spans="5:11" x14ac:dyDescent="0.2">
      <c r="E1323" t="s">
        <v>549</v>
      </c>
      <c r="F1323" t="s">
        <v>15</v>
      </c>
      <c r="G1323">
        <v>100.47</v>
      </c>
      <c r="H1323" s="71">
        <v>1000</v>
      </c>
      <c r="I1323" t="s">
        <v>115</v>
      </c>
      <c r="J1323" s="72">
        <v>-1004700</v>
      </c>
      <c r="K1323" s="72">
        <v>-4678100.6399999997</v>
      </c>
    </row>
    <row r="1324" spans="5:11" x14ac:dyDescent="0.2">
      <c r="E1324" t="s">
        <v>550</v>
      </c>
      <c r="F1324" t="s">
        <v>15</v>
      </c>
      <c r="G1324">
        <v>100.54</v>
      </c>
      <c r="H1324" s="71">
        <v>1000</v>
      </c>
      <c r="I1324" t="s">
        <v>113</v>
      </c>
      <c r="J1324">
        <v>-20</v>
      </c>
      <c r="K1324" s="72">
        <v>-3673400.64</v>
      </c>
    </row>
    <row r="1325" spans="5:11" x14ac:dyDescent="0.2">
      <c r="E1325" t="s">
        <v>550</v>
      </c>
      <c r="F1325" t="s">
        <v>15</v>
      </c>
      <c r="G1325">
        <v>2.06</v>
      </c>
      <c r="H1325" s="71">
        <v>1000</v>
      </c>
      <c r="I1325" t="s">
        <v>114</v>
      </c>
      <c r="J1325" s="72">
        <v>-20592.95</v>
      </c>
      <c r="K1325" s="72">
        <v>-3673380.64</v>
      </c>
    </row>
    <row r="1326" spans="5:11" x14ac:dyDescent="0.2">
      <c r="E1326" t="s">
        <v>550</v>
      </c>
      <c r="F1326" t="s">
        <v>15</v>
      </c>
      <c r="G1326">
        <v>100.54</v>
      </c>
      <c r="H1326" s="71">
        <v>1000</v>
      </c>
      <c r="I1326" t="s">
        <v>115</v>
      </c>
      <c r="J1326" s="72">
        <v>-1005400</v>
      </c>
      <c r="K1326" s="72">
        <v>-3652787.69</v>
      </c>
    </row>
    <row r="1327" spans="5:11" x14ac:dyDescent="0.2">
      <c r="E1327" t="s">
        <v>550</v>
      </c>
      <c r="F1327" t="s">
        <v>15</v>
      </c>
      <c r="G1327">
        <v>100.54</v>
      </c>
      <c r="H1327" s="71">
        <v>1000</v>
      </c>
      <c r="I1327" t="s">
        <v>113</v>
      </c>
      <c r="J1327">
        <v>-20</v>
      </c>
      <c r="K1327" s="72">
        <v>-2647387.69</v>
      </c>
    </row>
    <row r="1328" spans="5:11" x14ac:dyDescent="0.2">
      <c r="E1328" t="s">
        <v>550</v>
      </c>
      <c r="F1328" t="s">
        <v>15</v>
      </c>
      <c r="G1328">
        <v>2.06</v>
      </c>
      <c r="H1328" s="71">
        <v>1000</v>
      </c>
      <c r="I1328" t="s">
        <v>114</v>
      </c>
      <c r="J1328" s="72">
        <v>-20592.95</v>
      </c>
      <c r="K1328" s="72">
        <v>-2647367.69</v>
      </c>
    </row>
    <row r="1329" spans="5:11" x14ac:dyDescent="0.2">
      <c r="E1329" t="s">
        <v>550</v>
      </c>
      <c r="F1329" t="s">
        <v>15</v>
      </c>
      <c r="G1329">
        <v>100.54</v>
      </c>
      <c r="H1329" s="71">
        <v>1000</v>
      </c>
      <c r="I1329" t="s">
        <v>115</v>
      </c>
      <c r="J1329" s="72">
        <v>-1005400</v>
      </c>
      <c r="K1329" s="72">
        <v>-2626774.7400000002</v>
      </c>
    </row>
    <row r="1330" spans="5:11" x14ac:dyDescent="0.2">
      <c r="E1330" t="s">
        <v>550</v>
      </c>
      <c r="F1330" t="s">
        <v>15</v>
      </c>
      <c r="G1330">
        <v>100.54</v>
      </c>
      <c r="H1330" s="71">
        <v>1000</v>
      </c>
      <c r="I1330" t="s">
        <v>113</v>
      </c>
      <c r="J1330">
        <v>-20</v>
      </c>
      <c r="K1330" s="72">
        <v>-1621374.74</v>
      </c>
    </row>
    <row r="1331" spans="5:11" x14ac:dyDescent="0.2">
      <c r="E1331" t="s">
        <v>550</v>
      </c>
      <c r="F1331" t="s">
        <v>15</v>
      </c>
      <c r="G1331">
        <v>2.06</v>
      </c>
      <c r="H1331" s="71">
        <v>1000</v>
      </c>
      <c r="I1331" t="s">
        <v>114</v>
      </c>
      <c r="J1331" s="72">
        <v>-20592.95</v>
      </c>
      <c r="K1331" s="72">
        <v>-1621354.74</v>
      </c>
    </row>
    <row r="1332" spans="5:11" x14ac:dyDescent="0.2">
      <c r="E1332" t="s">
        <v>550</v>
      </c>
      <c r="F1332" t="s">
        <v>15</v>
      </c>
      <c r="G1332">
        <v>100.54</v>
      </c>
      <c r="H1332" s="71">
        <v>1000</v>
      </c>
      <c r="I1332" t="s">
        <v>115</v>
      </c>
      <c r="J1332" s="72">
        <v>-1005400</v>
      </c>
      <c r="K1332" s="72">
        <v>-1600761.79</v>
      </c>
    </row>
    <row r="1333" spans="5:11" x14ac:dyDescent="0.2">
      <c r="E1333" t="s">
        <v>551</v>
      </c>
      <c r="F1333" t="s">
        <v>15</v>
      </c>
      <c r="G1333">
        <v>100.52</v>
      </c>
      <c r="H1333" s="71">
        <v>-1000</v>
      </c>
      <c r="I1333" t="s">
        <v>113</v>
      </c>
      <c r="J1333">
        <v>-20</v>
      </c>
      <c r="K1333" s="72">
        <v>-595361.79</v>
      </c>
    </row>
    <row r="1334" spans="5:11" x14ac:dyDescent="0.2">
      <c r="E1334" t="s">
        <v>551</v>
      </c>
      <c r="F1334" t="s">
        <v>15</v>
      </c>
      <c r="G1334">
        <v>2.0299999999999998</v>
      </c>
      <c r="H1334" s="71">
        <v>-1000</v>
      </c>
      <c r="I1334" t="s">
        <v>114</v>
      </c>
      <c r="J1334" s="72">
        <v>20272.439999999999</v>
      </c>
      <c r="K1334" s="72">
        <v>-595341.79</v>
      </c>
    </row>
    <row r="1335" spans="5:11" x14ac:dyDescent="0.2">
      <c r="E1335" t="s">
        <v>551</v>
      </c>
      <c r="F1335" t="s">
        <v>15</v>
      </c>
      <c r="G1335">
        <v>100.52</v>
      </c>
      <c r="H1335" s="71">
        <v>-1000</v>
      </c>
      <c r="I1335" t="s">
        <v>115</v>
      </c>
      <c r="J1335" s="72">
        <v>1005200</v>
      </c>
      <c r="K1335" s="72">
        <v>-615614.23</v>
      </c>
    </row>
    <row r="1336" spans="5:11" x14ac:dyDescent="0.2">
      <c r="E1336" t="s">
        <v>552</v>
      </c>
      <c r="F1336" t="s">
        <v>15</v>
      </c>
      <c r="G1336">
        <v>100.54</v>
      </c>
      <c r="H1336" s="71">
        <v>-1000</v>
      </c>
      <c r="I1336" t="s">
        <v>113</v>
      </c>
      <c r="J1336">
        <v>-20</v>
      </c>
      <c r="K1336" s="72">
        <v>-1620814.23</v>
      </c>
    </row>
    <row r="1337" spans="5:11" x14ac:dyDescent="0.2">
      <c r="E1337" t="s">
        <v>552</v>
      </c>
      <c r="F1337" t="s">
        <v>15</v>
      </c>
      <c r="G1337">
        <v>2.02</v>
      </c>
      <c r="H1337" s="71">
        <v>-1000</v>
      </c>
      <c r="I1337" t="s">
        <v>114</v>
      </c>
      <c r="J1337" s="72">
        <v>20192.310000000001</v>
      </c>
      <c r="K1337" s="72">
        <v>-1620794.23</v>
      </c>
    </row>
    <row r="1338" spans="5:11" x14ac:dyDescent="0.2">
      <c r="E1338" t="s">
        <v>552</v>
      </c>
      <c r="F1338" t="s">
        <v>15</v>
      </c>
      <c r="G1338">
        <v>100.54</v>
      </c>
      <c r="H1338" s="71">
        <v>-1000</v>
      </c>
      <c r="I1338" t="s">
        <v>115</v>
      </c>
      <c r="J1338" s="72">
        <v>1005400</v>
      </c>
      <c r="K1338" s="72">
        <v>-1640986.54</v>
      </c>
    </row>
    <row r="1339" spans="5:11" x14ac:dyDescent="0.2">
      <c r="E1339" t="s">
        <v>552</v>
      </c>
      <c r="F1339" t="s">
        <v>15</v>
      </c>
      <c r="G1339">
        <v>100.54</v>
      </c>
      <c r="H1339" s="71">
        <v>-1000</v>
      </c>
      <c r="I1339" t="s">
        <v>113</v>
      </c>
      <c r="J1339">
        <v>-20</v>
      </c>
      <c r="K1339" s="72">
        <v>-2646386.54</v>
      </c>
    </row>
    <row r="1340" spans="5:11" x14ac:dyDescent="0.2">
      <c r="E1340" t="s">
        <v>552</v>
      </c>
      <c r="F1340" t="s">
        <v>15</v>
      </c>
      <c r="G1340">
        <v>2.02</v>
      </c>
      <c r="H1340" s="71">
        <v>-1000</v>
      </c>
      <c r="I1340" t="s">
        <v>114</v>
      </c>
      <c r="J1340" s="72">
        <v>20192.310000000001</v>
      </c>
      <c r="K1340" s="72">
        <v>-2646366.54</v>
      </c>
    </row>
    <row r="1341" spans="5:11" x14ac:dyDescent="0.2">
      <c r="E1341" t="s">
        <v>552</v>
      </c>
      <c r="F1341" t="s">
        <v>15</v>
      </c>
      <c r="G1341">
        <v>100.54</v>
      </c>
      <c r="H1341" s="71">
        <v>-1000</v>
      </c>
      <c r="I1341" t="s">
        <v>115</v>
      </c>
      <c r="J1341" s="72">
        <v>1005400</v>
      </c>
      <c r="K1341" s="72">
        <v>-2666558.85</v>
      </c>
    </row>
    <row r="1342" spans="5:11" x14ac:dyDescent="0.2">
      <c r="E1342" t="s">
        <v>552</v>
      </c>
      <c r="F1342" t="s">
        <v>15</v>
      </c>
      <c r="G1342">
        <v>100.54</v>
      </c>
      <c r="H1342" s="71">
        <v>-1000</v>
      </c>
      <c r="I1342" t="s">
        <v>113</v>
      </c>
      <c r="J1342">
        <v>-20</v>
      </c>
      <c r="K1342" s="72">
        <v>-3671958.85</v>
      </c>
    </row>
    <row r="1343" spans="5:11" x14ac:dyDescent="0.2">
      <c r="E1343" t="s">
        <v>552</v>
      </c>
      <c r="F1343" t="s">
        <v>15</v>
      </c>
      <c r="G1343">
        <v>2.02</v>
      </c>
      <c r="H1343" s="71">
        <v>-1000</v>
      </c>
      <c r="I1343" t="s">
        <v>114</v>
      </c>
      <c r="J1343" s="72">
        <v>20192.310000000001</v>
      </c>
      <c r="K1343" s="72">
        <v>-3671938.85</v>
      </c>
    </row>
    <row r="1344" spans="5:11" x14ac:dyDescent="0.2">
      <c r="E1344" t="s">
        <v>552</v>
      </c>
      <c r="F1344" t="s">
        <v>15</v>
      </c>
      <c r="G1344">
        <v>100.54</v>
      </c>
      <c r="H1344" s="71">
        <v>-1000</v>
      </c>
      <c r="I1344" t="s">
        <v>115</v>
      </c>
      <c r="J1344" s="72">
        <v>1005400</v>
      </c>
      <c r="K1344" s="72">
        <v>-3692131.15</v>
      </c>
    </row>
    <row r="1345" spans="5:11" x14ac:dyDescent="0.2">
      <c r="E1345" t="s">
        <v>552</v>
      </c>
      <c r="F1345" t="s">
        <v>15</v>
      </c>
      <c r="G1345">
        <v>100.54</v>
      </c>
      <c r="H1345" s="71">
        <v>-1000</v>
      </c>
      <c r="I1345" t="s">
        <v>113</v>
      </c>
      <c r="J1345">
        <v>-20</v>
      </c>
      <c r="K1345" s="72">
        <v>-4697531.1500000004</v>
      </c>
    </row>
    <row r="1346" spans="5:11" x14ac:dyDescent="0.2">
      <c r="E1346" t="s">
        <v>552</v>
      </c>
      <c r="F1346" t="s">
        <v>15</v>
      </c>
      <c r="G1346">
        <v>2.02</v>
      </c>
      <c r="H1346" s="71">
        <v>-1000</v>
      </c>
      <c r="I1346" t="s">
        <v>114</v>
      </c>
      <c r="J1346" s="72">
        <v>20192.310000000001</v>
      </c>
      <c r="K1346" s="72">
        <v>-4697511.1500000004</v>
      </c>
    </row>
    <row r="1347" spans="5:11" x14ac:dyDescent="0.2">
      <c r="E1347" t="s">
        <v>552</v>
      </c>
      <c r="F1347" t="s">
        <v>15</v>
      </c>
      <c r="G1347">
        <v>100.54</v>
      </c>
      <c r="H1347" s="71">
        <v>-1000</v>
      </c>
      <c r="I1347" t="s">
        <v>115</v>
      </c>
      <c r="J1347" s="72">
        <v>1005400</v>
      </c>
      <c r="K1347" s="72">
        <v>-4717703.46</v>
      </c>
    </row>
    <row r="1348" spans="5:11" x14ac:dyDescent="0.2">
      <c r="E1348" t="s">
        <v>552</v>
      </c>
      <c r="F1348" t="s">
        <v>15</v>
      </c>
      <c r="G1348">
        <v>100.54</v>
      </c>
      <c r="H1348" s="71">
        <v>-1000</v>
      </c>
      <c r="I1348" t="s">
        <v>113</v>
      </c>
      <c r="J1348">
        <v>-20</v>
      </c>
      <c r="K1348" s="72">
        <v>-5723103.46</v>
      </c>
    </row>
    <row r="1349" spans="5:11" x14ac:dyDescent="0.2">
      <c r="E1349" t="s">
        <v>552</v>
      </c>
      <c r="F1349" t="s">
        <v>15</v>
      </c>
      <c r="G1349">
        <v>2.02</v>
      </c>
      <c r="H1349" s="71">
        <v>-1000</v>
      </c>
      <c r="I1349" t="s">
        <v>114</v>
      </c>
      <c r="J1349" s="72">
        <v>20192.310000000001</v>
      </c>
      <c r="K1349" s="72">
        <v>-5723083.46</v>
      </c>
    </row>
    <row r="1350" spans="5:11" x14ac:dyDescent="0.2">
      <c r="E1350" t="s">
        <v>552</v>
      </c>
      <c r="F1350" t="s">
        <v>15</v>
      </c>
      <c r="G1350">
        <v>100.54</v>
      </c>
      <c r="H1350" s="71">
        <v>-1000</v>
      </c>
      <c r="I1350" t="s">
        <v>115</v>
      </c>
      <c r="J1350" s="72">
        <v>1005400</v>
      </c>
      <c r="K1350" s="72">
        <v>-5743275.7699999996</v>
      </c>
    </row>
    <row r="1351" spans="5:11" x14ac:dyDescent="0.2">
      <c r="E1351" t="s">
        <v>552</v>
      </c>
      <c r="F1351" t="s">
        <v>15</v>
      </c>
      <c r="G1351">
        <v>100.54</v>
      </c>
      <c r="H1351" s="71">
        <v>-1000</v>
      </c>
      <c r="I1351" t="s">
        <v>113</v>
      </c>
      <c r="J1351">
        <v>-20</v>
      </c>
      <c r="K1351" s="72">
        <v>-6748675.7699999996</v>
      </c>
    </row>
    <row r="1352" spans="5:11" x14ac:dyDescent="0.2">
      <c r="E1352" t="s">
        <v>552</v>
      </c>
      <c r="F1352" t="s">
        <v>15</v>
      </c>
      <c r="G1352">
        <v>2.02</v>
      </c>
      <c r="H1352" s="71">
        <v>-1000</v>
      </c>
      <c r="I1352" t="s">
        <v>114</v>
      </c>
      <c r="J1352" s="72">
        <v>20192.310000000001</v>
      </c>
      <c r="K1352" s="72">
        <v>-6748655.7699999996</v>
      </c>
    </row>
    <row r="1353" spans="5:11" x14ac:dyDescent="0.2">
      <c r="E1353" t="s">
        <v>552</v>
      </c>
      <c r="F1353" t="s">
        <v>15</v>
      </c>
      <c r="G1353">
        <v>100.54</v>
      </c>
      <c r="H1353" s="71">
        <v>-1000</v>
      </c>
      <c r="I1353" t="s">
        <v>115</v>
      </c>
      <c r="J1353" s="72">
        <v>1005400</v>
      </c>
      <c r="K1353" s="72">
        <v>-6768848.0800000001</v>
      </c>
    </row>
    <row r="1354" spans="5:11" x14ac:dyDescent="0.2">
      <c r="E1354" t="s">
        <v>553</v>
      </c>
      <c r="F1354" t="s">
        <v>15</v>
      </c>
      <c r="G1354">
        <v>100.5</v>
      </c>
      <c r="H1354" s="71">
        <v>-1000</v>
      </c>
      <c r="I1354" t="s">
        <v>113</v>
      </c>
      <c r="J1354">
        <v>-20</v>
      </c>
      <c r="K1354" s="72">
        <v>-7774248.0800000001</v>
      </c>
    </row>
    <row r="1355" spans="5:11" x14ac:dyDescent="0.2">
      <c r="E1355" t="s">
        <v>553</v>
      </c>
      <c r="F1355" t="s">
        <v>15</v>
      </c>
      <c r="G1355">
        <v>2.0099999999999998</v>
      </c>
      <c r="H1355" s="71">
        <v>-1000</v>
      </c>
      <c r="I1355" t="s">
        <v>114</v>
      </c>
      <c r="J1355" s="72">
        <v>20112.18</v>
      </c>
      <c r="K1355" s="72">
        <v>-7774228.0800000001</v>
      </c>
    </row>
    <row r="1356" spans="5:11" x14ac:dyDescent="0.2">
      <c r="E1356" t="s">
        <v>553</v>
      </c>
      <c r="F1356" t="s">
        <v>15</v>
      </c>
      <c r="G1356">
        <v>100.5</v>
      </c>
      <c r="H1356" s="71">
        <v>-1000</v>
      </c>
      <c r="I1356" t="s">
        <v>115</v>
      </c>
      <c r="J1356" s="72">
        <v>1005000</v>
      </c>
      <c r="K1356" s="72">
        <v>-7794340.2599999998</v>
      </c>
    </row>
    <row r="1357" spans="5:11" x14ac:dyDescent="0.2">
      <c r="E1357" t="s">
        <v>553</v>
      </c>
      <c r="F1357" t="s">
        <v>15</v>
      </c>
      <c r="G1357">
        <v>100.5</v>
      </c>
      <c r="H1357" s="71">
        <v>-1000</v>
      </c>
      <c r="I1357" t="s">
        <v>113</v>
      </c>
      <c r="J1357">
        <v>-20</v>
      </c>
      <c r="K1357" s="72">
        <v>-8799340.2599999998</v>
      </c>
    </row>
    <row r="1358" spans="5:11" x14ac:dyDescent="0.2">
      <c r="E1358" t="s">
        <v>553</v>
      </c>
      <c r="F1358" t="s">
        <v>15</v>
      </c>
      <c r="G1358">
        <v>2.0099999999999998</v>
      </c>
      <c r="H1358" s="71">
        <v>-1000</v>
      </c>
      <c r="I1358" t="s">
        <v>114</v>
      </c>
      <c r="J1358" s="72">
        <v>20112.18</v>
      </c>
      <c r="K1358" s="72">
        <v>-8799320.2599999998</v>
      </c>
    </row>
    <row r="1359" spans="5:11" x14ac:dyDescent="0.2">
      <c r="E1359" t="s">
        <v>553</v>
      </c>
      <c r="F1359" t="s">
        <v>15</v>
      </c>
      <c r="G1359">
        <v>100.5</v>
      </c>
      <c r="H1359" s="71">
        <v>-1000</v>
      </c>
      <c r="I1359" t="s">
        <v>115</v>
      </c>
      <c r="J1359" s="72">
        <v>1005000</v>
      </c>
      <c r="K1359" s="72">
        <v>-8819432.4399999995</v>
      </c>
    </row>
    <row r="1360" spans="5:11" x14ac:dyDescent="0.2">
      <c r="E1360" t="s">
        <v>553</v>
      </c>
      <c r="F1360" t="s">
        <v>15</v>
      </c>
      <c r="G1360">
        <v>100.5</v>
      </c>
      <c r="H1360" s="71">
        <v>-1000</v>
      </c>
      <c r="I1360" t="s">
        <v>113</v>
      </c>
      <c r="J1360">
        <v>-20</v>
      </c>
      <c r="K1360" s="72">
        <v>-9824432.4399999995</v>
      </c>
    </row>
    <row r="1361" spans="5:11" x14ac:dyDescent="0.2">
      <c r="E1361" t="s">
        <v>553</v>
      </c>
      <c r="F1361" t="s">
        <v>15</v>
      </c>
      <c r="G1361">
        <v>2.0099999999999998</v>
      </c>
      <c r="H1361" s="71">
        <v>-1000</v>
      </c>
      <c r="I1361" t="s">
        <v>114</v>
      </c>
      <c r="J1361" s="72">
        <v>20112.18</v>
      </c>
      <c r="K1361" s="72">
        <v>-9824412.4399999995</v>
      </c>
    </row>
    <row r="1362" spans="5:11" x14ac:dyDescent="0.2">
      <c r="E1362" t="s">
        <v>553</v>
      </c>
      <c r="F1362" t="s">
        <v>15</v>
      </c>
      <c r="G1362">
        <v>100.5</v>
      </c>
      <c r="H1362" s="71">
        <v>-1000</v>
      </c>
      <c r="I1362" t="s">
        <v>115</v>
      </c>
      <c r="J1362" s="72">
        <v>1005000</v>
      </c>
      <c r="K1362" s="72">
        <v>-9844524.6199999992</v>
      </c>
    </row>
    <row r="1363" spans="5:11" x14ac:dyDescent="0.2">
      <c r="E1363" t="s">
        <v>553</v>
      </c>
      <c r="F1363" t="s">
        <v>15</v>
      </c>
      <c r="G1363">
        <v>100.5</v>
      </c>
      <c r="H1363" s="71">
        <v>-1000</v>
      </c>
      <c r="I1363" t="s">
        <v>113</v>
      </c>
      <c r="J1363">
        <v>-20</v>
      </c>
      <c r="K1363" s="72">
        <v>-10849524.619999999</v>
      </c>
    </row>
    <row r="1364" spans="5:11" x14ac:dyDescent="0.2">
      <c r="E1364" t="s">
        <v>553</v>
      </c>
      <c r="F1364" t="s">
        <v>15</v>
      </c>
      <c r="G1364">
        <v>2.0099999999999998</v>
      </c>
      <c r="H1364" s="71">
        <v>-1000</v>
      </c>
      <c r="I1364" t="s">
        <v>114</v>
      </c>
      <c r="J1364" s="72">
        <v>20112.18</v>
      </c>
      <c r="K1364" s="72">
        <v>-10849504.619999999</v>
      </c>
    </row>
    <row r="1365" spans="5:11" x14ac:dyDescent="0.2">
      <c r="E1365" t="s">
        <v>553</v>
      </c>
      <c r="F1365" t="s">
        <v>15</v>
      </c>
      <c r="G1365">
        <v>100.5</v>
      </c>
      <c r="H1365" s="71">
        <v>-1000</v>
      </c>
      <c r="I1365" t="s">
        <v>115</v>
      </c>
      <c r="J1365" s="72">
        <v>1005000</v>
      </c>
      <c r="K1365" s="72">
        <v>-10869616.789999999</v>
      </c>
    </row>
    <row r="1366" spans="5:11" x14ac:dyDescent="0.2">
      <c r="E1366" t="s">
        <v>425</v>
      </c>
      <c r="F1366" t="s">
        <v>15</v>
      </c>
      <c r="G1366">
        <v>100.48</v>
      </c>
      <c r="H1366" s="71">
        <v>-1000</v>
      </c>
      <c r="I1366" t="s">
        <v>113</v>
      </c>
      <c r="J1366">
        <v>-20</v>
      </c>
      <c r="K1366" s="72">
        <v>-11874616.789999999</v>
      </c>
    </row>
    <row r="1367" spans="5:11" x14ac:dyDescent="0.2">
      <c r="E1367" t="s">
        <v>425</v>
      </c>
      <c r="F1367" t="s">
        <v>15</v>
      </c>
      <c r="G1367">
        <v>2</v>
      </c>
      <c r="H1367" s="71">
        <v>-1000</v>
      </c>
      <c r="I1367" t="s">
        <v>114</v>
      </c>
      <c r="J1367" s="72">
        <v>20032.05</v>
      </c>
      <c r="K1367" s="72">
        <v>-11874596.789999999</v>
      </c>
    </row>
    <row r="1368" spans="5:11" x14ac:dyDescent="0.2">
      <c r="E1368" t="s">
        <v>425</v>
      </c>
      <c r="F1368" t="s">
        <v>15</v>
      </c>
      <c r="G1368">
        <v>100.48</v>
      </c>
      <c r="H1368" s="71">
        <v>-1000</v>
      </c>
      <c r="I1368" t="s">
        <v>115</v>
      </c>
      <c r="J1368" s="72">
        <v>1004800</v>
      </c>
      <c r="K1368" s="72">
        <v>-11894628.85</v>
      </c>
    </row>
    <row r="1369" spans="5:11" x14ac:dyDescent="0.2">
      <c r="E1369" t="s">
        <v>425</v>
      </c>
      <c r="F1369" t="s">
        <v>15</v>
      </c>
      <c r="G1369">
        <v>100.48</v>
      </c>
      <c r="H1369" s="71">
        <v>-1000</v>
      </c>
      <c r="I1369" t="s">
        <v>113</v>
      </c>
      <c r="J1369">
        <v>-20</v>
      </c>
      <c r="K1369" s="72">
        <v>-12899428.85</v>
      </c>
    </row>
    <row r="1370" spans="5:11" x14ac:dyDescent="0.2">
      <c r="E1370" t="s">
        <v>425</v>
      </c>
      <c r="F1370" t="s">
        <v>15</v>
      </c>
      <c r="G1370">
        <v>2</v>
      </c>
      <c r="H1370" s="71">
        <v>-1000</v>
      </c>
      <c r="I1370" t="s">
        <v>114</v>
      </c>
      <c r="J1370" s="72">
        <v>20032.05</v>
      </c>
      <c r="K1370" s="72">
        <v>-12899408.85</v>
      </c>
    </row>
    <row r="1371" spans="5:11" x14ac:dyDescent="0.2">
      <c r="E1371" t="s">
        <v>425</v>
      </c>
      <c r="F1371" t="s">
        <v>15</v>
      </c>
      <c r="G1371">
        <v>100.48</v>
      </c>
      <c r="H1371" s="71">
        <v>-1000</v>
      </c>
      <c r="I1371" t="s">
        <v>115</v>
      </c>
      <c r="J1371" s="72">
        <v>1004800</v>
      </c>
      <c r="K1371" s="72">
        <v>-12919440.9</v>
      </c>
    </row>
    <row r="1372" spans="5:11" x14ac:dyDescent="0.2">
      <c r="E1372" t="s">
        <v>425</v>
      </c>
      <c r="F1372" t="s">
        <v>15</v>
      </c>
      <c r="G1372">
        <v>100.48</v>
      </c>
      <c r="H1372" s="71">
        <v>-1000</v>
      </c>
      <c r="I1372" t="s">
        <v>113</v>
      </c>
      <c r="J1372">
        <v>-20</v>
      </c>
      <c r="K1372" s="72">
        <v>-13924240.9</v>
      </c>
    </row>
    <row r="1373" spans="5:11" x14ac:dyDescent="0.2">
      <c r="E1373" t="s">
        <v>425</v>
      </c>
      <c r="F1373" t="s">
        <v>15</v>
      </c>
      <c r="G1373">
        <v>2</v>
      </c>
      <c r="H1373" s="71">
        <v>-1000</v>
      </c>
      <c r="I1373" t="s">
        <v>114</v>
      </c>
      <c r="J1373" s="72">
        <v>20032.05</v>
      </c>
      <c r="K1373" s="72">
        <v>-13924220.9</v>
      </c>
    </row>
    <row r="1374" spans="5:11" x14ac:dyDescent="0.2">
      <c r="E1374" t="s">
        <v>425</v>
      </c>
      <c r="F1374" t="s">
        <v>15</v>
      </c>
      <c r="G1374">
        <v>100.48</v>
      </c>
      <c r="H1374" s="71">
        <v>-1000</v>
      </c>
      <c r="I1374" t="s">
        <v>115</v>
      </c>
      <c r="J1374" s="72">
        <v>1004800</v>
      </c>
      <c r="K1374" s="72">
        <v>-13944252.949999999</v>
      </c>
    </row>
    <row r="1375" spans="5:11" x14ac:dyDescent="0.2">
      <c r="E1375" t="s">
        <v>433</v>
      </c>
      <c r="F1375" t="s">
        <v>15</v>
      </c>
      <c r="G1375">
        <v>100.97</v>
      </c>
      <c r="H1375" s="71">
        <v>1000</v>
      </c>
      <c r="I1375" t="s">
        <v>113</v>
      </c>
      <c r="J1375">
        <v>-20</v>
      </c>
      <c r="K1375" s="72">
        <v>-14949052.949999999</v>
      </c>
    </row>
    <row r="1376" spans="5:11" x14ac:dyDescent="0.2">
      <c r="E1376" t="s">
        <v>433</v>
      </c>
      <c r="F1376" t="s">
        <v>15</v>
      </c>
      <c r="G1376">
        <v>1.88</v>
      </c>
      <c r="H1376" s="71">
        <v>1000</v>
      </c>
      <c r="I1376" t="s">
        <v>114</v>
      </c>
      <c r="J1376" s="72">
        <v>-18830.13</v>
      </c>
      <c r="K1376" s="72">
        <v>-14949032.949999999</v>
      </c>
    </row>
    <row r="1377" spans="5:11" x14ac:dyDescent="0.2">
      <c r="E1377" t="s">
        <v>433</v>
      </c>
      <c r="F1377" t="s">
        <v>15</v>
      </c>
      <c r="G1377">
        <v>100.97</v>
      </c>
      <c r="H1377" s="71">
        <v>1000</v>
      </c>
      <c r="I1377" t="s">
        <v>115</v>
      </c>
      <c r="J1377" s="72">
        <v>-1009700</v>
      </c>
      <c r="K1377" s="72">
        <v>-14930202.82</v>
      </c>
    </row>
    <row r="1378" spans="5:11" x14ac:dyDescent="0.2">
      <c r="E1378" t="s">
        <v>433</v>
      </c>
      <c r="F1378" t="s">
        <v>15</v>
      </c>
      <c r="G1378">
        <v>100.97</v>
      </c>
      <c r="H1378" s="71">
        <v>1000</v>
      </c>
      <c r="I1378" t="s">
        <v>113</v>
      </c>
      <c r="J1378">
        <v>-20</v>
      </c>
      <c r="K1378" s="72">
        <v>-13920502.82</v>
      </c>
    </row>
    <row r="1379" spans="5:11" x14ac:dyDescent="0.2">
      <c r="E1379" t="s">
        <v>433</v>
      </c>
      <c r="F1379" t="s">
        <v>15</v>
      </c>
      <c r="G1379">
        <v>1.88</v>
      </c>
      <c r="H1379" s="71">
        <v>1000</v>
      </c>
      <c r="I1379" t="s">
        <v>114</v>
      </c>
      <c r="J1379" s="72">
        <v>-18830.13</v>
      </c>
      <c r="K1379" s="72">
        <v>-13920482.82</v>
      </c>
    </row>
    <row r="1380" spans="5:11" x14ac:dyDescent="0.2">
      <c r="E1380" t="s">
        <v>433</v>
      </c>
      <c r="F1380" t="s">
        <v>15</v>
      </c>
      <c r="G1380">
        <v>100.97</v>
      </c>
      <c r="H1380" s="71">
        <v>1000</v>
      </c>
      <c r="I1380" t="s">
        <v>115</v>
      </c>
      <c r="J1380" s="72">
        <v>-1009700</v>
      </c>
      <c r="K1380" s="72">
        <v>-13901652.689999999</v>
      </c>
    </row>
    <row r="1381" spans="5:11" x14ac:dyDescent="0.2">
      <c r="E1381" t="s">
        <v>434</v>
      </c>
      <c r="F1381" t="s">
        <v>15</v>
      </c>
      <c r="G1381">
        <v>100.92</v>
      </c>
      <c r="H1381" s="71">
        <v>1000</v>
      </c>
      <c r="I1381" t="s">
        <v>113</v>
      </c>
      <c r="J1381">
        <v>-20</v>
      </c>
      <c r="K1381" s="72">
        <v>-12891952.689999999</v>
      </c>
    </row>
    <row r="1382" spans="5:11" x14ac:dyDescent="0.2">
      <c r="E1382" t="s">
        <v>434</v>
      </c>
      <c r="F1382" t="s">
        <v>15</v>
      </c>
      <c r="G1382">
        <v>1.88</v>
      </c>
      <c r="H1382" s="71">
        <v>1000</v>
      </c>
      <c r="I1382" t="s">
        <v>114</v>
      </c>
      <c r="J1382" s="72">
        <v>-18750</v>
      </c>
      <c r="K1382" s="72">
        <v>-12891932.689999999</v>
      </c>
    </row>
    <row r="1383" spans="5:11" x14ac:dyDescent="0.2">
      <c r="E1383" t="s">
        <v>434</v>
      </c>
      <c r="F1383" t="s">
        <v>15</v>
      </c>
      <c r="G1383">
        <v>100.92</v>
      </c>
      <c r="H1383" s="71">
        <v>1000</v>
      </c>
      <c r="I1383" t="s">
        <v>115</v>
      </c>
      <c r="J1383" s="72">
        <v>-1009200</v>
      </c>
      <c r="K1383" s="72">
        <v>-12873182.689999999</v>
      </c>
    </row>
    <row r="1384" spans="5:11" x14ac:dyDescent="0.2">
      <c r="E1384" t="s">
        <v>434</v>
      </c>
      <c r="F1384" t="s">
        <v>15</v>
      </c>
      <c r="G1384">
        <v>100.92</v>
      </c>
      <c r="H1384" s="71">
        <v>1000</v>
      </c>
      <c r="I1384" t="s">
        <v>113</v>
      </c>
      <c r="J1384">
        <v>-20</v>
      </c>
      <c r="K1384" s="72">
        <v>-11863982.689999999</v>
      </c>
    </row>
    <row r="1385" spans="5:11" x14ac:dyDescent="0.2">
      <c r="E1385" t="s">
        <v>434</v>
      </c>
      <c r="F1385" t="s">
        <v>15</v>
      </c>
      <c r="G1385">
        <v>1.88</v>
      </c>
      <c r="H1385" s="71">
        <v>1000</v>
      </c>
      <c r="I1385" t="s">
        <v>114</v>
      </c>
      <c r="J1385" s="72">
        <v>-18750</v>
      </c>
      <c r="K1385" s="72">
        <v>-11863962.689999999</v>
      </c>
    </row>
    <row r="1386" spans="5:11" x14ac:dyDescent="0.2">
      <c r="E1386" t="s">
        <v>434</v>
      </c>
      <c r="F1386" t="s">
        <v>15</v>
      </c>
      <c r="G1386">
        <v>100.92</v>
      </c>
      <c r="H1386" s="71">
        <v>1000</v>
      </c>
      <c r="I1386" t="s">
        <v>115</v>
      </c>
      <c r="J1386" s="72">
        <v>-1009200</v>
      </c>
      <c r="K1386" s="72">
        <v>-11845212.689999999</v>
      </c>
    </row>
    <row r="1387" spans="5:11" x14ac:dyDescent="0.2">
      <c r="E1387" t="s">
        <v>434</v>
      </c>
      <c r="F1387" t="s">
        <v>15</v>
      </c>
      <c r="G1387">
        <v>100.92</v>
      </c>
      <c r="H1387" s="71">
        <v>1000</v>
      </c>
      <c r="I1387" t="s">
        <v>113</v>
      </c>
      <c r="J1387">
        <v>-20</v>
      </c>
      <c r="K1387" s="72">
        <v>-10836012.689999999</v>
      </c>
    </row>
    <row r="1388" spans="5:11" x14ac:dyDescent="0.2">
      <c r="E1388" t="s">
        <v>434</v>
      </c>
      <c r="F1388" t="s">
        <v>15</v>
      </c>
      <c r="G1388">
        <v>1.88</v>
      </c>
      <c r="H1388" s="71">
        <v>1000</v>
      </c>
      <c r="I1388" t="s">
        <v>114</v>
      </c>
      <c r="J1388" s="72">
        <v>-18750</v>
      </c>
      <c r="K1388" s="72">
        <v>-10835992.689999999</v>
      </c>
    </row>
    <row r="1389" spans="5:11" x14ac:dyDescent="0.2">
      <c r="E1389" t="s">
        <v>434</v>
      </c>
      <c r="F1389" t="s">
        <v>15</v>
      </c>
      <c r="G1389">
        <v>100.92</v>
      </c>
      <c r="H1389" s="71">
        <v>1000</v>
      </c>
      <c r="I1389" t="s">
        <v>115</v>
      </c>
      <c r="J1389" s="72">
        <v>-1009200</v>
      </c>
      <c r="K1389" s="72">
        <v>-10817242.689999999</v>
      </c>
    </row>
    <row r="1390" spans="5:11" x14ac:dyDescent="0.2">
      <c r="E1390" t="s">
        <v>434</v>
      </c>
      <c r="F1390" t="s">
        <v>15</v>
      </c>
      <c r="G1390">
        <v>100.92</v>
      </c>
      <c r="H1390" s="71">
        <v>1000</v>
      </c>
      <c r="I1390" t="s">
        <v>113</v>
      </c>
      <c r="J1390">
        <v>-20</v>
      </c>
      <c r="K1390" s="72">
        <v>-9808042.6899999995</v>
      </c>
    </row>
    <row r="1391" spans="5:11" x14ac:dyDescent="0.2">
      <c r="E1391" t="s">
        <v>434</v>
      </c>
      <c r="F1391" t="s">
        <v>15</v>
      </c>
      <c r="G1391">
        <v>1.88</v>
      </c>
      <c r="H1391" s="71">
        <v>1000</v>
      </c>
      <c r="I1391" t="s">
        <v>114</v>
      </c>
      <c r="J1391" s="72">
        <v>-18750</v>
      </c>
      <c r="K1391" s="72">
        <v>-9808022.6899999995</v>
      </c>
    </row>
    <row r="1392" spans="5:11" x14ac:dyDescent="0.2">
      <c r="E1392" t="s">
        <v>434</v>
      </c>
      <c r="F1392" t="s">
        <v>15</v>
      </c>
      <c r="G1392">
        <v>100.92</v>
      </c>
      <c r="H1392" s="71">
        <v>1000</v>
      </c>
      <c r="I1392" t="s">
        <v>115</v>
      </c>
      <c r="J1392" s="72">
        <v>-1009200</v>
      </c>
      <c r="K1392" s="72">
        <v>-9789272.6899999995</v>
      </c>
    </row>
    <row r="1393" spans="5:11" x14ac:dyDescent="0.2">
      <c r="E1393" t="s">
        <v>434</v>
      </c>
      <c r="F1393" t="s">
        <v>15</v>
      </c>
      <c r="G1393">
        <v>100.92</v>
      </c>
      <c r="H1393" s="71">
        <v>1000</v>
      </c>
      <c r="I1393" t="s">
        <v>113</v>
      </c>
      <c r="J1393">
        <v>-20</v>
      </c>
      <c r="K1393" s="72">
        <v>-8780072.6899999995</v>
      </c>
    </row>
    <row r="1394" spans="5:11" x14ac:dyDescent="0.2">
      <c r="E1394" t="s">
        <v>434</v>
      </c>
      <c r="F1394" t="s">
        <v>15</v>
      </c>
      <c r="G1394">
        <v>1.88</v>
      </c>
      <c r="H1394" s="71">
        <v>1000</v>
      </c>
      <c r="I1394" t="s">
        <v>114</v>
      </c>
      <c r="J1394" s="72">
        <v>-18750</v>
      </c>
      <c r="K1394" s="72">
        <v>-8780052.6899999995</v>
      </c>
    </row>
    <row r="1395" spans="5:11" x14ac:dyDescent="0.2">
      <c r="E1395" t="s">
        <v>434</v>
      </c>
      <c r="F1395" t="s">
        <v>15</v>
      </c>
      <c r="G1395">
        <v>100.92</v>
      </c>
      <c r="H1395" s="71">
        <v>1000</v>
      </c>
      <c r="I1395" t="s">
        <v>115</v>
      </c>
      <c r="J1395" s="72">
        <v>-1009200</v>
      </c>
      <c r="K1395" s="72">
        <v>-8761302.6899999995</v>
      </c>
    </row>
    <row r="1396" spans="5:11" x14ac:dyDescent="0.2">
      <c r="E1396" t="s">
        <v>435</v>
      </c>
      <c r="F1396" t="s">
        <v>15</v>
      </c>
      <c r="G1396">
        <v>100.87</v>
      </c>
      <c r="H1396" s="71">
        <v>1000</v>
      </c>
      <c r="I1396" t="s">
        <v>113</v>
      </c>
      <c r="J1396">
        <v>-20</v>
      </c>
      <c r="K1396" s="72">
        <v>-7752102.6900000004</v>
      </c>
    </row>
    <row r="1397" spans="5:11" x14ac:dyDescent="0.2">
      <c r="E1397" t="s">
        <v>435</v>
      </c>
      <c r="F1397" t="s">
        <v>15</v>
      </c>
      <c r="G1397">
        <v>1.87</v>
      </c>
      <c r="H1397" s="71">
        <v>1000</v>
      </c>
      <c r="I1397" t="s">
        <v>114</v>
      </c>
      <c r="J1397" s="72">
        <v>-18669.87</v>
      </c>
      <c r="K1397" s="72">
        <v>-7752082.6900000004</v>
      </c>
    </row>
    <row r="1398" spans="5:11" x14ac:dyDescent="0.2">
      <c r="E1398" t="s">
        <v>435</v>
      </c>
      <c r="F1398" t="s">
        <v>15</v>
      </c>
      <c r="G1398">
        <v>100.87</v>
      </c>
      <c r="H1398" s="71">
        <v>1000</v>
      </c>
      <c r="I1398" t="s">
        <v>115</v>
      </c>
      <c r="J1398" s="72">
        <v>-1008700</v>
      </c>
      <c r="K1398" s="72">
        <v>-7733412.8200000003</v>
      </c>
    </row>
    <row r="1399" spans="5:11" x14ac:dyDescent="0.2">
      <c r="E1399" t="s">
        <v>435</v>
      </c>
      <c r="F1399" t="s">
        <v>15</v>
      </c>
      <c r="G1399">
        <v>100.87</v>
      </c>
      <c r="H1399" s="71">
        <v>1000</v>
      </c>
      <c r="I1399" t="s">
        <v>113</v>
      </c>
      <c r="J1399">
        <v>-20</v>
      </c>
      <c r="K1399" s="72">
        <v>-6724712.8200000003</v>
      </c>
    </row>
    <row r="1400" spans="5:11" x14ac:dyDescent="0.2">
      <c r="E1400" t="s">
        <v>435</v>
      </c>
      <c r="F1400" t="s">
        <v>15</v>
      </c>
      <c r="G1400">
        <v>1.87</v>
      </c>
      <c r="H1400" s="71">
        <v>1000</v>
      </c>
      <c r="I1400" t="s">
        <v>114</v>
      </c>
      <c r="J1400" s="72">
        <v>-18669.87</v>
      </c>
      <c r="K1400" s="72">
        <v>-6724692.8200000003</v>
      </c>
    </row>
    <row r="1401" spans="5:11" x14ac:dyDescent="0.2">
      <c r="E1401" t="s">
        <v>435</v>
      </c>
      <c r="F1401" t="s">
        <v>15</v>
      </c>
      <c r="G1401">
        <v>100.87</v>
      </c>
      <c r="H1401" s="71">
        <v>1000</v>
      </c>
      <c r="I1401" t="s">
        <v>115</v>
      </c>
      <c r="J1401" s="72">
        <v>-1008700</v>
      </c>
      <c r="K1401" s="72">
        <v>-6706022.9500000002</v>
      </c>
    </row>
    <row r="1402" spans="5:11" x14ac:dyDescent="0.2">
      <c r="E1402" t="s">
        <v>435</v>
      </c>
      <c r="F1402" t="s">
        <v>15</v>
      </c>
      <c r="G1402">
        <v>100.87</v>
      </c>
      <c r="H1402" s="71">
        <v>1000</v>
      </c>
      <c r="I1402" t="s">
        <v>113</v>
      </c>
      <c r="J1402">
        <v>-20</v>
      </c>
      <c r="K1402" s="72">
        <v>-5697322.9500000002</v>
      </c>
    </row>
    <row r="1403" spans="5:11" x14ac:dyDescent="0.2">
      <c r="E1403" t="s">
        <v>435</v>
      </c>
      <c r="F1403" t="s">
        <v>15</v>
      </c>
      <c r="G1403">
        <v>1.87</v>
      </c>
      <c r="H1403" s="71">
        <v>1000</v>
      </c>
      <c r="I1403" t="s">
        <v>114</v>
      </c>
      <c r="J1403" s="72">
        <v>-18669.87</v>
      </c>
      <c r="K1403" s="72">
        <v>-5697302.9500000002</v>
      </c>
    </row>
    <row r="1404" spans="5:11" x14ac:dyDescent="0.2">
      <c r="E1404" t="s">
        <v>435</v>
      </c>
      <c r="F1404" t="s">
        <v>15</v>
      </c>
      <c r="G1404">
        <v>100.87</v>
      </c>
      <c r="H1404" s="71">
        <v>1000</v>
      </c>
      <c r="I1404" t="s">
        <v>115</v>
      </c>
      <c r="J1404" s="72">
        <v>-1008700</v>
      </c>
      <c r="K1404" s="72">
        <v>-5678633.0800000001</v>
      </c>
    </row>
    <row r="1405" spans="5:11" x14ac:dyDescent="0.2">
      <c r="E1405" t="s">
        <v>435</v>
      </c>
      <c r="F1405" t="s">
        <v>15</v>
      </c>
      <c r="G1405">
        <v>100.87</v>
      </c>
      <c r="H1405" s="71">
        <v>1000</v>
      </c>
      <c r="I1405" t="s">
        <v>113</v>
      </c>
      <c r="J1405">
        <v>-20</v>
      </c>
      <c r="K1405" s="72">
        <v>-4669933.08</v>
      </c>
    </row>
    <row r="1406" spans="5:11" x14ac:dyDescent="0.2">
      <c r="E1406" t="s">
        <v>435</v>
      </c>
      <c r="F1406" t="s">
        <v>15</v>
      </c>
      <c r="G1406">
        <v>1.87</v>
      </c>
      <c r="H1406" s="71">
        <v>1000</v>
      </c>
      <c r="I1406" t="s">
        <v>114</v>
      </c>
      <c r="J1406" s="72">
        <v>-18669.87</v>
      </c>
      <c r="K1406" s="72">
        <v>-4669913.08</v>
      </c>
    </row>
    <row r="1407" spans="5:11" x14ac:dyDescent="0.2">
      <c r="E1407" t="s">
        <v>435</v>
      </c>
      <c r="F1407" t="s">
        <v>15</v>
      </c>
      <c r="G1407">
        <v>100.87</v>
      </c>
      <c r="H1407" s="71">
        <v>1000</v>
      </c>
      <c r="I1407" t="s">
        <v>115</v>
      </c>
      <c r="J1407" s="72">
        <v>-1008700</v>
      </c>
      <c r="K1407" s="72">
        <v>-4651243.21</v>
      </c>
    </row>
    <row r="1408" spans="5:11" x14ac:dyDescent="0.2">
      <c r="E1408" t="s">
        <v>435</v>
      </c>
      <c r="F1408" t="s">
        <v>15</v>
      </c>
      <c r="G1408">
        <v>100.87</v>
      </c>
      <c r="H1408" s="71">
        <v>1000</v>
      </c>
      <c r="I1408" t="s">
        <v>113</v>
      </c>
      <c r="J1408">
        <v>-20</v>
      </c>
      <c r="K1408" s="72">
        <v>-3642543.21</v>
      </c>
    </row>
    <row r="1409" spans="5:11" x14ac:dyDescent="0.2">
      <c r="E1409" t="s">
        <v>435</v>
      </c>
      <c r="F1409" t="s">
        <v>15</v>
      </c>
      <c r="G1409">
        <v>1.87</v>
      </c>
      <c r="H1409" s="71">
        <v>1000</v>
      </c>
      <c r="I1409" t="s">
        <v>114</v>
      </c>
      <c r="J1409" s="72">
        <v>-18669.87</v>
      </c>
      <c r="K1409" s="72">
        <v>-3642523.21</v>
      </c>
    </row>
    <row r="1410" spans="5:11" x14ac:dyDescent="0.2">
      <c r="E1410" t="s">
        <v>435</v>
      </c>
      <c r="F1410" t="s">
        <v>15</v>
      </c>
      <c r="G1410">
        <v>100.87</v>
      </c>
      <c r="H1410" s="71">
        <v>1000</v>
      </c>
      <c r="I1410" t="s">
        <v>115</v>
      </c>
      <c r="J1410" s="72">
        <v>-1008700</v>
      </c>
      <c r="K1410" s="72">
        <v>-3623853.33</v>
      </c>
    </row>
    <row r="1411" spans="5:11" x14ac:dyDescent="0.2">
      <c r="E1411" t="s">
        <v>435</v>
      </c>
      <c r="F1411" t="s">
        <v>15</v>
      </c>
      <c r="G1411">
        <v>100.87</v>
      </c>
      <c r="H1411" s="71">
        <v>1000</v>
      </c>
      <c r="I1411" t="s">
        <v>113</v>
      </c>
      <c r="J1411">
        <v>-20</v>
      </c>
      <c r="K1411" s="72">
        <v>-2615153.33</v>
      </c>
    </row>
    <row r="1412" spans="5:11" x14ac:dyDescent="0.2">
      <c r="E1412" t="s">
        <v>435</v>
      </c>
      <c r="F1412" t="s">
        <v>15</v>
      </c>
      <c r="G1412">
        <v>1.87</v>
      </c>
      <c r="H1412" s="71">
        <v>1000</v>
      </c>
      <c r="I1412" t="s">
        <v>114</v>
      </c>
      <c r="J1412" s="72">
        <v>-18669.87</v>
      </c>
      <c r="K1412" s="72">
        <v>-2615133.33</v>
      </c>
    </row>
    <row r="1413" spans="5:11" x14ac:dyDescent="0.2">
      <c r="E1413" t="s">
        <v>435</v>
      </c>
      <c r="F1413" t="s">
        <v>15</v>
      </c>
      <c r="G1413">
        <v>100.87</v>
      </c>
      <c r="H1413" s="71">
        <v>1000</v>
      </c>
      <c r="I1413" t="s">
        <v>115</v>
      </c>
      <c r="J1413" s="72">
        <v>-1008700</v>
      </c>
      <c r="K1413" s="72">
        <v>-2596463.46</v>
      </c>
    </row>
    <row r="1414" spans="5:11" x14ac:dyDescent="0.2">
      <c r="E1414" t="s">
        <v>436</v>
      </c>
      <c r="F1414" t="s">
        <v>15</v>
      </c>
      <c r="G1414">
        <v>100.87</v>
      </c>
      <c r="H1414" s="71">
        <v>1000</v>
      </c>
      <c r="I1414" t="s">
        <v>113</v>
      </c>
      <c r="J1414">
        <v>-20</v>
      </c>
      <c r="K1414" s="72">
        <v>-1587763.46</v>
      </c>
    </row>
    <row r="1415" spans="5:11" x14ac:dyDescent="0.2">
      <c r="E1415" t="s">
        <v>436</v>
      </c>
      <c r="F1415" t="s">
        <v>15</v>
      </c>
      <c r="G1415">
        <v>1.86</v>
      </c>
      <c r="H1415" s="71">
        <v>1000</v>
      </c>
      <c r="I1415" t="s">
        <v>114</v>
      </c>
      <c r="J1415" s="72">
        <v>-18589.740000000002</v>
      </c>
      <c r="K1415" s="72">
        <v>-1587743.46</v>
      </c>
    </row>
    <row r="1416" spans="5:11" x14ac:dyDescent="0.2">
      <c r="E1416" t="s">
        <v>436</v>
      </c>
      <c r="F1416" t="s">
        <v>15</v>
      </c>
      <c r="G1416">
        <v>100.87</v>
      </c>
      <c r="H1416" s="71">
        <v>1000</v>
      </c>
      <c r="I1416" t="s">
        <v>115</v>
      </c>
      <c r="J1416" s="72">
        <v>-1008700</v>
      </c>
      <c r="K1416" s="72">
        <v>-1569153.72</v>
      </c>
    </row>
    <row r="1417" spans="5:11" x14ac:dyDescent="0.2">
      <c r="E1417" t="s">
        <v>436</v>
      </c>
      <c r="F1417" t="s">
        <v>15</v>
      </c>
      <c r="G1417">
        <v>100.87</v>
      </c>
      <c r="H1417" s="71">
        <v>1000</v>
      </c>
      <c r="I1417" t="s">
        <v>113</v>
      </c>
      <c r="J1417">
        <v>-20</v>
      </c>
      <c r="K1417" s="72">
        <v>-560453.72</v>
      </c>
    </row>
    <row r="1418" spans="5:11" x14ac:dyDescent="0.2">
      <c r="E1418" t="s">
        <v>436</v>
      </c>
      <c r="F1418" t="s">
        <v>15</v>
      </c>
      <c r="G1418">
        <v>1.86</v>
      </c>
      <c r="H1418" s="71">
        <v>1000</v>
      </c>
      <c r="I1418" t="s">
        <v>114</v>
      </c>
      <c r="J1418" s="72">
        <v>-18589.740000000002</v>
      </c>
      <c r="K1418" s="72">
        <v>-560433.72</v>
      </c>
    </row>
    <row r="1419" spans="5:11" x14ac:dyDescent="0.2">
      <c r="E1419" t="s">
        <v>436</v>
      </c>
      <c r="F1419" t="s">
        <v>15</v>
      </c>
      <c r="G1419">
        <v>100.87</v>
      </c>
      <c r="H1419" s="71">
        <v>1000</v>
      </c>
      <c r="I1419" t="s">
        <v>115</v>
      </c>
      <c r="J1419" s="72">
        <v>-1008700</v>
      </c>
      <c r="K1419" s="72">
        <v>-541843.97</v>
      </c>
    </row>
    <row r="1420" spans="5:11" x14ac:dyDescent="0.2">
      <c r="E1420" t="s">
        <v>436</v>
      </c>
      <c r="F1420" t="s">
        <v>15</v>
      </c>
      <c r="G1420">
        <v>100.87</v>
      </c>
      <c r="H1420" s="71">
        <v>1000</v>
      </c>
      <c r="I1420" t="s">
        <v>113</v>
      </c>
      <c r="J1420">
        <v>-20</v>
      </c>
      <c r="K1420" s="72">
        <v>466856.03</v>
      </c>
    </row>
    <row r="1421" spans="5:11" x14ac:dyDescent="0.2">
      <c r="E1421" t="s">
        <v>436</v>
      </c>
      <c r="F1421" t="s">
        <v>15</v>
      </c>
      <c r="G1421">
        <v>1.86</v>
      </c>
      <c r="H1421" s="71">
        <v>1000</v>
      </c>
      <c r="I1421" t="s">
        <v>114</v>
      </c>
      <c r="J1421" s="72">
        <v>-18589.740000000002</v>
      </c>
      <c r="K1421" s="72">
        <v>466876.03</v>
      </c>
    </row>
    <row r="1422" spans="5:11" x14ac:dyDescent="0.2">
      <c r="E1422" t="s">
        <v>436</v>
      </c>
      <c r="F1422" t="s">
        <v>15</v>
      </c>
      <c r="G1422">
        <v>100.87</v>
      </c>
      <c r="H1422" s="71">
        <v>1000</v>
      </c>
      <c r="I1422" t="s">
        <v>115</v>
      </c>
      <c r="J1422" s="72">
        <v>-1008700</v>
      </c>
      <c r="K1422" s="72">
        <v>485465.77</v>
      </c>
    </row>
    <row r="1423" spans="5:11" x14ac:dyDescent="0.2">
      <c r="E1423" t="s">
        <v>436</v>
      </c>
      <c r="F1423" t="s">
        <v>15</v>
      </c>
      <c r="G1423">
        <v>100.87</v>
      </c>
      <c r="H1423" s="71">
        <v>1000</v>
      </c>
      <c r="I1423" t="s">
        <v>113</v>
      </c>
      <c r="J1423">
        <v>-20</v>
      </c>
      <c r="K1423" s="72">
        <v>1494165.77</v>
      </c>
    </row>
    <row r="1424" spans="5:11" x14ac:dyDescent="0.2">
      <c r="E1424" t="s">
        <v>436</v>
      </c>
      <c r="F1424" t="s">
        <v>15</v>
      </c>
      <c r="G1424">
        <v>1.86</v>
      </c>
      <c r="H1424" s="71">
        <v>1000</v>
      </c>
      <c r="I1424" t="s">
        <v>114</v>
      </c>
      <c r="J1424" s="72">
        <v>-18589.740000000002</v>
      </c>
      <c r="K1424" s="72">
        <v>1494185.77</v>
      </c>
    </row>
    <row r="1425" spans="5:11" x14ac:dyDescent="0.2">
      <c r="E1425" t="s">
        <v>436</v>
      </c>
      <c r="F1425" t="s">
        <v>15</v>
      </c>
      <c r="G1425">
        <v>100.87</v>
      </c>
      <c r="H1425" s="71">
        <v>1000</v>
      </c>
      <c r="I1425" t="s">
        <v>115</v>
      </c>
      <c r="J1425" s="72">
        <v>-1008700</v>
      </c>
      <c r="K1425" s="72">
        <v>1512775.51</v>
      </c>
    </row>
    <row r="1426" spans="5:11" x14ac:dyDescent="0.2">
      <c r="E1426" t="s">
        <v>436</v>
      </c>
      <c r="F1426" t="s">
        <v>15</v>
      </c>
      <c r="G1426">
        <v>100.87</v>
      </c>
      <c r="H1426" s="71">
        <v>1000</v>
      </c>
      <c r="I1426" t="s">
        <v>113</v>
      </c>
      <c r="J1426">
        <v>-20</v>
      </c>
      <c r="K1426" s="72">
        <v>2521475.5099999998</v>
      </c>
    </row>
    <row r="1427" spans="5:11" x14ac:dyDescent="0.2">
      <c r="E1427" t="s">
        <v>436</v>
      </c>
      <c r="F1427" t="s">
        <v>15</v>
      </c>
      <c r="G1427">
        <v>1.86</v>
      </c>
      <c r="H1427" s="71">
        <v>1000</v>
      </c>
      <c r="I1427" t="s">
        <v>114</v>
      </c>
      <c r="J1427" s="72">
        <v>-18589.740000000002</v>
      </c>
      <c r="K1427" s="72">
        <v>2521495.5099999998</v>
      </c>
    </row>
    <row r="1428" spans="5:11" x14ac:dyDescent="0.2">
      <c r="E1428" t="s">
        <v>436</v>
      </c>
      <c r="F1428" t="s">
        <v>15</v>
      </c>
      <c r="G1428">
        <v>100.87</v>
      </c>
      <c r="H1428" s="71">
        <v>1000</v>
      </c>
      <c r="I1428" t="s">
        <v>115</v>
      </c>
      <c r="J1428" s="72">
        <v>-1008700</v>
      </c>
      <c r="K1428" s="72">
        <v>2540085.2599999998</v>
      </c>
    </row>
    <row r="1429" spans="5:11" x14ac:dyDescent="0.2">
      <c r="E1429" t="s">
        <v>171</v>
      </c>
      <c r="F1429" t="s">
        <v>15</v>
      </c>
      <c r="G1429">
        <v>100.53</v>
      </c>
      <c r="H1429" s="71">
        <v>-1000</v>
      </c>
      <c r="I1429" t="s">
        <v>113</v>
      </c>
      <c r="J1429">
        <v>-20</v>
      </c>
      <c r="K1429" s="72">
        <v>3548785.26</v>
      </c>
    </row>
    <row r="1430" spans="5:11" x14ac:dyDescent="0.2">
      <c r="E1430" t="s">
        <v>171</v>
      </c>
      <c r="F1430" t="s">
        <v>15</v>
      </c>
      <c r="G1430">
        <v>1.71</v>
      </c>
      <c r="H1430" s="71">
        <v>-1000</v>
      </c>
      <c r="I1430" t="s">
        <v>114</v>
      </c>
      <c r="J1430" s="72">
        <v>17147.439999999999</v>
      </c>
      <c r="K1430" s="72">
        <v>3548805.26</v>
      </c>
    </row>
    <row r="1431" spans="5:11" x14ac:dyDescent="0.2">
      <c r="E1431" t="s">
        <v>171</v>
      </c>
      <c r="F1431" t="s">
        <v>15</v>
      </c>
      <c r="G1431">
        <v>100.53</v>
      </c>
      <c r="H1431" s="71">
        <v>-1000</v>
      </c>
      <c r="I1431" t="s">
        <v>115</v>
      </c>
      <c r="J1431" s="72">
        <v>1005300</v>
      </c>
      <c r="K1431" s="72">
        <v>3531657.82</v>
      </c>
    </row>
    <row r="1432" spans="5:11" x14ac:dyDescent="0.2">
      <c r="E1432" t="s">
        <v>174</v>
      </c>
      <c r="F1432" t="s">
        <v>15</v>
      </c>
      <c r="G1432">
        <v>100.34</v>
      </c>
      <c r="H1432" s="71">
        <v>-1000</v>
      </c>
      <c r="I1432" t="s">
        <v>113</v>
      </c>
      <c r="J1432">
        <v>-20</v>
      </c>
      <c r="K1432" s="72">
        <v>2526357.8199999998</v>
      </c>
    </row>
    <row r="1433" spans="5:11" x14ac:dyDescent="0.2">
      <c r="E1433" t="s">
        <v>174</v>
      </c>
      <c r="F1433" t="s">
        <v>15</v>
      </c>
      <c r="G1433">
        <v>1.69</v>
      </c>
      <c r="H1433" s="71">
        <v>-1000</v>
      </c>
      <c r="I1433" t="s">
        <v>114</v>
      </c>
      <c r="J1433" s="72">
        <v>16907.05</v>
      </c>
      <c r="K1433" s="72">
        <v>2526377.8199999998</v>
      </c>
    </row>
    <row r="1434" spans="5:11" x14ac:dyDescent="0.2">
      <c r="E1434" t="s">
        <v>174</v>
      </c>
      <c r="F1434" t="s">
        <v>15</v>
      </c>
      <c r="G1434">
        <v>100.34</v>
      </c>
      <c r="H1434" s="71">
        <v>-1000</v>
      </c>
      <c r="I1434" t="s">
        <v>115</v>
      </c>
      <c r="J1434" s="72">
        <v>1003400</v>
      </c>
      <c r="K1434" s="72">
        <v>2509470.77</v>
      </c>
    </row>
    <row r="1435" spans="5:11" x14ac:dyDescent="0.2">
      <c r="E1435" t="s">
        <v>174</v>
      </c>
      <c r="F1435" t="s">
        <v>15</v>
      </c>
      <c r="G1435">
        <v>100.34</v>
      </c>
      <c r="H1435" s="71">
        <v>-1000</v>
      </c>
      <c r="I1435" t="s">
        <v>113</v>
      </c>
      <c r="J1435">
        <v>-20</v>
      </c>
      <c r="K1435" s="72">
        <v>1506070.77</v>
      </c>
    </row>
    <row r="1436" spans="5:11" x14ac:dyDescent="0.2">
      <c r="E1436" t="s">
        <v>174</v>
      </c>
      <c r="F1436" t="s">
        <v>15</v>
      </c>
      <c r="G1436">
        <v>1.69</v>
      </c>
      <c r="H1436" s="71">
        <v>-1000</v>
      </c>
      <c r="I1436" t="s">
        <v>114</v>
      </c>
      <c r="J1436" s="72">
        <v>16907.05</v>
      </c>
      <c r="K1436" s="72">
        <v>1506090.77</v>
      </c>
    </row>
    <row r="1437" spans="5:11" x14ac:dyDescent="0.2">
      <c r="E1437" t="s">
        <v>174</v>
      </c>
      <c r="F1437" t="s">
        <v>15</v>
      </c>
      <c r="G1437">
        <v>100.34</v>
      </c>
      <c r="H1437" s="71">
        <v>-1000</v>
      </c>
      <c r="I1437" t="s">
        <v>115</v>
      </c>
      <c r="J1437" s="72">
        <v>1003400</v>
      </c>
      <c r="K1437" s="72">
        <v>1489183.72</v>
      </c>
    </row>
    <row r="1438" spans="5:11" x14ac:dyDescent="0.2">
      <c r="E1438" t="s">
        <v>174</v>
      </c>
      <c r="F1438" t="s">
        <v>15</v>
      </c>
      <c r="G1438">
        <v>100.34</v>
      </c>
      <c r="H1438" s="71">
        <v>-1000</v>
      </c>
      <c r="I1438" t="s">
        <v>113</v>
      </c>
      <c r="J1438">
        <v>-20</v>
      </c>
      <c r="K1438" s="72">
        <v>485783.72</v>
      </c>
    </row>
    <row r="1439" spans="5:11" x14ac:dyDescent="0.2">
      <c r="E1439" t="s">
        <v>174</v>
      </c>
      <c r="F1439" t="s">
        <v>15</v>
      </c>
      <c r="G1439">
        <v>1.69</v>
      </c>
      <c r="H1439" s="71">
        <v>-1000</v>
      </c>
      <c r="I1439" t="s">
        <v>114</v>
      </c>
      <c r="J1439" s="72">
        <v>16907.05</v>
      </c>
      <c r="K1439" s="72">
        <v>485803.72</v>
      </c>
    </row>
    <row r="1440" spans="5:11" x14ac:dyDescent="0.2">
      <c r="E1440" t="s">
        <v>174</v>
      </c>
      <c r="F1440" t="s">
        <v>15</v>
      </c>
      <c r="G1440">
        <v>100.34</v>
      </c>
      <c r="H1440" s="71">
        <v>-1000</v>
      </c>
      <c r="I1440" t="s">
        <v>115</v>
      </c>
      <c r="J1440" s="72">
        <v>1003400</v>
      </c>
      <c r="K1440" s="72">
        <v>468896.67</v>
      </c>
    </row>
    <row r="1441" spans="5:11" x14ac:dyDescent="0.2">
      <c r="E1441" t="s">
        <v>175</v>
      </c>
      <c r="F1441" t="s">
        <v>17</v>
      </c>
      <c r="G1441">
        <v>96.98</v>
      </c>
      <c r="H1441" s="71">
        <v>1000</v>
      </c>
      <c r="I1441" t="s">
        <v>113</v>
      </c>
      <c r="J1441">
        <v>-20</v>
      </c>
      <c r="K1441" s="72">
        <v>-534503.32999999996</v>
      </c>
    </row>
    <row r="1442" spans="5:11" x14ac:dyDescent="0.2">
      <c r="E1442" t="s">
        <v>175</v>
      </c>
      <c r="F1442" t="s">
        <v>17</v>
      </c>
      <c r="G1442">
        <v>1.65</v>
      </c>
      <c r="H1442" s="71">
        <v>1000</v>
      </c>
      <c r="I1442" t="s">
        <v>114</v>
      </c>
      <c r="J1442" s="72">
        <v>-16506.41</v>
      </c>
      <c r="K1442" s="72">
        <v>-534483.32999999996</v>
      </c>
    </row>
    <row r="1443" spans="5:11" x14ac:dyDescent="0.2">
      <c r="E1443" t="s">
        <v>175</v>
      </c>
      <c r="F1443" t="s">
        <v>17</v>
      </c>
      <c r="G1443">
        <v>96.98</v>
      </c>
      <c r="H1443" s="71">
        <v>1000</v>
      </c>
      <c r="I1443" t="s">
        <v>115</v>
      </c>
      <c r="J1443" s="72">
        <v>-969800</v>
      </c>
      <c r="K1443" s="72">
        <v>-517976.92</v>
      </c>
    </row>
    <row r="1444" spans="5:11" x14ac:dyDescent="0.2">
      <c r="E1444" t="s">
        <v>176</v>
      </c>
      <c r="F1444" t="s">
        <v>17</v>
      </c>
      <c r="G1444">
        <v>96.81</v>
      </c>
      <c r="H1444" s="71">
        <v>1000</v>
      </c>
      <c r="I1444" t="s">
        <v>113</v>
      </c>
      <c r="J1444">
        <v>-20</v>
      </c>
      <c r="K1444" s="72">
        <v>451823.08</v>
      </c>
    </row>
    <row r="1445" spans="5:11" x14ac:dyDescent="0.2">
      <c r="E1445" t="s">
        <v>176</v>
      </c>
      <c r="F1445" t="s">
        <v>17</v>
      </c>
      <c r="G1445">
        <v>1.64</v>
      </c>
      <c r="H1445" s="71">
        <v>1000</v>
      </c>
      <c r="I1445" t="s">
        <v>114</v>
      </c>
      <c r="J1445" s="72">
        <v>-16426.28</v>
      </c>
      <c r="K1445" s="72">
        <v>451843.08</v>
      </c>
    </row>
    <row r="1446" spans="5:11" x14ac:dyDescent="0.2">
      <c r="E1446" t="s">
        <v>176</v>
      </c>
      <c r="F1446" t="s">
        <v>17</v>
      </c>
      <c r="G1446">
        <v>96.81</v>
      </c>
      <c r="H1446" s="71">
        <v>1000</v>
      </c>
      <c r="I1446" t="s">
        <v>115</v>
      </c>
      <c r="J1446" s="72">
        <v>-968100</v>
      </c>
      <c r="K1446" s="72">
        <v>468269.36</v>
      </c>
    </row>
    <row r="1447" spans="5:11" x14ac:dyDescent="0.2">
      <c r="E1447" t="s">
        <v>443</v>
      </c>
      <c r="F1447" t="s">
        <v>15</v>
      </c>
      <c r="G1447">
        <v>100.48</v>
      </c>
      <c r="H1447" s="71">
        <v>-1000</v>
      </c>
      <c r="I1447" t="s">
        <v>113</v>
      </c>
      <c r="J1447">
        <v>-20</v>
      </c>
      <c r="K1447" s="72">
        <v>1436369.36</v>
      </c>
    </row>
    <row r="1448" spans="5:11" x14ac:dyDescent="0.2">
      <c r="E1448" t="s">
        <v>443</v>
      </c>
      <c r="F1448" t="s">
        <v>15</v>
      </c>
      <c r="G1448">
        <v>1.6</v>
      </c>
      <c r="H1448" s="71">
        <v>-1000</v>
      </c>
      <c r="I1448" t="s">
        <v>114</v>
      </c>
      <c r="J1448" s="72">
        <v>16025.64</v>
      </c>
      <c r="K1448" s="72">
        <v>1436389.36</v>
      </c>
    </row>
    <row r="1449" spans="5:11" x14ac:dyDescent="0.2">
      <c r="E1449" t="s">
        <v>443</v>
      </c>
      <c r="F1449" t="s">
        <v>15</v>
      </c>
      <c r="G1449">
        <v>100.48</v>
      </c>
      <c r="H1449" s="71">
        <v>-1000</v>
      </c>
      <c r="I1449" t="s">
        <v>115</v>
      </c>
      <c r="J1449" s="72">
        <v>1004800</v>
      </c>
      <c r="K1449" s="72">
        <v>1420363.72</v>
      </c>
    </row>
    <row r="1450" spans="5:11" x14ac:dyDescent="0.2">
      <c r="E1450" t="s">
        <v>443</v>
      </c>
      <c r="F1450" t="s">
        <v>15</v>
      </c>
      <c r="G1450">
        <v>100.48</v>
      </c>
      <c r="H1450" s="71">
        <v>-1000</v>
      </c>
      <c r="I1450" t="s">
        <v>113</v>
      </c>
      <c r="J1450">
        <v>-20</v>
      </c>
      <c r="K1450" s="72">
        <v>415563.72</v>
      </c>
    </row>
    <row r="1451" spans="5:11" x14ac:dyDescent="0.2">
      <c r="E1451" t="s">
        <v>443</v>
      </c>
      <c r="F1451" t="s">
        <v>15</v>
      </c>
      <c r="G1451">
        <v>1.6</v>
      </c>
      <c r="H1451" s="71">
        <v>-1000</v>
      </c>
      <c r="I1451" t="s">
        <v>114</v>
      </c>
      <c r="J1451" s="72">
        <v>16025.64</v>
      </c>
      <c r="K1451" s="72">
        <v>415583.72</v>
      </c>
    </row>
    <row r="1452" spans="5:11" x14ac:dyDescent="0.2">
      <c r="E1452" t="s">
        <v>443</v>
      </c>
      <c r="F1452" t="s">
        <v>15</v>
      </c>
      <c r="G1452">
        <v>100.48</v>
      </c>
      <c r="H1452" s="71">
        <v>-1000</v>
      </c>
      <c r="I1452" t="s">
        <v>115</v>
      </c>
      <c r="J1452" s="72">
        <v>1004800</v>
      </c>
      <c r="K1452" s="72">
        <v>399558.08</v>
      </c>
    </row>
    <row r="1453" spans="5:11" x14ac:dyDescent="0.2">
      <c r="E1453" t="s">
        <v>443</v>
      </c>
      <c r="F1453" t="s">
        <v>15</v>
      </c>
      <c r="G1453">
        <v>100.48</v>
      </c>
      <c r="H1453" s="71">
        <v>-1000</v>
      </c>
      <c r="I1453" t="s">
        <v>113</v>
      </c>
      <c r="J1453">
        <v>-20</v>
      </c>
      <c r="K1453" s="72">
        <v>-605241.92000000004</v>
      </c>
    </row>
    <row r="1454" spans="5:11" x14ac:dyDescent="0.2">
      <c r="E1454" t="s">
        <v>443</v>
      </c>
      <c r="F1454" t="s">
        <v>15</v>
      </c>
      <c r="G1454">
        <v>1.6</v>
      </c>
      <c r="H1454" s="71">
        <v>-1000</v>
      </c>
      <c r="I1454" t="s">
        <v>114</v>
      </c>
      <c r="J1454" s="72">
        <v>16025.64</v>
      </c>
      <c r="K1454" s="72">
        <v>-605221.92000000004</v>
      </c>
    </row>
    <row r="1455" spans="5:11" x14ac:dyDescent="0.2">
      <c r="E1455" t="s">
        <v>443</v>
      </c>
      <c r="F1455" t="s">
        <v>15</v>
      </c>
      <c r="G1455">
        <v>100.48</v>
      </c>
      <c r="H1455" s="71">
        <v>-1000</v>
      </c>
      <c r="I1455" t="s">
        <v>115</v>
      </c>
      <c r="J1455" s="72">
        <v>1004800</v>
      </c>
      <c r="K1455" s="72">
        <v>-621247.56000000006</v>
      </c>
    </row>
    <row r="1456" spans="5:11" x14ac:dyDescent="0.2">
      <c r="E1456" t="s">
        <v>443</v>
      </c>
      <c r="F1456" t="s">
        <v>15</v>
      </c>
      <c r="G1456">
        <v>100.48</v>
      </c>
      <c r="H1456" s="71">
        <v>-1000</v>
      </c>
      <c r="I1456" t="s">
        <v>113</v>
      </c>
      <c r="J1456">
        <v>-20</v>
      </c>
      <c r="K1456" s="72">
        <v>-1626047.56</v>
      </c>
    </row>
    <row r="1457" spans="5:11" x14ac:dyDescent="0.2">
      <c r="E1457" t="s">
        <v>443</v>
      </c>
      <c r="F1457" t="s">
        <v>15</v>
      </c>
      <c r="G1457">
        <v>1.6</v>
      </c>
      <c r="H1457" s="71">
        <v>-1000</v>
      </c>
      <c r="I1457" t="s">
        <v>114</v>
      </c>
      <c r="J1457" s="72">
        <v>16025.64</v>
      </c>
      <c r="K1457" s="72">
        <v>-1626027.56</v>
      </c>
    </row>
    <row r="1458" spans="5:11" x14ac:dyDescent="0.2">
      <c r="E1458" t="s">
        <v>443</v>
      </c>
      <c r="F1458" t="s">
        <v>15</v>
      </c>
      <c r="G1458">
        <v>100.48</v>
      </c>
      <c r="H1458" s="71">
        <v>-1000</v>
      </c>
      <c r="I1458" t="s">
        <v>115</v>
      </c>
      <c r="J1458" s="72">
        <v>1004800</v>
      </c>
      <c r="K1458" s="72">
        <v>-1642053.21</v>
      </c>
    </row>
    <row r="1459" spans="5:11" x14ac:dyDescent="0.2">
      <c r="E1459" t="s">
        <v>443</v>
      </c>
      <c r="F1459" t="s">
        <v>15</v>
      </c>
      <c r="G1459">
        <v>100.48</v>
      </c>
      <c r="H1459" s="71">
        <v>-1000</v>
      </c>
      <c r="I1459" t="s">
        <v>113</v>
      </c>
      <c r="J1459">
        <v>-20</v>
      </c>
      <c r="K1459" s="72">
        <v>-2646853.21</v>
      </c>
    </row>
    <row r="1460" spans="5:11" x14ac:dyDescent="0.2">
      <c r="E1460" t="s">
        <v>443</v>
      </c>
      <c r="F1460" t="s">
        <v>15</v>
      </c>
      <c r="G1460">
        <v>1.6</v>
      </c>
      <c r="H1460" s="71">
        <v>-1000</v>
      </c>
      <c r="I1460" t="s">
        <v>114</v>
      </c>
      <c r="J1460" s="72">
        <v>16025.64</v>
      </c>
      <c r="K1460" s="72">
        <v>-2646833.21</v>
      </c>
    </row>
    <row r="1461" spans="5:11" x14ac:dyDescent="0.2">
      <c r="E1461" t="s">
        <v>443</v>
      </c>
      <c r="F1461" t="s">
        <v>15</v>
      </c>
      <c r="G1461">
        <v>100.48</v>
      </c>
      <c r="H1461" s="71">
        <v>-1000</v>
      </c>
      <c r="I1461" t="s">
        <v>115</v>
      </c>
      <c r="J1461" s="72">
        <v>1004800</v>
      </c>
      <c r="K1461" s="72">
        <v>-2662858.85</v>
      </c>
    </row>
    <row r="1462" spans="5:11" x14ac:dyDescent="0.2">
      <c r="E1462" t="s">
        <v>444</v>
      </c>
      <c r="F1462" t="s">
        <v>15</v>
      </c>
      <c r="G1462">
        <v>100.43</v>
      </c>
      <c r="H1462" s="71">
        <v>-1000</v>
      </c>
      <c r="I1462" t="s">
        <v>113</v>
      </c>
      <c r="J1462">
        <v>-20</v>
      </c>
      <c r="K1462" s="72">
        <v>-3667658.85</v>
      </c>
    </row>
    <row r="1463" spans="5:11" x14ac:dyDescent="0.2">
      <c r="E1463" t="s">
        <v>444</v>
      </c>
      <c r="F1463" t="s">
        <v>15</v>
      </c>
      <c r="G1463">
        <v>1.59</v>
      </c>
      <c r="H1463" s="71">
        <v>-1000</v>
      </c>
      <c r="I1463" t="s">
        <v>114</v>
      </c>
      <c r="J1463" s="72">
        <v>15945.51</v>
      </c>
      <c r="K1463" s="72">
        <v>-3667638.85</v>
      </c>
    </row>
    <row r="1464" spans="5:11" x14ac:dyDescent="0.2">
      <c r="E1464" t="s">
        <v>444</v>
      </c>
      <c r="F1464" t="s">
        <v>15</v>
      </c>
      <c r="G1464">
        <v>100.43</v>
      </c>
      <c r="H1464" s="71">
        <v>-1000</v>
      </c>
      <c r="I1464" t="s">
        <v>115</v>
      </c>
      <c r="J1464" s="72">
        <v>1004300</v>
      </c>
      <c r="K1464" s="72">
        <v>-3683584.36</v>
      </c>
    </row>
    <row r="1465" spans="5:11" x14ac:dyDescent="0.2">
      <c r="E1465" t="s">
        <v>444</v>
      </c>
      <c r="F1465" t="s">
        <v>15</v>
      </c>
      <c r="G1465">
        <v>100.43</v>
      </c>
      <c r="H1465" s="71">
        <v>-1000</v>
      </c>
      <c r="I1465" t="s">
        <v>113</v>
      </c>
      <c r="J1465">
        <v>-20</v>
      </c>
      <c r="K1465" s="72">
        <v>-4687884.3600000003</v>
      </c>
    </row>
    <row r="1466" spans="5:11" x14ac:dyDescent="0.2">
      <c r="E1466" t="s">
        <v>444</v>
      </c>
      <c r="F1466" t="s">
        <v>15</v>
      </c>
      <c r="G1466">
        <v>1.59</v>
      </c>
      <c r="H1466" s="71">
        <v>-1000</v>
      </c>
      <c r="I1466" t="s">
        <v>114</v>
      </c>
      <c r="J1466" s="72">
        <v>15945.51</v>
      </c>
      <c r="K1466" s="72">
        <v>-4687864.3600000003</v>
      </c>
    </row>
    <row r="1467" spans="5:11" x14ac:dyDescent="0.2">
      <c r="E1467" t="s">
        <v>444</v>
      </c>
      <c r="F1467" t="s">
        <v>15</v>
      </c>
      <c r="G1467">
        <v>100.43</v>
      </c>
      <c r="H1467" s="71">
        <v>-1000</v>
      </c>
      <c r="I1467" t="s">
        <v>115</v>
      </c>
      <c r="J1467" s="72">
        <v>1004300</v>
      </c>
      <c r="K1467" s="72">
        <v>-4703809.87</v>
      </c>
    </row>
    <row r="1468" spans="5:11" x14ac:dyDescent="0.2">
      <c r="E1468" t="s">
        <v>444</v>
      </c>
      <c r="F1468" t="s">
        <v>15</v>
      </c>
      <c r="G1468">
        <v>100.43</v>
      </c>
      <c r="H1468" s="71">
        <v>-1000</v>
      </c>
      <c r="I1468" t="s">
        <v>113</v>
      </c>
      <c r="J1468">
        <v>-20</v>
      </c>
      <c r="K1468" s="72">
        <v>-5708109.8700000001</v>
      </c>
    </row>
    <row r="1469" spans="5:11" x14ac:dyDescent="0.2">
      <c r="E1469" t="s">
        <v>444</v>
      </c>
      <c r="F1469" t="s">
        <v>15</v>
      </c>
      <c r="G1469">
        <v>1.59</v>
      </c>
      <c r="H1469" s="71">
        <v>-1000</v>
      </c>
      <c r="I1469" t="s">
        <v>114</v>
      </c>
      <c r="J1469" s="72">
        <v>15945.51</v>
      </c>
      <c r="K1469" s="72">
        <v>-5708089.8700000001</v>
      </c>
    </row>
    <row r="1470" spans="5:11" x14ac:dyDescent="0.2">
      <c r="E1470" t="s">
        <v>444</v>
      </c>
      <c r="F1470" t="s">
        <v>15</v>
      </c>
      <c r="G1470">
        <v>100.43</v>
      </c>
      <c r="H1470" s="71">
        <v>-1000</v>
      </c>
      <c r="I1470" t="s">
        <v>115</v>
      </c>
      <c r="J1470" s="72">
        <v>1004300</v>
      </c>
      <c r="K1470" s="72">
        <v>-5724035.3799999999</v>
      </c>
    </row>
    <row r="1471" spans="5:11" x14ac:dyDescent="0.2">
      <c r="E1471" t="s">
        <v>444</v>
      </c>
      <c r="F1471" t="s">
        <v>15</v>
      </c>
      <c r="G1471">
        <v>100.43</v>
      </c>
      <c r="H1471" s="71">
        <v>-1000</v>
      </c>
      <c r="I1471" t="s">
        <v>113</v>
      </c>
      <c r="J1471">
        <v>-20</v>
      </c>
      <c r="K1471" s="72">
        <v>-6728335.3799999999</v>
      </c>
    </row>
    <row r="1472" spans="5:11" x14ac:dyDescent="0.2">
      <c r="E1472" t="s">
        <v>444</v>
      </c>
      <c r="F1472" t="s">
        <v>15</v>
      </c>
      <c r="G1472">
        <v>1.59</v>
      </c>
      <c r="H1472" s="71">
        <v>-1000</v>
      </c>
      <c r="I1472" t="s">
        <v>114</v>
      </c>
      <c r="J1472" s="72">
        <v>15945.51</v>
      </c>
      <c r="K1472" s="72">
        <v>-6728315.3799999999</v>
      </c>
    </row>
    <row r="1473" spans="5:11" x14ac:dyDescent="0.2">
      <c r="E1473" t="s">
        <v>444</v>
      </c>
      <c r="F1473" t="s">
        <v>15</v>
      </c>
      <c r="G1473">
        <v>100.43</v>
      </c>
      <c r="H1473" s="71">
        <v>-1000</v>
      </c>
      <c r="I1473" t="s">
        <v>115</v>
      </c>
      <c r="J1473" s="72">
        <v>1004300</v>
      </c>
      <c r="K1473" s="72">
        <v>-6744260.9000000004</v>
      </c>
    </row>
    <row r="1474" spans="5:11" x14ac:dyDescent="0.2">
      <c r="E1474" t="s">
        <v>444</v>
      </c>
      <c r="F1474" t="s">
        <v>15</v>
      </c>
      <c r="G1474">
        <v>100.43</v>
      </c>
      <c r="H1474" s="71">
        <v>-1000</v>
      </c>
      <c r="I1474" t="s">
        <v>113</v>
      </c>
      <c r="J1474">
        <v>-20</v>
      </c>
      <c r="K1474" s="72">
        <v>-7748560.9000000004</v>
      </c>
    </row>
    <row r="1475" spans="5:11" x14ac:dyDescent="0.2">
      <c r="E1475" t="s">
        <v>444</v>
      </c>
      <c r="F1475" t="s">
        <v>15</v>
      </c>
      <c r="G1475">
        <v>1.59</v>
      </c>
      <c r="H1475" s="71">
        <v>-1000</v>
      </c>
      <c r="I1475" t="s">
        <v>114</v>
      </c>
      <c r="J1475" s="72">
        <v>15945.51</v>
      </c>
      <c r="K1475" s="72">
        <v>-7748540.9000000004</v>
      </c>
    </row>
    <row r="1476" spans="5:11" x14ac:dyDescent="0.2">
      <c r="E1476" t="s">
        <v>444</v>
      </c>
      <c r="F1476" t="s">
        <v>15</v>
      </c>
      <c r="G1476">
        <v>100.43</v>
      </c>
      <c r="H1476" s="71">
        <v>-1000</v>
      </c>
      <c r="I1476" t="s">
        <v>115</v>
      </c>
      <c r="J1476" s="72">
        <v>1004300</v>
      </c>
      <c r="K1476" s="72">
        <v>-7764486.4100000001</v>
      </c>
    </row>
    <row r="1477" spans="5:11" x14ac:dyDescent="0.2">
      <c r="E1477" t="s">
        <v>444</v>
      </c>
      <c r="F1477" t="s">
        <v>15</v>
      </c>
      <c r="G1477">
        <v>100.43</v>
      </c>
      <c r="H1477" s="71">
        <v>-1000</v>
      </c>
      <c r="I1477" t="s">
        <v>113</v>
      </c>
      <c r="J1477">
        <v>-20</v>
      </c>
      <c r="K1477" s="72">
        <v>-8768786.4100000001</v>
      </c>
    </row>
    <row r="1478" spans="5:11" x14ac:dyDescent="0.2">
      <c r="E1478" t="s">
        <v>444</v>
      </c>
      <c r="F1478" t="s">
        <v>15</v>
      </c>
      <c r="G1478">
        <v>1.59</v>
      </c>
      <c r="H1478" s="71">
        <v>-1000</v>
      </c>
      <c r="I1478" t="s">
        <v>114</v>
      </c>
      <c r="J1478" s="72">
        <v>15945.51</v>
      </c>
      <c r="K1478" s="72">
        <v>-8768766.4100000001</v>
      </c>
    </row>
    <row r="1479" spans="5:11" x14ac:dyDescent="0.2">
      <c r="E1479" t="s">
        <v>444</v>
      </c>
      <c r="F1479" t="s">
        <v>15</v>
      </c>
      <c r="G1479">
        <v>100.43</v>
      </c>
      <c r="H1479" s="71">
        <v>-1000</v>
      </c>
      <c r="I1479" t="s">
        <v>115</v>
      </c>
      <c r="J1479" s="72">
        <v>1004300</v>
      </c>
      <c r="K1479" s="72">
        <v>-8784711.9199999999</v>
      </c>
    </row>
    <row r="1480" spans="5:11" x14ac:dyDescent="0.2">
      <c r="E1480" t="s">
        <v>304</v>
      </c>
      <c r="F1480" t="s">
        <v>15</v>
      </c>
      <c r="G1480">
        <v>100.44</v>
      </c>
      <c r="H1480" s="71">
        <v>-1000</v>
      </c>
      <c r="I1480" t="s">
        <v>113</v>
      </c>
      <c r="J1480">
        <v>-20</v>
      </c>
      <c r="K1480" s="72">
        <v>-9789011.9199999999</v>
      </c>
    </row>
    <row r="1481" spans="5:11" x14ac:dyDescent="0.2">
      <c r="E1481" t="s">
        <v>304</v>
      </c>
      <c r="F1481" t="s">
        <v>15</v>
      </c>
      <c r="G1481">
        <v>1.59</v>
      </c>
      <c r="H1481" s="71">
        <v>-1000</v>
      </c>
      <c r="I1481" t="s">
        <v>114</v>
      </c>
      <c r="J1481" s="72">
        <v>15865.38</v>
      </c>
      <c r="K1481" s="72">
        <v>-9788991.9199999999</v>
      </c>
    </row>
    <row r="1482" spans="5:11" x14ac:dyDescent="0.2">
      <c r="E1482" t="s">
        <v>304</v>
      </c>
      <c r="F1482" t="s">
        <v>15</v>
      </c>
      <c r="G1482">
        <v>100.44</v>
      </c>
      <c r="H1482" s="71">
        <v>-1000</v>
      </c>
      <c r="I1482" t="s">
        <v>115</v>
      </c>
      <c r="J1482" s="72">
        <v>1004400</v>
      </c>
      <c r="K1482" s="72">
        <v>-9804857.3100000005</v>
      </c>
    </row>
    <row r="1483" spans="5:11" x14ac:dyDescent="0.2">
      <c r="E1483" t="s">
        <v>304</v>
      </c>
      <c r="F1483" t="s">
        <v>15</v>
      </c>
      <c r="G1483">
        <v>100.44</v>
      </c>
      <c r="H1483" s="71">
        <v>-1000</v>
      </c>
      <c r="I1483" t="s">
        <v>113</v>
      </c>
      <c r="J1483">
        <v>-20</v>
      </c>
      <c r="K1483" s="72">
        <v>-10809257.310000001</v>
      </c>
    </row>
    <row r="1484" spans="5:11" x14ac:dyDescent="0.2">
      <c r="E1484" t="s">
        <v>304</v>
      </c>
      <c r="F1484" t="s">
        <v>15</v>
      </c>
      <c r="G1484">
        <v>1.59</v>
      </c>
      <c r="H1484" s="71">
        <v>-1000</v>
      </c>
      <c r="I1484" t="s">
        <v>114</v>
      </c>
      <c r="J1484" s="72">
        <v>15865.38</v>
      </c>
      <c r="K1484" s="72">
        <v>-10809237.310000001</v>
      </c>
    </row>
    <row r="1485" spans="5:11" x14ac:dyDescent="0.2">
      <c r="E1485" t="s">
        <v>304</v>
      </c>
      <c r="F1485" t="s">
        <v>15</v>
      </c>
      <c r="G1485">
        <v>100.44</v>
      </c>
      <c r="H1485" s="71">
        <v>-1000</v>
      </c>
      <c r="I1485" t="s">
        <v>115</v>
      </c>
      <c r="J1485" s="72">
        <v>1004400</v>
      </c>
      <c r="K1485" s="72">
        <v>-10825102.689999999</v>
      </c>
    </row>
    <row r="1486" spans="5:11" x14ac:dyDescent="0.2">
      <c r="E1486" t="s">
        <v>304</v>
      </c>
      <c r="F1486" t="s">
        <v>15</v>
      </c>
      <c r="G1486">
        <v>100.44</v>
      </c>
      <c r="H1486" s="71">
        <v>-1000</v>
      </c>
      <c r="I1486" t="s">
        <v>113</v>
      </c>
      <c r="J1486">
        <v>-20</v>
      </c>
      <c r="K1486" s="72">
        <v>-11829502.689999999</v>
      </c>
    </row>
    <row r="1487" spans="5:11" x14ac:dyDescent="0.2">
      <c r="E1487" t="s">
        <v>304</v>
      </c>
      <c r="F1487" t="s">
        <v>15</v>
      </c>
      <c r="G1487">
        <v>1.59</v>
      </c>
      <c r="H1487" s="71">
        <v>-1000</v>
      </c>
      <c r="I1487" t="s">
        <v>114</v>
      </c>
      <c r="J1487" s="72">
        <v>15865.38</v>
      </c>
      <c r="K1487" s="72">
        <v>-11829482.689999999</v>
      </c>
    </row>
    <row r="1488" spans="5:11" x14ac:dyDescent="0.2">
      <c r="E1488" t="s">
        <v>304</v>
      </c>
      <c r="F1488" t="s">
        <v>15</v>
      </c>
      <c r="G1488">
        <v>100.44</v>
      </c>
      <c r="H1488" s="71">
        <v>-1000</v>
      </c>
      <c r="I1488" t="s">
        <v>115</v>
      </c>
      <c r="J1488" s="72">
        <v>1004400</v>
      </c>
      <c r="K1488" s="72">
        <v>-11845348.08</v>
      </c>
    </row>
    <row r="1489" spans="5:11" x14ac:dyDescent="0.2">
      <c r="E1489" t="s">
        <v>304</v>
      </c>
      <c r="F1489" t="s">
        <v>15</v>
      </c>
      <c r="G1489">
        <v>100.44</v>
      </c>
      <c r="H1489" s="71">
        <v>-1000</v>
      </c>
      <c r="I1489" t="s">
        <v>113</v>
      </c>
      <c r="J1489">
        <v>-20</v>
      </c>
      <c r="K1489" s="72">
        <v>-12849748.08</v>
      </c>
    </row>
    <row r="1490" spans="5:11" x14ac:dyDescent="0.2">
      <c r="E1490" t="s">
        <v>304</v>
      </c>
      <c r="F1490" t="s">
        <v>15</v>
      </c>
      <c r="G1490">
        <v>1.59</v>
      </c>
      <c r="H1490" s="71">
        <v>-1000</v>
      </c>
      <c r="I1490" t="s">
        <v>114</v>
      </c>
      <c r="J1490" s="72">
        <v>15865.38</v>
      </c>
      <c r="K1490" s="72">
        <v>-12849728.08</v>
      </c>
    </row>
    <row r="1491" spans="5:11" x14ac:dyDescent="0.2">
      <c r="E1491" t="s">
        <v>304</v>
      </c>
      <c r="F1491" t="s">
        <v>15</v>
      </c>
      <c r="G1491">
        <v>100.44</v>
      </c>
      <c r="H1491" s="71">
        <v>-1000</v>
      </c>
      <c r="I1491" t="s">
        <v>115</v>
      </c>
      <c r="J1491" s="72">
        <v>1004400</v>
      </c>
      <c r="K1491" s="72">
        <v>-12865593.460000001</v>
      </c>
    </row>
    <row r="1492" spans="5:11" x14ac:dyDescent="0.2">
      <c r="E1492" t="s">
        <v>304</v>
      </c>
      <c r="F1492" t="s">
        <v>15</v>
      </c>
      <c r="G1492">
        <v>100.44</v>
      </c>
      <c r="H1492" s="71">
        <v>-1000</v>
      </c>
      <c r="I1492" t="s">
        <v>113</v>
      </c>
      <c r="J1492">
        <v>-20</v>
      </c>
      <c r="K1492" s="72">
        <v>-13869993.460000001</v>
      </c>
    </row>
    <row r="1493" spans="5:11" x14ac:dyDescent="0.2">
      <c r="E1493" t="s">
        <v>304</v>
      </c>
      <c r="F1493" t="s">
        <v>15</v>
      </c>
      <c r="G1493">
        <v>1.59</v>
      </c>
      <c r="H1493" s="71">
        <v>-1000</v>
      </c>
      <c r="I1493" t="s">
        <v>114</v>
      </c>
      <c r="J1493" s="72">
        <v>15865.38</v>
      </c>
      <c r="K1493" s="72">
        <v>-13869973.460000001</v>
      </c>
    </row>
    <row r="1494" spans="5:11" x14ac:dyDescent="0.2">
      <c r="E1494" t="s">
        <v>304</v>
      </c>
      <c r="F1494" t="s">
        <v>15</v>
      </c>
      <c r="G1494">
        <v>100.44</v>
      </c>
      <c r="H1494" s="71">
        <v>-1000</v>
      </c>
      <c r="I1494" t="s">
        <v>115</v>
      </c>
      <c r="J1494" s="72">
        <v>1004400</v>
      </c>
      <c r="K1494" s="72">
        <v>-13885838.85</v>
      </c>
    </row>
    <row r="1495" spans="5:11" x14ac:dyDescent="0.2">
      <c r="E1495" t="s">
        <v>554</v>
      </c>
      <c r="F1495" t="s">
        <v>17</v>
      </c>
      <c r="G1495">
        <v>94.05</v>
      </c>
      <c r="H1495" s="71">
        <v>1000</v>
      </c>
      <c r="I1495" t="s">
        <v>113</v>
      </c>
      <c r="J1495">
        <v>-20</v>
      </c>
      <c r="K1495" s="72">
        <v>-14890238.85</v>
      </c>
    </row>
    <row r="1496" spans="5:11" x14ac:dyDescent="0.2">
      <c r="E1496" t="s">
        <v>554</v>
      </c>
      <c r="F1496" t="s">
        <v>17</v>
      </c>
      <c r="G1496">
        <v>1.47</v>
      </c>
      <c r="H1496" s="71">
        <v>1000</v>
      </c>
      <c r="I1496" t="s">
        <v>114</v>
      </c>
      <c r="J1496" s="72">
        <v>-14743.59</v>
      </c>
      <c r="K1496" s="72">
        <v>-14890218.85</v>
      </c>
    </row>
    <row r="1497" spans="5:11" x14ac:dyDescent="0.2">
      <c r="E1497" t="s">
        <v>554</v>
      </c>
      <c r="F1497" t="s">
        <v>17</v>
      </c>
      <c r="G1497">
        <v>94.05</v>
      </c>
      <c r="H1497" s="71">
        <v>1000</v>
      </c>
      <c r="I1497" t="s">
        <v>115</v>
      </c>
      <c r="J1497" s="72">
        <v>-940500</v>
      </c>
      <c r="K1497" s="72">
        <v>-14875475.26</v>
      </c>
    </row>
    <row r="1498" spans="5:11" x14ac:dyDescent="0.2">
      <c r="E1498" t="s">
        <v>554</v>
      </c>
      <c r="F1498" t="s">
        <v>17</v>
      </c>
      <c r="G1498">
        <v>94.05</v>
      </c>
      <c r="H1498" s="71">
        <v>1000</v>
      </c>
      <c r="I1498" t="s">
        <v>113</v>
      </c>
      <c r="J1498">
        <v>-20</v>
      </c>
      <c r="K1498" s="72">
        <v>-13934975.26</v>
      </c>
    </row>
    <row r="1499" spans="5:11" x14ac:dyDescent="0.2">
      <c r="E1499" t="s">
        <v>554</v>
      </c>
      <c r="F1499" t="s">
        <v>17</v>
      </c>
      <c r="G1499">
        <v>1.47</v>
      </c>
      <c r="H1499" s="71">
        <v>1000</v>
      </c>
      <c r="I1499" t="s">
        <v>114</v>
      </c>
      <c r="J1499" s="72">
        <v>-14743.59</v>
      </c>
      <c r="K1499" s="72">
        <v>-13934955.26</v>
      </c>
    </row>
    <row r="1500" spans="5:11" x14ac:dyDescent="0.2">
      <c r="E1500" t="s">
        <v>554</v>
      </c>
      <c r="F1500" t="s">
        <v>17</v>
      </c>
      <c r="G1500">
        <v>94.05</v>
      </c>
      <c r="H1500" s="71">
        <v>1000</v>
      </c>
      <c r="I1500" t="s">
        <v>115</v>
      </c>
      <c r="J1500" s="72">
        <v>-940500</v>
      </c>
      <c r="K1500" s="72">
        <v>-13920211.67</v>
      </c>
    </row>
    <row r="1501" spans="5:11" x14ac:dyDescent="0.2">
      <c r="E1501" t="s">
        <v>555</v>
      </c>
      <c r="F1501" t="s">
        <v>17</v>
      </c>
      <c r="G1501">
        <v>93.41</v>
      </c>
      <c r="H1501" s="71">
        <v>1000</v>
      </c>
      <c r="I1501" t="s">
        <v>113</v>
      </c>
      <c r="J1501">
        <v>-20</v>
      </c>
      <c r="K1501" s="72">
        <v>-12979711.67</v>
      </c>
    </row>
    <row r="1502" spans="5:11" x14ac:dyDescent="0.2">
      <c r="E1502" t="s">
        <v>555</v>
      </c>
      <c r="F1502" t="s">
        <v>17</v>
      </c>
      <c r="G1502">
        <v>1.45</v>
      </c>
      <c r="H1502" s="71">
        <v>1000</v>
      </c>
      <c r="I1502" t="s">
        <v>114</v>
      </c>
      <c r="J1502" s="72">
        <v>-14503.21</v>
      </c>
      <c r="K1502" s="72">
        <v>-12979691.67</v>
      </c>
    </row>
    <row r="1503" spans="5:11" x14ac:dyDescent="0.2">
      <c r="E1503" t="s">
        <v>555</v>
      </c>
      <c r="F1503" t="s">
        <v>17</v>
      </c>
      <c r="G1503">
        <v>93.41</v>
      </c>
      <c r="H1503" s="71">
        <v>1000</v>
      </c>
      <c r="I1503" t="s">
        <v>115</v>
      </c>
      <c r="J1503" s="72">
        <v>-934100</v>
      </c>
      <c r="K1503" s="72">
        <v>-12965188.460000001</v>
      </c>
    </row>
    <row r="1504" spans="5:11" x14ac:dyDescent="0.2">
      <c r="E1504" t="s">
        <v>555</v>
      </c>
      <c r="F1504" t="s">
        <v>17</v>
      </c>
      <c r="G1504">
        <v>93.41</v>
      </c>
      <c r="H1504" s="71">
        <v>1000</v>
      </c>
      <c r="I1504" t="s">
        <v>113</v>
      </c>
      <c r="J1504">
        <v>-20</v>
      </c>
      <c r="K1504" s="72">
        <v>-12031088.460000001</v>
      </c>
    </row>
    <row r="1505" spans="5:11" x14ac:dyDescent="0.2">
      <c r="E1505" t="s">
        <v>555</v>
      </c>
      <c r="F1505" t="s">
        <v>17</v>
      </c>
      <c r="G1505">
        <v>1.45</v>
      </c>
      <c r="H1505" s="71">
        <v>1000</v>
      </c>
      <c r="I1505" t="s">
        <v>114</v>
      </c>
      <c r="J1505" s="72">
        <v>-14503.21</v>
      </c>
      <c r="K1505" s="72">
        <v>-12031068.460000001</v>
      </c>
    </row>
    <row r="1506" spans="5:11" x14ac:dyDescent="0.2">
      <c r="E1506" t="s">
        <v>555</v>
      </c>
      <c r="F1506" t="s">
        <v>17</v>
      </c>
      <c r="G1506">
        <v>93.41</v>
      </c>
      <c r="H1506" s="71">
        <v>1000</v>
      </c>
      <c r="I1506" t="s">
        <v>115</v>
      </c>
      <c r="J1506" s="72">
        <v>-934100</v>
      </c>
      <c r="K1506" s="72">
        <v>-12016565.26</v>
      </c>
    </row>
    <row r="1507" spans="5:11" x14ac:dyDescent="0.2">
      <c r="E1507" t="s">
        <v>555</v>
      </c>
      <c r="F1507" t="s">
        <v>17</v>
      </c>
      <c r="G1507">
        <v>93.41</v>
      </c>
      <c r="H1507" s="71">
        <v>1000</v>
      </c>
      <c r="I1507" t="s">
        <v>113</v>
      </c>
      <c r="J1507">
        <v>-20</v>
      </c>
      <c r="K1507" s="72">
        <v>-11082465.26</v>
      </c>
    </row>
    <row r="1508" spans="5:11" x14ac:dyDescent="0.2">
      <c r="E1508" t="s">
        <v>555</v>
      </c>
      <c r="F1508" t="s">
        <v>17</v>
      </c>
      <c r="G1508">
        <v>1.45</v>
      </c>
      <c r="H1508" s="71">
        <v>1000</v>
      </c>
      <c r="I1508" t="s">
        <v>114</v>
      </c>
      <c r="J1508" s="72">
        <v>-14503.21</v>
      </c>
      <c r="K1508" s="72">
        <v>-11082445.26</v>
      </c>
    </row>
    <row r="1509" spans="5:11" x14ac:dyDescent="0.2">
      <c r="E1509" t="s">
        <v>555</v>
      </c>
      <c r="F1509" t="s">
        <v>17</v>
      </c>
      <c r="G1509">
        <v>93.41</v>
      </c>
      <c r="H1509" s="71">
        <v>1000</v>
      </c>
      <c r="I1509" t="s">
        <v>115</v>
      </c>
      <c r="J1509" s="72">
        <v>-934100</v>
      </c>
      <c r="K1509" s="72">
        <v>-11067942.050000001</v>
      </c>
    </row>
    <row r="1510" spans="5:11" x14ac:dyDescent="0.2">
      <c r="E1510" t="s">
        <v>309</v>
      </c>
      <c r="F1510" t="s">
        <v>17</v>
      </c>
      <c r="G1510">
        <v>93.29</v>
      </c>
      <c r="H1510" s="71">
        <v>1000</v>
      </c>
      <c r="I1510" t="s">
        <v>113</v>
      </c>
      <c r="J1510">
        <v>-20</v>
      </c>
      <c r="K1510" s="72">
        <v>-10133842.050000001</v>
      </c>
    </row>
    <row r="1511" spans="5:11" x14ac:dyDescent="0.2">
      <c r="E1511" t="s">
        <v>309</v>
      </c>
      <c r="F1511" t="s">
        <v>17</v>
      </c>
      <c r="G1511">
        <v>1.44</v>
      </c>
      <c r="H1511" s="71">
        <v>1000</v>
      </c>
      <c r="I1511" t="s">
        <v>114</v>
      </c>
      <c r="J1511" s="72">
        <v>-14423.08</v>
      </c>
      <c r="K1511" s="72">
        <v>-10133822.050000001</v>
      </c>
    </row>
    <row r="1512" spans="5:11" x14ac:dyDescent="0.2">
      <c r="E1512" t="s">
        <v>309</v>
      </c>
      <c r="F1512" t="s">
        <v>17</v>
      </c>
      <c r="G1512">
        <v>93.29</v>
      </c>
      <c r="H1512" s="71">
        <v>1000</v>
      </c>
      <c r="I1512" t="s">
        <v>115</v>
      </c>
      <c r="J1512" s="72">
        <v>-932900</v>
      </c>
      <c r="K1512" s="72">
        <v>-10119398.970000001</v>
      </c>
    </row>
    <row r="1513" spans="5:11" x14ac:dyDescent="0.2">
      <c r="E1513" t="s">
        <v>309</v>
      </c>
      <c r="F1513" t="s">
        <v>17</v>
      </c>
      <c r="G1513">
        <v>93.29</v>
      </c>
      <c r="H1513" s="71">
        <v>1000</v>
      </c>
      <c r="I1513" t="s">
        <v>113</v>
      </c>
      <c r="J1513">
        <v>-20</v>
      </c>
      <c r="K1513" s="72">
        <v>-9186498.9700000007</v>
      </c>
    </row>
    <row r="1514" spans="5:11" x14ac:dyDescent="0.2">
      <c r="E1514" t="s">
        <v>309</v>
      </c>
      <c r="F1514" t="s">
        <v>17</v>
      </c>
      <c r="G1514">
        <v>1.44</v>
      </c>
      <c r="H1514" s="71">
        <v>1000</v>
      </c>
      <c r="I1514" t="s">
        <v>114</v>
      </c>
      <c r="J1514" s="72">
        <v>-14423.08</v>
      </c>
      <c r="K1514" s="72">
        <v>-9186478.9700000007</v>
      </c>
    </row>
    <row r="1515" spans="5:11" x14ac:dyDescent="0.2">
      <c r="E1515" t="s">
        <v>309</v>
      </c>
      <c r="F1515" t="s">
        <v>17</v>
      </c>
      <c r="G1515">
        <v>93.29</v>
      </c>
      <c r="H1515" s="71">
        <v>1000</v>
      </c>
      <c r="I1515" t="s">
        <v>115</v>
      </c>
      <c r="J1515" s="72">
        <v>-932900</v>
      </c>
      <c r="K1515" s="72">
        <v>-9172055.9000000004</v>
      </c>
    </row>
    <row r="1516" spans="5:11" x14ac:dyDescent="0.2">
      <c r="E1516" t="s">
        <v>309</v>
      </c>
      <c r="F1516" t="s">
        <v>17</v>
      </c>
      <c r="G1516">
        <v>93.29</v>
      </c>
      <c r="H1516" s="71">
        <v>1000</v>
      </c>
      <c r="I1516" t="s">
        <v>113</v>
      </c>
      <c r="J1516">
        <v>-20</v>
      </c>
      <c r="K1516" s="72">
        <v>-8239155.9000000004</v>
      </c>
    </row>
    <row r="1517" spans="5:11" x14ac:dyDescent="0.2">
      <c r="E1517" t="s">
        <v>309</v>
      </c>
      <c r="F1517" t="s">
        <v>17</v>
      </c>
      <c r="G1517">
        <v>1.44</v>
      </c>
      <c r="H1517" s="71">
        <v>1000</v>
      </c>
      <c r="I1517" t="s">
        <v>114</v>
      </c>
      <c r="J1517" s="72">
        <v>-14423.08</v>
      </c>
      <c r="K1517" s="72">
        <v>-8239135.9000000004</v>
      </c>
    </row>
    <row r="1518" spans="5:11" x14ac:dyDescent="0.2">
      <c r="E1518" t="s">
        <v>309</v>
      </c>
      <c r="F1518" t="s">
        <v>17</v>
      </c>
      <c r="G1518">
        <v>93.29</v>
      </c>
      <c r="H1518" s="71">
        <v>1000</v>
      </c>
      <c r="I1518" t="s">
        <v>115</v>
      </c>
      <c r="J1518" s="72">
        <v>-932900</v>
      </c>
      <c r="K1518" s="72">
        <v>-8224712.8200000003</v>
      </c>
    </row>
    <row r="1519" spans="5:11" x14ac:dyDescent="0.2">
      <c r="E1519" t="s">
        <v>309</v>
      </c>
      <c r="F1519" t="s">
        <v>17</v>
      </c>
      <c r="G1519">
        <v>93.29</v>
      </c>
      <c r="H1519" s="71">
        <v>1000</v>
      </c>
      <c r="I1519" t="s">
        <v>113</v>
      </c>
      <c r="J1519">
        <v>-20</v>
      </c>
      <c r="K1519" s="72">
        <v>-7291812.8200000003</v>
      </c>
    </row>
    <row r="1520" spans="5:11" x14ac:dyDescent="0.2">
      <c r="E1520" t="s">
        <v>309</v>
      </c>
      <c r="F1520" t="s">
        <v>17</v>
      </c>
      <c r="G1520">
        <v>1.44</v>
      </c>
      <c r="H1520" s="71">
        <v>1000</v>
      </c>
      <c r="I1520" t="s">
        <v>114</v>
      </c>
      <c r="J1520" s="72">
        <v>-14423.08</v>
      </c>
      <c r="K1520" s="72">
        <v>-7291792.8200000003</v>
      </c>
    </row>
    <row r="1521" spans="5:11" x14ac:dyDescent="0.2">
      <c r="E1521" t="s">
        <v>309</v>
      </c>
      <c r="F1521" t="s">
        <v>17</v>
      </c>
      <c r="G1521">
        <v>93.29</v>
      </c>
      <c r="H1521" s="71">
        <v>1000</v>
      </c>
      <c r="I1521" t="s">
        <v>115</v>
      </c>
      <c r="J1521" s="72">
        <v>-932900</v>
      </c>
      <c r="K1521" s="72">
        <v>-7277369.7400000002</v>
      </c>
    </row>
    <row r="1522" spans="5:11" x14ac:dyDescent="0.2">
      <c r="E1522" t="s">
        <v>310</v>
      </c>
      <c r="F1522" t="s">
        <v>17</v>
      </c>
      <c r="G1522">
        <v>93.09</v>
      </c>
      <c r="H1522" s="71">
        <v>1000</v>
      </c>
      <c r="I1522" t="s">
        <v>113</v>
      </c>
      <c r="J1522">
        <v>-20</v>
      </c>
      <c r="K1522" s="72">
        <v>-6344469.7400000002</v>
      </c>
    </row>
    <row r="1523" spans="5:11" x14ac:dyDescent="0.2">
      <c r="E1523" t="s">
        <v>310</v>
      </c>
      <c r="F1523" t="s">
        <v>17</v>
      </c>
      <c r="G1523">
        <v>1.43</v>
      </c>
      <c r="H1523" s="71">
        <v>1000</v>
      </c>
      <c r="I1523" t="s">
        <v>114</v>
      </c>
      <c r="J1523" s="72">
        <v>-14342.95</v>
      </c>
      <c r="K1523" s="72">
        <v>-6344449.7400000002</v>
      </c>
    </row>
    <row r="1524" spans="5:11" x14ac:dyDescent="0.2">
      <c r="E1524" t="s">
        <v>310</v>
      </c>
      <c r="F1524" t="s">
        <v>17</v>
      </c>
      <c r="G1524">
        <v>93.09</v>
      </c>
      <c r="H1524" s="71">
        <v>1000</v>
      </c>
      <c r="I1524" t="s">
        <v>115</v>
      </c>
      <c r="J1524" s="72">
        <v>-930900</v>
      </c>
      <c r="K1524" s="72">
        <v>-6330106.79</v>
      </c>
    </row>
    <row r="1525" spans="5:11" x14ac:dyDescent="0.2">
      <c r="E1525" t="s">
        <v>311</v>
      </c>
      <c r="F1525" t="s">
        <v>17</v>
      </c>
      <c r="G1525">
        <v>92.96</v>
      </c>
      <c r="H1525" s="71">
        <v>1000</v>
      </c>
      <c r="I1525" t="s">
        <v>113</v>
      </c>
      <c r="J1525">
        <v>-20</v>
      </c>
      <c r="K1525" s="72">
        <v>-5399206.79</v>
      </c>
    </row>
    <row r="1526" spans="5:11" x14ac:dyDescent="0.2">
      <c r="E1526" t="s">
        <v>311</v>
      </c>
      <c r="F1526" t="s">
        <v>17</v>
      </c>
      <c r="G1526">
        <v>1.43</v>
      </c>
      <c r="H1526" s="71">
        <v>1000</v>
      </c>
      <c r="I1526" t="s">
        <v>114</v>
      </c>
      <c r="J1526" s="72">
        <v>-14262.82</v>
      </c>
      <c r="K1526" s="72">
        <v>-5399186.79</v>
      </c>
    </row>
    <row r="1527" spans="5:11" x14ac:dyDescent="0.2">
      <c r="E1527" t="s">
        <v>311</v>
      </c>
      <c r="F1527" t="s">
        <v>17</v>
      </c>
      <c r="G1527">
        <v>92.96</v>
      </c>
      <c r="H1527" s="71">
        <v>1000</v>
      </c>
      <c r="I1527" t="s">
        <v>115</v>
      </c>
      <c r="J1527" s="72">
        <v>-929600</v>
      </c>
      <c r="K1527" s="72">
        <v>-5384923.9699999997</v>
      </c>
    </row>
    <row r="1528" spans="5:11" x14ac:dyDescent="0.2">
      <c r="E1528" t="s">
        <v>556</v>
      </c>
      <c r="F1528" t="s">
        <v>17</v>
      </c>
      <c r="G1528">
        <v>92.51</v>
      </c>
      <c r="H1528" s="71">
        <v>1000</v>
      </c>
      <c r="I1528" t="s">
        <v>113</v>
      </c>
      <c r="J1528">
        <v>-20</v>
      </c>
      <c r="K1528" s="72">
        <v>-4455323.97</v>
      </c>
    </row>
    <row r="1529" spans="5:11" x14ac:dyDescent="0.2">
      <c r="E1529" t="s">
        <v>556</v>
      </c>
      <c r="F1529" t="s">
        <v>17</v>
      </c>
      <c r="G1529">
        <v>1.39</v>
      </c>
      <c r="H1529" s="71">
        <v>1000</v>
      </c>
      <c r="I1529" t="s">
        <v>114</v>
      </c>
      <c r="J1529" s="72">
        <v>-13942.31</v>
      </c>
      <c r="K1529" s="72">
        <v>-4455303.97</v>
      </c>
    </row>
    <row r="1530" spans="5:11" x14ac:dyDescent="0.2">
      <c r="E1530" t="s">
        <v>556</v>
      </c>
      <c r="F1530" t="s">
        <v>17</v>
      </c>
      <c r="G1530">
        <v>92.51</v>
      </c>
      <c r="H1530" s="71">
        <v>1000</v>
      </c>
      <c r="I1530" t="s">
        <v>115</v>
      </c>
      <c r="J1530" s="72">
        <v>-925100</v>
      </c>
      <c r="K1530" s="72">
        <v>-4441361.67</v>
      </c>
    </row>
    <row r="1531" spans="5:11" x14ac:dyDescent="0.2">
      <c r="E1531" t="s">
        <v>556</v>
      </c>
      <c r="F1531" t="s">
        <v>17</v>
      </c>
      <c r="G1531">
        <v>92.51</v>
      </c>
      <c r="H1531" s="71">
        <v>1000</v>
      </c>
      <c r="I1531" t="s">
        <v>113</v>
      </c>
      <c r="J1531">
        <v>-20</v>
      </c>
      <c r="K1531" s="72">
        <v>-3516261.67</v>
      </c>
    </row>
    <row r="1532" spans="5:11" x14ac:dyDescent="0.2">
      <c r="E1532" t="s">
        <v>556</v>
      </c>
      <c r="F1532" t="s">
        <v>17</v>
      </c>
      <c r="G1532">
        <v>1.39</v>
      </c>
      <c r="H1532" s="71">
        <v>1000</v>
      </c>
      <c r="I1532" t="s">
        <v>114</v>
      </c>
      <c r="J1532" s="72">
        <v>-13942.31</v>
      </c>
      <c r="K1532" s="72">
        <v>-3516241.67</v>
      </c>
    </row>
    <row r="1533" spans="5:11" x14ac:dyDescent="0.2">
      <c r="E1533" t="s">
        <v>556</v>
      </c>
      <c r="F1533" t="s">
        <v>17</v>
      </c>
      <c r="G1533">
        <v>92.51</v>
      </c>
      <c r="H1533" s="71">
        <v>1000</v>
      </c>
      <c r="I1533" t="s">
        <v>115</v>
      </c>
      <c r="J1533" s="72">
        <v>-925100</v>
      </c>
      <c r="K1533" s="72">
        <v>-3502299.36</v>
      </c>
    </row>
    <row r="1534" spans="5:11" x14ac:dyDescent="0.2">
      <c r="E1534" t="s">
        <v>556</v>
      </c>
      <c r="F1534" t="s">
        <v>17</v>
      </c>
      <c r="G1534">
        <v>92.51</v>
      </c>
      <c r="H1534" s="71">
        <v>1000</v>
      </c>
      <c r="I1534" t="s">
        <v>113</v>
      </c>
      <c r="J1534">
        <v>-20</v>
      </c>
      <c r="K1534" s="72">
        <v>-2577199.36</v>
      </c>
    </row>
    <row r="1535" spans="5:11" x14ac:dyDescent="0.2">
      <c r="E1535" t="s">
        <v>556</v>
      </c>
      <c r="F1535" t="s">
        <v>17</v>
      </c>
      <c r="G1535">
        <v>1.39</v>
      </c>
      <c r="H1535" s="71">
        <v>1000</v>
      </c>
      <c r="I1535" t="s">
        <v>114</v>
      </c>
      <c r="J1535" s="72">
        <v>-13942.31</v>
      </c>
      <c r="K1535" s="72">
        <v>-2577179.36</v>
      </c>
    </row>
    <row r="1536" spans="5:11" x14ac:dyDescent="0.2">
      <c r="E1536" t="s">
        <v>556</v>
      </c>
      <c r="F1536" t="s">
        <v>17</v>
      </c>
      <c r="G1536">
        <v>92.51</v>
      </c>
      <c r="H1536" s="71">
        <v>1000</v>
      </c>
      <c r="I1536" t="s">
        <v>115</v>
      </c>
      <c r="J1536" s="72">
        <v>-925100</v>
      </c>
      <c r="K1536" s="72">
        <v>-2563237.0499999998</v>
      </c>
    </row>
    <row r="1537" spans="5:11" x14ac:dyDescent="0.2">
      <c r="E1537" t="s">
        <v>556</v>
      </c>
      <c r="F1537" t="s">
        <v>17</v>
      </c>
      <c r="G1537">
        <v>92.51</v>
      </c>
      <c r="H1537" s="71">
        <v>1000</v>
      </c>
      <c r="I1537" t="s">
        <v>113</v>
      </c>
      <c r="J1537">
        <v>-20</v>
      </c>
      <c r="K1537" s="72">
        <v>-1638137.05</v>
      </c>
    </row>
    <row r="1538" spans="5:11" x14ac:dyDescent="0.2">
      <c r="E1538" t="s">
        <v>556</v>
      </c>
      <c r="F1538" t="s">
        <v>17</v>
      </c>
      <c r="G1538">
        <v>1.39</v>
      </c>
      <c r="H1538" s="71">
        <v>1000</v>
      </c>
      <c r="I1538" t="s">
        <v>114</v>
      </c>
      <c r="J1538" s="72">
        <v>-13942.31</v>
      </c>
      <c r="K1538" s="72">
        <v>-1638117.05</v>
      </c>
    </row>
    <row r="1539" spans="5:11" x14ac:dyDescent="0.2">
      <c r="E1539" t="s">
        <v>556</v>
      </c>
      <c r="F1539" t="s">
        <v>17</v>
      </c>
      <c r="G1539">
        <v>92.51</v>
      </c>
      <c r="H1539" s="71">
        <v>1000</v>
      </c>
      <c r="I1539" t="s">
        <v>115</v>
      </c>
      <c r="J1539" s="72">
        <v>-925100</v>
      </c>
      <c r="K1539" s="72">
        <v>-1624174.74</v>
      </c>
    </row>
    <row r="1540" spans="5:11" x14ac:dyDescent="0.2">
      <c r="E1540" t="s">
        <v>557</v>
      </c>
      <c r="F1540" t="s">
        <v>17</v>
      </c>
      <c r="G1540">
        <v>92.45</v>
      </c>
      <c r="H1540" s="71">
        <v>1000</v>
      </c>
      <c r="I1540" t="s">
        <v>113</v>
      </c>
      <c r="J1540">
        <v>-20</v>
      </c>
      <c r="K1540" s="72">
        <v>-699074.74</v>
      </c>
    </row>
    <row r="1541" spans="5:11" x14ac:dyDescent="0.2">
      <c r="E1541" t="s">
        <v>557</v>
      </c>
      <c r="F1541" t="s">
        <v>17</v>
      </c>
      <c r="G1541">
        <v>1.39</v>
      </c>
      <c r="H1541" s="71">
        <v>1000</v>
      </c>
      <c r="I1541" t="s">
        <v>114</v>
      </c>
      <c r="J1541" s="72">
        <v>-13862.18</v>
      </c>
      <c r="K1541" s="72">
        <v>-699054.74</v>
      </c>
    </row>
    <row r="1542" spans="5:11" x14ac:dyDescent="0.2">
      <c r="E1542" t="s">
        <v>557</v>
      </c>
      <c r="F1542" t="s">
        <v>17</v>
      </c>
      <c r="G1542">
        <v>92.45</v>
      </c>
      <c r="H1542" s="71">
        <v>1000</v>
      </c>
      <c r="I1542" t="s">
        <v>115</v>
      </c>
      <c r="J1542" s="72">
        <v>-924500</v>
      </c>
      <c r="K1542" s="72">
        <v>-685192.56</v>
      </c>
    </row>
    <row r="1543" spans="5:11" x14ac:dyDescent="0.2">
      <c r="E1543" t="s">
        <v>557</v>
      </c>
      <c r="F1543" t="s">
        <v>17</v>
      </c>
      <c r="G1543">
        <v>92.45</v>
      </c>
      <c r="H1543" s="71">
        <v>1000</v>
      </c>
      <c r="I1543" t="s">
        <v>113</v>
      </c>
      <c r="J1543">
        <v>-20</v>
      </c>
      <c r="K1543" s="72">
        <v>239307.44</v>
      </c>
    </row>
    <row r="1544" spans="5:11" x14ac:dyDescent="0.2">
      <c r="E1544" t="s">
        <v>557</v>
      </c>
      <c r="F1544" t="s">
        <v>17</v>
      </c>
      <c r="G1544">
        <v>1.39</v>
      </c>
      <c r="H1544" s="71">
        <v>1000</v>
      </c>
      <c r="I1544" t="s">
        <v>114</v>
      </c>
      <c r="J1544" s="72">
        <v>-13862.18</v>
      </c>
      <c r="K1544" s="72">
        <v>239327.44</v>
      </c>
    </row>
    <row r="1545" spans="5:11" x14ac:dyDescent="0.2">
      <c r="E1545" t="s">
        <v>557</v>
      </c>
      <c r="F1545" t="s">
        <v>17</v>
      </c>
      <c r="G1545">
        <v>92.45</v>
      </c>
      <c r="H1545" s="71">
        <v>1000</v>
      </c>
      <c r="I1545" t="s">
        <v>115</v>
      </c>
      <c r="J1545" s="72">
        <v>-924500</v>
      </c>
      <c r="K1545" s="72">
        <v>253189.62</v>
      </c>
    </row>
    <row r="1546" spans="5:11" x14ac:dyDescent="0.2">
      <c r="E1546" t="s">
        <v>557</v>
      </c>
      <c r="F1546" t="s">
        <v>17</v>
      </c>
      <c r="G1546">
        <v>92.45</v>
      </c>
      <c r="H1546" s="71">
        <v>1000</v>
      </c>
      <c r="I1546" t="s">
        <v>113</v>
      </c>
      <c r="J1546">
        <v>-20</v>
      </c>
      <c r="K1546" s="72">
        <v>1177689.6200000001</v>
      </c>
    </row>
    <row r="1547" spans="5:11" x14ac:dyDescent="0.2">
      <c r="E1547" t="s">
        <v>557</v>
      </c>
      <c r="F1547" t="s">
        <v>17</v>
      </c>
      <c r="G1547">
        <v>1.39</v>
      </c>
      <c r="H1547" s="71">
        <v>1000</v>
      </c>
      <c r="I1547" t="s">
        <v>114</v>
      </c>
      <c r="J1547" s="72">
        <v>-13862.18</v>
      </c>
      <c r="K1547" s="72">
        <v>1177709.6200000001</v>
      </c>
    </row>
    <row r="1548" spans="5:11" x14ac:dyDescent="0.2">
      <c r="E1548" t="s">
        <v>557</v>
      </c>
      <c r="F1548" t="s">
        <v>17</v>
      </c>
      <c r="G1548">
        <v>92.45</v>
      </c>
      <c r="H1548" s="71">
        <v>1000</v>
      </c>
      <c r="I1548" t="s">
        <v>115</v>
      </c>
      <c r="J1548" s="72">
        <v>-924500</v>
      </c>
      <c r="K1548" s="72">
        <v>1191571.79</v>
      </c>
    </row>
    <row r="1549" spans="5:11" x14ac:dyDescent="0.2">
      <c r="E1549" t="s">
        <v>558</v>
      </c>
      <c r="F1549" t="s">
        <v>17</v>
      </c>
      <c r="G1549">
        <v>92.42</v>
      </c>
      <c r="H1549" s="71">
        <v>1000</v>
      </c>
      <c r="I1549" t="s">
        <v>113</v>
      </c>
      <c r="J1549">
        <v>-20</v>
      </c>
      <c r="K1549" s="72">
        <v>2116071.79</v>
      </c>
    </row>
    <row r="1550" spans="5:11" x14ac:dyDescent="0.2">
      <c r="E1550" t="s">
        <v>558</v>
      </c>
      <c r="F1550" t="s">
        <v>17</v>
      </c>
      <c r="G1550">
        <v>1.38</v>
      </c>
      <c r="H1550" s="71">
        <v>1000</v>
      </c>
      <c r="I1550" t="s">
        <v>114</v>
      </c>
      <c r="J1550" s="72">
        <v>-13782.05</v>
      </c>
      <c r="K1550" s="72">
        <v>2116091.79</v>
      </c>
    </row>
    <row r="1551" spans="5:11" x14ac:dyDescent="0.2">
      <c r="E1551" t="s">
        <v>558</v>
      </c>
      <c r="F1551" t="s">
        <v>17</v>
      </c>
      <c r="G1551">
        <v>92.42</v>
      </c>
      <c r="H1551" s="71">
        <v>1000</v>
      </c>
      <c r="I1551" t="s">
        <v>115</v>
      </c>
      <c r="J1551" s="72">
        <v>-924200</v>
      </c>
      <c r="K1551" s="72">
        <v>2129873.85</v>
      </c>
    </row>
    <row r="1552" spans="5:11" x14ac:dyDescent="0.2">
      <c r="E1552" t="s">
        <v>558</v>
      </c>
      <c r="F1552" t="s">
        <v>17</v>
      </c>
      <c r="G1552">
        <v>92.42</v>
      </c>
      <c r="H1552" s="71">
        <v>1000</v>
      </c>
      <c r="I1552" t="s">
        <v>113</v>
      </c>
      <c r="J1552">
        <v>-20</v>
      </c>
      <c r="K1552" s="72">
        <v>3054073.85</v>
      </c>
    </row>
    <row r="1553" spans="5:11" x14ac:dyDescent="0.2">
      <c r="E1553" t="s">
        <v>558</v>
      </c>
      <c r="F1553" t="s">
        <v>17</v>
      </c>
      <c r="G1553">
        <v>1.38</v>
      </c>
      <c r="H1553" s="71">
        <v>1000</v>
      </c>
      <c r="I1553" t="s">
        <v>114</v>
      </c>
      <c r="J1553" s="72">
        <v>-13782.05</v>
      </c>
      <c r="K1553" s="72">
        <v>3054093.85</v>
      </c>
    </row>
    <row r="1554" spans="5:11" x14ac:dyDescent="0.2">
      <c r="E1554" t="s">
        <v>558</v>
      </c>
      <c r="F1554" t="s">
        <v>17</v>
      </c>
      <c r="G1554">
        <v>92.42</v>
      </c>
      <c r="H1554" s="71">
        <v>1000</v>
      </c>
      <c r="I1554" t="s">
        <v>115</v>
      </c>
      <c r="J1554" s="72">
        <v>-924200</v>
      </c>
      <c r="K1554" s="72">
        <v>3067875.9</v>
      </c>
    </row>
    <row r="1555" spans="5:11" x14ac:dyDescent="0.2">
      <c r="E1555" t="s">
        <v>558</v>
      </c>
      <c r="F1555" t="s">
        <v>17</v>
      </c>
      <c r="G1555">
        <v>92.42</v>
      </c>
      <c r="H1555" s="71">
        <v>1000</v>
      </c>
      <c r="I1555" t="s">
        <v>113</v>
      </c>
      <c r="J1555">
        <v>-20</v>
      </c>
      <c r="K1555" s="72">
        <v>3992075.9</v>
      </c>
    </row>
    <row r="1556" spans="5:11" x14ac:dyDescent="0.2">
      <c r="E1556" t="s">
        <v>558</v>
      </c>
      <c r="F1556" t="s">
        <v>17</v>
      </c>
      <c r="G1556">
        <v>1.38</v>
      </c>
      <c r="H1556" s="71">
        <v>1000</v>
      </c>
      <c r="I1556" t="s">
        <v>114</v>
      </c>
      <c r="J1556" s="72">
        <v>-13782.05</v>
      </c>
      <c r="K1556" s="72">
        <v>3992095.9</v>
      </c>
    </row>
    <row r="1557" spans="5:11" x14ac:dyDescent="0.2">
      <c r="E1557" t="s">
        <v>558</v>
      </c>
      <c r="F1557" t="s">
        <v>17</v>
      </c>
      <c r="G1557">
        <v>92.42</v>
      </c>
      <c r="H1557" s="71">
        <v>1000</v>
      </c>
      <c r="I1557" t="s">
        <v>115</v>
      </c>
      <c r="J1557" s="72">
        <v>-924200</v>
      </c>
      <c r="K1557" s="72">
        <v>4005877.95</v>
      </c>
    </row>
    <row r="1558" spans="5:11" x14ac:dyDescent="0.2">
      <c r="E1558" t="s">
        <v>558</v>
      </c>
      <c r="F1558" t="s">
        <v>17</v>
      </c>
      <c r="G1558">
        <v>92.42</v>
      </c>
      <c r="H1558" s="71">
        <v>1000</v>
      </c>
      <c r="I1558" t="s">
        <v>113</v>
      </c>
      <c r="J1558">
        <v>-20</v>
      </c>
      <c r="K1558" s="72">
        <v>4930077.95</v>
      </c>
    </row>
    <row r="1559" spans="5:11" x14ac:dyDescent="0.2">
      <c r="E1559" t="s">
        <v>558</v>
      </c>
      <c r="F1559" t="s">
        <v>17</v>
      </c>
      <c r="G1559">
        <v>1.38</v>
      </c>
      <c r="H1559" s="71">
        <v>1000</v>
      </c>
      <c r="I1559" t="s">
        <v>114</v>
      </c>
      <c r="J1559" s="72">
        <v>-13782.05</v>
      </c>
      <c r="K1559" s="72">
        <v>4930097.95</v>
      </c>
    </row>
    <row r="1560" spans="5:11" x14ac:dyDescent="0.2">
      <c r="E1560" t="s">
        <v>558</v>
      </c>
      <c r="F1560" t="s">
        <v>17</v>
      </c>
      <c r="G1560">
        <v>92.42</v>
      </c>
      <c r="H1560" s="71">
        <v>1000</v>
      </c>
      <c r="I1560" t="s">
        <v>115</v>
      </c>
      <c r="J1560" s="72">
        <v>-924200</v>
      </c>
      <c r="K1560" s="72">
        <v>4943880</v>
      </c>
    </row>
    <row r="1561" spans="5:11" x14ac:dyDescent="0.2">
      <c r="E1561" t="s">
        <v>558</v>
      </c>
      <c r="F1561" t="s">
        <v>17</v>
      </c>
      <c r="G1561">
        <v>92.42</v>
      </c>
      <c r="H1561" s="71">
        <v>1000</v>
      </c>
      <c r="I1561" t="s">
        <v>113</v>
      </c>
      <c r="J1561">
        <v>-20</v>
      </c>
      <c r="K1561" s="72">
        <v>5868080</v>
      </c>
    </row>
    <row r="1562" spans="5:11" x14ac:dyDescent="0.2">
      <c r="E1562" t="s">
        <v>558</v>
      </c>
      <c r="F1562" t="s">
        <v>17</v>
      </c>
      <c r="G1562">
        <v>1.38</v>
      </c>
      <c r="H1562" s="71">
        <v>1000</v>
      </c>
      <c r="I1562" t="s">
        <v>114</v>
      </c>
      <c r="J1562" s="72">
        <v>-13782.05</v>
      </c>
      <c r="K1562" s="72">
        <v>5868100</v>
      </c>
    </row>
    <row r="1563" spans="5:11" x14ac:dyDescent="0.2">
      <c r="E1563" t="s">
        <v>558</v>
      </c>
      <c r="F1563" t="s">
        <v>17</v>
      </c>
      <c r="G1563">
        <v>92.42</v>
      </c>
      <c r="H1563" s="71">
        <v>1000</v>
      </c>
      <c r="I1563" t="s">
        <v>115</v>
      </c>
      <c r="J1563" s="72">
        <v>-924200</v>
      </c>
      <c r="K1563" s="72">
        <v>5881882.0499999998</v>
      </c>
    </row>
    <row r="1564" spans="5:11" x14ac:dyDescent="0.2">
      <c r="E1564" t="s">
        <v>559</v>
      </c>
      <c r="F1564" t="s">
        <v>17</v>
      </c>
      <c r="G1564">
        <v>92.47</v>
      </c>
      <c r="H1564" s="71">
        <v>1000</v>
      </c>
      <c r="I1564" t="s">
        <v>113</v>
      </c>
      <c r="J1564">
        <v>-20</v>
      </c>
      <c r="K1564" s="72">
        <v>6806082.0499999998</v>
      </c>
    </row>
    <row r="1565" spans="5:11" x14ac:dyDescent="0.2">
      <c r="E1565" t="s">
        <v>559</v>
      </c>
      <c r="F1565" t="s">
        <v>17</v>
      </c>
      <c r="G1565">
        <v>1.37</v>
      </c>
      <c r="H1565" s="71">
        <v>1000</v>
      </c>
      <c r="I1565" t="s">
        <v>114</v>
      </c>
      <c r="J1565" s="72">
        <v>-13701.92</v>
      </c>
      <c r="K1565" s="72">
        <v>6806102.0499999998</v>
      </c>
    </row>
    <row r="1566" spans="5:11" x14ac:dyDescent="0.2">
      <c r="E1566" t="s">
        <v>559</v>
      </c>
      <c r="F1566" t="s">
        <v>17</v>
      </c>
      <c r="G1566">
        <v>92.47</v>
      </c>
      <c r="H1566" s="71">
        <v>1000</v>
      </c>
      <c r="I1566" t="s">
        <v>115</v>
      </c>
      <c r="J1566" s="72">
        <v>-924700</v>
      </c>
      <c r="K1566" s="72">
        <v>6819803.9699999997</v>
      </c>
    </row>
    <row r="1567" spans="5:11" x14ac:dyDescent="0.2">
      <c r="E1567" t="s">
        <v>560</v>
      </c>
      <c r="F1567" t="s">
        <v>17</v>
      </c>
      <c r="G1567">
        <v>92.52</v>
      </c>
      <c r="H1567" s="71">
        <v>1000</v>
      </c>
      <c r="I1567" t="s">
        <v>113</v>
      </c>
      <c r="J1567">
        <v>-20</v>
      </c>
      <c r="K1567" s="72">
        <v>7744503.9699999997</v>
      </c>
    </row>
    <row r="1568" spans="5:11" x14ac:dyDescent="0.2">
      <c r="E1568" t="s">
        <v>560</v>
      </c>
      <c r="F1568" t="s">
        <v>17</v>
      </c>
      <c r="G1568">
        <v>1.36</v>
      </c>
      <c r="H1568" s="71">
        <v>1000</v>
      </c>
      <c r="I1568" t="s">
        <v>114</v>
      </c>
      <c r="J1568" s="72">
        <v>-13621.79</v>
      </c>
      <c r="K1568" s="72">
        <v>7744523.9699999997</v>
      </c>
    </row>
    <row r="1569" spans="5:11" x14ac:dyDescent="0.2">
      <c r="E1569" t="s">
        <v>560</v>
      </c>
      <c r="F1569" t="s">
        <v>17</v>
      </c>
      <c r="G1569">
        <v>92.52</v>
      </c>
      <c r="H1569" s="71">
        <v>1000</v>
      </c>
      <c r="I1569" t="s">
        <v>115</v>
      </c>
      <c r="J1569" s="72">
        <v>-925200</v>
      </c>
      <c r="K1569" s="72">
        <v>7758145.7699999996</v>
      </c>
    </row>
    <row r="1570" spans="5:11" x14ac:dyDescent="0.2">
      <c r="E1570" t="s">
        <v>560</v>
      </c>
      <c r="F1570" t="s">
        <v>17</v>
      </c>
      <c r="G1570">
        <v>92.52</v>
      </c>
      <c r="H1570" s="71">
        <v>1000</v>
      </c>
      <c r="I1570" t="s">
        <v>113</v>
      </c>
      <c r="J1570">
        <v>-20</v>
      </c>
      <c r="K1570" s="72">
        <v>8683345.7699999996</v>
      </c>
    </row>
    <row r="1571" spans="5:11" x14ac:dyDescent="0.2">
      <c r="E1571" t="s">
        <v>560</v>
      </c>
      <c r="F1571" t="s">
        <v>17</v>
      </c>
      <c r="G1571">
        <v>1.36</v>
      </c>
      <c r="H1571" s="71">
        <v>1000</v>
      </c>
      <c r="I1571" t="s">
        <v>114</v>
      </c>
      <c r="J1571" s="72">
        <v>-13621.79</v>
      </c>
      <c r="K1571" s="72">
        <v>8683365.7699999996</v>
      </c>
    </row>
    <row r="1572" spans="5:11" x14ac:dyDescent="0.2">
      <c r="E1572" t="s">
        <v>560</v>
      </c>
      <c r="F1572" t="s">
        <v>17</v>
      </c>
      <c r="G1572">
        <v>92.52</v>
      </c>
      <c r="H1572" s="71">
        <v>1000</v>
      </c>
      <c r="I1572" t="s">
        <v>115</v>
      </c>
      <c r="J1572" s="72">
        <v>-925200</v>
      </c>
      <c r="K1572" s="72">
        <v>8696987.5600000005</v>
      </c>
    </row>
    <row r="1573" spans="5:11" x14ac:dyDescent="0.2">
      <c r="E1573" t="s">
        <v>561</v>
      </c>
      <c r="F1573" t="s">
        <v>15</v>
      </c>
      <c r="G1573">
        <v>100.34</v>
      </c>
      <c r="H1573" s="71">
        <v>1000</v>
      </c>
      <c r="I1573" t="s">
        <v>113</v>
      </c>
      <c r="J1573">
        <v>-20</v>
      </c>
      <c r="K1573" s="72">
        <v>9622187.5600000005</v>
      </c>
    </row>
    <row r="1574" spans="5:11" x14ac:dyDescent="0.2">
      <c r="E1574" t="s">
        <v>561</v>
      </c>
      <c r="F1574" t="s">
        <v>15</v>
      </c>
      <c r="G1574">
        <v>1.35</v>
      </c>
      <c r="H1574" s="71">
        <v>1000</v>
      </c>
      <c r="I1574" t="s">
        <v>114</v>
      </c>
      <c r="J1574" s="72">
        <v>-13541.67</v>
      </c>
      <c r="K1574" s="72">
        <v>9622207.5600000005</v>
      </c>
    </row>
    <row r="1575" spans="5:11" x14ac:dyDescent="0.2">
      <c r="E1575" t="s">
        <v>561</v>
      </c>
      <c r="F1575" t="s">
        <v>15</v>
      </c>
      <c r="G1575">
        <v>100.34</v>
      </c>
      <c r="H1575" s="71">
        <v>1000</v>
      </c>
      <c r="I1575" t="s">
        <v>115</v>
      </c>
      <c r="J1575" s="72">
        <v>-1003400</v>
      </c>
      <c r="K1575" s="72">
        <v>9635749.2300000004</v>
      </c>
    </row>
    <row r="1576" spans="5:11" x14ac:dyDescent="0.2">
      <c r="E1576" t="s">
        <v>561</v>
      </c>
      <c r="F1576" t="s">
        <v>15</v>
      </c>
      <c r="G1576">
        <v>100.34</v>
      </c>
      <c r="H1576" s="71">
        <v>1000</v>
      </c>
      <c r="I1576" t="s">
        <v>113</v>
      </c>
      <c r="J1576">
        <v>-20</v>
      </c>
      <c r="K1576" s="72">
        <v>10639149.23</v>
      </c>
    </row>
    <row r="1577" spans="5:11" x14ac:dyDescent="0.2">
      <c r="E1577" t="s">
        <v>561</v>
      </c>
      <c r="F1577" t="s">
        <v>15</v>
      </c>
      <c r="G1577">
        <v>1.35</v>
      </c>
      <c r="H1577" s="71">
        <v>1000</v>
      </c>
      <c r="I1577" t="s">
        <v>114</v>
      </c>
      <c r="J1577" s="72">
        <v>-13541.67</v>
      </c>
      <c r="K1577" s="72">
        <v>10639169.23</v>
      </c>
    </row>
    <row r="1578" spans="5:11" x14ac:dyDescent="0.2">
      <c r="E1578" t="s">
        <v>561</v>
      </c>
      <c r="F1578" t="s">
        <v>15</v>
      </c>
      <c r="G1578">
        <v>100.34</v>
      </c>
      <c r="H1578" s="71">
        <v>1000</v>
      </c>
      <c r="I1578" t="s">
        <v>115</v>
      </c>
      <c r="J1578" s="72">
        <v>-1003400</v>
      </c>
      <c r="K1578" s="72">
        <v>10652710.9</v>
      </c>
    </row>
    <row r="1579" spans="5:11" x14ac:dyDescent="0.2">
      <c r="E1579" t="s">
        <v>561</v>
      </c>
      <c r="F1579" t="s">
        <v>15</v>
      </c>
      <c r="G1579">
        <v>100.34</v>
      </c>
      <c r="H1579" s="71">
        <v>1000</v>
      </c>
      <c r="I1579" t="s">
        <v>113</v>
      </c>
      <c r="J1579">
        <v>-20</v>
      </c>
      <c r="K1579" s="72">
        <v>11656110.9</v>
      </c>
    </row>
    <row r="1580" spans="5:11" x14ac:dyDescent="0.2">
      <c r="E1580" t="s">
        <v>561</v>
      </c>
      <c r="F1580" t="s">
        <v>15</v>
      </c>
      <c r="G1580">
        <v>1.35</v>
      </c>
      <c r="H1580" s="71">
        <v>1000</v>
      </c>
      <c r="I1580" t="s">
        <v>114</v>
      </c>
      <c r="J1580" s="72">
        <v>-13541.67</v>
      </c>
      <c r="K1580" s="72">
        <v>11656130.9</v>
      </c>
    </row>
    <row r="1581" spans="5:11" x14ac:dyDescent="0.2">
      <c r="E1581" t="s">
        <v>561</v>
      </c>
      <c r="F1581" t="s">
        <v>15</v>
      </c>
      <c r="G1581">
        <v>100.34</v>
      </c>
      <c r="H1581" s="71">
        <v>1000</v>
      </c>
      <c r="I1581" t="s">
        <v>115</v>
      </c>
      <c r="J1581" s="72">
        <v>-1003400</v>
      </c>
      <c r="K1581" s="72">
        <v>11669672.560000001</v>
      </c>
    </row>
    <row r="1582" spans="5:11" x14ac:dyDescent="0.2">
      <c r="E1582" t="s">
        <v>561</v>
      </c>
      <c r="F1582" t="s">
        <v>15</v>
      </c>
      <c r="G1582">
        <v>100.34</v>
      </c>
      <c r="H1582" s="71">
        <v>1000</v>
      </c>
      <c r="I1582" t="s">
        <v>113</v>
      </c>
      <c r="J1582">
        <v>-20</v>
      </c>
      <c r="K1582" s="72">
        <v>12673072.560000001</v>
      </c>
    </row>
    <row r="1583" spans="5:11" x14ac:dyDescent="0.2">
      <c r="E1583" t="s">
        <v>561</v>
      </c>
      <c r="F1583" t="s">
        <v>15</v>
      </c>
      <c r="G1583">
        <v>1.35</v>
      </c>
      <c r="H1583" s="71">
        <v>1000</v>
      </c>
      <c r="I1583" t="s">
        <v>114</v>
      </c>
      <c r="J1583" s="72">
        <v>-13541.67</v>
      </c>
      <c r="K1583" s="72">
        <v>12673092.560000001</v>
      </c>
    </row>
    <row r="1584" spans="5:11" x14ac:dyDescent="0.2">
      <c r="E1584" t="s">
        <v>561</v>
      </c>
      <c r="F1584" t="s">
        <v>15</v>
      </c>
      <c r="G1584">
        <v>100.34</v>
      </c>
      <c r="H1584" s="71">
        <v>1000</v>
      </c>
      <c r="I1584" t="s">
        <v>115</v>
      </c>
      <c r="J1584" s="72">
        <v>-1003400</v>
      </c>
      <c r="K1584" s="72">
        <v>12686634.23</v>
      </c>
    </row>
    <row r="1585" spans="5:11" x14ac:dyDescent="0.2">
      <c r="E1585" t="s">
        <v>561</v>
      </c>
      <c r="F1585" t="s">
        <v>15</v>
      </c>
      <c r="G1585">
        <v>100.34</v>
      </c>
      <c r="H1585" s="71">
        <v>1000</v>
      </c>
      <c r="I1585" t="s">
        <v>113</v>
      </c>
      <c r="J1585">
        <v>-20</v>
      </c>
      <c r="K1585" s="72">
        <v>13690034.23</v>
      </c>
    </row>
    <row r="1586" spans="5:11" x14ac:dyDescent="0.2">
      <c r="E1586" t="s">
        <v>561</v>
      </c>
      <c r="F1586" t="s">
        <v>15</v>
      </c>
      <c r="G1586">
        <v>1.35</v>
      </c>
      <c r="H1586" s="71">
        <v>1000</v>
      </c>
      <c r="I1586" t="s">
        <v>114</v>
      </c>
      <c r="J1586" s="72">
        <v>-13541.67</v>
      </c>
      <c r="K1586" s="72">
        <v>13690054.23</v>
      </c>
    </row>
    <row r="1587" spans="5:11" x14ac:dyDescent="0.2">
      <c r="E1587" t="s">
        <v>561</v>
      </c>
      <c r="F1587" t="s">
        <v>15</v>
      </c>
      <c r="G1587">
        <v>100.34</v>
      </c>
      <c r="H1587" s="71">
        <v>1000</v>
      </c>
      <c r="I1587" t="s">
        <v>115</v>
      </c>
      <c r="J1587" s="72">
        <v>-1003400</v>
      </c>
      <c r="K1587" s="72">
        <v>13703595.9</v>
      </c>
    </row>
    <row r="1588" spans="5:11" x14ac:dyDescent="0.2">
      <c r="E1588" t="s">
        <v>561</v>
      </c>
      <c r="F1588" t="s">
        <v>15</v>
      </c>
      <c r="G1588">
        <v>100.34</v>
      </c>
      <c r="H1588" s="71">
        <v>1000</v>
      </c>
      <c r="I1588" t="s">
        <v>113</v>
      </c>
      <c r="J1588">
        <v>-20</v>
      </c>
      <c r="K1588" s="72">
        <v>14706995.9</v>
      </c>
    </row>
    <row r="1589" spans="5:11" x14ac:dyDescent="0.2">
      <c r="E1589" t="s">
        <v>561</v>
      </c>
      <c r="F1589" t="s">
        <v>15</v>
      </c>
      <c r="G1589">
        <v>1.35</v>
      </c>
      <c r="H1589" s="71">
        <v>1000</v>
      </c>
      <c r="I1589" t="s">
        <v>114</v>
      </c>
      <c r="J1589" s="72">
        <v>-13541.67</v>
      </c>
      <c r="K1589" s="72">
        <v>14707015.9</v>
      </c>
    </row>
    <row r="1590" spans="5:11" x14ac:dyDescent="0.2">
      <c r="E1590" t="s">
        <v>561</v>
      </c>
      <c r="F1590" t="s">
        <v>15</v>
      </c>
      <c r="G1590">
        <v>100.34</v>
      </c>
      <c r="H1590" s="71">
        <v>1000</v>
      </c>
      <c r="I1590" t="s">
        <v>115</v>
      </c>
      <c r="J1590" s="72">
        <v>-1003400</v>
      </c>
      <c r="K1590" s="72">
        <v>14720557.560000001</v>
      </c>
    </row>
    <row r="1591" spans="5:11" x14ac:dyDescent="0.2">
      <c r="E1591" t="s">
        <v>449</v>
      </c>
      <c r="F1591" t="s">
        <v>15</v>
      </c>
      <c r="G1591">
        <v>100.2</v>
      </c>
      <c r="H1591" s="71">
        <v>1000</v>
      </c>
      <c r="I1591" t="s">
        <v>113</v>
      </c>
      <c r="J1591">
        <v>-20</v>
      </c>
      <c r="K1591" s="72">
        <v>15723957.560000001</v>
      </c>
    </row>
    <row r="1592" spans="5:11" x14ac:dyDescent="0.2">
      <c r="E1592" t="s">
        <v>449</v>
      </c>
      <c r="F1592" t="s">
        <v>15</v>
      </c>
      <c r="G1592">
        <v>1.3</v>
      </c>
      <c r="H1592" s="71">
        <v>1000</v>
      </c>
      <c r="I1592" t="s">
        <v>114</v>
      </c>
      <c r="J1592" s="72">
        <v>-12980.77</v>
      </c>
      <c r="K1592" s="72">
        <v>15723977.560000001</v>
      </c>
    </row>
    <row r="1593" spans="5:11" x14ac:dyDescent="0.2">
      <c r="E1593" t="s">
        <v>449</v>
      </c>
      <c r="F1593" t="s">
        <v>15</v>
      </c>
      <c r="G1593">
        <v>100.2</v>
      </c>
      <c r="H1593" s="71">
        <v>1000</v>
      </c>
      <c r="I1593" t="s">
        <v>115</v>
      </c>
      <c r="J1593" s="72">
        <v>-1002000</v>
      </c>
      <c r="K1593" s="72">
        <v>15736958.33</v>
      </c>
    </row>
    <row r="1594" spans="5:11" x14ac:dyDescent="0.2">
      <c r="E1594" t="s">
        <v>316</v>
      </c>
      <c r="F1594" t="s">
        <v>15</v>
      </c>
      <c r="G1594">
        <v>100.24</v>
      </c>
      <c r="H1594" s="71">
        <v>1000</v>
      </c>
      <c r="I1594" t="s">
        <v>113</v>
      </c>
      <c r="J1594">
        <v>-20</v>
      </c>
      <c r="K1594" s="72">
        <v>16738958.33</v>
      </c>
    </row>
    <row r="1595" spans="5:11" x14ac:dyDescent="0.2">
      <c r="E1595" t="s">
        <v>316</v>
      </c>
      <c r="F1595" t="s">
        <v>15</v>
      </c>
      <c r="G1595">
        <v>1.28</v>
      </c>
      <c r="H1595" s="71">
        <v>1000</v>
      </c>
      <c r="I1595" t="s">
        <v>114</v>
      </c>
      <c r="J1595" s="72">
        <v>-12820.51</v>
      </c>
      <c r="K1595" s="72">
        <v>16738978.33</v>
      </c>
    </row>
    <row r="1596" spans="5:11" x14ac:dyDescent="0.2">
      <c r="E1596" t="s">
        <v>316</v>
      </c>
      <c r="F1596" t="s">
        <v>15</v>
      </c>
      <c r="G1596">
        <v>100.24</v>
      </c>
      <c r="H1596" s="71">
        <v>1000</v>
      </c>
      <c r="I1596" t="s">
        <v>115</v>
      </c>
      <c r="J1596" s="72">
        <v>-1002400</v>
      </c>
      <c r="K1596" s="72">
        <v>16751798.85</v>
      </c>
    </row>
    <row r="1597" spans="5:11" x14ac:dyDescent="0.2">
      <c r="E1597" t="s">
        <v>316</v>
      </c>
      <c r="F1597" t="s">
        <v>15</v>
      </c>
      <c r="G1597">
        <v>100.24</v>
      </c>
      <c r="H1597" s="71">
        <v>1000</v>
      </c>
      <c r="I1597" t="s">
        <v>113</v>
      </c>
      <c r="J1597">
        <v>-20</v>
      </c>
      <c r="K1597" s="72">
        <v>17754198.850000001</v>
      </c>
    </row>
    <row r="1598" spans="5:11" x14ac:dyDescent="0.2">
      <c r="E1598" t="s">
        <v>316</v>
      </c>
      <c r="F1598" t="s">
        <v>15</v>
      </c>
      <c r="G1598">
        <v>1.28</v>
      </c>
      <c r="H1598" s="71">
        <v>1000</v>
      </c>
      <c r="I1598" t="s">
        <v>114</v>
      </c>
      <c r="J1598" s="72">
        <v>-12820.51</v>
      </c>
      <c r="K1598" s="72">
        <v>17754218.850000001</v>
      </c>
    </row>
    <row r="1599" spans="5:11" x14ac:dyDescent="0.2">
      <c r="E1599" t="s">
        <v>316</v>
      </c>
      <c r="F1599" t="s">
        <v>15</v>
      </c>
      <c r="G1599">
        <v>100.24</v>
      </c>
      <c r="H1599" s="71">
        <v>1000</v>
      </c>
      <c r="I1599" t="s">
        <v>115</v>
      </c>
      <c r="J1599" s="72">
        <v>-1002400</v>
      </c>
      <c r="K1599" s="72">
        <v>17767039.359999999</v>
      </c>
    </row>
    <row r="1600" spans="5:11" x14ac:dyDescent="0.2">
      <c r="E1600" t="s">
        <v>317</v>
      </c>
      <c r="F1600" t="s">
        <v>15</v>
      </c>
      <c r="G1600">
        <v>100.27</v>
      </c>
      <c r="H1600" s="71">
        <v>1000</v>
      </c>
      <c r="I1600" t="s">
        <v>113</v>
      </c>
      <c r="J1600">
        <v>-20</v>
      </c>
      <c r="K1600" s="72">
        <v>18769439.359999999</v>
      </c>
    </row>
    <row r="1601" spans="5:11" x14ac:dyDescent="0.2">
      <c r="E1601" t="s">
        <v>317</v>
      </c>
      <c r="F1601" t="s">
        <v>15</v>
      </c>
      <c r="G1601">
        <v>1.27</v>
      </c>
      <c r="H1601" s="71">
        <v>1000</v>
      </c>
      <c r="I1601" t="s">
        <v>114</v>
      </c>
      <c r="J1601" s="72">
        <v>-12740.38</v>
      </c>
      <c r="K1601" s="72">
        <v>18769459.359999999</v>
      </c>
    </row>
    <row r="1602" spans="5:11" x14ac:dyDescent="0.2">
      <c r="E1602" t="s">
        <v>317</v>
      </c>
      <c r="F1602" t="s">
        <v>15</v>
      </c>
      <c r="G1602">
        <v>100.27</v>
      </c>
      <c r="H1602" s="71">
        <v>1000</v>
      </c>
      <c r="I1602" t="s">
        <v>115</v>
      </c>
      <c r="J1602" s="72">
        <v>-1002700</v>
      </c>
      <c r="K1602" s="72">
        <v>18782199.739999998</v>
      </c>
    </row>
    <row r="1603" spans="5:11" x14ac:dyDescent="0.2">
      <c r="E1603" t="s">
        <v>317</v>
      </c>
      <c r="F1603" t="s">
        <v>15</v>
      </c>
      <c r="G1603">
        <v>100.27</v>
      </c>
      <c r="H1603" s="71">
        <v>1000</v>
      </c>
      <c r="I1603" t="s">
        <v>113</v>
      </c>
      <c r="J1603">
        <v>-20</v>
      </c>
      <c r="K1603" s="72">
        <v>19784899.739999998</v>
      </c>
    </row>
    <row r="1604" spans="5:11" x14ac:dyDescent="0.2">
      <c r="E1604" t="s">
        <v>317</v>
      </c>
      <c r="F1604" t="s">
        <v>15</v>
      </c>
      <c r="G1604">
        <v>1.27</v>
      </c>
      <c r="H1604" s="71">
        <v>1000</v>
      </c>
      <c r="I1604" t="s">
        <v>114</v>
      </c>
      <c r="J1604" s="72">
        <v>-12740.38</v>
      </c>
      <c r="K1604" s="72">
        <v>19784919.739999998</v>
      </c>
    </row>
    <row r="1605" spans="5:11" x14ac:dyDescent="0.2">
      <c r="E1605" t="s">
        <v>317</v>
      </c>
      <c r="F1605" t="s">
        <v>15</v>
      </c>
      <c r="G1605">
        <v>100.27</v>
      </c>
      <c r="H1605" s="71">
        <v>1000</v>
      </c>
      <c r="I1605" t="s">
        <v>115</v>
      </c>
      <c r="J1605" s="72">
        <v>-1002700</v>
      </c>
      <c r="K1605" s="72">
        <v>19797660.129999999</v>
      </c>
    </row>
    <row r="1606" spans="5:11" x14ac:dyDescent="0.2">
      <c r="E1606" t="s">
        <v>317</v>
      </c>
      <c r="F1606" t="s">
        <v>15</v>
      </c>
      <c r="G1606">
        <v>100.27</v>
      </c>
      <c r="H1606" s="71">
        <v>1000</v>
      </c>
      <c r="I1606" t="s">
        <v>113</v>
      </c>
      <c r="J1606">
        <v>-20</v>
      </c>
      <c r="K1606" s="72">
        <v>20800360.129999999</v>
      </c>
    </row>
    <row r="1607" spans="5:11" x14ac:dyDescent="0.2">
      <c r="E1607" t="s">
        <v>317</v>
      </c>
      <c r="F1607" t="s">
        <v>15</v>
      </c>
      <c r="G1607">
        <v>1.27</v>
      </c>
      <c r="H1607" s="71">
        <v>1000</v>
      </c>
      <c r="I1607" t="s">
        <v>114</v>
      </c>
      <c r="J1607" s="72">
        <v>-12740.38</v>
      </c>
      <c r="K1607" s="72">
        <v>20800380.129999999</v>
      </c>
    </row>
    <row r="1608" spans="5:11" x14ac:dyDescent="0.2">
      <c r="E1608" t="s">
        <v>317</v>
      </c>
      <c r="F1608" t="s">
        <v>15</v>
      </c>
      <c r="G1608">
        <v>100.27</v>
      </c>
      <c r="H1608" s="71">
        <v>1000</v>
      </c>
      <c r="I1608" t="s">
        <v>115</v>
      </c>
      <c r="J1608" s="72">
        <v>-1002700</v>
      </c>
      <c r="K1608" s="72">
        <v>20813120.510000002</v>
      </c>
    </row>
    <row r="1609" spans="5:11" x14ac:dyDescent="0.2">
      <c r="E1609" t="s">
        <v>317</v>
      </c>
      <c r="F1609" t="s">
        <v>15</v>
      </c>
      <c r="G1609">
        <v>100.27</v>
      </c>
      <c r="H1609" s="71">
        <v>1000</v>
      </c>
      <c r="I1609" t="s">
        <v>113</v>
      </c>
      <c r="J1609">
        <v>-20</v>
      </c>
      <c r="K1609" s="72">
        <v>21815820.510000002</v>
      </c>
    </row>
    <row r="1610" spans="5:11" x14ac:dyDescent="0.2">
      <c r="E1610" t="s">
        <v>317</v>
      </c>
      <c r="F1610" t="s">
        <v>15</v>
      </c>
      <c r="G1610">
        <v>1.27</v>
      </c>
      <c r="H1610" s="71">
        <v>1000</v>
      </c>
      <c r="I1610" t="s">
        <v>114</v>
      </c>
      <c r="J1610" s="72">
        <v>-12740.38</v>
      </c>
      <c r="K1610" s="72">
        <v>21815840.510000002</v>
      </c>
    </row>
    <row r="1611" spans="5:11" x14ac:dyDescent="0.2">
      <c r="E1611" t="s">
        <v>317</v>
      </c>
      <c r="F1611" t="s">
        <v>15</v>
      </c>
      <c r="G1611">
        <v>100.27</v>
      </c>
      <c r="H1611" s="71">
        <v>1000</v>
      </c>
      <c r="I1611" t="s">
        <v>115</v>
      </c>
      <c r="J1611" s="72">
        <v>-1002700</v>
      </c>
      <c r="K1611" s="72">
        <v>21828580.899999999</v>
      </c>
    </row>
    <row r="1612" spans="5:11" x14ac:dyDescent="0.2">
      <c r="E1612" t="s">
        <v>317</v>
      </c>
      <c r="F1612" t="s">
        <v>15</v>
      </c>
      <c r="G1612">
        <v>100.27</v>
      </c>
      <c r="H1612" s="71">
        <v>1000</v>
      </c>
      <c r="I1612" t="s">
        <v>113</v>
      </c>
      <c r="J1612">
        <v>-20</v>
      </c>
      <c r="K1612" s="72">
        <v>22831280.899999999</v>
      </c>
    </row>
    <row r="1613" spans="5:11" x14ac:dyDescent="0.2">
      <c r="E1613" t="s">
        <v>317</v>
      </c>
      <c r="F1613" t="s">
        <v>15</v>
      </c>
      <c r="G1613">
        <v>1.27</v>
      </c>
      <c r="H1613" s="71">
        <v>1000</v>
      </c>
      <c r="I1613" t="s">
        <v>114</v>
      </c>
      <c r="J1613" s="72">
        <v>-12740.38</v>
      </c>
      <c r="K1613" s="72">
        <v>22831300.899999999</v>
      </c>
    </row>
    <row r="1614" spans="5:11" x14ac:dyDescent="0.2">
      <c r="E1614" t="s">
        <v>317</v>
      </c>
      <c r="F1614" t="s">
        <v>15</v>
      </c>
      <c r="G1614">
        <v>100.27</v>
      </c>
      <c r="H1614" s="71">
        <v>1000</v>
      </c>
      <c r="I1614" t="s">
        <v>115</v>
      </c>
      <c r="J1614" s="72">
        <v>-1002700</v>
      </c>
      <c r="K1614" s="72">
        <v>22844041.280000001</v>
      </c>
    </row>
    <row r="1615" spans="5:11" x14ac:dyDescent="0.2">
      <c r="E1615" t="s">
        <v>317</v>
      </c>
      <c r="F1615" t="s">
        <v>15</v>
      </c>
      <c r="G1615">
        <v>100.27</v>
      </c>
      <c r="H1615" s="71">
        <v>1000</v>
      </c>
      <c r="I1615" t="s">
        <v>113</v>
      </c>
      <c r="J1615">
        <v>-20</v>
      </c>
      <c r="K1615" s="72">
        <v>23846741.280000001</v>
      </c>
    </row>
    <row r="1616" spans="5:11" x14ac:dyDescent="0.2">
      <c r="E1616" t="s">
        <v>317</v>
      </c>
      <c r="F1616" t="s">
        <v>15</v>
      </c>
      <c r="G1616">
        <v>1.27</v>
      </c>
      <c r="H1616" s="71">
        <v>1000</v>
      </c>
      <c r="I1616" t="s">
        <v>114</v>
      </c>
      <c r="J1616" s="72">
        <v>-12740.38</v>
      </c>
      <c r="K1616" s="72">
        <v>23846761.280000001</v>
      </c>
    </row>
    <row r="1617" spans="5:11" x14ac:dyDescent="0.2">
      <c r="E1617" t="s">
        <v>317</v>
      </c>
      <c r="F1617" t="s">
        <v>15</v>
      </c>
      <c r="G1617">
        <v>100.27</v>
      </c>
      <c r="H1617" s="71">
        <v>1000</v>
      </c>
      <c r="I1617" t="s">
        <v>115</v>
      </c>
      <c r="J1617" s="72">
        <v>-1002700</v>
      </c>
      <c r="K1617" s="72">
        <v>23859501.670000002</v>
      </c>
    </row>
    <row r="1618" spans="5:11" x14ac:dyDescent="0.2">
      <c r="E1618" t="s">
        <v>318</v>
      </c>
      <c r="F1618" t="s">
        <v>15</v>
      </c>
      <c r="G1618">
        <v>100.26</v>
      </c>
      <c r="H1618" s="71">
        <v>1000</v>
      </c>
      <c r="I1618" t="s">
        <v>113</v>
      </c>
      <c r="J1618">
        <v>-20</v>
      </c>
      <c r="K1618" s="72">
        <v>24862201.670000002</v>
      </c>
    </row>
    <row r="1619" spans="5:11" x14ac:dyDescent="0.2">
      <c r="E1619" t="s">
        <v>318</v>
      </c>
      <c r="F1619" t="s">
        <v>15</v>
      </c>
      <c r="G1619">
        <v>1.27</v>
      </c>
      <c r="H1619" s="71">
        <v>1000</v>
      </c>
      <c r="I1619" t="s">
        <v>114</v>
      </c>
      <c r="J1619" s="72">
        <v>-12660.26</v>
      </c>
      <c r="K1619" s="72">
        <v>24862221.670000002</v>
      </c>
    </row>
    <row r="1620" spans="5:11" x14ac:dyDescent="0.2">
      <c r="E1620" t="s">
        <v>318</v>
      </c>
      <c r="F1620" t="s">
        <v>15</v>
      </c>
      <c r="G1620">
        <v>100.26</v>
      </c>
      <c r="H1620" s="71">
        <v>1000</v>
      </c>
      <c r="I1620" t="s">
        <v>115</v>
      </c>
      <c r="J1620" s="72">
        <v>-1002600</v>
      </c>
      <c r="K1620" s="72">
        <v>24874881.920000002</v>
      </c>
    </row>
    <row r="1621" spans="5:11" x14ac:dyDescent="0.2">
      <c r="E1621" t="s">
        <v>318</v>
      </c>
      <c r="F1621" t="s">
        <v>15</v>
      </c>
      <c r="G1621">
        <v>100.26</v>
      </c>
      <c r="H1621" s="71">
        <v>1000</v>
      </c>
      <c r="I1621" t="s">
        <v>113</v>
      </c>
      <c r="J1621">
        <v>-20</v>
      </c>
      <c r="K1621" s="72">
        <v>25877481.920000002</v>
      </c>
    </row>
    <row r="1622" spans="5:11" x14ac:dyDescent="0.2">
      <c r="E1622" t="s">
        <v>318</v>
      </c>
      <c r="F1622" t="s">
        <v>15</v>
      </c>
      <c r="G1622">
        <v>1.27</v>
      </c>
      <c r="H1622" s="71">
        <v>1000</v>
      </c>
      <c r="I1622" t="s">
        <v>114</v>
      </c>
      <c r="J1622" s="72">
        <v>-12660.26</v>
      </c>
      <c r="K1622" s="72">
        <v>25877501.920000002</v>
      </c>
    </row>
    <row r="1623" spans="5:11" x14ac:dyDescent="0.2">
      <c r="E1623" t="s">
        <v>318</v>
      </c>
      <c r="F1623" t="s">
        <v>15</v>
      </c>
      <c r="G1623">
        <v>100.26</v>
      </c>
      <c r="H1623" s="71">
        <v>1000</v>
      </c>
      <c r="I1623" t="s">
        <v>115</v>
      </c>
      <c r="J1623" s="72">
        <v>-1002600</v>
      </c>
      <c r="K1623" s="72">
        <v>25890162.18</v>
      </c>
    </row>
    <row r="1624" spans="5:11" x14ac:dyDescent="0.2">
      <c r="E1624" t="s">
        <v>318</v>
      </c>
      <c r="F1624" t="s">
        <v>15</v>
      </c>
      <c r="G1624">
        <v>100.26</v>
      </c>
      <c r="H1624" s="71">
        <v>1000</v>
      </c>
      <c r="I1624" t="s">
        <v>113</v>
      </c>
      <c r="J1624">
        <v>-20</v>
      </c>
      <c r="K1624" s="72">
        <v>26892762.18</v>
      </c>
    </row>
    <row r="1625" spans="5:11" x14ac:dyDescent="0.2">
      <c r="E1625" t="s">
        <v>318</v>
      </c>
      <c r="F1625" t="s">
        <v>15</v>
      </c>
      <c r="G1625">
        <v>1.27</v>
      </c>
      <c r="H1625" s="71">
        <v>1000</v>
      </c>
      <c r="I1625" t="s">
        <v>114</v>
      </c>
      <c r="J1625" s="72">
        <v>-12660.26</v>
      </c>
      <c r="K1625" s="72">
        <v>26892782.18</v>
      </c>
    </row>
    <row r="1626" spans="5:11" x14ac:dyDescent="0.2">
      <c r="E1626" t="s">
        <v>318</v>
      </c>
      <c r="F1626" t="s">
        <v>15</v>
      </c>
      <c r="G1626">
        <v>100.26</v>
      </c>
      <c r="H1626" s="71">
        <v>1000</v>
      </c>
      <c r="I1626" t="s">
        <v>115</v>
      </c>
      <c r="J1626" s="72">
        <v>-1002600</v>
      </c>
      <c r="K1626" s="72">
        <v>26905442.440000001</v>
      </c>
    </row>
    <row r="1627" spans="5:11" x14ac:dyDescent="0.2">
      <c r="E1627" t="s">
        <v>318</v>
      </c>
      <c r="F1627" t="s">
        <v>15</v>
      </c>
      <c r="G1627">
        <v>100.26</v>
      </c>
      <c r="H1627" s="71">
        <v>1000</v>
      </c>
      <c r="I1627" t="s">
        <v>113</v>
      </c>
      <c r="J1627">
        <v>-20</v>
      </c>
      <c r="K1627" s="72">
        <v>27908042.440000001</v>
      </c>
    </row>
    <row r="1628" spans="5:11" x14ac:dyDescent="0.2">
      <c r="E1628" t="s">
        <v>318</v>
      </c>
      <c r="F1628" t="s">
        <v>15</v>
      </c>
      <c r="G1628">
        <v>1.27</v>
      </c>
      <c r="H1628" s="71">
        <v>1000</v>
      </c>
      <c r="I1628" t="s">
        <v>114</v>
      </c>
      <c r="J1628" s="72">
        <v>-12660.26</v>
      </c>
      <c r="K1628" s="72">
        <v>27908062.440000001</v>
      </c>
    </row>
    <row r="1629" spans="5:11" x14ac:dyDescent="0.2">
      <c r="E1629" t="s">
        <v>318</v>
      </c>
      <c r="F1629" t="s">
        <v>15</v>
      </c>
      <c r="G1629">
        <v>100.26</v>
      </c>
      <c r="H1629" s="71">
        <v>1000</v>
      </c>
      <c r="I1629" t="s">
        <v>115</v>
      </c>
      <c r="J1629" s="72">
        <v>-1002600</v>
      </c>
      <c r="K1629" s="72">
        <v>27920722.690000001</v>
      </c>
    </row>
    <row r="1630" spans="5:11" x14ac:dyDescent="0.2">
      <c r="E1630" t="s">
        <v>318</v>
      </c>
      <c r="F1630" t="s">
        <v>15</v>
      </c>
      <c r="G1630">
        <v>100.26</v>
      </c>
      <c r="H1630" s="71">
        <v>1000</v>
      </c>
      <c r="I1630" t="s">
        <v>113</v>
      </c>
      <c r="J1630">
        <v>-20</v>
      </c>
      <c r="K1630" s="72">
        <v>28923322.690000001</v>
      </c>
    </row>
    <row r="1631" spans="5:11" x14ac:dyDescent="0.2">
      <c r="E1631" t="s">
        <v>318</v>
      </c>
      <c r="F1631" t="s">
        <v>15</v>
      </c>
      <c r="G1631">
        <v>1.27</v>
      </c>
      <c r="H1631" s="71">
        <v>1000</v>
      </c>
      <c r="I1631" t="s">
        <v>114</v>
      </c>
      <c r="J1631" s="72">
        <v>-12660.26</v>
      </c>
      <c r="K1631" s="72">
        <v>28923342.690000001</v>
      </c>
    </row>
    <row r="1632" spans="5:11" x14ac:dyDescent="0.2">
      <c r="E1632" t="s">
        <v>318</v>
      </c>
      <c r="F1632" t="s">
        <v>15</v>
      </c>
      <c r="G1632">
        <v>100.26</v>
      </c>
      <c r="H1632" s="71">
        <v>1000</v>
      </c>
      <c r="I1632" t="s">
        <v>115</v>
      </c>
      <c r="J1632" s="72">
        <v>-1002600</v>
      </c>
      <c r="K1632" s="72">
        <v>28936002.949999999</v>
      </c>
    </row>
    <row r="1633" spans="5:11" x14ac:dyDescent="0.2">
      <c r="E1633" t="s">
        <v>318</v>
      </c>
      <c r="F1633" t="s">
        <v>15</v>
      </c>
      <c r="G1633">
        <v>100.26</v>
      </c>
      <c r="H1633" s="71">
        <v>1000</v>
      </c>
      <c r="I1633" t="s">
        <v>113</v>
      </c>
      <c r="J1633">
        <v>-20</v>
      </c>
      <c r="K1633" s="72">
        <v>29938602.949999999</v>
      </c>
    </row>
    <row r="1634" spans="5:11" x14ac:dyDescent="0.2">
      <c r="E1634" t="s">
        <v>318</v>
      </c>
      <c r="F1634" t="s">
        <v>15</v>
      </c>
      <c r="G1634">
        <v>1.27</v>
      </c>
      <c r="H1634" s="71">
        <v>1000</v>
      </c>
      <c r="I1634" t="s">
        <v>114</v>
      </c>
      <c r="J1634" s="72">
        <v>-12660.26</v>
      </c>
      <c r="K1634" s="72">
        <v>29938622.949999999</v>
      </c>
    </row>
    <row r="1635" spans="5:11" x14ac:dyDescent="0.2">
      <c r="E1635" t="s">
        <v>318</v>
      </c>
      <c r="F1635" t="s">
        <v>15</v>
      </c>
      <c r="G1635">
        <v>100.26</v>
      </c>
      <c r="H1635" s="71">
        <v>1000</v>
      </c>
      <c r="I1635" t="s">
        <v>115</v>
      </c>
      <c r="J1635" s="72">
        <v>-1002600</v>
      </c>
      <c r="K1635" s="72">
        <v>29951283.210000001</v>
      </c>
    </row>
    <row r="1636" spans="5:11" x14ac:dyDescent="0.2">
      <c r="E1636" t="s">
        <v>562</v>
      </c>
      <c r="F1636" t="s">
        <v>15</v>
      </c>
      <c r="G1636">
        <v>100.23</v>
      </c>
      <c r="H1636" s="71">
        <v>1000</v>
      </c>
      <c r="I1636" t="s">
        <v>113</v>
      </c>
      <c r="J1636">
        <v>-20</v>
      </c>
      <c r="K1636" s="72">
        <v>30953883.210000001</v>
      </c>
    </row>
    <row r="1637" spans="5:11" x14ac:dyDescent="0.2">
      <c r="E1637" t="s">
        <v>562</v>
      </c>
      <c r="F1637" t="s">
        <v>15</v>
      </c>
      <c r="G1637">
        <v>1.26</v>
      </c>
      <c r="H1637" s="71">
        <v>1000</v>
      </c>
      <c r="I1637" t="s">
        <v>114</v>
      </c>
      <c r="J1637" s="72">
        <v>-12580.13</v>
      </c>
      <c r="K1637" s="72">
        <v>30953903.210000001</v>
      </c>
    </row>
    <row r="1638" spans="5:11" x14ac:dyDescent="0.2">
      <c r="E1638" t="s">
        <v>562</v>
      </c>
      <c r="F1638" t="s">
        <v>15</v>
      </c>
      <c r="G1638">
        <v>100.23</v>
      </c>
      <c r="H1638" s="71">
        <v>1000</v>
      </c>
      <c r="I1638" t="s">
        <v>115</v>
      </c>
      <c r="J1638" s="72">
        <v>-1002300</v>
      </c>
      <c r="K1638" s="72">
        <v>30966483.329999998</v>
      </c>
    </row>
    <row r="1639" spans="5:11" x14ac:dyDescent="0.2">
      <c r="E1639" t="s">
        <v>562</v>
      </c>
      <c r="F1639" t="s">
        <v>15</v>
      </c>
      <c r="G1639">
        <v>100.23</v>
      </c>
      <c r="H1639" s="71">
        <v>1000</v>
      </c>
      <c r="I1639" t="s">
        <v>113</v>
      </c>
      <c r="J1639">
        <v>-20</v>
      </c>
      <c r="K1639" s="72">
        <v>31968783.329999998</v>
      </c>
    </row>
    <row r="1640" spans="5:11" x14ac:dyDescent="0.2">
      <c r="E1640" t="s">
        <v>562</v>
      </c>
      <c r="F1640" t="s">
        <v>15</v>
      </c>
      <c r="G1640">
        <v>1.26</v>
      </c>
      <c r="H1640" s="71">
        <v>1000</v>
      </c>
      <c r="I1640" t="s">
        <v>114</v>
      </c>
      <c r="J1640" s="72">
        <v>-12580.13</v>
      </c>
      <c r="K1640" s="72">
        <v>31968803.329999998</v>
      </c>
    </row>
    <row r="1641" spans="5:11" x14ac:dyDescent="0.2">
      <c r="E1641" t="s">
        <v>562</v>
      </c>
      <c r="F1641" t="s">
        <v>15</v>
      </c>
      <c r="G1641">
        <v>100.23</v>
      </c>
      <c r="H1641" s="71">
        <v>1000</v>
      </c>
      <c r="I1641" t="s">
        <v>115</v>
      </c>
      <c r="J1641" s="72">
        <v>-1002300</v>
      </c>
      <c r="K1641" s="72">
        <v>31981383.460000001</v>
      </c>
    </row>
    <row r="1642" spans="5:11" x14ac:dyDescent="0.2">
      <c r="E1642" t="s">
        <v>562</v>
      </c>
      <c r="F1642" t="s">
        <v>15</v>
      </c>
      <c r="G1642">
        <v>100.23</v>
      </c>
      <c r="H1642" s="71">
        <v>1000</v>
      </c>
      <c r="I1642" t="s">
        <v>113</v>
      </c>
      <c r="J1642">
        <v>-20</v>
      </c>
      <c r="K1642" s="72">
        <v>32983683.460000001</v>
      </c>
    </row>
    <row r="1643" spans="5:11" x14ac:dyDescent="0.2">
      <c r="E1643" t="s">
        <v>562</v>
      </c>
      <c r="F1643" t="s">
        <v>15</v>
      </c>
      <c r="G1643">
        <v>1.26</v>
      </c>
      <c r="H1643" s="71">
        <v>1000</v>
      </c>
      <c r="I1643" t="s">
        <v>114</v>
      </c>
      <c r="J1643" s="72">
        <v>-12580.13</v>
      </c>
      <c r="K1643" s="72">
        <v>32983703.460000001</v>
      </c>
    </row>
    <row r="1644" spans="5:11" x14ac:dyDescent="0.2">
      <c r="E1644" t="s">
        <v>562</v>
      </c>
      <c r="F1644" t="s">
        <v>15</v>
      </c>
      <c r="G1644">
        <v>100.23</v>
      </c>
      <c r="H1644" s="71">
        <v>1000</v>
      </c>
      <c r="I1644" t="s">
        <v>115</v>
      </c>
      <c r="J1644" s="72">
        <v>-1002300</v>
      </c>
      <c r="K1644" s="72">
        <v>32996283.59</v>
      </c>
    </row>
    <row r="1645" spans="5:11" x14ac:dyDescent="0.2">
      <c r="E1645" t="s">
        <v>457</v>
      </c>
      <c r="F1645" t="s">
        <v>233</v>
      </c>
      <c r="G1645">
        <v>0</v>
      </c>
      <c r="H1645" s="72">
        <v>1015496.03</v>
      </c>
      <c r="I1645" t="s">
        <v>234</v>
      </c>
      <c r="J1645">
        <v>0</v>
      </c>
      <c r="K1645" s="72">
        <v>-10000000</v>
      </c>
    </row>
    <row r="1646" spans="5:11" x14ac:dyDescent="0.2">
      <c r="E1646" t="s">
        <v>457</v>
      </c>
      <c r="F1646" t="s">
        <v>233</v>
      </c>
      <c r="G1646">
        <v>0</v>
      </c>
      <c r="H1646" s="72">
        <v>1015496.03</v>
      </c>
      <c r="I1646" t="s">
        <v>235</v>
      </c>
      <c r="J1646">
        <v>0</v>
      </c>
      <c r="K1646" s="72">
        <v>-10000000</v>
      </c>
    </row>
    <row r="1647" spans="5:11" x14ac:dyDescent="0.2">
      <c r="E1647" t="s">
        <v>457</v>
      </c>
      <c r="F1647" t="s">
        <v>15</v>
      </c>
      <c r="G1647">
        <v>100.55</v>
      </c>
      <c r="H1647" s="71">
        <v>-1000</v>
      </c>
      <c r="I1647" t="s">
        <v>113</v>
      </c>
      <c r="J1647">
        <v>-20</v>
      </c>
      <c r="K1647" s="72">
        <v>33998583.590000004</v>
      </c>
    </row>
    <row r="1648" spans="5:11" x14ac:dyDescent="0.2">
      <c r="E1648" t="s">
        <v>457</v>
      </c>
      <c r="F1648" t="s">
        <v>15</v>
      </c>
      <c r="G1648">
        <v>1</v>
      </c>
      <c r="H1648" s="71">
        <v>-1000</v>
      </c>
      <c r="I1648" t="s">
        <v>114</v>
      </c>
      <c r="J1648" s="72">
        <v>10016.030000000001</v>
      </c>
      <c r="K1648" s="72">
        <v>33998603.590000004</v>
      </c>
    </row>
    <row r="1649" spans="5:11" x14ac:dyDescent="0.2">
      <c r="E1649" t="s">
        <v>457</v>
      </c>
      <c r="F1649" t="s">
        <v>15</v>
      </c>
      <c r="G1649">
        <v>100.55</v>
      </c>
      <c r="H1649" s="71">
        <v>-1000</v>
      </c>
      <c r="I1649" t="s">
        <v>115</v>
      </c>
      <c r="J1649" s="72">
        <v>1005500</v>
      </c>
      <c r="K1649" s="72">
        <v>33988587.560000002</v>
      </c>
    </row>
    <row r="1650" spans="5:11" x14ac:dyDescent="0.2">
      <c r="E1650" t="s">
        <v>457</v>
      </c>
      <c r="F1650" t="s">
        <v>233</v>
      </c>
      <c r="G1650">
        <v>0</v>
      </c>
      <c r="H1650" s="72">
        <v>1015496.03</v>
      </c>
      <c r="I1650" t="s">
        <v>234</v>
      </c>
      <c r="J1650">
        <v>0</v>
      </c>
      <c r="K1650" s="72">
        <v>-10000000</v>
      </c>
    </row>
    <row r="1651" spans="5:11" x14ac:dyDescent="0.2">
      <c r="E1651" t="s">
        <v>457</v>
      </c>
      <c r="F1651" t="s">
        <v>233</v>
      </c>
      <c r="G1651">
        <v>0</v>
      </c>
      <c r="H1651" s="72">
        <v>1015496.03</v>
      </c>
      <c r="I1651" t="s">
        <v>235</v>
      </c>
      <c r="J1651">
        <v>0</v>
      </c>
      <c r="K1651" s="72">
        <v>-10000000</v>
      </c>
    </row>
    <row r="1652" spans="5:11" x14ac:dyDescent="0.2">
      <c r="E1652" t="s">
        <v>457</v>
      </c>
      <c r="F1652" t="s">
        <v>15</v>
      </c>
      <c r="G1652">
        <v>100.55</v>
      </c>
      <c r="H1652" s="71">
        <v>-1000</v>
      </c>
      <c r="I1652" t="s">
        <v>113</v>
      </c>
      <c r="J1652">
        <v>-20</v>
      </c>
      <c r="K1652" s="72">
        <v>32983087.559999999</v>
      </c>
    </row>
    <row r="1653" spans="5:11" x14ac:dyDescent="0.2">
      <c r="E1653" t="s">
        <v>457</v>
      </c>
      <c r="F1653" t="s">
        <v>15</v>
      </c>
      <c r="G1653">
        <v>1</v>
      </c>
      <c r="H1653" s="71">
        <v>-1000</v>
      </c>
      <c r="I1653" t="s">
        <v>114</v>
      </c>
      <c r="J1653" s="72">
        <v>10016.030000000001</v>
      </c>
      <c r="K1653" s="72">
        <v>32983107.559999999</v>
      </c>
    </row>
    <row r="1654" spans="5:11" x14ac:dyDescent="0.2">
      <c r="E1654" t="s">
        <v>457</v>
      </c>
      <c r="F1654" t="s">
        <v>15</v>
      </c>
      <c r="G1654">
        <v>100.55</v>
      </c>
      <c r="H1654" s="71">
        <v>-1000</v>
      </c>
      <c r="I1654" t="s">
        <v>115</v>
      </c>
      <c r="J1654" s="72">
        <v>1005500</v>
      </c>
      <c r="K1654" s="72">
        <v>32973091.539999999</v>
      </c>
    </row>
    <row r="1655" spans="5:11" x14ac:dyDescent="0.2">
      <c r="E1655" t="s">
        <v>335</v>
      </c>
      <c r="F1655" t="s">
        <v>16</v>
      </c>
      <c r="G1655">
        <v>98.56</v>
      </c>
      <c r="H1655" s="71">
        <v>1000</v>
      </c>
      <c r="I1655" t="s">
        <v>113</v>
      </c>
      <c r="J1655">
        <v>-20</v>
      </c>
      <c r="K1655" s="72">
        <v>31967591.539999999</v>
      </c>
    </row>
    <row r="1656" spans="5:11" x14ac:dyDescent="0.2">
      <c r="E1656" t="s">
        <v>335</v>
      </c>
      <c r="F1656" t="s">
        <v>16</v>
      </c>
      <c r="G1656">
        <v>0.88</v>
      </c>
      <c r="H1656" s="71">
        <v>1000</v>
      </c>
      <c r="I1656" t="s">
        <v>114</v>
      </c>
      <c r="J1656" s="72">
        <v>-8814.1</v>
      </c>
      <c r="K1656" s="72">
        <v>31967611.539999999</v>
      </c>
    </row>
    <row r="1657" spans="5:11" x14ac:dyDescent="0.2">
      <c r="E1657" t="s">
        <v>335</v>
      </c>
      <c r="F1657" t="s">
        <v>16</v>
      </c>
      <c r="G1657">
        <v>98.56</v>
      </c>
      <c r="H1657" s="71">
        <v>1000</v>
      </c>
      <c r="I1657" t="s">
        <v>115</v>
      </c>
      <c r="J1657" s="72">
        <v>-985600</v>
      </c>
      <c r="K1657" s="72">
        <v>31976425.640000001</v>
      </c>
    </row>
    <row r="1658" spans="5:11" x14ac:dyDescent="0.2">
      <c r="E1658" t="s">
        <v>180</v>
      </c>
      <c r="F1658" t="s">
        <v>16</v>
      </c>
      <c r="G1658">
        <v>98.55</v>
      </c>
      <c r="H1658" s="71">
        <v>1000</v>
      </c>
      <c r="I1658" t="s">
        <v>113</v>
      </c>
      <c r="J1658">
        <v>-20</v>
      </c>
      <c r="K1658" s="72">
        <v>32962025.640000001</v>
      </c>
    </row>
    <row r="1659" spans="5:11" x14ac:dyDescent="0.2">
      <c r="E1659" t="s">
        <v>180</v>
      </c>
      <c r="F1659" t="s">
        <v>16</v>
      </c>
      <c r="G1659">
        <v>0.87</v>
      </c>
      <c r="H1659" s="71">
        <v>1000</v>
      </c>
      <c r="I1659" t="s">
        <v>114</v>
      </c>
      <c r="J1659" s="72">
        <v>-8733.9699999999993</v>
      </c>
      <c r="K1659" s="72">
        <v>32962045.640000001</v>
      </c>
    </row>
    <row r="1660" spans="5:11" x14ac:dyDescent="0.2">
      <c r="E1660" t="s">
        <v>180</v>
      </c>
      <c r="F1660" t="s">
        <v>16</v>
      </c>
      <c r="G1660">
        <v>98.55</v>
      </c>
      <c r="H1660" s="71">
        <v>1000</v>
      </c>
      <c r="I1660" t="s">
        <v>115</v>
      </c>
      <c r="J1660" s="72">
        <v>-985500</v>
      </c>
      <c r="K1660" s="72">
        <v>32970779.620000001</v>
      </c>
    </row>
    <row r="1661" spans="5:11" x14ac:dyDescent="0.2">
      <c r="E1661" t="s">
        <v>459</v>
      </c>
      <c r="F1661" t="s">
        <v>233</v>
      </c>
      <c r="G1661">
        <v>0</v>
      </c>
      <c r="H1661" s="72">
        <v>1023472.31</v>
      </c>
      <c r="I1661" t="s">
        <v>234</v>
      </c>
      <c r="J1661">
        <v>0</v>
      </c>
      <c r="K1661" s="72">
        <v>-10000000</v>
      </c>
    </row>
    <row r="1662" spans="5:11" x14ac:dyDescent="0.2">
      <c r="E1662" t="s">
        <v>459</v>
      </c>
      <c r="F1662" t="s">
        <v>233</v>
      </c>
      <c r="G1662">
        <v>0</v>
      </c>
      <c r="H1662" s="72">
        <v>1023472.31</v>
      </c>
      <c r="I1662" t="s">
        <v>235</v>
      </c>
      <c r="J1662">
        <v>0</v>
      </c>
      <c r="K1662" s="72">
        <v>-10000000</v>
      </c>
    </row>
    <row r="1663" spans="5:11" x14ac:dyDescent="0.2">
      <c r="E1663" t="s">
        <v>459</v>
      </c>
      <c r="F1663" t="s">
        <v>15</v>
      </c>
      <c r="G1663">
        <v>101.58</v>
      </c>
      <c r="H1663" s="71">
        <v>-1000</v>
      </c>
      <c r="I1663" t="s">
        <v>113</v>
      </c>
      <c r="J1663">
        <v>-20</v>
      </c>
      <c r="K1663" s="72">
        <v>33956279.619999997</v>
      </c>
    </row>
    <row r="1664" spans="5:11" x14ac:dyDescent="0.2">
      <c r="E1664" t="s">
        <v>459</v>
      </c>
      <c r="F1664" t="s">
        <v>15</v>
      </c>
      <c r="G1664">
        <v>0.77</v>
      </c>
      <c r="H1664" s="71">
        <v>-1000</v>
      </c>
      <c r="I1664" t="s">
        <v>114</v>
      </c>
      <c r="J1664" s="72">
        <v>7692.31</v>
      </c>
      <c r="K1664" s="72">
        <v>33956299.619999997</v>
      </c>
    </row>
    <row r="1665" spans="5:11" x14ac:dyDescent="0.2">
      <c r="E1665" t="s">
        <v>459</v>
      </c>
      <c r="F1665" t="s">
        <v>15</v>
      </c>
      <c r="G1665">
        <v>101.58</v>
      </c>
      <c r="H1665" s="71">
        <v>-1000</v>
      </c>
      <c r="I1665" t="s">
        <v>115</v>
      </c>
      <c r="J1665" s="72">
        <v>1015800</v>
      </c>
      <c r="K1665" s="72">
        <v>33948607.310000002</v>
      </c>
    </row>
    <row r="1666" spans="5:11" x14ac:dyDescent="0.2">
      <c r="E1666" t="s">
        <v>188</v>
      </c>
      <c r="F1666" t="s">
        <v>17</v>
      </c>
      <c r="G1666">
        <v>93.16</v>
      </c>
      <c r="H1666" s="71">
        <v>1000</v>
      </c>
      <c r="I1666" t="s">
        <v>113</v>
      </c>
      <c r="J1666">
        <v>-20</v>
      </c>
      <c r="K1666" s="72">
        <v>32932807.309999999</v>
      </c>
    </row>
    <row r="1667" spans="5:11" x14ac:dyDescent="0.2">
      <c r="E1667" t="s">
        <v>188</v>
      </c>
      <c r="F1667" t="s">
        <v>17</v>
      </c>
      <c r="G1667">
        <v>0.57999999999999996</v>
      </c>
      <c r="H1667" s="71">
        <v>1000</v>
      </c>
      <c r="I1667" t="s">
        <v>114</v>
      </c>
      <c r="J1667" s="72">
        <v>-5849.36</v>
      </c>
      <c r="K1667" s="72">
        <v>32932827.309999999</v>
      </c>
    </row>
    <row r="1668" spans="5:11" x14ac:dyDescent="0.2">
      <c r="E1668" t="s">
        <v>188</v>
      </c>
      <c r="F1668" t="s">
        <v>17</v>
      </c>
      <c r="G1668">
        <v>93.16</v>
      </c>
      <c r="H1668" s="71">
        <v>1000</v>
      </c>
      <c r="I1668" t="s">
        <v>115</v>
      </c>
      <c r="J1668" s="72">
        <v>-931600</v>
      </c>
      <c r="K1668" s="72">
        <v>32938676.670000002</v>
      </c>
    </row>
    <row r="1669" spans="5:11" x14ac:dyDescent="0.2">
      <c r="E1669" t="s">
        <v>563</v>
      </c>
      <c r="F1669" t="s">
        <v>233</v>
      </c>
      <c r="G1669">
        <v>0</v>
      </c>
      <c r="H1669" s="72">
        <v>995828.08</v>
      </c>
      <c r="I1669" t="s">
        <v>234</v>
      </c>
      <c r="J1669">
        <v>0</v>
      </c>
      <c r="K1669" s="72">
        <v>-10000000</v>
      </c>
    </row>
    <row r="1670" spans="5:11" x14ac:dyDescent="0.2">
      <c r="E1670" t="s">
        <v>563</v>
      </c>
      <c r="F1670" t="s">
        <v>233</v>
      </c>
      <c r="G1670">
        <v>0</v>
      </c>
      <c r="H1670" s="72">
        <v>995828.08</v>
      </c>
      <c r="I1670" t="s">
        <v>235</v>
      </c>
      <c r="J1670">
        <v>0</v>
      </c>
      <c r="K1670" s="72">
        <v>-10000000</v>
      </c>
    </row>
    <row r="1671" spans="5:11" x14ac:dyDescent="0.2">
      <c r="E1671" t="s">
        <v>563</v>
      </c>
      <c r="F1671" t="s">
        <v>16</v>
      </c>
      <c r="G1671">
        <v>99.08</v>
      </c>
      <c r="H1671" s="71">
        <v>-1000</v>
      </c>
      <c r="I1671" t="s">
        <v>113</v>
      </c>
      <c r="J1671">
        <v>-20</v>
      </c>
      <c r="K1671" s="72">
        <v>33870276.670000002</v>
      </c>
    </row>
    <row r="1672" spans="5:11" x14ac:dyDescent="0.2">
      <c r="E1672" t="s">
        <v>563</v>
      </c>
      <c r="F1672" t="s">
        <v>16</v>
      </c>
      <c r="G1672">
        <v>0.5</v>
      </c>
      <c r="H1672" s="71">
        <v>-1000</v>
      </c>
      <c r="I1672" t="s">
        <v>114</v>
      </c>
      <c r="J1672" s="72">
        <v>5048.08</v>
      </c>
      <c r="K1672" s="72">
        <v>33870296.670000002</v>
      </c>
    </row>
    <row r="1673" spans="5:11" x14ac:dyDescent="0.2">
      <c r="E1673" t="s">
        <v>563</v>
      </c>
      <c r="F1673" t="s">
        <v>16</v>
      </c>
      <c r="G1673">
        <v>99.08</v>
      </c>
      <c r="H1673" s="71">
        <v>-1000</v>
      </c>
      <c r="I1673" t="s">
        <v>115</v>
      </c>
      <c r="J1673" s="72">
        <v>990800</v>
      </c>
      <c r="K1673" s="72">
        <v>33865248.590000004</v>
      </c>
    </row>
    <row r="1674" spans="5:11" x14ac:dyDescent="0.2">
      <c r="E1674" t="s">
        <v>564</v>
      </c>
      <c r="F1674" t="s">
        <v>233</v>
      </c>
      <c r="G1674">
        <v>0</v>
      </c>
      <c r="H1674" s="72">
        <v>996247.95</v>
      </c>
      <c r="I1674" t="s">
        <v>234</v>
      </c>
      <c r="J1674">
        <v>0</v>
      </c>
      <c r="K1674" s="72">
        <v>-10000000</v>
      </c>
    </row>
    <row r="1675" spans="5:11" x14ac:dyDescent="0.2">
      <c r="E1675" t="s">
        <v>564</v>
      </c>
      <c r="F1675" t="s">
        <v>233</v>
      </c>
      <c r="G1675">
        <v>0</v>
      </c>
      <c r="H1675" s="72">
        <v>996247.95</v>
      </c>
      <c r="I1675" t="s">
        <v>235</v>
      </c>
      <c r="J1675">
        <v>0</v>
      </c>
      <c r="K1675" s="72">
        <v>-10000000</v>
      </c>
    </row>
    <row r="1676" spans="5:11" x14ac:dyDescent="0.2">
      <c r="E1676" t="s">
        <v>564</v>
      </c>
      <c r="F1676" t="s">
        <v>16</v>
      </c>
      <c r="G1676">
        <v>99.13</v>
      </c>
      <c r="H1676" s="71">
        <v>-1000</v>
      </c>
      <c r="I1676" t="s">
        <v>113</v>
      </c>
      <c r="J1676">
        <v>-20</v>
      </c>
      <c r="K1676" s="72">
        <v>32874448.59</v>
      </c>
    </row>
    <row r="1677" spans="5:11" x14ac:dyDescent="0.2">
      <c r="E1677" t="s">
        <v>564</v>
      </c>
      <c r="F1677" t="s">
        <v>16</v>
      </c>
      <c r="G1677">
        <v>0.5</v>
      </c>
      <c r="H1677" s="71">
        <v>-1000</v>
      </c>
      <c r="I1677" t="s">
        <v>114</v>
      </c>
      <c r="J1677" s="72">
        <v>4967.95</v>
      </c>
      <c r="K1677" s="72">
        <v>32874468.59</v>
      </c>
    </row>
    <row r="1678" spans="5:11" x14ac:dyDescent="0.2">
      <c r="E1678" t="s">
        <v>564</v>
      </c>
      <c r="F1678" t="s">
        <v>16</v>
      </c>
      <c r="G1678">
        <v>99.13</v>
      </c>
      <c r="H1678" s="71">
        <v>-1000</v>
      </c>
      <c r="I1678" t="s">
        <v>115</v>
      </c>
      <c r="J1678" s="72">
        <v>991300</v>
      </c>
      <c r="K1678" s="72">
        <v>32869500.640000001</v>
      </c>
    </row>
    <row r="1679" spans="5:11" x14ac:dyDescent="0.2">
      <c r="E1679" t="s">
        <v>565</v>
      </c>
      <c r="F1679" t="s">
        <v>233</v>
      </c>
      <c r="G1679">
        <v>0</v>
      </c>
      <c r="H1679" s="72">
        <v>1026567.82</v>
      </c>
      <c r="I1679" t="s">
        <v>234</v>
      </c>
      <c r="J1679">
        <v>0</v>
      </c>
      <c r="K1679" s="72">
        <v>-10000000</v>
      </c>
    </row>
    <row r="1680" spans="5:11" x14ac:dyDescent="0.2">
      <c r="E1680" t="s">
        <v>565</v>
      </c>
      <c r="F1680" t="s">
        <v>233</v>
      </c>
      <c r="G1680">
        <v>0</v>
      </c>
      <c r="H1680" s="72">
        <v>1026567.82</v>
      </c>
      <c r="I1680" t="s">
        <v>235</v>
      </c>
      <c r="J1680">
        <v>0</v>
      </c>
      <c r="K1680" s="72">
        <v>-10000000</v>
      </c>
    </row>
    <row r="1681" spans="5:11" x14ac:dyDescent="0.2">
      <c r="E1681" t="s">
        <v>565</v>
      </c>
      <c r="F1681" t="s">
        <v>15</v>
      </c>
      <c r="G1681">
        <v>102.17</v>
      </c>
      <c r="H1681" s="71">
        <v>-1000</v>
      </c>
      <c r="I1681" t="s">
        <v>113</v>
      </c>
      <c r="J1681">
        <v>-20</v>
      </c>
      <c r="K1681" s="72">
        <v>31878200.640000001</v>
      </c>
    </row>
    <row r="1682" spans="5:11" x14ac:dyDescent="0.2">
      <c r="E1682" t="s">
        <v>565</v>
      </c>
      <c r="F1682" t="s">
        <v>15</v>
      </c>
      <c r="G1682">
        <v>0.49</v>
      </c>
      <c r="H1682" s="71">
        <v>-1000</v>
      </c>
      <c r="I1682" t="s">
        <v>114</v>
      </c>
      <c r="J1682" s="72">
        <v>4887.82</v>
      </c>
      <c r="K1682" s="72">
        <v>31878220.640000001</v>
      </c>
    </row>
    <row r="1683" spans="5:11" x14ac:dyDescent="0.2">
      <c r="E1683" t="s">
        <v>565</v>
      </c>
      <c r="F1683" t="s">
        <v>15</v>
      </c>
      <c r="G1683">
        <v>102.17</v>
      </c>
      <c r="H1683" s="71">
        <v>-1000</v>
      </c>
      <c r="I1683" t="s">
        <v>115</v>
      </c>
      <c r="J1683" s="72">
        <v>1021700</v>
      </c>
      <c r="K1683" s="72">
        <v>31873332.82</v>
      </c>
    </row>
    <row r="1684" spans="5:11" x14ac:dyDescent="0.2">
      <c r="E1684" t="s">
        <v>565</v>
      </c>
      <c r="F1684" t="s">
        <v>233</v>
      </c>
      <c r="G1684">
        <v>0</v>
      </c>
      <c r="H1684" s="72">
        <v>1026567.82</v>
      </c>
      <c r="I1684" t="s">
        <v>234</v>
      </c>
      <c r="J1684">
        <v>0</v>
      </c>
      <c r="K1684" s="72">
        <v>-10000000</v>
      </c>
    </row>
    <row r="1685" spans="5:11" x14ac:dyDescent="0.2">
      <c r="E1685" t="s">
        <v>565</v>
      </c>
      <c r="F1685" t="s">
        <v>233</v>
      </c>
      <c r="G1685">
        <v>0</v>
      </c>
      <c r="H1685" s="72">
        <v>1026567.82</v>
      </c>
      <c r="I1685" t="s">
        <v>235</v>
      </c>
      <c r="J1685">
        <v>0</v>
      </c>
      <c r="K1685" s="72">
        <v>-10000000</v>
      </c>
    </row>
    <row r="1686" spans="5:11" x14ac:dyDescent="0.2">
      <c r="E1686" t="s">
        <v>565</v>
      </c>
      <c r="F1686" t="s">
        <v>15</v>
      </c>
      <c r="G1686">
        <v>102.17</v>
      </c>
      <c r="H1686" s="71">
        <v>-1000</v>
      </c>
      <c r="I1686" t="s">
        <v>113</v>
      </c>
      <c r="J1686">
        <v>-20</v>
      </c>
      <c r="K1686" s="72">
        <v>30851632.82</v>
      </c>
    </row>
    <row r="1687" spans="5:11" x14ac:dyDescent="0.2">
      <c r="E1687" t="s">
        <v>565</v>
      </c>
      <c r="F1687" t="s">
        <v>15</v>
      </c>
      <c r="G1687">
        <v>0.49</v>
      </c>
      <c r="H1687" s="71">
        <v>-1000</v>
      </c>
      <c r="I1687" t="s">
        <v>114</v>
      </c>
      <c r="J1687" s="72">
        <v>4887.82</v>
      </c>
      <c r="K1687" s="72">
        <v>30851652.82</v>
      </c>
    </row>
    <row r="1688" spans="5:11" x14ac:dyDescent="0.2">
      <c r="E1688" t="s">
        <v>565</v>
      </c>
      <c r="F1688" t="s">
        <v>15</v>
      </c>
      <c r="G1688">
        <v>102.17</v>
      </c>
      <c r="H1688" s="71">
        <v>-1000</v>
      </c>
      <c r="I1688" t="s">
        <v>115</v>
      </c>
      <c r="J1688" s="72">
        <v>1021700</v>
      </c>
      <c r="K1688" s="72">
        <v>30846765</v>
      </c>
    </row>
    <row r="1689" spans="5:11" x14ac:dyDescent="0.2">
      <c r="E1689" t="s">
        <v>566</v>
      </c>
      <c r="F1689" t="s">
        <v>233</v>
      </c>
      <c r="G1689">
        <v>0</v>
      </c>
      <c r="H1689" s="72">
        <v>1023506.92</v>
      </c>
      <c r="I1689" t="s">
        <v>234</v>
      </c>
      <c r="J1689">
        <v>0</v>
      </c>
      <c r="K1689" s="72">
        <v>-10000000</v>
      </c>
    </row>
    <row r="1690" spans="5:11" x14ac:dyDescent="0.2">
      <c r="E1690" t="s">
        <v>566</v>
      </c>
      <c r="F1690" t="s">
        <v>233</v>
      </c>
      <c r="G1690">
        <v>0</v>
      </c>
      <c r="H1690" s="72">
        <v>1023506.92</v>
      </c>
      <c r="I1690" t="s">
        <v>235</v>
      </c>
      <c r="J1690">
        <v>0</v>
      </c>
      <c r="K1690" s="72">
        <v>-10000000</v>
      </c>
    </row>
    <row r="1691" spans="5:11" x14ac:dyDescent="0.2">
      <c r="E1691" t="s">
        <v>566</v>
      </c>
      <c r="F1691" t="s">
        <v>15</v>
      </c>
      <c r="G1691">
        <v>101.92</v>
      </c>
      <c r="H1691" s="71">
        <v>-1000</v>
      </c>
      <c r="I1691" t="s">
        <v>113</v>
      </c>
      <c r="J1691">
        <v>-20</v>
      </c>
      <c r="K1691" s="72">
        <v>29825065</v>
      </c>
    </row>
    <row r="1692" spans="5:11" x14ac:dyDescent="0.2">
      <c r="E1692" t="s">
        <v>566</v>
      </c>
      <c r="F1692" t="s">
        <v>15</v>
      </c>
      <c r="G1692">
        <v>0.43</v>
      </c>
      <c r="H1692" s="71">
        <v>-1000</v>
      </c>
      <c r="I1692" t="s">
        <v>114</v>
      </c>
      <c r="J1692" s="72">
        <v>4326.92</v>
      </c>
      <c r="K1692" s="72">
        <v>29825085</v>
      </c>
    </row>
    <row r="1693" spans="5:11" x14ac:dyDescent="0.2">
      <c r="E1693" t="s">
        <v>566</v>
      </c>
      <c r="F1693" t="s">
        <v>15</v>
      </c>
      <c r="G1693">
        <v>101.92</v>
      </c>
      <c r="H1693" s="71">
        <v>-1000</v>
      </c>
      <c r="I1693" t="s">
        <v>115</v>
      </c>
      <c r="J1693" s="72">
        <v>1019200</v>
      </c>
      <c r="K1693" s="72">
        <v>29820758.079999998</v>
      </c>
    </row>
    <row r="1694" spans="5:11" x14ac:dyDescent="0.2">
      <c r="E1694" t="s">
        <v>566</v>
      </c>
      <c r="F1694" t="s">
        <v>233</v>
      </c>
      <c r="G1694">
        <v>0</v>
      </c>
      <c r="H1694" s="72">
        <v>1023506.92</v>
      </c>
      <c r="I1694" t="s">
        <v>234</v>
      </c>
      <c r="J1694">
        <v>0</v>
      </c>
      <c r="K1694" s="72">
        <v>-10000000</v>
      </c>
    </row>
    <row r="1695" spans="5:11" x14ac:dyDescent="0.2">
      <c r="E1695" t="s">
        <v>566</v>
      </c>
      <c r="F1695" t="s">
        <v>233</v>
      </c>
      <c r="G1695">
        <v>0</v>
      </c>
      <c r="H1695" s="72">
        <v>1023506.92</v>
      </c>
      <c r="I1695" t="s">
        <v>235</v>
      </c>
      <c r="J1695">
        <v>0</v>
      </c>
      <c r="K1695" s="72">
        <v>-10000000</v>
      </c>
    </row>
    <row r="1696" spans="5:11" x14ac:dyDescent="0.2">
      <c r="E1696" t="s">
        <v>566</v>
      </c>
      <c r="F1696" t="s">
        <v>15</v>
      </c>
      <c r="G1696">
        <v>101.92</v>
      </c>
      <c r="H1696" s="71">
        <v>-1000</v>
      </c>
      <c r="I1696" t="s">
        <v>113</v>
      </c>
      <c r="J1696">
        <v>-20</v>
      </c>
      <c r="K1696" s="72">
        <v>28801558.079999998</v>
      </c>
    </row>
    <row r="1697" spans="5:11" x14ac:dyDescent="0.2">
      <c r="E1697" t="s">
        <v>566</v>
      </c>
      <c r="F1697" t="s">
        <v>15</v>
      </c>
      <c r="G1697">
        <v>0.43</v>
      </c>
      <c r="H1697" s="71">
        <v>-1000</v>
      </c>
      <c r="I1697" t="s">
        <v>114</v>
      </c>
      <c r="J1697" s="72">
        <v>4326.92</v>
      </c>
      <c r="K1697" s="72">
        <v>28801578.079999998</v>
      </c>
    </row>
    <row r="1698" spans="5:11" x14ac:dyDescent="0.2">
      <c r="E1698" t="s">
        <v>566</v>
      </c>
      <c r="F1698" t="s">
        <v>15</v>
      </c>
      <c r="G1698">
        <v>101.92</v>
      </c>
      <c r="H1698" s="71">
        <v>-1000</v>
      </c>
      <c r="I1698" t="s">
        <v>115</v>
      </c>
      <c r="J1698" s="72">
        <v>1019200</v>
      </c>
      <c r="K1698" s="72">
        <v>28797251.149999999</v>
      </c>
    </row>
    <row r="1699" spans="5:11" x14ac:dyDescent="0.2">
      <c r="E1699" t="s">
        <v>566</v>
      </c>
      <c r="F1699" t="s">
        <v>233</v>
      </c>
      <c r="G1699">
        <v>0</v>
      </c>
      <c r="H1699" s="72">
        <v>1023506.92</v>
      </c>
      <c r="I1699" t="s">
        <v>234</v>
      </c>
      <c r="J1699">
        <v>0</v>
      </c>
      <c r="K1699" s="72">
        <v>-10000000</v>
      </c>
    </row>
    <row r="1700" spans="5:11" x14ac:dyDescent="0.2">
      <c r="E1700" t="s">
        <v>566</v>
      </c>
      <c r="F1700" t="s">
        <v>233</v>
      </c>
      <c r="G1700">
        <v>0</v>
      </c>
      <c r="H1700" s="72">
        <v>1023506.92</v>
      </c>
      <c r="I1700" t="s">
        <v>235</v>
      </c>
      <c r="J1700">
        <v>0</v>
      </c>
      <c r="K1700" s="72">
        <v>-10000000</v>
      </c>
    </row>
    <row r="1701" spans="5:11" x14ac:dyDescent="0.2">
      <c r="E1701" t="s">
        <v>566</v>
      </c>
      <c r="F1701" t="s">
        <v>15</v>
      </c>
      <c r="G1701">
        <v>101.92</v>
      </c>
      <c r="H1701" s="71">
        <v>-1000</v>
      </c>
      <c r="I1701" t="s">
        <v>113</v>
      </c>
      <c r="J1701">
        <v>-20</v>
      </c>
      <c r="K1701" s="72">
        <v>27778051.149999999</v>
      </c>
    </row>
    <row r="1702" spans="5:11" x14ac:dyDescent="0.2">
      <c r="E1702" t="s">
        <v>566</v>
      </c>
      <c r="F1702" t="s">
        <v>15</v>
      </c>
      <c r="G1702">
        <v>0.43</v>
      </c>
      <c r="H1702" s="71">
        <v>-1000</v>
      </c>
      <c r="I1702" t="s">
        <v>114</v>
      </c>
      <c r="J1702" s="72">
        <v>4326.92</v>
      </c>
      <c r="K1702" s="72">
        <v>27778071.149999999</v>
      </c>
    </row>
    <row r="1703" spans="5:11" x14ac:dyDescent="0.2">
      <c r="E1703" t="s">
        <v>566</v>
      </c>
      <c r="F1703" t="s">
        <v>15</v>
      </c>
      <c r="G1703">
        <v>101.92</v>
      </c>
      <c r="H1703" s="71">
        <v>-1000</v>
      </c>
      <c r="I1703" t="s">
        <v>115</v>
      </c>
      <c r="J1703" s="72">
        <v>1019200</v>
      </c>
      <c r="K1703" s="72">
        <v>27773744.23</v>
      </c>
    </row>
    <row r="1704" spans="5:11" x14ac:dyDescent="0.2">
      <c r="E1704" t="s">
        <v>566</v>
      </c>
      <c r="F1704" t="s">
        <v>233</v>
      </c>
      <c r="G1704">
        <v>0</v>
      </c>
      <c r="H1704" s="72">
        <v>1023506.92</v>
      </c>
      <c r="I1704" t="s">
        <v>234</v>
      </c>
      <c r="J1704">
        <v>0</v>
      </c>
      <c r="K1704" s="72">
        <v>-10000000</v>
      </c>
    </row>
    <row r="1705" spans="5:11" x14ac:dyDescent="0.2">
      <c r="E1705" t="s">
        <v>566</v>
      </c>
      <c r="F1705" t="s">
        <v>233</v>
      </c>
      <c r="G1705">
        <v>0</v>
      </c>
      <c r="H1705" s="72">
        <v>1023506.92</v>
      </c>
      <c r="I1705" t="s">
        <v>235</v>
      </c>
      <c r="J1705">
        <v>0</v>
      </c>
      <c r="K1705" s="72">
        <v>-10000000</v>
      </c>
    </row>
    <row r="1706" spans="5:11" x14ac:dyDescent="0.2">
      <c r="E1706" t="s">
        <v>566</v>
      </c>
      <c r="F1706" t="s">
        <v>15</v>
      </c>
      <c r="G1706">
        <v>101.92</v>
      </c>
      <c r="H1706" s="71">
        <v>-1000</v>
      </c>
      <c r="I1706" t="s">
        <v>113</v>
      </c>
      <c r="J1706">
        <v>-20</v>
      </c>
      <c r="K1706" s="72">
        <v>26754544.23</v>
      </c>
    </row>
    <row r="1707" spans="5:11" x14ac:dyDescent="0.2">
      <c r="E1707" t="s">
        <v>566</v>
      </c>
      <c r="F1707" t="s">
        <v>15</v>
      </c>
      <c r="G1707">
        <v>0.43</v>
      </c>
      <c r="H1707" s="71">
        <v>-1000</v>
      </c>
      <c r="I1707" t="s">
        <v>114</v>
      </c>
      <c r="J1707" s="72">
        <v>4326.92</v>
      </c>
      <c r="K1707" s="72">
        <v>26754564.23</v>
      </c>
    </row>
    <row r="1708" spans="5:11" x14ac:dyDescent="0.2">
      <c r="E1708" t="s">
        <v>566</v>
      </c>
      <c r="F1708" t="s">
        <v>15</v>
      </c>
      <c r="G1708">
        <v>101.92</v>
      </c>
      <c r="H1708" s="71">
        <v>-1000</v>
      </c>
      <c r="I1708" t="s">
        <v>115</v>
      </c>
      <c r="J1708" s="72">
        <v>1019200</v>
      </c>
      <c r="K1708" s="72">
        <v>26750237.309999999</v>
      </c>
    </row>
    <row r="1709" spans="5:11" x14ac:dyDescent="0.2">
      <c r="E1709" t="s">
        <v>567</v>
      </c>
      <c r="F1709" t="s">
        <v>233</v>
      </c>
      <c r="G1709">
        <v>0</v>
      </c>
      <c r="H1709" s="72">
        <v>731037.26</v>
      </c>
      <c r="I1709" t="s">
        <v>234</v>
      </c>
      <c r="J1709">
        <v>0</v>
      </c>
      <c r="K1709" s="72">
        <v>-10000000</v>
      </c>
    </row>
    <row r="1710" spans="5:11" x14ac:dyDescent="0.2">
      <c r="E1710" t="s">
        <v>567</v>
      </c>
      <c r="F1710" t="s">
        <v>233</v>
      </c>
      <c r="G1710">
        <v>0</v>
      </c>
      <c r="H1710" s="72">
        <v>731037.30409999995</v>
      </c>
      <c r="I1710" t="s">
        <v>235</v>
      </c>
      <c r="J1710">
        <v>0</v>
      </c>
      <c r="K1710" s="72">
        <v>-10000000</v>
      </c>
    </row>
    <row r="1711" spans="5:11" x14ac:dyDescent="0.2">
      <c r="E1711" t="s">
        <v>567</v>
      </c>
      <c r="F1711" t="s">
        <v>15</v>
      </c>
      <c r="G1711">
        <v>102.03</v>
      </c>
      <c r="H1711" s="71">
        <v>-1000</v>
      </c>
      <c r="I1711" t="s">
        <v>113</v>
      </c>
      <c r="J1711">
        <v>-20</v>
      </c>
      <c r="K1711" s="72">
        <v>25731037.309999999</v>
      </c>
    </row>
    <row r="1712" spans="5:11" x14ac:dyDescent="0.2">
      <c r="E1712" t="s">
        <v>567</v>
      </c>
      <c r="F1712" t="s">
        <v>15</v>
      </c>
      <c r="G1712">
        <v>0.42</v>
      </c>
      <c r="H1712" s="71">
        <v>-1000</v>
      </c>
      <c r="I1712" t="s">
        <v>114</v>
      </c>
      <c r="J1712" s="72">
        <v>4246.79</v>
      </c>
      <c r="K1712" s="72">
        <v>25731057.309999999</v>
      </c>
    </row>
    <row r="1713" spans="5:11" x14ac:dyDescent="0.2">
      <c r="E1713" t="s">
        <v>567</v>
      </c>
      <c r="F1713" t="s">
        <v>15</v>
      </c>
      <c r="G1713">
        <v>102.03</v>
      </c>
      <c r="H1713" s="71">
        <v>-1000</v>
      </c>
      <c r="I1713" t="s">
        <v>115</v>
      </c>
      <c r="J1713" s="72">
        <v>1020300</v>
      </c>
      <c r="K1713" s="72">
        <v>25726810.510000002</v>
      </c>
    </row>
    <row r="1714" spans="5:11" x14ac:dyDescent="0.2">
      <c r="E1714" t="s">
        <v>567</v>
      </c>
      <c r="F1714" t="s">
        <v>15</v>
      </c>
      <c r="G1714">
        <v>102.03</v>
      </c>
      <c r="H1714" s="71">
        <v>-1000</v>
      </c>
      <c r="I1714" t="s">
        <v>113</v>
      </c>
      <c r="J1714">
        <v>-20</v>
      </c>
      <c r="K1714" s="72">
        <v>24706510.510000002</v>
      </c>
    </row>
    <row r="1715" spans="5:11" x14ac:dyDescent="0.2">
      <c r="E1715" t="s">
        <v>567</v>
      </c>
      <c r="F1715" t="s">
        <v>15</v>
      </c>
      <c r="G1715">
        <v>0.42</v>
      </c>
      <c r="H1715" s="71">
        <v>-1000</v>
      </c>
      <c r="I1715" t="s">
        <v>114</v>
      </c>
      <c r="J1715" s="72">
        <v>4246.79</v>
      </c>
      <c r="K1715" s="72">
        <v>24706530.510000002</v>
      </c>
    </row>
    <row r="1716" spans="5:11" x14ac:dyDescent="0.2">
      <c r="E1716" t="s">
        <v>567</v>
      </c>
      <c r="F1716" t="s">
        <v>15</v>
      </c>
      <c r="G1716">
        <v>102.03</v>
      </c>
      <c r="H1716" s="71">
        <v>-1000</v>
      </c>
      <c r="I1716" t="s">
        <v>115</v>
      </c>
      <c r="J1716" s="72">
        <v>1020300</v>
      </c>
      <c r="K1716" s="72">
        <v>24702283.719999999</v>
      </c>
    </row>
    <row r="1717" spans="5:11" x14ac:dyDescent="0.2">
      <c r="E1717" t="s">
        <v>567</v>
      </c>
      <c r="F1717" t="s">
        <v>15</v>
      </c>
      <c r="G1717">
        <v>102.03</v>
      </c>
      <c r="H1717" s="71">
        <v>-1000</v>
      </c>
      <c r="I1717" t="s">
        <v>113</v>
      </c>
      <c r="J1717">
        <v>-20</v>
      </c>
      <c r="K1717" s="72">
        <v>23681983.719999999</v>
      </c>
    </row>
    <row r="1718" spans="5:11" x14ac:dyDescent="0.2">
      <c r="E1718" t="s">
        <v>567</v>
      </c>
      <c r="F1718" t="s">
        <v>15</v>
      </c>
      <c r="G1718">
        <v>0.42</v>
      </c>
      <c r="H1718" s="71">
        <v>-1000</v>
      </c>
      <c r="I1718" t="s">
        <v>114</v>
      </c>
      <c r="J1718" s="72">
        <v>4246.79</v>
      </c>
      <c r="K1718" s="72">
        <v>23682003.719999999</v>
      </c>
    </row>
    <row r="1719" spans="5:11" x14ac:dyDescent="0.2">
      <c r="E1719" t="s">
        <v>567</v>
      </c>
      <c r="F1719" t="s">
        <v>15</v>
      </c>
      <c r="G1719">
        <v>102.03</v>
      </c>
      <c r="H1719" s="71">
        <v>-1000</v>
      </c>
      <c r="I1719" t="s">
        <v>115</v>
      </c>
      <c r="J1719" s="72">
        <v>1020300</v>
      </c>
      <c r="K1719" s="72">
        <v>23677756.920000002</v>
      </c>
    </row>
    <row r="1720" spans="5:11" x14ac:dyDescent="0.2">
      <c r="E1720" t="s">
        <v>567</v>
      </c>
      <c r="F1720" t="s">
        <v>15</v>
      </c>
      <c r="G1720">
        <v>102.03</v>
      </c>
      <c r="H1720" s="71">
        <v>-1000</v>
      </c>
      <c r="I1720" t="s">
        <v>113</v>
      </c>
      <c r="J1720">
        <v>-20</v>
      </c>
      <c r="K1720" s="72">
        <v>22657456.920000002</v>
      </c>
    </row>
    <row r="1721" spans="5:11" x14ac:dyDescent="0.2">
      <c r="E1721" t="s">
        <v>567</v>
      </c>
      <c r="F1721" t="s">
        <v>15</v>
      </c>
      <c r="G1721">
        <v>0.42</v>
      </c>
      <c r="H1721" s="71">
        <v>-1000</v>
      </c>
      <c r="I1721" t="s">
        <v>114</v>
      </c>
      <c r="J1721" s="72">
        <v>4246.79</v>
      </c>
      <c r="K1721" s="72">
        <v>22657476.920000002</v>
      </c>
    </row>
    <row r="1722" spans="5:11" x14ac:dyDescent="0.2">
      <c r="E1722" t="s">
        <v>567</v>
      </c>
      <c r="F1722" t="s">
        <v>15</v>
      </c>
      <c r="G1722">
        <v>102.03</v>
      </c>
      <c r="H1722" s="71">
        <v>-1000</v>
      </c>
      <c r="I1722" t="s">
        <v>115</v>
      </c>
      <c r="J1722" s="72">
        <v>1020300</v>
      </c>
      <c r="K1722" s="72">
        <v>22653230.129999999</v>
      </c>
    </row>
    <row r="1723" spans="5:11" x14ac:dyDescent="0.2">
      <c r="E1723" t="s">
        <v>568</v>
      </c>
      <c r="F1723" t="s">
        <v>17</v>
      </c>
      <c r="G1723">
        <v>93.47</v>
      </c>
      <c r="H1723" s="71">
        <v>-1000</v>
      </c>
      <c r="I1723" t="s">
        <v>113</v>
      </c>
      <c r="J1723">
        <v>-20</v>
      </c>
      <c r="K1723" s="72">
        <v>21632930.129999999</v>
      </c>
    </row>
    <row r="1724" spans="5:11" x14ac:dyDescent="0.2">
      <c r="E1724" t="s">
        <v>568</v>
      </c>
      <c r="F1724" t="s">
        <v>17</v>
      </c>
      <c r="G1724">
        <v>0.42</v>
      </c>
      <c r="H1724" s="71">
        <v>-1000</v>
      </c>
      <c r="I1724" t="s">
        <v>114</v>
      </c>
      <c r="J1724" s="72">
        <v>4166.67</v>
      </c>
      <c r="K1724" s="72">
        <v>21632950.129999999</v>
      </c>
    </row>
    <row r="1725" spans="5:11" x14ac:dyDescent="0.2">
      <c r="E1725" t="s">
        <v>568</v>
      </c>
      <c r="F1725" t="s">
        <v>17</v>
      </c>
      <c r="G1725">
        <v>93.47</v>
      </c>
      <c r="H1725" s="71">
        <v>-1000</v>
      </c>
      <c r="I1725" t="s">
        <v>115</v>
      </c>
      <c r="J1725" s="72">
        <v>934700</v>
      </c>
      <c r="K1725" s="72">
        <v>21628783.460000001</v>
      </c>
    </row>
    <row r="1726" spans="5:11" x14ac:dyDescent="0.2">
      <c r="E1726" t="s">
        <v>568</v>
      </c>
      <c r="F1726" t="s">
        <v>17</v>
      </c>
      <c r="G1726">
        <v>93.47</v>
      </c>
      <c r="H1726" s="71">
        <v>-1000</v>
      </c>
      <c r="I1726" t="s">
        <v>113</v>
      </c>
      <c r="J1726">
        <v>-20</v>
      </c>
      <c r="K1726" s="72">
        <v>20694083.460000001</v>
      </c>
    </row>
    <row r="1727" spans="5:11" x14ac:dyDescent="0.2">
      <c r="E1727" t="s">
        <v>568</v>
      </c>
      <c r="F1727" t="s">
        <v>17</v>
      </c>
      <c r="G1727">
        <v>0.42</v>
      </c>
      <c r="H1727" s="71">
        <v>-1000</v>
      </c>
      <c r="I1727" t="s">
        <v>114</v>
      </c>
      <c r="J1727" s="72">
        <v>4166.67</v>
      </c>
      <c r="K1727" s="72">
        <v>20694103.460000001</v>
      </c>
    </row>
    <row r="1728" spans="5:11" x14ac:dyDescent="0.2">
      <c r="E1728" t="s">
        <v>568</v>
      </c>
      <c r="F1728" t="s">
        <v>17</v>
      </c>
      <c r="G1728">
        <v>93.47</v>
      </c>
      <c r="H1728" s="71">
        <v>-1000</v>
      </c>
      <c r="I1728" t="s">
        <v>115</v>
      </c>
      <c r="J1728" s="72">
        <v>934700</v>
      </c>
      <c r="K1728" s="72">
        <v>20689936.789999999</v>
      </c>
    </row>
    <row r="1729" spans="5:11" x14ac:dyDescent="0.2">
      <c r="E1729" t="s">
        <v>569</v>
      </c>
      <c r="F1729" t="s">
        <v>17</v>
      </c>
      <c r="G1729">
        <v>93.88</v>
      </c>
      <c r="H1729" s="71">
        <v>-1000</v>
      </c>
      <c r="I1729" t="s">
        <v>113</v>
      </c>
      <c r="J1729">
        <v>-20</v>
      </c>
      <c r="K1729" s="72">
        <v>19755236.789999999</v>
      </c>
    </row>
    <row r="1730" spans="5:11" x14ac:dyDescent="0.2">
      <c r="E1730" t="s">
        <v>569</v>
      </c>
      <c r="F1730" t="s">
        <v>17</v>
      </c>
      <c r="G1730">
        <v>0.41</v>
      </c>
      <c r="H1730" s="71">
        <v>-1000</v>
      </c>
      <c r="I1730" t="s">
        <v>114</v>
      </c>
      <c r="J1730" s="72">
        <v>4086.54</v>
      </c>
      <c r="K1730" s="72">
        <v>19755256.789999999</v>
      </c>
    </row>
    <row r="1731" spans="5:11" x14ac:dyDescent="0.2">
      <c r="E1731" t="s">
        <v>569</v>
      </c>
      <c r="F1731" t="s">
        <v>17</v>
      </c>
      <c r="G1731">
        <v>93.88</v>
      </c>
      <c r="H1731" s="71">
        <v>-1000</v>
      </c>
      <c r="I1731" t="s">
        <v>115</v>
      </c>
      <c r="J1731" s="72">
        <v>938800</v>
      </c>
      <c r="K1731" s="72">
        <v>19751170.260000002</v>
      </c>
    </row>
    <row r="1732" spans="5:11" x14ac:dyDescent="0.2">
      <c r="E1732" t="s">
        <v>569</v>
      </c>
      <c r="F1732" t="s">
        <v>17</v>
      </c>
      <c r="G1732">
        <v>93.88</v>
      </c>
      <c r="H1732" s="71">
        <v>-1000</v>
      </c>
      <c r="I1732" t="s">
        <v>113</v>
      </c>
      <c r="J1732">
        <v>-20</v>
      </c>
      <c r="K1732" s="72">
        <v>18812370.260000002</v>
      </c>
    </row>
    <row r="1733" spans="5:11" x14ac:dyDescent="0.2">
      <c r="E1733" t="s">
        <v>569</v>
      </c>
      <c r="F1733" t="s">
        <v>17</v>
      </c>
      <c r="G1733">
        <v>0.41</v>
      </c>
      <c r="H1733" s="71">
        <v>-1000</v>
      </c>
      <c r="I1733" t="s">
        <v>114</v>
      </c>
      <c r="J1733" s="72">
        <v>4086.54</v>
      </c>
      <c r="K1733" s="72">
        <v>18812390.260000002</v>
      </c>
    </row>
    <row r="1734" spans="5:11" x14ac:dyDescent="0.2">
      <c r="E1734" t="s">
        <v>569</v>
      </c>
      <c r="F1734" t="s">
        <v>17</v>
      </c>
      <c r="G1734">
        <v>93.88</v>
      </c>
      <c r="H1734" s="71">
        <v>-1000</v>
      </c>
      <c r="I1734" t="s">
        <v>115</v>
      </c>
      <c r="J1734" s="72">
        <v>938800</v>
      </c>
      <c r="K1734" s="72">
        <v>18808303.719999999</v>
      </c>
    </row>
    <row r="1735" spans="5:11" x14ac:dyDescent="0.2">
      <c r="E1735" t="s">
        <v>569</v>
      </c>
      <c r="F1735" t="s">
        <v>17</v>
      </c>
      <c r="G1735">
        <v>93.88</v>
      </c>
      <c r="H1735" s="71">
        <v>-1000</v>
      </c>
      <c r="I1735" t="s">
        <v>113</v>
      </c>
      <c r="J1735">
        <v>-20</v>
      </c>
      <c r="K1735" s="72">
        <v>17869503.719999999</v>
      </c>
    </row>
    <row r="1736" spans="5:11" x14ac:dyDescent="0.2">
      <c r="E1736" t="s">
        <v>569</v>
      </c>
      <c r="F1736" t="s">
        <v>17</v>
      </c>
      <c r="G1736">
        <v>0.41</v>
      </c>
      <c r="H1736" s="71">
        <v>-1000</v>
      </c>
      <c r="I1736" t="s">
        <v>114</v>
      </c>
      <c r="J1736" s="72">
        <v>4086.54</v>
      </c>
      <c r="K1736" s="72">
        <v>17869523.719999999</v>
      </c>
    </row>
    <row r="1737" spans="5:11" x14ac:dyDescent="0.2">
      <c r="E1737" t="s">
        <v>569</v>
      </c>
      <c r="F1737" t="s">
        <v>17</v>
      </c>
      <c r="G1737">
        <v>93.88</v>
      </c>
      <c r="H1737" s="71">
        <v>-1000</v>
      </c>
      <c r="I1737" t="s">
        <v>115</v>
      </c>
      <c r="J1737" s="72">
        <v>938800</v>
      </c>
      <c r="K1737" s="72">
        <v>17865437.18</v>
      </c>
    </row>
    <row r="1738" spans="5:11" x14ac:dyDescent="0.2">
      <c r="E1738" t="s">
        <v>570</v>
      </c>
      <c r="F1738" t="s">
        <v>17</v>
      </c>
      <c r="G1738">
        <v>94.13</v>
      </c>
      <c r="H1738" s="71">
        <v>-1000</v>
      </c>
      <c r="I1738" t="s">
        <v>113</v>
      </c>
      <c r="J1738">
        <v>-20</v>
      </c>
      <c r="K1738" s="72">
        <v>16926637.18</v>
      </c>
    </row>
    <row r="1739" spans="5:11" x14ac:dyDescent="0.2">
      <c r="E1739" t="s">
        <v>570</v>
      </c>
      <c r="F1739" t="s">
        <v>17</v>
      </c>
      <c r="G1739">
        <v>0.4</v>
      </c>
      <c r="H1739" s="71">
        <v>-1000</v>
      </c>
      <c r="I1739" t="s">
        <v>114</v>
      </c>
      <c r="J1739" s="72">
        <v>4006.41</v>
      </c>
      <c r="K1739" s="72">
        <v>16926657.18</v>
      </c>
    </row>
    <row r="1740" spans="5:11" x14ac:dyDescent="0.2">
      <c r="E1740" t="s">
        <v>570</v>
      </c>
      <c r="F1740" t="s">
        <v>17</v>
      </c>
      <c r="G1740">
        <v>94.13</v>
      </c>
      <c r="H1740" s="71">
        <v>-1000</v>
      </c>
      <c r="I1740" t="s">
        <v>115</v>
      </c>
      <c r="J1740" s="72">
        <v>941300</v>
      </c>
      <c r="K1740" s="72">
        <v>16922650.77</v>
      </c>
    </row>
    <row r="1741" spans="5:11" x14ac:dyDescent="0.2">
      <c r="E1741" t="s">
        <v>570</v>
      </c>
      <c r="F1741" t="s">
        <v>17</v>
      </c>
      <c r="G1741">
        <v>94.13</v>
      </c>
      <c r="H1741" s="71">
        <v>-1000</v>
      </c>
      <c r="I1741" t="s">
        <v>113</v>
      </c>
      <c r="J1741">
        <v>-20</v>
      </c>
      <c r="K1741" s="72">
        <v>15981350.77</v>
      </c>
    </row>
    <row r="1742" spans="5:11" x14ac:dyDescent="0.2">
      <c r="E1742" t="s">
        <v>570</v>
      </c>
      <c r="F1742" t="s">
        <v>17</v>
      </c>
      <c r="G1742">
        <v>0.4</v>
      </c>
      <c r="H1742" s="71">
        <v>-1000</v>
      </c>
      <c r="I1742" t="s">
        <v>114</v>
      </c>
      <c r="J1742" s="72">
        <v>4006.41</v>
      </c>
      <c r="K1742" s="72">
        <v>15981370.77</v>
      </c>
    </row>
    <row r="1743" spans="5:11" x14ac:dyDescent="0.2">
      <c r="E1743" t="s">
        <v>570</v>
      </c>
      <c r="F1743" t="s">
        <v>17</v>
      </c>
      <c r="G1743">
        <v>94.13</v>
      </c>
      <c r="H1743" s="71">
        <v>-1000</v>
      </c>
      <c r="I1743" t="s">
        <v>115</v>
      </c>
      <c r="J1743" s="72">
        <v>941300</v>
      </c>
      <c r="K1743" s="72">
        <v>15977364.359999999</v>
      </c>
    </row>
    <row r="1744" spans="5:11" x14ac:dyDescent="0.2">
      <c r="E1744" t="s">
        <v>570</v>
      </c>
      <c r="F1744" t="s">
        <v>17</v>
      </c>
      <c r="G1744">
        <v>94.13</v>
      </c>
      <c r="H1744" s="71">
        <v>-1000</v>
      </c>
      <c r="I1744" t="s">
        <v>113</v>
      </c>
      <c r="J1744">
        <v>-20</v>
      </c>
      <c r="K1744" s="72">
        <v>15036064.359999999</v>
      </c>
    </row>
    <row r="1745" spans="5:11" x14ac:dyDescent="0.2">
      <c r="E1745" t="s">
        <v>570</v>
      </c>
      <c r="F1745" t="s">
        <v>17</v>
      </c>
      <c r="G1745">
        <v>0.4</v>
      </c>
      <c r="H1745" s="71">
        <v>-1000</v>
      </c>
      <c r="I1745" t="s">
        <v>114</v>
      </c>
      <c r="J1745" s="72">
        <v>4006.41</v>
      </c>
      <c r="K1745" s="72">
        <v>15036084.359999999</v>
      </c>
    </row>
    <row r="1746" spans="5:11" x14ac:dyDescent="0.2">
      <c r="E1746" t="s">
        <v>570</v>
      </c>
      <c r="F1746" t="s">
        <v>17</v>
      </c>
      <c r="G1746">
        <v>94.13</v>
      </c>
      <c r="H1746" s="71">
        <v>-1000</v>
      </c>
      <c r="I1746" t="s">
        <v>115</v>
      </c>
      <c r="J1746" s="72">
        <v>941300</v>
      </c>
      <c r="K1746" s="72">
        <v>15032077.949999999</v>
      </c>
    </row>
    <row r="1747" spans="5:11" x14ac:dyDescent="0.2">
      <c r="E1747" t="s">
        <v>571</v>
      </c>
      <c r="F1747" t="s">
        <v>17</v>
      </c>
      <c r="G1747">
        <v>94.52</v>
      </c>
      <c r="H1747" s="71">
        <v>-1000</v>
      </c>
      <c r="I1747" t="s">
        <v>113</v>
      </c>
      <c r="J1747">
        <v>-20</v>
      </c>
      <c r="K1747" s="72">
        <v>14090777.949999999</v>
      </c>
    </row>
    <row r="1748" spans="5:11" x14ac:dyDescent="0.2">
      <c r="E1748" t="s">
        <v>571</v>
      </c>
      <c r="F1748" t="s">
        <v>17</v>
      </c>
      <c r="G1748">
        <v>0.39</v>
      </c>
      <c r="H1748" s="71">
        <v>-1000</v>
      </c>
      <c r="I1748" t="s">
        <v>114</v>
      </c>
      <c r="J1748" s="72">
        <v>3926.28</v>
      </c>
      <c r="K1748" s="72">
        <v>14090797.949999999</v>
      </c>
    </row>
    <row r="1749" spans="5:11" x14ac:dyDescent="0.2">
      <c r="E1749" t="s">
        <v>571</v>
      </c>
      <c r="F1749" t="s">
        <v>17</v>
      </c>
      <c r="G1749">
        <v>94.52</v>
      </c>
      <c r="H1749" s="71">
        <v>-1000</v>
      </c>
      <c r="I1749" t="s">
        <v>115</v>
      </c>
      <c r="J1749" s="72">
        <v>945200</v>
      </c>
      <c r="K1749" s="72">
        <v>14086871.67</v>
      </c>
    </row>
    <row r="1750" spans="5:11" x14ac:dyDescent="0.2">
      <c r="E1750" t="s">
        <v>571</v>
      </c>
      <c r="F1750" t="s">
        <v>17</v>
      </c>
      <c r="G1750">
        <v>94.52</v>
      </c>
      <c r="H1750" s="71">
        <v>-1000</v>
      </c>
      <c r="I1750" t="s">
        <v>113</v>
      </c>
      <c r="J1750">
        <v>-20</v>
      </c>
      <c r="K1750" s="72">
        <v>13141671.67</v>
      </c>
    </row>
    <row r="1751" spans="5:11" x14ac:dyDescent="0.2">
      <c r="E1751" t="s">
        <v>571</v>
      </c>
      <c r="F1751" t="s">
        <v>17</v>
      </c>
      <c r="G1751">
        <v>0.39</v>
      </c>
      <c r="H1751" s="71">
        <v>-1000</v>
      </c>
      <c r="I1751" t="s">
        <v>114</v>
      </c>
      <c r="J1751" s="72">
        <v>3926.28</v>
      </c>
      <c r="K1751" s="72">
        <v>13141691.67</v>
      </c>
    </row>
    <row r="1752" spans="5:11" x14ac:dyDescent="0.2">
      <c r="E1752" t="s">
        <v>571</v>
      </c>
      <c r="F1752" t="s">
        <v>17</v>
      </c>
      <c r="G1752">
        <v>94.52</v>
      </c>
      <c r="H1752" s="71">
        <v>-1000</v>
      </c>
      <c r="I1752" t="s">
        <v>115</v>
      </c>
      <c r="J1752" s="72">
        <v>945200</v>
      </c>
      <c r="K1752" s="72">
        <v>13137765.380000001</v>
      </c>
    </row>
    <row r="1753" spans="5:11" x14ac:dyDescent="0.2">
      <c r="E1753" t="s">
        <v>571</v>
      </c>
      <c r="F1753" t="s">
        <v>17</v>
      </c>
      <c r="G1753">
        <v>94.52</v>
      </c>
      <c r="H1753" s="71">
        <v>-1000</v>
      </c>
      <c r="I1753" t="s">
        <v>113</v>
      </c>
      <c r="J1753">
        <v>-20</v>
      </c>
      <c r="K1753" s="72">
        <v>12192565.380000001</v>
      </c>
    </row>
    <row r="1754" spans="5:11" x14ac:dyDescent="0.2">
      <c r="E1754" t="s">
        <v>571</v>
      </c>
      <c r="F1754" t="s">
        <v>17</v>
      </c>
      <c r="G1754">
        <v>0.39</v>
      </c>
      <c r="H1754" s="71">
        <v>-1000</v>
      </c>
      <c r="I1754" t="s">
        <v>114</v>
      </c>
      <c r="J1754" s="72">
        <v>3926.28</v>
      </c>
      <c r="K1754" s="72">
        <v>12192585.380000001</v>
      </c>
    </row>
    <row r="1755" spans="5:11" x14ac:dyDescent="0.2">
      <c r="E1755" t="s">
        <v>571</v>
      </c>
      <c r="F1755" t="s">
        <v>17</v>
      </c>
      <c r="G1755">
        <v>94.52</v>
      </c>
      <c r="H1755" s="71">
        <v>-1000</v>
      </c>
      <c r="I1755" t="s">
        <v>115</v>
      </c>
      <c r="J1755" s="72">
        <v>945200</v>
      </c>
      <c r="K1755" s="72">
        <v>12188659.1</v>
      </c>
    </row>
    <row r="1756" spans="5:11" x14ac:dyDescent="0.2">
      <c r="E1756" t="s">
        <v>571</v>
      </c>
      <c r="F1756" t="s">
        <v>17</v>
      </c>
      <c r="G1756">
        <v>94.52</v>
      </c>
      <c r="H1756" s="71">
        <v>-1000</v>
      </c>
      <c r="I1756" t="s">
        <v>113</v>
      </c>
      <c r="J1756">
        <v>-20</v>
      </c>
      <c r="K1756" s="72">
        <v>11243459.1</v>
      </c>
    </row>
    <row r="1757" spans="5:11" x14ac:dyDescent="0.2">
      <c r="E1757" t="s">
        <v>571</v>
      </c>
      <c r="F1757" t="s">
        <v>17</v>
      </c>
      <c r="G1757">
        <v>0.39</v>
      </c>
      <c r="H1757" s="71">
        <v>-1000</v>
      </c>
      <c r="I1757" t="s">
        <v>114</v>
      </c>
      <c r="J1757" s="72">
        <v>3926.28</v>
      </c>
      <c r="K1757" s="72">
        <v>11243479.1</v>
      </c>
    </row>
    <row r="1758" spans="5:11" x14ac:dyDescent="0.2">
      <c r="E1758" t="s">
        <v>571</v>
      </c>
      <c r="F1758" t="s">
        <v>17</v>
      </c>
      <c r="G1758">
        <v>94.52</v>
      </c>
      <c r="H1758" s="71">
        <v>-1000</v>
      </c>
      <c r="I1758" t="s">
        <v>115</v>
      </c>
      <c r="J1758" s="72">
        <v>945200</v>
      </c>
      <c r="K1758" s="72">
        <v>11239552.82</v>
      </c>
    </row>
    <row r="1759" spans="5:11" x14ac:dyDescent="0.2">
      <c r="E1759" t="s">
        <v>571</v>
      </c>
      <c r="F1759" t="s">
        <v>17</v>
      </c>
      <c r="G1759">
        <v>94.52</v>
      </c>
      <c r="H1759" s="71">
        <v>-1000</v>
      </c>
      <c r="I1759" t="s">
        <v>113</v>
      </c>
      <c r="J1759">
        <v>-20</v>
      </c>
      <c r="K1759" s="72">
        <v>10294352.82</v>
      </c>
    </row>
    <row r="1760" spans="5:11" x14ac:dyDescent="0.2">
      <c r="E1760" t="s">
        <v>571</v>
      </c>
      <c r="F1760" t="s">
        <v>17</v>
      </c>
      <c r="G1760">
        <v>0.39</v>
      </c>
      <c r="H1760" s="71">
        <v>-1000</v>
      </c>
      <c r="I1760" t="s">
        <v>114</v>
      </c>
      <c r="J1760" s="72">
        <v>3926.28</v>
      </c>
      <c r="K1760" s="72">
        <v>10294372.82</v>
      </c>
    </row>
    <row r="1761" spans="5:11" x14ac:dyDescent="0.2">
      <c r="E1761" t="s">
        <v>571</v>
      </c>
      <c r="F1761" t="s">
        <v>17</v>
      </c>
      <c r="G1761">
        <v>94.52</v>
      </c>
      <c r="H1761" s="71">
        <v>-1000</v>
      </c>
      <c r="I1761" t="s">
        <v>115</v>
      </c>
      <c r="J1761" s="72">
        <v>945200</v>
      </c>
      <c r="K1761" s="72">
        <v>10290446.539999999</v>
      </c>
    </row>
    <row r="1762" spans="5:11" x14ac:dyDescent="0.2">
      <c r="E1762" t="s">
        <v>571</v>
      </c>
      <c r="F1762" t="s">
        <v>17</v>
      </c>
      <c r="G1762">
        <v>94.52</v>
      </c>
      <c r="H1762" s="71">
        <v>-1000</v>
      </c>
      <c r="I1762" t="s">
        <v>113</v>
      </c>
      <c r="J1762">
        <v>-20</v>
      </c>
      <c r="K1762" s="72">
        <v>9345246.5399999991</v>
      </c>
    </row>
    <row r="1763" spans="5:11" x14ac:dyDescent="0.2">
      <c r="E1763" t="s">
        <v>571</v>
      </c>
      <c r="F1763" t="s">
        <v>17</v>
      </c>
      <c r="G1763">
        <v>0.39</v>
      </c>
      <c r="H1763" s="71">
        <v>-1000</v>
      </c>
      <c r="I1763" t="s">
        <v>114</v>
      </c>
      <c r="J1763" s="72">
        <v>3926.28</v>
      </c>
      <c r="K1763" s="72">
        <v>9345266.5399999991</v>
      </c>
    </row>
    <row r="1764" spans="5:11" x14ac:dyDescent="0.2">
      <c r="E1764" t="s">
        <v>571</v>
      </c>
      <c r="F1764" t="s">
        <v>17</v>
      </c>
      <c r="G1764">
        <v>94.52</v>
      </c>
      <c r="H1764" s="71">
        <v>-1000</v>
      </c>
      <c r="I1764" t="s">
        <v>115</v>
      </c>
      <c r="J1764" s="72">
        <v>945200</v>
      </c>
      <c r="K1764" s="72">
        <v>9341340.2599999998</v>
      </c>
    </row>
    <row r="1765" spans="5:11" x14ac:dyDescent="0.2">
      <c r="E1765" t="s">
        <v>572</v>
      </c>
      <c r="F1765" t="s">
        <v>17</v>
      </c>
      <c r="G1765">
        <v>94.84</v>
      </c>
      <c r="H1765" s="71">
        <v>-1000</v>
      </c>
      <c r="I1765" t="s">
        <v>113</v>
      </c>
      <c r="J1765">
        <v>-20</v>
      </c>
      <c r="K1765" s="72">
        <v>8396140.2599999998</v>
      </c>
    </row>
    <row r="1766" spans="5:11" x14ac:dyDescent="0.2">
      <c r="E1766" t="s">
        <v>572</v>
      </c>
      <c r="F1766" t="s">
        <v>17</v>
      </c>
      <c r="G1766">
        <v>0.38</v>
      </c>
      <c r="H1766" s="71">
        <v>-1000</v>
      </c>
      <c r="I1766" t="s">
        <v>114</v>
      </c>
      <c r="J1766" s="72">
        <v>3846.15</v>
      </c>
      <c r="K1766" s="72">
        <v>8396160.2599999998</v>
      </c>
    </row>
    <row r="1767" spans="5:11" x14ac:dyDescent="0.2">
      <c r="E1767" t="s">
        <v>572</v>
      </c>
      <c r="F1767" t="s">
        <v>17</v>
      </c>
      <c r="G1767">
        <v>94.84</v>
      </c>
      <c r="H1767" s="71">
        <v>-1000</v>
      </c>
      <c r="I1767" t="s">
        <v>115</v>
      </c>
      <c r="J1767" s="72">
        <v>948400</v>
      </c>
      <c r="K1767" s="72">
        <v>8392314.0999999996</v>
      </c>
    </row>
    <row r="1768" spans="5:11" x14ac:dyDescent="0.2">
      <c r="E1768" t="s">
        <v>572</v>
      </c>
      <c r="F1768" t="s">
        <v>17</v>
      </c>
      <c r="G1768">
        <v>94.84</v>
      </c>
      <c r="H1768" s="71">
        <v>-1000</v>
      </c>
      <c r="I1768" t="s">
        <v>113</v>
      </c>
      <c r="J1768">
        <v>-20</v>
      </c>
      <c r="K1768" s="72">
        <v>7443914.0999999996</v>
      </c>
    </row>
    <row r="1769" spans="5:11" x14ac:dyDescent="0.2">
      <c r="E1769" t="s">
        <v>572</v>
      </c>
      <c r="F1769" t="s">
        <v>17</v>
      </c>
      <c r="G1769">
        <v>0.38</v>
      </c>
      <c r="H1769" s="71">
        <v>-1000</v>
      </c>
      <c r="I1769" t="s">
        <v>114</v>
      </c>
      <c r="J1769" s="72">
        <v>3846.15</v>
      </c>
      <c r="K1769" s="72">
        <v>7443934.0999999996</v>
      </c>
    </row>
    <row r="1770" spans="5:11" x14ac:dyDescent="0.2">
      <c r="E1770" t="s">
        <v>572</v>
      </c>
      <c r="F1770" t="s">
        <v>17</v>
      </c>
      <c r="G1770">
        <v>94.84</v>
      </c>
      <c r="H1770" s="71">
        <v>-1000</v>
      </c>
      <c r="I1770" t="s">
        <v>115</v>
      </c>
      <c r="J1770" s="72">
        <v>948400</v>
      </c>
      <c r="K1770" s="72">
        <v>7440087.9500000002</v>
      </c>
    </row>
    <row r="1771" spans="5:11" x14ac:dyDescent="0.2">
      <c r="E1771" t="s">
        <v>572</v>
      </c>
      <c r="F1771" t="s">
        <v>17</v>
      </c>
      <c r="G1771">
        <v>94.84</v>
      </c>
      <c r="H1771" s="71">
        <v>-1000</v>
      </c>
      <c r="I1771" t="s">
        <v>113</v>
      </c>
      <c r="J1771">
        <v>-20</v>
      </c>
      <c r="K1771" s="72">
        <v>6491687.9500000002</v>
      </c>
    </row>
    <row r="1772" spans="5:11" x14ac:dyDescent="0.2">
      <c r="E1772" t="s">
        <v>572</v>
      </c>
      <c r="F1772" t="s">
        <v>17</v>
      </c>
      <c r="G1772">
        <v>0.38</v>
      </c>
      <c r="H1772" s="71">
        <v>-1000</v>
      </c>
      <c r="I1772" t="s">
        <v>114</v>
      </c>
      <c r="J1772" s="72">
        <v>3846.15</v>
      </c>
      <c r="K1772" s="72">
        <v>6491707.9500000002</v>
      </c>
    </row>
    <row r="1773" spans="5:11" x14ac:dyDescent="0.2">
      <c r="E1773" t="s">
        <v>572</v>
      </c>
      <c r="F1773" t="s">
        <v>17</v>
      </c>
      <c r="G1773">
        <v>94.84</v>
      </c>
      <c r="H1773" s="71">
        <v>-1000</v>
      </c>
      <c r="I1773" t="s">
        <v>115</v>
      </c>
      <c r="J1773" s="72">
        <v>948400</v>
      </c>
      <c r="K1773" s="72">
        <v>6487861.79</v>
      </c>
    </row>
    <row r="1774" spans="5:11" x14ac:dyDescent="0.2">
      <c r="E1774" t="s">
        <v>573</v>
      </c>
      <c r="F1774" t="s">
        <v>17</v>
      </c>
      <c r="G1774">
        <v>94.96</v>
      </c>
      <c r="H1774" s="71">
        <v>-1000</v>
      </c>
      <c r="I1774" t="s">
        <v>113</v>
      </c>
      <c r="J1774">
        <v>-20</v>
      </c>
      <c r="K1774" s="72">
        <v>5539461.79</v>
      </c>
    </row>
    <row r="1775" spans="5:11" x14ac:dyDescent="0.2">
      <c r="E1775" t="s">
        <v>573</v>
      </c>
      <c r="F1775" t="s">
        <v>17</v>
      </c>
      <c r="G1775">
        <v>0.38</v>
      </c>
      <c r="H1775" s="71">
        <v>-1000</v>
      </c>
      <c r="I1775" t="s">
        <v>114</v>
      </c>
      <c r="J1775" s="72">
        <v>3766.03</v>
      </c>
      <c r="K1775" s="72">
        <v>5539481.79</v>
      </c>
    </row>
    <row r="1776" spans="5:11" x14ac:dyDescent="0.2">
      <c r="E1776" t="s">
        <v>573</v>
      </c>
      <c r="F1776" t="s">
        <v>17</v>
      </c>
      <c r="G1776">
        <v>94.96</v>
      </c>
      <c r="H1776" s="71">
        <v>-1000</v>
      </c>
      <c r="I1776" t="s">
        <v>115</v>
      </c>
      <c r="J1776" s="72">
        <v>949600</v>
      </c>
      <c r="K1776" s="72">
        <v>5535715.7699999996</v>
      </c>
    </row>
    <row r="1777" spans="5:11" x14ac:dyDescent="0.2">
      <c r="E1777" t="s">
        <v>573</v>
      </c>
      <c r="F1777" t="s">
        <v>17</v>
      </c>
      <c r="G1777">
        <v>94.96</v>
      </c>
      <c r="H1777" s="71">
        <v>-1000</v>
      </c>
      <c r="I1777" t="s">
        <v>113</v>
      </c>
      <c r="J1777">
        <v>-20</v>
      </c>
      <c r="K1777" s="72">
        <v>4586115.7699999996</v>
      </c>
    </row>
    <row r="1778" spans="5:11" x14ac:dyDescent="0.2">
      <c r="E1778" t="s">
        <v>573</v>
      </c>
      <c r="F1778" t="s">
        <v>17</v>
      </c>
      <c r="G1778">
        <v>0.38</v>
      </c>
      <c r="H1778" s="71">
        <v>-1000</v>
      </c>
      <c r="I1778" t="s">
        <v>114</v>
      </c>
      <c r="J1778" s="72">
        <v>3766.03</v>
      </c>
      <c r="K1778" s="72">
        <v>4586135.7699999996</v>
      </c>
    </row>
    <row r="1779" spans="5:11" x14ac:dyDescent="0.2">
      <c r="E1779" t="s">
        <v>573</v>
      </c>
      <c r="F1779" t="s">
        <v>17</v>
      </c>
      <c r="G1779">
        <v>94.96</v>
      </c>
      <c r="H1779" s="71">
        <v>-1000</v>
      </c>
      <c r="I1779" t="s">
        <v>115</v>
      </c>
      <c r="J1779" s="72">
        <v>949600</v>
      </c>
      <c r="K1779" s="72">
        <v>4582369.74</v>
      </c>
    </row>
    <row r="1780" spans="5:11" x14ac:dyDescent="0.2">
      <c r="E1780" t="s">
        <v>573</v>
      </c>
      <c r="F1780" t="s">
        <v>17</v>
      </c>
      <c r="G1780">
        <v>94.96</v>
      </c>
      <c r="H1780" s="71">
        <v>-1000</v>
      </c>
      <c r="I1780" t="s">
        <v>113</v>
      </c>
      <c r="J1780">
        <v>-20</v>
      </c>
      <c r="K1780" s="72">
        <v>3632769.74</v>
      </c>
    </row>
    <row r="1781" spans="5:11" x14ac:dyDescent="0.2">
      <c r="E1781" t="s">
        <v>573</v>
      </c>
      <c r="F1781" t="s">
        <v>17</v>
      </c>
      <c r="G1781">
        <v>0.38</v>
      </c>
      <c r="H1781" s="71">
        <v>-1000</v>
      </c>
      <c r="I1781" t="s">
        <v>114</v>
      </c>
      <c r="J1781" s="72">
        <v>3766.03</v>
      </c>
      <c r="K1781" s="72">
        <v>3632789.74</v>
      </c>
    </row>
    <row r="1782" spans="5:11" x14ac:dyDescent="0.2">
      <c r="E1782" t="s">
        <v>573</v>
      </c>
      <c r="F1782" t="s">
        <v>17</v>
      </c>
      <c r="G1782">
        <v>94.96</v>
      </c>
      <c r="H1782" s="71">
        <v>-1000</v>
      </c>
      <c r="I1782" t="s">
        <v>115</v>
      </c>
      <c r="J1782" s="72">
        <v>949600</v>
      </c>
      <c r="K1782" s="72">
        <v>3629023.72</v>
      </c>
    </row>
    <row r="1783" spans="5:11" x14ac:dyDescent="0.2">
      <c r="E1783" t="s">
        <v>573</v>
      </c>
      <c r="F1783" t="s">
        <v>17</v>
      </c>
      <c r="G1783">
        <v>94.96</v>
      </c>
      <c r="H1783" s="71">
        <v>-1000</v>
      </c>
      <c r="I1783" t="s">
        <v>113</v>
      </c>
      <c r="J1783">
        <v>-20</v>
      </c>
      <c r="K1783" s="72">
        <v>2679423.7200000002</v>
      </c>
    </row>
    <row r="1784" spans="5:11" x14ac:dyDescent="0.2">
      <c r="E1784" t="s">
        <v>573</v>
      </c>
      <c r="F1784" t="s">
        <v>17</v>
      </c>
      <c r="G1784">
        <v>0.38</v>
      </c>
      <c r="H1784" s="71">
        <v>-1000</v>
      </c>
      <c r="I1784" t="s">
        <v>114</v>
      </c>
      <c r="J1784" s="72">
        <v>3766.03</v>
      </c>
      <c r="K1784" s="72">
        <v>2679443.7200000002</v>
      </c>
    </row>
    <row r="1785" spans="5:11" x14ac:dyDescent="0.2">
      <c r="E1785" t="s">
        <v>573</v>
      </c>
      <c r="F1785" t="s">
        <v>17</v>
      </c>
      <c r="G1785">
        <v>94.96</v>
      </c>
      <c r="H1785" s="71">
        <v>-1000</v>
      </c>
      <c r="I1785" t="s">
        <v>115</v>
      </c>
      <c r="J1785" s="72">
        <v>949600</v>
      </c>
      <c r="K1785" s="72">
        <v>2675677.69</v>
      </c>
    </row>
    <row r="1786" spans="5:11" x14ac:dyDescent="0.2">
      <c r="E1786" t="s">
        <v>460</v>
      </c>
      <c r="F1786" t="s">
        <v>17</v>
      </c>
      <c r="G1786">
        <v>95.27</v>
      </c>
      <c r="H1786" s="71">
        <v>-1000</v>
      </c>
      <c r="I1786" t="s">
        <v>113</v>
      </c>
      <c r="J1786">
        <v>-20</v>
      </c>
      <c r="K1786" s="72">
        <v>1726077.69</v>
      </c>
    </row>
    <row r="1787" spans="5:11" x14ac:dyDescent="0.2">
      <c r="E1787" t="s">
        <v>460</v>
      </c>
      <c r="F1787" t="s">
        <v>17</v>
      </c>
      <c r="G1787">
        <v>0.37</v>
      </c>
      <c r="H1787" s="71">
        <v>-1000</v>
      </c>
      <c r="I1787" t="s">
        <v>114</v>
      </c>
      <c r="J1787" s="72">
        <v>3685.9</v>
      </c>
      <c r="K1787" s="72">
        <v>1726097.69</v>
      </c>
    </row>
    <row r="1788" spans="5:11" x14ac:dyDescent="0.2">
      <c r="E1788" t="s">
        <v>460</v>
      </c>
      <c r="F1788" t="s">
        <v>17</v>
      </c>
      <c r="G1788">
        <v>95.27</v>
      </c>
      <c r="H1788" s="71">
        <v>-1000</v>
      </c>
      <c r="I1788" t="s">
        <v>115</v>
      </c>
      <c r="J1788" s="72">
        <v>952700</v>
      </c>
      <c r="K1788" s="72">
        <v>1722411.79</v>
      </c>
    </row>
    <row r="1789" spans="5:11" x14ac:dyDescent="0.2">
      <c r="E1789" t="s">
        <v>460</v>
      </c>
      <c r="F1789" t="s">
        <v>17</v>
      </c>
      <c r="G1789">
        <v>95.27</v>
      </c>
      <c r="H1789" s="71">
        <v>-1000</v>
      </c>
      <c r="I1789" t="s">
        <v>113</v>
      </c>
      <c r="J1789">
        <v>-20</v>
      </c>
      <c r="K1789" s="72">
        <v>769711.79</v>
      </c>
    </row>
    <row r="1790" spans="5:11" x14ac:dyDescent="0.2">
      <c r="E1790" t="s">
        <v>460</v>
      </c>
      <c r="F1790" t="s">
        <v>17</v>
      </c>
      <c r="G1790">
        <v>0.37</v>
      </c>
      <c r="H1790" s="71">
        <v>-1000</v>
      </c>
      <c r="I1790" t="s">
        <v>114</v>
      </c>
      <c r="J1790" s="72">
        <v>3685.9</v>
      </c>
      <c r="K1790" s="72">
        <v>769731.79</v>
      </c>
    </row>
    <row r="1791" spans="5:11" x14ac:dyDescent="0.2">
      <c r="E1791" t="s">
        <v>460</v>
      </c>
      <c r="F1791" t="s">
        <v>17</v>
      </c>
      <c r="G1791">
        <v>95.27</v>
      </c>
      <c r="H1791" s="71">
        <v>-1000</v>
      </c>
      <c r="I1791" t="s">
        <v>115</v>
      </c>
      <c r="J1791" s="72">
        <v>952700</v>
      </c>
      <c r="K1791" s="72">
        <v>766045.9</v>
      </c>
    </row>
    <row r="1792" spans="5:11" x14ac:dyDescent="0.2">
      <c r="E1792" t="s">
        <v>460</v>
      </c>
      <c r="F1792" t="s">
        <v>17</v>
      </c>
      <c r="G1792">
        <v>95.27</v>
      </c>
      <c r="H1792" s="71">
        <v>-1000</v>
      </c>
      <c r="I1792" t="s">
        <v>113</v>
      </c>
      <c r="J1792">
        <v>-20</v>
      </c>
      <c r="K1792" s="72">
        <v>-186654.1</v>
      </c>
    </row>
    <row r="1793" spans="5:11" x14ac:dyDescent="0.2">
      <c r="E1793" t="s">
        <v>460</v>
      </c>
      <c r="F1793" t="s">
        <v>17</v>
      </c>
      <c r="G1793">
        <v>0.37</v>
      </c>
      <c r="H1793" s="71">
        <v>-1000</v>
      </c>
      <c r="I1793" t="s">
        <v>114</v>
      </c>
      <c r="J1793" s="72">
        <v>3685.9</v>
      </c>
      <c r="K1793" s="72">
        <v>-186634.1</v>
      </c>
    </row>
    <row r="1794" spans="5:11" x14ac:dyDescent="0.2">
      <c r="E1794" t="s">
        <v>460</v>
      </c>
      <c r="F1794" t="s">
        <v>17</v>
      </c>
      <c r="G1794">
        <v>95.27</v>
      </c>
      <c r="H1794" s="71">
        <v>-1000</v>
      </c>
      <c r="I1794" t="s">
        <v>115</v>
      </c>
      <c r="J1794" s="72">
        <v>952700</v>
      </c>
      <c r="K1794" s="72">
        <v>-190320</v>
      </c>
    </row>
    <row r="1795" spans="5:11" x14ac:dyDescent="0.2">
      <c r="E1795" t="s">
        <v>460</v>
      </c>
      <c r="F1795" t="s">
        <v>17</v>
      </c>
      <c r="G1795">
        <v>95.27</v>
      </c>
      <c r="H1795" s="71">
        <v>-1000</v>
      </c>
      <c r="I1795" t="s">
        <v>113</v>
      </c>
      <c r="J1795">
        <v>-20</v>
      </c>
      <c r="K1795" s="72">
        <v>-1143020</v>
      </c>
    </row>
    <row r="1796" spans="5:11" x14ac:dyDescent="0.2">
      <c r="E1796" t="s">
        <v>460</v>
      </c>
      <c r="F1796" t="s">
        <v>17</v>
      </c>
      <c r="G1796">
        <v>0.37</v>
      </c>
      <c r="H1796" s="71">
        <v>-1000</v>
      </c>
      <c r="I1796" t="s">
        <v>114</v>
      </c>
      <c r="J1796" s="72">
        <v>3685.9</v>
      </c>
      <c r="K1796" s="72">
        <v>-1143000</v>
      </c>
    </row>
    <row r="1797" spans="5:11" x14ac:dyDescent="0.2">
      <c r="E1797" t="s">
        <v>460</v>
      </c>
      <c r="F1797" t="s">
        <v>17</v>
      </c>
      <c r="G1797">
        <v>95.27</v>
      </c>
      <c r="H1797" s="71">
        <v>-1000</v>
      </c>
      <c r="I1797" t="s">
        <v>115</v>
      </c>
      <c r="J1797" s="72">
        <v>952700</v>
      </c>
      <c r="K1797" s="72">
        <v>-1146685.8999999999</v>
      </c>
    </row>
    <row r="1798" spans="5:11" x14ac:dyDescent="0.2">
      <c r="E1798" t="s">
        <v>190</v>
      </c>
      <c r="F1798" t="s">
        <v>17</v>
      </c>
      <c r="G1798">
        <v>95.65</v>
      </c>
      <c r="H1798" s="71">
        <v>-1000</v>
      </c>
      <c r="I1798" t="s">
        <v>113</v>
      </c>
      <c r="J1798">
        <v>-20</v>
      </c>
      <c r="K1798" s="72">
        <v>-2099385.9</v>
      </c>
    </row>
    <row r="1799" spans="5:11" x14ac:dyDescent="0.2">
      <c r="E1799" t="s">
        <v>190</v>
      </c>
      <c r="F1799" t="s">
        <v>17</v>
      </c>
      <c r="G1799">
        <v>0.36</v>
      </c>
      <c r="H1799" s="71">
        <v>-1000</v>
      </c>
      <c r="I1799" t="s">
        <v>114</v>
      </c>
      <c r="J1799" s="72">
        <v>3605.77</v>
      </c>
      <c r="K1799" s="72">
        <v>-2099365.9</v>
      </c>
    </row>
    <row r="1800" spans="5:11" x14ac:dyDescent="0.2">
      <c r="E1800" t="s">
        <v>190</v>
      </c>
      <c r="F1800" t="s">
        <v>17</v>
      </c>
      <c r="G1800">
        <v>95.65</v>
      </c>
      <c r="H1800" s="71">
        <v>-1000</v>
      </c>
      <c r="I1800" t="s">
        <v>115</v>
      </c>
      <c r="J1800" s="72">
        <v>956500</v>
      </c>
      <c r="K1800" s="72">
        <v>-2102971.67</v>
      </c>
    </row>
    <row r="1801" spans="5:11" x14ac:dyDescent="0.2">
      <c r="E1801" t="s">
        <v>190</v>
      </c>
      <c r="F1801" t="s">
        <v>17</v>
      </c>
      <c r="G1801">
        <v>95.65</v>
      </c>
      <c r="H1801" s="71">
        <v>-1000</v>
      </c>
      <c r="I1801" t="s">
        <v>113</v>
      </c>
      <c r="J1801">
        <v>-20</v>
      </c>
      <c r="K1801" s="72">
        <v>-3059471.67</v>
      </c>
    </row>
    <row r="1802" spans="5:11" x14ac:dyDescent="0.2">
      <c r="E1802" t="s">
        <v>190</v>
      </c>
      <c r="F1802" t="s">
        <v>17</v>
      </c>
      <c r="G1802">
        <v>0.36</v>
      </c>
      <c r="H1802" s="71">
        <v>-1000</v>
      </c>
      <c r="I1802" t="s">
        <v>114</v>
      </c>
      <c r="J1802" s="72">
        <v>3605.77</v>
      </c>
      <c r="K1802" s="72">
        <v>-3059451.67</v>
      </c>
    </row>
    <row r="1803" spans="5:11" x14ac:dyDescent="0.2">
      <c r="E1803" t="s">
        <v>190</v>
      </c>
      <c r="F1803" t="s">
        <v>17</v>
      </c>
      <c r="G1803">
        <v>95.65</v>
      </c>
      <c r="H1803" s="71">
        <v>-1000</v>
      </c>
      <c r="I1803" t="s">
        <v>115</v>
      </c>
      <c r="J1803" s="72">
        <v>956500</v>
      </c>
      <c r="K1803" s="72">
        <v>-3063057.44</v>
      </c>
    </row>
    <row r="1804" spans="5:11" x14ac:dyDescent="0.2">
      <c r="E1804" t="s">
        <v>190</v>
      </c>
      <c r="F1804" t="s">
        <v>17</v>
      </c>
      <c r="G1804">
        <v>95.65</v>
      </c>
      <c r="H1804" s="71">
        <v>-1000</v>
      </c>
      <c r="I1804" t="s">
        <v>113</v>
      </c>
      <c r="J1804">
        <v>-20</v>
      </c>
      <c r="K1804" s="72">
        <v>-4019557.44</v>
      </c>
    </row>
    <row r="1805" spans="5:11" x14ac:dyDescent="0.2">
      <c r="E1805" t="s">
        <v>190</v>
      </c>
      <c r="F1805" t="s">
        <v>17</v>
      </c>
      <c r="G1805">
        <v>0.36</v>
      </c>
      <c r="H1805" s="71">
        <v>-1000</v>
      </c>
      <c r="I1805" t="s">
        <v>114</v>
      </c>
      <c r="J1805" s="72">
        <v>3605.77</v>
      </c>
      <c r="K1805" s="72">
        <v>-4019537.44</v>
      </c>
    </row>
    <row r="1806" spans="5:11" x14ac:dyDescent="0.2">
      <c r="E1806" t="s">
        <v>190</v>
      </c>
      <c r="F1806" t="s">
        <v>17</v>
      </c>
      <c r="G1806">
        <v>95.65</v>
      </c>
      <c r="H1806" s="71">
        <v>-1000</v>
      </c>
      <c r="I1806" t="s">
        <v>115</v>
      </c>
      <c r="J1806" s="72">
        <v>956500</v>
      </c>
      <c r="K1806" s="72">
        <v>-4023143.21</v>
      </c>
    </row>
    <row r="1807" spans="5:11" x14ac:dyDescent="0.2">
      <c r="E1807" t="s">
        <v>190</v>
      </c>
      <c r="F1807" t="s">
        <v>17</v>
      </c>
      <c r="G1807">
        <v>95.65</v>
      </c>
      <c r="H1807" s="71">
        <v>-1000</v>
      </c>
      <c r="I1807" t="s">
        <v>113</v>
      </c>
      <c r="J1807">
        <v>-20</v>
      </c>
      <c r="K1807" s="72">
        <v>-4979643.21</v>
      </c>
    </row>
    <row r="1808" spans="5:11" x14ac:dyDescent="0.2">
      <c r="E1808" t="s">
        <v>190</v>
      </c>
      <c r="F1808" t="s">
        <v>17</v>
      </c>
      <c r="G1808">
        <v>0.36</v>
      </c>
      <c r="H1808" s="71">
        <v>-1000</v>
      </c>
      <c r="I1808" t="s">
        <v>114</v>
      </c>
      <c r="J1808" s="72">
        <v>3605.77</v>
      </c>
      <c r="K1808" s="72">
        <v>-4979623.21</v>
      </c>
    </row>
    <row r="1809" spans="5:11" x14ac:dyDescent="0.2">
      <c r="E1809" t="s">
        <v>190</v>
      </c>
      <c r="F1809" t="s">
        <v>17</v>
      </c>
      <c r="G1809">
        <v>95.65</v>
      </c>
      <c r="H1809" s="71">
        <v>-1000</v>
      </c>
      <c r="I1809" t="s">
        <v>115</v>
      </c>
      <c r="J1809" s="72">
        <v>956500</v>
      </c>
      <c r="K1809" s="72">
        <v>-4983228.97</v>
      </c>
    </row>
    <row r="1810" spans="5:11" x14ac:dyDescent="0.2">
      <c r="E1810" t="s">
        <v>190</v>
      </c>
      <c r="F1810" t="s">
        <v>17</v>
      </c>
      <c r="G1810">
        <v>95.65</v>
      </c>
      <c r="H1810" s="71">
        <v>-1000</v>
      </c>
      <c r="I1810" t="s">
        <v>113</v>
      </c>
      <c r="J1810">
        <v>-20</v>
      </c>
      <c r="K1810" s="72">
        <v>-5939728.9699999997</v>
      </c>
    </row>
    <row r="1811" spans="5:11" x14ac:dyDescent="0.2">
      <c r="E1811" t="s">
        <v>190</v>
      </c>
      <c r="F1811" t="s">
        <v>17</v>
      </c>
      <c r="G1811">
        <v>0.36</v>
      </c>
      <c r="H1811" s="71">
        <v>-1000</v>
      </c>
      <c r="I1811" t="s">
        <v>114</v>
      </c>
      <c r="J1811" s="72">
        <v>3605.77</v>
      </c>
      <c r="K1811" s="72">
        <v>-5939708.9699999997</v>
      </c>
    </row>
    <row r="1812" spans="5:11" x14ac:dyDescent="0.2">
      <c r="E1812" t="s">
        <v>190</v>
      </c>
      <c r="F1812" t="s">
        <v>17</v>
      </c>
      <c r="G1812">
        <v>95.65</v>
      </c>
      <c r="H1812" s="71">
        <v>-1000</v>
      </c>
      <c r="I1812" t="s">
        <v>115</v>
      </c>
      <c r="J1812" s="72">
        <v>956500</v>
      </c>
      <c r="K1812" s="72">
        <v>-5943314.7400000002</v>
      </c>
    </row>
    <row r="1813" spans="5:11" x14ac:dyDescent="0.2">
      <c r="E1813" t="s">
        <v>191</v>
      </c>
      <c r="F1813" t="s">
        <v>17</v>
      </c>
      <c r="G1813">
        <v>96.08</v>
      </c>
      <c r="H1813" s="71">
        <v>-1000</v>
      </c>
      <c r="I1813" t="s">
        <v>113</v>
      </c>
      <c r="J1813">
        <v>-20</v>
      </c>
      <c r="K1813" s="72">
        <v>-6899814.7400000002</v>
      </c>
    </row>
    <row r="1814" spans="5:11" x14ac:dyDescent="0.2">
      <c r="E1814" t="s">
        <v>191</v>
      </c>
      <c r="F1814" t="s">
        <v>17</v>
      </c>
      <c r="G1814">
        <v>0.35</v>
      </c>
      <c r="H1814" s="71">
        <v>-1000</v>
      </c>
      <c r="I1814" t="s">
        <v>114</v>
      </c>
      <c r="J1814" s="72">
        <v>3525.64</v>
      </c>
      <c r="K1814" s="72">
        <v>-6899794.7400000002</v>
      </c>
    </row>
    <row r="1815" spans="5:11" x14ac:dyDescent="0.2">
      <c r="E1815" t="s">
        <v>191</v>
      </c>
      <c r="F1815" t="s">
        <v>17</v>
      </c>
      <c r="G1815">
        <v>96.08</v>
      </c>
      <c r="H1815" s="71">
        <v>-1000</v>
      </c>
      <c r="I1815" t="s">
        <v>115</v>
      </c>
      <c r="J1815" s="72">
        <v>960800</v>
      </c>
      <c r="K1815" s="72">
        <v>-6903320.3799999999</v>
      </c>
    </row>
    <row r="1816" spans="5:11" x14ac:dyDescent="0.2">
      <c r="E1816" t="s">
        <v>191</v>
      </c>
      <c r="F1816" t="s">
        <v>17</v>
      </c>
      <c r="G1816">
        <v>96.08</v>
      </c>
      <c r="H1816" s="71">
        <v>-1000</v>
      </c>
      <c r="I1816" t="s">
        <v>113</v>
      </c>
      <c r="J1816">
        <v>-20</v>
      </c>
      <c r="K1816" s="72">
        <v>-7864120.3799999999</v>
      </c>
    </row>
    <row r="1817" spans="5:11" x14ac:dyDescent="0.2">
      <c r="E1817" t="s">
        <v>191</v>
      </c>
      <c r="F1817" t="s">
        <v>17</v>
      </c>
      <c r="G1817">
        <v>0.35</v>
      </c>
      <c r="H1817" s="71">
        <v>-1000</v>
      </c>
      <c r="I1817" t="s">
        <v>114</v>
      </c>
      <c r="J1817" s="72">
        <v>3525.64</v>
      </c>
      <c r="K1817" s="72">
        <v>-7864100.3799999999</v>
      </c>
    </row>
    <row r="1818" spans="5:11" x14ac:dyDescent="0.2">
      <c r="E1818" t="s">
        <v>191</v>
      </c>
      <c r="F1818" t="s">
        <v>17</v>
      </c>
      <c r="G1818">
        <v>96.08</v>
      </c>
      <c r="H1818" s="71">
        <v>-1000</v>
      </c>
      <c r="I1818" t="s">
        <v>115</v>
      </c>
      <c r="J1818" s="72">
        <v>960800</v>
      </c>
      <c r="K1818" s="72">
        <v>-7867626.0300000003</v>
      </c>
    </row>
    <row r="1819" spans="5:11" x14ac:dyDescent="0.2">
      <c r="E1819" t="s">
        <v>191</v>
      </c>
      <c r="F1819" t="s">
        <v>17</v>
      </c>
      <c r="G1819">
        <v>96.08</v>
      </c>
      <c r="H1819" s="71">
        <v>-1000</v>
      </c>
      <c r="I1819" t="s">
        <v>113</v>
      </c>
      <c r="J1819">
        <v>-20</v>
      </c>
      <c r="K1819" s="72">
        <v>-8828426.0299999993</v>
      </c>
    </row>
    <row r="1820" spans="5:11" x14ac:dyDescent="0.2">
      <c r="E1820" t="s">
        <v>191</v>
      </c>
      <c r="F1820" t="s">
        <v>17</v>
      </c>
      <c r="G1820">
        <v>0.35</v>
      </c>
      <c r="H1820" s="71">
        <v>-1000</v>
      </c>
      <c r="I1820" t="s">
        <v>114</v>
      </c>
      <c r="J1820" s="72">
        <v>3525.64</v>
      </c>
      <c r="K1820" s="72">
        <v>-8828406.0299999993</v>
      </c>
    </row>
    <row r="1821" spans="5:11" x14ac:dyDescent="0.2">
      <c r="E1821" t="s">
        <v>191</v>
      </c>
      <c r="F1821" t="s">
        <v>17</v>
      </c>
      <c r="G1821">
        <v>96.08</v>
      </c>
      <c r="H1821" s="71">
        <v>-1000</v>
      </c>
      <c r="I1821" t="s">
        <v>115</v>
      </c>
      <c r="J1821" s="72">
        <v>960800</v>
      </c>
      <c r="K1821" s="72">
        <v>-8831931.6699999999</v>
      </c>
    </row>
    <row r="1822" spans="5:11" x14ac:dyDescent="0.2">
      <c r="E1822" t="s">
        <v>191</v>
      </c>
      <c r="F1822" t="s">
        <v>17</v>
      </c>
      <c r="G1822">
        <v>96.08</v>
      </c>
      <c r="H1822" s="71">
        <v>-1000</v>
      </c>
      <c r="I1822" t="s">
        <v>113</v>
      </c>
      <c r="J1822">
        <v>-20</v>
      </c>
      <c r="K1822" s="72">
        <v>-9792731.6699999999</v>
      </c>
    </row>
    <row r="1823" spans="5:11" x14ac:dyDescent="0.2">
      <c r="E1823" t="s">
        <v>191</v>
      </c>
      <c r="F1823" t="s">
        <v>17</v>
      </c>
      <c r="G1823">
        <v>0.35</v>
      </c>
      <c r="H1823" s="71">
        <v>-1000</v>
      </c>
      <c r="I1823" t="s">
        <v>114</v>
      </c>
      <c r="J1823" s="72">
        <v>3525.64</v>
      </c>
      <c r="K1823" s="72">
        <v>-9792711.6699999999</v>
      </c>
    </row>
    <row r="1824" spans="5:11" x14ac:dyDescent="0.2">
      <c r="E1824" t="s">
        <v>191</v>
      </c>
      <c r="F1824" t="s">
        <v>17</v>
      </c>
      <c r="G1824">
        <v>96.08</v>
      </c>
      <c r="H1824" s="71">
        <v>-1000</v>
      </c>
      <c r="I1824" t="s">
        <v>115</v>
      </c>
      <c r="J1824" s="72">
        <v>960800</v>
      </c>
      <c r="K1824" s="72">
        <v>-9796237.3100000005</v>
      </c>
    </row>
    <row r="1825" spans="5:11" x14ac:dyDescent="0.2">
      <c r="E1825" t="s">
        <v>461</v>
      </c>
      <c r="F1825" t="s">
        <v>17</v>
      </c>
      <c r="G1825">
        <v>96.29</v>
      </c>
      <c r="H1825" s="71">
        <v>-1000</v>
      </c>
      <c r="I1825" t="s">
        <v>113</v>
      </c>
      <c r="J1825">
        <v>-20</v>
      </c>
      <c r="K1825" s="72">
        <v>-10757037.310000001</v>
      </c>
    </row>
    <row r="1826" spans="5:11" x14ac:dyDescent="0.2">
      <c r="E1826" t="s">
        <v>461</v>
      </c>
      <c r="F1826" t="s">
        <v>17</v>
      </c>
      <c r="G1826">
        <v>0.34</v>
      </c>
      <c r="H1826" s="71">
        <v>-1000</v>
      </c>
      <c r="I1826" t="s">
        <v>114</v>
      </c>
      <c r="J1826" s="72">
        <v>3445.51</v>
      </c>
      <c r="K1826" s="72">
        <v>-10757017.310000001</v>
      </c>
    </row>
    <row r="1827" spans="5:11" x14ac:dyDescent="0.2">
      <c r="E1827" t="s">
        <v>461</v>
      </c>
      <c r="F1827" t="s">
        <v>17</v>
      </c>
      <c r="G1827">
        <v>96.29</v>
      </c>
      <c r="H1827" s="71">
        <v>-1000</v>
      </c>
      <c r="I1827" t="s">
        <v>115</v>
      </c>
      <c r="J1827" s="72">
        <v>962900</v>
      </c>
      <c r="K1827" s="72">
        <v>-10760462.82</v>
      </c>
    </row>
    <row r="1828" spans="5:11" x14ac:dyDescent="0.2">
      <c r="E1828" t="s">
        <v>461</v>
      </c>
      <c r="F1828" t="s">
        <v>17</v>
      </c>
      <c r="G1828">
        <v>96.29</v>
      </c>
      <c r="H1828" s="71">
        <v>-1000</v>
      </c>
      <c r="I1828" t="s">
        <v>113</v>
      </c>
      <c r="J1828">
        <v>-20</v>
      </c>
      <c r="K1828" s="72">
        <v>-11723362.82</v>
      </c>
    </row>
    <row r="1829" spans="5:11" x14ac:dyDescent="0.2">
      <c r="E1829" t="s">
        <v>461</v>
      </c>
      <c r="F1829" t="s">
        <v>17</v>
      </c>
      <c r="G1829">
        <v>0.34</v>
      </c>
      <c r="H1829" s="71">
        <v>-1000</v>
      </c>
      <c r="I1829" t="s">
        <v>114</v>
      </c>
      <c r="J1829" s="72">
        <v>3445.51</v>
      </c>
      <c r="K1829" s="72">
        <v>-11723342.82</v>
      </c>
    </row>
    <row r="1830" spans="5:11" x14ac:dyDescent="0.2">
      <c r="E1830" t="s">
        <v>461</v>
      </c>
      <c r="F1830" t="s">
        <v>17</v>
      </c>
      <c r="G1830">
        <v>96.29</v>
      </c>
      <c r="H1830" s="71">
        <v>-1000</v>
      </c>
      <c r="I1830" t="s">
        <v>115</v>
      </c>
      <c r="J1830" s="72">
        <v>962900</v>
      </c>
      <c r="K1830" s="72">
        <v>-11726788.33</v>
      </c>
    </row>
    <row r="1831" spans="5:11" x14ac:dyDescent="0.2">
      <c r="E1831" t="s">
        <v>461</v>
      </c>
      <c r="F1831" t="s">
        <v>17</v>
      </c>
      <c r="G1831">
        <v>96.29</v>
      </c>
      <c r="H1831" s="71">
        <v>-1000</v>
      </c>
      <c r="I1831" t="s">
        <v>113</v>
      </c>
      <c r="J1831">
        <v>-20</v>
      </c>
      <c r="K1831" s="72">
        <v>-12689688.33</v>
      </c>
    </row>
    <row r="1832" spans="5:11" x14ac:dyDescent="0.2">
      <c r="E1832" t="s">
        <v>461</v>
      </c>
      <c r="F1832" t="s">
        <v>17</v>
      </c>
      <c r="G1832">
        <v>0.34</v>
      </c>
      <c r="H1832" s="71">
        <v>-1000</v>
      </c>
      <c r="I1832" t="s">
        <v>114</v>
      </c>
      <c r="J1832" s="72">
        <v>3445.51</v>
      </c>
      <c r="K1832" s="72">
        <v>-12689668.33</v>
      </c>
    </row>
    <row r="1833" spans="5:11" x14ac:dyDescent="0.2">
      <c r="E1833" t="s">
        <v>461</v>
      </c>
      <c r="F1833" t="s">
        <v>17</v>
      </c>
      <c r="G1833">
        <v>96.29</v>
      </c>
      <c r="H1833" s="71">
        <v>-1000</v>
      </c>
      <c r="I1833" t="s">
        <v>115</v>
      </c>
      <c r="J1833" s="72">
        <v>962900</v>
      </c>
      <c r="K1833" s="72">
        <v>-12693113.85</v>
      </c>
    </row>
    <row r="1834" spans="5:11" x14ac:dyDescent="0.2">
      <c r="E1834" t="s">
        <v>461</v>
      </c>
      <c r="F1834" t="s">
        <v>17</v>
      </c>
      <c r="G1834">
        <v>96.29</v>
      </c>
      <c r="H1834" s="71">
        <v>-1000</v>
      </c>
      <c r="I1834" t="s">
        <v>113</v>
      </c>
      <c r="J1834">
        <v>-20</v>
      </c>
      <c r="K1834" s="72">
        <v>-13656013.85</v>
      </c>
    </row>
    <row r="1835" spans="5:11" x14ac:dyDescent="0.2">
      <c r="E1835" t="s">
        <v>461</v>
      </c>
      <c r="F1835" t="s">
        <v>17</v>
      </c>
      <c r="G1835">
        <v>0.34</v>
      </c>
      <c r="H1835" s="71">
        <v>-1000</v>
      </c>
      <c r="I1835" t="s">
        <v>114</v>
      </c>
      <c r="J1835" s="72">
        <v>3445.51</v>
      </c>
      <c r="K1835" s="72">
        <v>-13655993.85</v>
      </c>
    </row>
    <row r="1836" spans="5:11" x14ac:dyDescent="0.2">
      <c r="E1836" t="s">
        <v>461</v>
      </c>
      <c r="F1836" t="s">
        <v>17</v>
      </c>
      <c r="G1836">
        <v>96.29</v>
      </c>
      <c r="H1836" s="71">
        <v>-1000</v>
      </c>
      <c r="I1836" t="s">
        <v>115</v>
      </c>
      <c r="J1836" s="72">
        <v>962900</v>
      </c>
      <c r="K1836" s="72">
        <v>-13659439.359999999</v>
      </c>
    </row>
    <row r="1837" spans="5:11" x14ac:dyDescent="0.2">
      <c r="E1837" t="s">
        <v>463</v>
      </c>
      <c r="F1837" t="s">
        <v>15</v>
      </c>
      <c r="G1837">
        <v>102.49</v>
      </c>
      <c r="H1837" s="71">
        <v>1000</v>
      </c>
      <c r="I1837" t="s">
        <v>113</v>
      </c>
      <c r="J1837">
        <v>-20</v>
      </c>
      <c r="K1837" s="72">
        <v>-14622339.359999999</v>
      </c>
    </row>
    <row r="1838" spans="5:11" x14ac:dyDescent="0.2">
      <c r="E1838" t="s">
        <v>463</v>
      </c>
      <c r="F1838" t="s">
        <v>15</v>
      </c>
      <c r="G1838">
        <v>0.33</v>
      </c>
      <c r="H1838" s="71">
        <v>1000</v>
      </c>
      <c r="I1838" t="s">
        <v>114</v>
      </c>
      <c r="J1838" s="72">
        <v>-3285.26</v>
      </c>
      <c r="K1838" s="72">
        <v>-14622319.359999999</v>
      </c>
    </row>
    <row r="1839" spans="5:11" x14ac:dyDescent="0.2">
      <c r="E1839" t="s">
        <v>463</v>
      </c>
      <c r="F1839" t="s">
        <v>15</v>
      </c>
      <c r="G1839">
        <v>102.49</v>
      </c>
      <c r="H1839" s="71">
        <v>1000</v>
      </c>
      <c r="I1839" t="s">
        <v>115</v>
      </c>
      <c r="J1839" s="72">
        <v>-1024900</v>
      </c>
      <c r="K1839" s="72">
        <v>-14619034.1</v>
      </c>
    </row>
    <row r="1840" spans="5:11" x14ac:dyDescent="0.2">
      <c r="E1840" t="s">
        <v>464</v>
      </c>
      <c r="F1840" t="s">
        <v>15</v>
      </c>
      <c r="G1840">
        <v>102.58</v>
      </c>
      <c r="H1840" s="71">
        <v>1000</v>
      </c>
      <c r="I1840" t="s">
        <v>113</v>
      </c>
      <c r="J1840">
        <v>-20</v>
      </c>
      <c r="K1840" s="72">
        <v>-13594134.1</v>
      </c>
    </row>
    <row r="1841" spans="5:11" x14ac:dyDescent="0.2">
      <c r="E1841" t="s">
        <v>464</v>
      </c>
      <c r="F1841" t="s">
        <v>15</v>
      </c>
      <c r="G1841">
        <v>0.32</v>
      </c>
      <c r="H1841" s="71">
        <v>1000</v>
      </c>
      <c r="I1841" t="s">
        <v>114</v>
      </c>
      <c r="J1841" s="72">
        <v>-3205.13</v>
      </c>
      <c r="K1841" s="72">
        <v>-13594114.1</v>
      </c>
    </row>
    <row r="1842" spans="5:11" x14ac:dyDescent="0.2">
      <c r="E1842" t="s">
        <v>464</v>
      </c>
      <c r="F1842" t="s">
        <v>15</v>
      </c>
      <c r="G1842">
        <v>102.58</v>
      </c>
      <c r="H1842" s="71">
        <v>1000</v>
      </c>
      <c r="I1842" t="s">
        <v>115</v>
      </c>
      <c r="J1842" s="72">
        <v>-1025800</v>
      </c>
      <c r="K1842" s="72">
        <v>-13590908.970000001</v>
      </c>
    </row>
    <row r="1843" spans="5:11" x14ac:dyDescent="0.2">
      <c r="E1843" t="s">
        <v>574</v>
      </c>
      <c r="F1843" t="s">
        <v>17</v>
      </c>
      <c r="G1843">
        <v>98.28</v>
      </c>
      <c r="H1843" s="71">
        <v>1000</v>
      </c>
      <c r="I1843" t="s">
        <v>113</v>
      </c>
      <c r="J1843">
        <v>-20</v>
      </c>
      <c r="K1843" s="72">
        <v>-12565108.970000001</v>
      </c>
    </row>
    <row r="1844" spans="5:11" x14ac:dyDescent="0.2">
      <c r="E1844" t="s">
        <v>574</v>
      </c>
      <c r="F1844" t="s">
        <v>17</v>
      </c>
      <c r="G1844">
        <v>0.3</v>
      </c>
      <c r="H1844" s="71">
        <v>1000</v>
      </c>
      <c r="I1844" t="s">
        <v>114</v>
      </c>
      <c r="J1844" s="72">
        <v>-3044.87</v>
      </c>
      <c r="K1844" s="72">
        <v>-12565088.970000001</v>
      </c>
    </row>
    <row r="1845" spans="5:11" x14ac:dyDescent="0.2">
      <c r="E1845" t="s">
        <v>574</v>
      </c>
      <c r="F1845" t="s">
        <v>17</v>
      </c>
      <c r="G1845">
        <v>98.28</v>
      </c>
      <c r="H1845" s="71">
        <v>1000</v>
      </c>
      <c r="I1845" t="s">
        <v>115</v>
      </c>
      <c r="J1845" s="72">
        <v>-982800</v>
      </c>
      <c r="K1845" s="72">
        <v>-12562044.1</v>
      </c>
    </row>
    <row r="1846" spans="5:11" x14ac:dyDescent="0.2">
      <c r="E1846" t="s">
        <v>574</v>
      </c>
      <c r="F1846" t="s">
        <v>17</v>
      </c>
      <c r="G1846">
        <v>98.28</v>
      </c>
      <c r="H1846" s="71">
        <v>1000</v>
      </c>
      <c r="I1846" t="s">
        <v>113</v>
      </c>
      <c r="J1846">
        <v>-20</v>
      </c>
      <c r="K1846" s="72">
        <v>-11579244.1</v>
      </c>
    </row>
    <row r="1847" spans="5:11" x14ac:dyDescent="0.2">
      <c r="E1847" t="s">
        <v>574</v>
      </c>
      <c r="F1847" t="s">
        <v>17</v>
      </c>
      <c r="G1847">
        <v>0.3</v>
      </c>
      <c r="H1847" s="71">
        <v>1000</v>
      </c>
      <c r="I1847" t="s">
        <v>114</v>
      </c>
      <c r="J1847" s="72">
        <v>-3044.87</v>
      </c>
      <c r="K1847" s="72">
        <v>-11579224.1</v>
      </c>
    </row>
    <row r="1848" spans="5:11" x14ac:dyDescent="0.2">
      <c r="E1848" t="s">
        <v>574</v>
      </c>
      <c r="F1848" t="s">
        <v>17</v>
      </c>
      <c r="G1848">
        <v>98.28</v>
      </c>
      <c r="H1848" s="71">
        <v>1000</v>
      </c>
      <c r="I1848" t="s">
        <v>115</v>
      </c>
      <c r="J1848" s="72">
        <v>-982800</v>
      </c>
      <c r="K1848" s="72">
        <v>-11576179.23</v>
      </c>
    </row>
    <row r="1849" spans="5:11" x14ac:dyDescent="0.2">
      <c r="E1849" t="s">
        <v>575</v>
      </c>
      <c r="F1849" t="s">
        <v>17</v>
      </c>
      <c r="G1849">
        <v>98.05</v>
      </c>
      <c r="H1849" s="71">
        <v>1000</v>
      </c>
      <c r="I1849" t="s">
        <v>113</v>
      </c>
      <c r="J1849">
        <v>-20</v>
      </c>
      <c r="K1849" s="72">
        <v>-10593379.23</v>
      </c>
    </row>
    <row r="1850" spans="5:11" x14ac:dyDescent="0.2">
      <c r="E1850" t="s">
        <v>575</v>
      </c>
      <c r="F1850" t="s">
        <v>17</v>
      </c>
      <c r="G1850">
        <v>0.3</v>
      </c>
      <c r="H1850" s="71">
        <v>1000</v>
      </c>
      <c r="I1850" t="s">
        <v>114</v>
      </c>
      <c r="J1850" s="72">
        <v>-2964.74</v>
      </c>
      <c r="K1850" s="72">
        <v>-10593359.23</v>
      </c>
    </row>
    <row r="1851" spans="5:11" x14ac:dyDescent="0.2">
      <c r="E1851" t="s">
        <v>575</v>
      </c>
      <c r="F1851" t="s">
        <v>17</v>
      </c>
      <c r="G1851">
        <v>98.05</v>
      </c>
      <c r="H1851" s="71">
        <v>1000</v>
      </c>
      <c r="I1851" t="s">
        <v>115</v>
      </c>
      <c r="J1851" s="72">
        <v>-980500</v>
      </c>
      <c r="K1851" s="72">
        <v>-10590394.49</v>
      </c>
    </row>
    <row r="1852" spans="5:11" x14ac:dyDescent="0.2">
      <c r="E1852" t="s">
        <v>575</v>
      </c>
      <c r="F1852" t="s">
        <v>17</v>
      </c>
      <c r="G1852">
        <v>98.05</v>
      </c>
      <c r="H1852" s="71">
        <v>1000</v>
      </c>
      <c r="I1852" t="s">
        <v>113</v>
      </c>
      <c r="J1852">
        <v>-20</v>
      </c>
      <c r="K1852" s="72">
        <v>-9609894.4900000002</v>
      </c>
    </row>
    <row r="1853" spans="5:11" x14ac:dyDescent="0.2">
      <c r="E1853" t="s">
        <v>575</v>
      </c>
      <c r="F1853" t="s">
        <v>17</v>
      </c>
      <c r="G1853">
        <v>0.3</v>
      </c>
      <c r="H1853" s="71">
        <v>1000</v>
      </c>
      <c r="I1853" t="s">
        <v>114</v>
      </c>
      <c r="J1853" s="72">
        <v>-2964.74</v>
      </c>
      <c r="K1853" s="72">
        <v>-9609874.4900000002</v>
      </c>
    </row>
    <row r="1854" spans="5:11" x14ac:dyDescent="0.2">
      <c r="E1854" t="s">
        <v>575</v>
      </c>
      <c r="F1854" t="s">
        <v>17</v>
      </c>
      <c r="G1854">
        <v>98.05</v>
      </c>
      <c r="H1854" s="71">
        <v>1000</v>
      </c>
      <c r="I1854" t="s">
        <v>115</v>
      </c>
      <c r="J1854" s="72">
        <v>-980500</v>
      </c>
      <c r="K1854" s="72">
        <v>-9606909.7400000002</v>
      </c>
    </row>
    <row r="1855" spans="5:11" x14ac:dyDescent="0.2">
      <c r="E1855" t="s">
        <v>575</v>
      </c>
      <c r="F1855" t="s">
        <v>17</v>
      </c>
      <c r="G1855">
        <v>98.05</v>
      </c>
      <c r="H1855" s="71">
        <v>1000</v>
      </c>
      <c r="I1855" t="s">
        <v>113</v>
      </c>
      <c r="J1855">
        <v>-20</v>
      </c>
      <c r="K1855" s="72">
        <v>-8626409.7400000002</v>
      </c>
    </row>
    <row r="1856" spans="5:11" x14ac:dyDescent="0.2">
      <c r="E1856" t="s">
        <v>575</v>
      </c>
      <c r="F1856" t="s">
        <v>17</v>
      </c>
      <c r="G1856">
        <v>0.3</v>
      </c>
      <c r="H1856" s="71">
        <v>1000</v>
      </c>
      <c r="I1856" t="s">
        <v>114</v>
      </c>
      <c r="J1856" s="72">
        <v>-2964.74</v>
      </c>
      <c r="K1856" s="72">
        <v>-8626389.7400000002</v>
      </c>
    </row>
    <row r="1857" spans="5:11" x14ac:dyDescent="0.2">
      <c r="E1857" t="s">
        <v>575</v>
      </c>
      <c r="F1857" t="s">
        <v>17</v>
      </c>
      <c r="G1857">
        <v>98.05</v>
      </c>
      <c r="H1857" s="71">
        <v>1000</v>
      </c>
      <c r="I1857" t="s">
        <v>115</v>
      </c>
      <c r="J1857" s="72">
        <v>-980500</v>
      </c>
      <c r="K1857" s="72">
        <v>-8623425</v>
      </c>
    </row>
    <row r="1858" spans="5:11" x14ac:dyDescent="0.2">
      <c r="E1858" t="s">
        <v>576</v>
      </c>
      <c r="F1858" t="s">
        <v>17</v>
      </c>
      <c r="G1858">
        <v>98.14</v>
      </c>
      <c r="H1858" s="71">
        <v>1000</v>
      </c>
      <c r="I1858" t="s">
        <v>113</v>
      </c>
      <c r="J1858">
        <v>-20</v>
      </c>
      <c r="K1858" s="72">
        <v>-7642925</v>
      </c>
    </row>
    <row r="1859" spans="5:11" x14ac:dyDescent="0.2">
      <c r="E1859" t="s">
        <v>576</v>
      </c>
      <c r="F1859" t="s">
        <v>17</v>
      </c>
      <c r="G1859">
        <v>0.28999999999999998</v>
      </c>
      <c r="H1859" s="71">
        <v>1000</v>
      </c>
      <c r="I1859" t="s">
        <v>114</v>
      </c>
      <c r="J1859" s="72">
        <v>-2884.62</v>
      </c>
      <c r="K1859" s="72">
        <v>-7642905</v>
      </c>
    </row>
    <row r="1860" spans="5:11" x14ac:dyDescent="0.2">
      <c r="E1860" t="s">
        <v>576</v>
      </c>
      <c r="F1860" t="s">
        <v>17</v>
      </c>
      <c r="G1860">
        <v>98.14</v>
      </c>
      <c r="H1860" s="71">
        <v>1000</v>
      </c>
      <c r="I1860" t="s">
        <v>115</v>
      </c>
      <c r="J1860" s="72">
        <v>-981400</v>
      </c>
      <c r="K1860" s="72">
        <v>-7640020.3799999999</v>
      </c>
    </row>
    <row r="1861" spans="5:11" x14ac:dyDescent="0.2">
      <c r="E1861" t="s">
        <v>576</v>
      </c>
      <c r="F1861" t="s">
        <v>17</v>
      </c>
      <c r="G1861">
        <v>98.14</v>
      </c>
      <c r="H1861" s="71">
        <v>1000</v>
      </c>
      <c r="I1861" t="s">
        <v>113</v>
      </c>
      <c r="J1861">
        <v>-20</v>
      </c>
      <c r="K1861" s="72">
        <v>-6658620.3799999999</v>
      </c>
    </row>
    <row r="1862" spans="5:11" x14ac:dyDescent="0.2">
      <c r="E1862" t="s">
        <v>576</v>
      </c>
      <c r="F1862" t="s">
        <v>17</v>
      </c>
      <c r="G1862">
        <v>0.28999999999999998</v>
      </c>
      <c r="H1862" s="71">
        <v>1000</v>
      </c>
      <c r="I1862" t="s">
        <v>114</v>
      </c>
      <c r="J1862" s="72">
        <v>-2884.62</v>
      </c>
      <c r="K1862" s="72">
        <v>-6658600.3799999999</v>
      </c>
    </row>
    <row r="1863" spans="5:11" x14ac:dyDescent="0.2">
      <c r="E1863" t="s">
        <v>576</v>
      </c>
      <c r="F1863" t="s">
        <v>17</v>
      </c>
      <c r="G1863">
        <v>98.14</v>
      </c>
      <c r="H1863" s="71">
        <v>1000</v>
      </c>
      <c r="I1863" t="s">
        <v>115</v>
      </c>
      <c r="J1863" s="72">
        <v>-981400</v>
      </c>
      <c r="K1863" s="72">
        <v>-6655715.7699999996</v>
      </c>
    </row>
    <row r="1864" spans="5:11" x14ac:dyDescent="0.2">
      <c r="E1864" t="s">
        <v>576</v>
      </c>
      <c r="F1864" t="s">
        <v>17</v>
      </c>
      <c r="G1864">
        <v>98.14</v>
      </c>
      <c r="H1864" s="71">
        <v>1000</v>
      </c>
      <c r="I1864" t="s">
        <v>113</v>
      </c>
      <c r="J1864">
        <v>-20</v>
      </c>
      <c r="K1864" s="72">
        <v>-5674315.7699999996</v>
      </c>
    </row>
    <row r="1865" spans="5:11" x14ac:dyDescent="0.2">
      <c r="E1865" t="s">
        <v>576</v>
      </c>
      <c r="F1865" t="s">
        <v>17</v>
      </c>
      <c r="G1865">
        <v>0.28999999999999998</v>
      </c>
      <c r="H1865" s="71">
        <v>1000</v>
      </c>
      <c r="I1865" t="s">
        <v>114</v>
      </c>
      <c r="J1865" s="72">
        <v>-2884.62</v>
      </c>
      <c r="K1865" s="72">
        <v>-5674295.7699999996</v>
      </c>
    </row>
    <row r="1866" spans="5:11" x14ac:dyDescent="0.2">
      <c r="E1866" t="s">
        <v>576</v>
      </c>
      <c r="F1866" t="s">
        <v>17</v>
      </c>
      <c r="G1866">
        <v>98.14</v>
      </c>
      <c r="H1866" s="71">
        <v>1000</v>
      </c>
      <c r="I1866" t="s">
        <v>115</v>
      </c>
      <c r="J1866" s="72">
        <v>-981400</v>
      </c>
      <c r="K1866" s="72">
        <v>-5671411.1500000004</v>
      </c>
    </row>
    <row r="1867" spans="5:11" x14ac:dyDescent="0.2">
      <c r="E1867" t="s">
        <v>576</v>
      </c>
      <c r="F1867" t="s">
        <v>17</v>
      </c>
      <c r="G1867">
        <v>98.14</v>
      </c>
      <c r="H1867" s="71">
        <v>1000</v>
      </c>
      <c r="I1867" t="s">
        <v>113</v>
      </c>
      <c r="J1867">
        <v>-20</v>
      </c>
      <c r="K1867" s="72">
        <v>-4690011.1500000004</v>
      </c>
    </row>
    <row r="1868" spans="5:11" x14ac:dyDescent="0.2">
      <c r="E1868" t="s">
        <v>576</v>
      </c>
      <c r="F1868" t="s">
        <v>17</v>
      </c>
      <c r="G1868">
        <v>0.28999999999999998</v>
      </c>
      <c r="H1868" s="71">
        <v>1000</v>
      </c>
      <c r="I1868" t="s">
        <v>114</v>
      </c>
      <c r="J1868" s="72">
        <v>-2884.62</v>
      </c>
      <c r="K1868" s="72">
        <v>-4689991.1500000004</v>
      </c>
    </row>
    <row r="1869" spans="5:11" x14ac:dyDescent="0.2">
      <c r="E1869" t="s">
        <v>576</v>
      </c>
      <c r="F1869" t="s">
        <v>17</v>
      </c>
      <c r="G1869">
        <v>98.14</v>
      </c>
      <c r="H1869" s="71">
        <v>1000</v>
      </c>
      <c r="I1869" t="s">
        <v>115</v>
      </c>
      <c r="J1869" s="72">
        <v>-981400</v>
      </c>
      <c r="K1869" s="72">
        <v>-4687106.54</v>
      </c>
    </row>
    <row r="1870" spans="5:11" x14ac:dyDescent="0.2">
      <c r="E1870" t="s">
        <v>576</v>
      </c>
      <c r="F1870" t="s">
        <v>17</v>
      </c>
      <c r="G1870">
        <v>98.14</v>
      </c>
      <c r="H1870" s="71">
        <v>1000</v>
      </c>
      <c r="I1870" t="s">
        <v>113</v>
      </c>
      <c r="J1870">
        <v>-20</v>
      </c>
      <c r="K1870" s="72">
        <v>-3705706.54</v>
      </c>
    </row>
    <row r="1871" spans="5:11" x14ac:dyDescent="0.2">
      <c r="E1871" t="s">
        <v>576</v>
      </c>
      <c r="F1871" t="s">
        <v>17</v>
      </c>
      <c r="G1871">
        <v>0.28999999999999998</v>
      </c>
      <c r="H1871" s="71">
        <v>1000</v>
      </c>
      <c r="I1871" t="s">
        <v>114</v>
      </c>
      <c r="J1871" s="72">
        <v>-2884.62</v>
      </c>
      <c r="K1871" s="72">
        <v>-3705686.54</v>
      </c>
    </row>
    <row r="1872" spans="5:11" x14ac:dyDescent="0.2">
      <c r="E1872" t="s">
        <v>576</v>
      </c>
      <c r="F1872" t="s">
        <v>17</v>
      </c>
      <c r="G1872">
        <v>98.14</v>
      </c>
      <c r="H1872" s="71">
        <v>1000</v>
      </c>
      <c r="I1872" t="s">
        <v>115</v>
      </c>
      <c r="J1872" s="72">
        <v>-981400</v>
      </c>
      <c r="K1872" s="72">
        <v>-3702801.92</v>
      </c>
    </row>
    <row r="1873" spans="5:11" x14ac:dyDescent="0.2">
      <c r="E1873" t="s">
        <v>576</v>
      </c>
      <c r="F1873" t="s">
        <v>17</v>
      </c>
      <c r="G1873">
        <v>98.14</v>
      </c>
      <c r="H1873" s="71">
        <v>1000</v>
      </c>
      <c r="I1873" t="s">
        <v>113</v>
      </c>
      <c r="J1873">
        <v>-20</v>
      </c>
      <c r="K1873" s="72">
        <v>-2721401.92</v>
      </c>
    </row>
    <row r="1874" spans="5:11" x14ac:dyDescent="0.2">
      <c r="E1874" t="s">
        <v>576</v>
      </c>
      <c r="F1874" t="s">
        <v>17</v>
      </c>
      <c r="G1874">
        <v>0.28999999999999998</v>
      </c>
      <c r="H1874" s="71">
        <v>1000</v>
      </c>
      <c r="I1874" t="s">
        <v>114</v>
      </c>
      <c r="J1874" s="72">
        <v>-2884.62</v>
      </c>
      <c r="K1874" s="72">
        <v>-2721381.92</v>
      </c>
    </row>
    <row r="1875" spans="5:11" x14ac:dyDescent="0.2">
      <c r="E1875" t="s">
        <v>576</v>
      </c>
      <c r="F1875" t="s">
        <v>17</v>
      </c>
      <c r="G1875">
        <v>98.14</v>
      </c>
      <c r="H1875" s="71">
        <v>1000</v>
      </c>
      <c r="I1875" t="s">
        <v>115</v>
      </c>
      <c r="J1875" s="72">
        <v>-981400</v>
      </c>
      <c r="K1875" s="72">
        <v>-2718497.31</v>
      </c>
    </row>
    <row r="1876" spans="5:11" x14ac:dyDescent="0.2">
      <c r="E1876" t="s">
        <v>577</v>
      </c>
      <c r="F1876" t="s">
        <v>17</v>
      </c>
      <c r="G1876">
        <v>97.99</v>
      </c>
      <c r="H1876" s="71">
        <v>1000</v>
      </c>
      <c r="I1876" t="s">
        <v>113</v>
      </c>
      <c r="J1876">
        <v>-20</v>
      </c>
      <c r="K1876" s="72">
        <v>-1737097.31</v>
      </c>
    </row>
    <row r="1877" spans="5:11" x14ac:dyDescent="0.2">
      <c r="E1877" t="s">
        <v>577</v>
      </c>
      <c r="F1877" t="s">
        <v>17</v>
      </c>
      <c r="G1877">
        <v>0.22</v>
      </c>
      <c r="H1877" s="71">
        <v>1000</v>
      </c>
      <c r="I1877" t="s">
        <v>114</v>
      </c>
      <c r="J1877" s="72">
        <v>-2163.46</v>
      </c>
      <c r="K1877" s="72">
        <v>-1737077.31</v>
      </c>
    </row>
    <row r="1878" spans="5:11" x14ac:dyDescent="0.2">
      <c r="E1878" t="s">
        <v>577</v>
      </c>
      <c r="F1878" t="s">
        <v>17</v>
      </c>
      <c r="G1878">
        <v>97.99</v>
      </c>
      <c r="H1878" s="71">
        <v>1000</v>
      </c>
      <c r="I1878" t="s">
        <v>115</v>
      </c>
      <c r="J1878" s="72">
        <v>-979900</v>
      </c>
      <c r="K1878" s="72">
        <v>-1734913.85</v>
      </c>
    </row>
    <row r="1879" spans="5:11" x14ac:dyDescent="0.2">
      <c r="E1879" t="s">
        <v>577</v>
      </c>
      <c r="F1879" t="s">
        <v>17</v>
      </c>
      <c r="G1879">
        <v>97.99</v>
      </c>
      <c r="H1879" s="71">
        <v>1000</v>
      </c>
      <c r="I1879" t="s">
        <v>113</v>
      </c>
      <c r="J1879">
        <v>-20</v>
      </c>
      <c r="K1879" s="72">
        <v>-755013.85</v>
      </c>
    </row>
    <row r="1880" spans="5:11" x14ac:dyDescent="0.2">
      <c r="E1880" t="s">
        <v>577</v>
      </c>
      <c r="F1880" t="s">
        <v>17</v>
      </c>
      <c r="G1880">
        <v>0.22</v>
      </c>
      <c r="H1880" s="71">
        <v>1000</v>
      </c>
      <c r="I1880" t="s">
        <v>114</v>
      </c>
      <c r="J1880" s="72">
        <v>-2163.46</v>
      </c>
      <c r="K1880" s="72">
        <v>-754993.85</v>
      </c>
    </row>
    <row r="1881" spans="5:11" x14ac:dyDescent="0.2">
      <c r="E1881" t="s">
        <v>577</v>
      </c>
      <c r="F1881" t="s">
        <v>17</v>
      </c>
      <c r="G1881">
        <v>97.99</v>
      </c>
      <c r="H1881" s="71">
        <v>1000</v>
      </c>
      <c r="I1881" t="s">
        <v>115</v>
      </c>
      <c r="J1881" s="72">
        <v>-979900</v>
      </c>
      <c r="K1881" s="72">
        <v>-752830.38</v>
      </c>
    </row>
    <row r="1882" spans="5:11" x14ac:dyDescent="0.2">
      <c r="E1882" t="s">
        <v>577</v>
      </c>
      <c r="F1882" t="s">
        <v>17</v>
      </c>
      <c r="G1882">
        <v>97.99</v>
      </c>
      <c r="H1882" s="71">
        <v>1000</v>
      </c>
      <c r="I1882" t="s">
        <v>113</v>
      </c>
      <c r="J1882">
        <v>-20</v>
      </c>
      <c r="K1882" s="72">
        <v>227069.62</v>
      </c>
    </row>
    <row r="1883" spans="5:11" x14ac:dyDescent="0.2">
      <c r="E1883" t="s">
        <v>577</v>
      </c>
      <c r="F1883" t="s">
        <v>17</v>
      </c>
      <c r="G1883">
        <v>0.22</v>
      </c>
      <c r="H1883" s="71">
        <v>1000</v>
      </c>
      <c r="I1883" t="s">
        <v>114</v>
      </c>
      <c r="J1883" s="72">
        <v>-2163.46</v>
      </c>
      <c r="K1883" s="72">
        <v>227089.62</v>
      </c>
    </row>
    <row r="1884" spans="5:11" x14ac:dyDescent="0.2">
      <c r="E1884" t="s">
        <v>577</v>
      </c>
      <c r="F1884" t="s">
        <v>17</v>
      </c>
      <c r="G1884">
        <v>97.99</v>
      </c>
      <c r="H1884" s="71">
        <v>1000</v>
      </c>
      <c r="I1884" t="s">
        <v>115</v>
      </c>
      <c r="J1884" s="72">
        <v>-979900</v>
      </c>
      <c r="K1884" s="72">
        <v>229253.08</v>
      </c>
    </row>
    <row r="1885" spans="5:11" x14ac:dyDescent="0.2">
      <c r="E1885" t="s">
        <v>577</v>
      </c>
      <c r="F1885" t="s">
        <v>17</v>
      </c>
      <c r="G1885">
        <v>97.99</v>
      </c>
      <c r="H1885" s="71">
        <v>1000</v>
      </c>
      <c r="I1885" t="s">
        <v>113</v>
      </c>
      <c r="J1885">
        <v>-20</v>
      </c>
      <c r="K1885" s="72">
        <v>1209153.08</v>
      </c>
    </row>
    <row r="1886" spans="5:11" x14ac:dyDescent="0.2">
      <c r="E1886" t="s">
        <v>577</v>
      </c>
      <c r="F1886" t="s">
        <v>17</v>
      </c>
      <c r="G1886">
        <v>0.22</v>
      </c>
      <c r="H1886" s="71">
        <v>1000</v>
      </c>
      <c r="I1886" t="s">
        <v>114</v>
      </c>
      <c r="J1886" s="72">
        <v>-2163.46</v>
      </c>
      <c r="K1886" s="72">
        <v>1209173.08</v>
      </c>
    </row>
    <row r="1887" spans="5:11" x14ac:dyDescent="0.2">
      <c r="E1887" t="s">
        <v>577</v>
      </c>
      <c r="F1887" t="s">
        <v>17</v>
      </c>
      <c r="G1887">
        <v>97.99</v>
      </c>
      <c r="H1887" s="71">
        <v>1000</v>
      </c>
      <c r="I1887" t="s">
        <v>115</v>
      </c>
      <c r="J1887" s="72">
        <v>-979900</v>
      </c>
      <c r="K1887" s="72">
        <v>1211336.54</v>
      </c>
    </row>
    <row r="1888" spans="5:11" x14ac:dyDescent="0.2">
      <c r="E1888" t="s">
        <v>577</v>
      </c>
      <c r="F1888" t="s">
        <v>17</v>
      </c>
      <c r="G1888">
        <v>97.99</v>
      </c>
      <c r="H1888" s="71">
        <v>1000</v>
      </c>
      <c r="I1888" t="s">
        <v>113</v>
      </c>
      <c r="J1888">
        <v>-20</v>
      </c>
      <c r="K1888" s="72">
        <v>2191236.54</v>
      </c>
    </row>
    <row r="1889" spans="5:11" x14ac:dyDescent="0.2">
      <c r="E1889" t="s">
        <v>577</v>
      </c>
      <c r="F1889" t="s">
        <v>17</v>
      </c>
      <c r="G1889">
        <v>0.22</v>
      </c>
      <c r="H1889" s="71">
        <v>1000</v>
      </c>
      <c r="I1889" t="s">
        <v>114</v>
      </c>
      <c r="J1889" s="72">
        <v>-2163.46</v>
      </c>
      <c r="K1889" s="72">
        <v>2191256.54</v>
      </c>
    </row>
    <row r="1890" spans="5:11" x14ac:dyDescent="0.2">
      <c r="E1890" t="s">
        <v>577</v>
      </c>
      <c r="F1890" t="s">
        <v>17</v>
      </c>
      <c r="G1890">
        <v>97.99</v>
      </c>
      <c r="H1890" s="71">
        <v>1000</v>
      </c>
      <c r="I1890" t="s">
        <v>115</v>
      </c>
      <c r="J1890" s="72">
        <v>-979900</v>
      </c>
      <c r="K1890" s="72">
        <v>2193420</v>
      </c>
    </row>
    <row r="1891" spans="5:11" x14ac:dyDescent="0.2">
      <c r="E1891" t="s">
        <v>578</v>
      </c>
      <c r="F1891" t="s">
        <v>17</v>
      </c>
      <c r="G1891">
        <v>98.06</v>
      </c>
      <c r="H1891" s="71">
        <v>1000</v>
      </c>
      <c r="I1891" t="s">
        <v>113</v>
      </c>
      <c r="J1891">
        <v>-20</v>
      </c>
      <c r="K1891" s="72">
        <v>3173320</v>
      </c>
    </row>
    <row r="1892" spans="5:11" x14ac:dyDescent="0.2">
      <c r="E1892" t="s">
        <v>578</v>
      </c>
      <c r="F1892" t="s">
        <v>17</v>
      </c>
      <c r="G1892">
        <v>0.21</v>
      </c>
      <c r="H1892" s="71">
        <v>1000</v>
      </c>
      <c r="I1892" t="s">
        <v>114</v>
      </c>
      <c r="J1892" s="72">
        <v>-2083.33</v>
      </c>
      <c r="K1892" s="72">
        <v>3173340</v>
      </c>
    </row>
    <row r="1893" spans="5:11" x14ac:dyDescent="0.2">
      <c r="E1893" t="s">
        <v>578</v>
      </c>
      <c r="F1893" t="s">
        <v>17</v>
      </c>
      <c r="G1893">
        <v>98.06</v>
      </c>
      <c r="H1893" s="71">
        <v>1000</v>
      </c>
      <c r="I1893" t="s">
        <v>115</v>
      </c>
      <c r="J1893" s="72">
        <v>-980600</v>
      </c>
      <c r="K1893" s="72">
        <v>3175423.33</v>
      </c>
    </row>
    <row r="1894" spans="5:11" x14ac:dyDescent="0.2">
      <c r="E1894" t="s">
        <v>578</v>
      </c>
      <c r="F1894" t="s">
        <v>17</v>
      </c>
      <c r="G1894">
        <v>98.06</v>
      </c>
      <c r="H1894" s="71">
        <v>1000</v>
      </c>
      <c r="I1894" t="s">
        <v>113</v>
      </c>
      <c r="J1894">
        <v>-20</v>
      </c>
      <c r="K1894" s="72">
        <v>4156023.33</v>
      </c>
    </row>
    <row r="1895" spans="5:11" x14ac:dyDescent="0.2">
      <c r="E1895" t="s">
        <v>578</v>
      </c>
      <c r="F1895" t="s">
        <v>17</v>
      </c>
      <c r="G1895">
        <v>0.21</v>
      </c>
      <c r="H1895" s="71">
        <v>1000</v>
      </c>
      <c r="I1895" t="s">
        <v>114</v>
      </c>
      <c r="J1895" s="72">
        <v>-2083.33</v>
      </c>
      <c r="K1895" s="72">
        <v>4156043.33</v>
      </c>
    </row>
    <row r="1896" spans="5:11" x14ac:dyDescent="0.2">
      <c r="E1896" t="s">
        <v>578</v>
      </c>
      <c r="F1896" t="s">
        <v>17</v>
      </c>
      <c r="G1896">
        <v>98.06</v>
      </c>
      <c r="H1896" s="71">
        <v>1000</v>
      </c>
      <c r="I1896" t="s">
        <v>115</v>
      </c>
      <c r="J1896" s="72">
        <v>-980600</v>
      </c>
      <c r="K1896" s="72">
        <v>4158126.67</v>
      </c>
    </row>
    <row r="1897" spans="5:11" x14ac:dyDescent="0.2">
      <c r="E1897" t="s">
        <v>579</v>
      </c>
      <c r="F1897" t="s">
        <v>17</v>
      </c>
      <c r="G1897">
        <v>97.95</v>
      </c>
      <c r="H1897" s="71">
        <v>1000</v>
      </c>
      <c r="I1897" t="s">
        <v>113</v>
      </c>
      <c r="J1897">
        <v>-20</v>
      </c>
      <c r="K1897" s="72">
        <v>5138726.67</v>
      </c>
    </row>
    <row r="1898" spans="5:11" x14ac:dyDescent="0.2">
      <c r="E1898" t="s">
        <v>579</v>
      </c>
      <c r="F1898" t="s">
        <v>17</v>
      </c>
      <c r="G1898">
        <v>0.2</v>
      </c>
      <c r="H1898" s="71">
        <v>1000</v>
      </c>
      <c r="I1898" t="s">
        <v>114</v>
      </c>
      <c r="J1898" s="72">
        <v>-2003.21</v>
      </c>
      <c r="K1898" s="72">
        <v>5138746.67</v>
      </c>
    </row>
    <row r="1899" spans="5:11" x14ac:dyDescent="0.2">
      <c r="E1899" t="s">
        <v>579</v>
      </c>
      <c r="F1899" t="s">
        <v>17</v>
      </c>
      <c r="G1899">
        <v>97.95</v>
      </c>
      <c r="H1899" s="71">
        <v>1000</v>
      </c>
      <c r="I1899" t="s">
        <v>115</v>
      </c>
      <c r="J1899" s="72">
        <v>-979500</v>
      </c>
      <c r="K1899" s="72">
        <v>5140749.87</v>
      </c>
    </row>
    <row r="1900" spans="5:11" x14ac:dyDescent="0.2">
      <c r="E1900" t="s">
        <v>579</v>
      </c>
      <c r="F1900" t="s">
        <v>17</v>
      </c>
      <c r="G1900">
        <v>97.95</v>
      </c>
      <c r="H1900" s="71">
        <v>1000</v>
      </c>
      <c r="I1900" t="s">
        <v>113</v>
      </c>
      <c r="J1900">
        <v>-20</v>
      </c>
      <c r="K1900" s="72">
        <v>6120249.8700000001</v>
      </c>
    </row>
    <row r="1901" spans="5:11" x14ac:dyDescent="0.2">
      <c r="E1901" t="s">
        <v>579</v>
      </c>
      <c r="F1901" t="s">
        <v>17</v>
      </c>
      <c r="G1901">
        <v>0.2</v>
      </c>
      <c r="H1901" s="71">
        <v>1000</v>
      </c>
      <c r="I1901" t="s">
        <v>114</v>
      </c>
      <c r="J1901" s="72">
        <v>-2003.21</v>
      </c>
      <c r="K1901" s="72">
        <v>6120269.8700000001</v>
      </c>
    </row>
    <row r="1902" spans="5:11" x14ac:dyDescent="0.2">
      <c r="E1902" t="s">
        <v>579</v>
      </c>
      <c r="F1902" t="s">
        <v>17</v>
      </c>
      <c r="G1902">
        <v>97.95</v>
      </c>
      <c r="H1902" s="71">
        <v>1000</v>
      </c>
      <c r="I1902" t="s">
        <v>115</v>
      </c>
      <c r="J1902" s="72">
        <v>-979500</v>
      </c>
      <c r="K1902" s="72">
        <v>6122273.0800000001</v>
      </c>
    </row>
    <row r="1903" spans="5:11" x14ac:dyDescent="0.2">
      <c r="E1903" t="s">
        <v>579</v>
      </c>
      <c r="F1903" t="s">
        <v>17</v>
      </c>
      <c r="G1903">
        <v>97.95</v>
      </c>
      <c r="H1903" s="71">
        <v>1000</v>
      </c>
      <c r="I1903" t="s">
        <v>113</v>
      </c>
      <c r="J1903">
        <v>-20</v>
      </c>
      <c r="K1903" s="72">
        <v>7101773.0800000001</v>
      </c>
    </row>
    <row r="1904" spans="5:11" x14ac:dyDescent="0.2">
      <c r="E1904" t="s">
        <v>579</v>
      </c>
      <c r="F1904" t="s">
        <v>17</v>
      </c>
      <c r="G1904">
        <v>0.2</v>
      </c>
      <c r="H1904" s="71">
        <v>1000</v>
      </c>
      <c r="I1904" t="s">
        <v>114</v>
      </c>
      <c r="J1904" s="72">
        <v>-2003.21</v>
      </c>
      <c r="K1904" s="72">
        <v>7101793.0800000001</v>
      </c>
    </row>
    <row r="1905" spans="5:11" x14ac:dyDescent="0.2">
      <c r="E1905" t="s">
        <v>579</v>
      </c>
      <c r="F1905" t="s">
        <v>17</v>
      </c>
      <c r="G1905">
        <v>97.95</v>
      </c>
      <c r="H1905" s="71">
        <v>1000</v>
      </c>
      <c r="I1905" t="s">
        <v>115</v>
      </c>
      <c r="J1905" s="72">
        <v>-979500</v>
      </c>
      <c r="K1905" s="72">
        <v>7103796.2800000003</v>
      </c>
    </row>
    <row r="1906" spans="5:11" x14ac:dyDescent="0.2">
      <c r="E1906" t="s">
        <v>579</v>
      </c>
      <c r="F1906" t="s">
        <v>17</v>
      </c>
      <c r="G1906">
        <v>97.95</v>
      </c>
      <c r="H1906" s="71">
        <v>1000</v>
      </c>
      <c r="I1906" t="s">
        <v>113</v>
      </c>
      <c r="J1906">
        <v>-20</v>
      </c>
      <c r="K1906" s="72">
        <v>8083296.2800000003</v>
      </c>
    </row>
    <row r="1907" spans="5:11" x14ac:dyDescent="0.2">
      <c r="E1907" t="s">
        <v>579</v>
      </c>
      <c r="F1907" t="s">
        <v>17</v>
      </c>
      <c r="G1907">
        <v>0.2</v>
      </c>
      <c r="H1907" s="71">
        <v>1000</v>
      </c>
      <c r="I1907" t="s">
        <v>114</v>
      </c>
      <c r="J1907" s="72">
        <v>-2003.21</v>
      </c>
      <c r="K1907" s="72">
        <v>8083316.2800000003</v>
      </c>
    </row>
    <row r="1908" spans="5:11" x14ac:dyDescent="0.2">
      <c r="E1908" t="s">
        <v>579</v>
      </c>
      <c r="F1908" t="s">
        <v>17</v>
      </c>
      <c r="G1908">
        <v>97.95</v>
      </c>
      <c r="H1908" s="71">
        <v>1000</v>
      </c>
      <c r="I1908" t="s">
        <v>115</v>
      </c>
      <c r="J1908" s="72">
        <v>-979500</v>
      </c>
      <c r="K1908" s="72">
        <v>8085319.4900000002</v>
      </c>
    </row>
    <row r="1909" spans="5:11" x14ac:dyDescent="0.2">
      <c r="E1909" t="s">
        <v>579</v>
      </c>
      <c r="F1909" t="s">
        <v>17</v>
      </c>
      <c r="G1909">
        <v>97.95</v>
      </c>
      <c r="H1909" s="71">
        <v>1000</v>
      </c>
      <c r="I1909" t="s">
        <v>113</v>
      </c>
      <c r="J1909">
        <v>-20</v>
      </c>
      <c r="K1909" s="72">
        <v>9064819.4900000002</v>
      </c>
    </row>
    <row r="1910" spans="5:11" x14ac:dyDescent="0.2">
      <c r="E1910" t="s">
        <v>579</v>
      </c>
      <c r="F1910" t="s">
        <v>17</v>
      </c>
      <c r="G1910">
        <v>0.2</v>
      </c>
      <c r="H1910" s="71">
        <v>1000</v>
      </c>
      <c r="I1910" t="s">
        <v>114</v>
      </c>
      <c r="J1910" s="72">
        <v>-2003.21</v>
      </c>
      <c r="K1910" s="72">
        <v>9064839.4900000002</v>
      </c>
    </row>
    <row r="1911" spans="5:11" x14ac:dyDescent="0.2">
      <c r="E1911" t="s">
        <v>579</v>
      </c>
      <c r="F1911" t="s">
        <v>17</v>
      </c>
      <c r="G1911">
        <v>97.95</v>
      </c>
      <c r="H1911" s="71">
        <v>1000</v>
      </c>
      <c r="I1911" t="s">
        <v>115</v>
      </c>
      <c r="J1911" s="72">
        <v>-979500</v>
      </c>
      <c r="K1911" s="72">
        <v>9066842.6899999995</v>
      </c>
    </row>
    <row r="1912" spans="5:11" x14ac:dyDescent="0.2">
      <c r="E1912" t="s">
        <v>192</v>
      </c>
      <c r="F1912" t="s">
        <v>17</v>
      </c>
      <c r="G1912">
        <v>97.84</v>
      </c>
      <c r="H1912" s="71">
        <v>-1000</v>
      </c>
      <c r="I1912" t="s">
        <v>113</v>
      </c>
      <c r="J1912">
        <v>-20</v>
      </c>
      <c r="K1912" s="72">
        <v>10046342.689999999</v>
      </c>
    </row>
    <row r="1913" spans="5:11" x14ac:dyDescent="0.2">
      <c r="E1913" t="s">
        <v>192</v>
      </c>
      <c r="F1913" t="s">
        <v>17</v>
      </c>
      <c r="G1913">
        <v>0.18</v>
      </c>
      <c r="H1913" s="71">
        <v>-1000</v>
      </c>
      <c r="I1913" t="s">
        <v>114</v>
      </c>
      <c r="J1913" s="72">
        <v>1842.95</v>
      </c>
      <c r="K1913" s="72">
        <v>10046362.689999999</v>
      </c>
    </row>
    <row r="1914" spans="5:11" x14ac:dyDescent="0.2">
      <c r="E1914" t="s">
        <v>192</v>
      </c>
      <c r="F1914" t="s">
        <v>17</v>
      </c>
      <c r="G1914">
        <v>97.84</v>
      </c>
      <c r="H1914" s="71">
        <v>-1000</v>
      </c>
      <c r="I1914" t="s">
        <v>115</v>
      </c>
      <c r="J1914" s="72">
        <v>978400</v>
      </c>
      <c r="K1914" s="72">
        <v>10044519.74</v>
      </c>
    </row>
    <row r="1915" spans="5:11" x14ac:dyDescent="0.2">
      <c r="E1915" t="s">
        <v>194</v>
      </c>
      <c r="F1915" t="s">
        <v>15</v>
      </c>
      <c r="G1915">
        <v>102.37</v>
      </c>
      <c r="H1915" s="71">
        <v>-1000</v>
      </c>
      <c r="I1915" t="s">
        <v>113</v>
      </c>
      <c r="J1915">
        <v>-20</v>
      </c>
      <c r="K1915" s="72">
        <v>9066119.7400000002</v>
      </c>
    </row>
    <row r="1916" spans="5:11" x14ac:dyDescent="0.2">
      <c r="E1916" t="s">
        <v>194</v>
      </c>
      <c r="F1916" t="s">
        <v>15</v>
      </c>
      <c r="G1916">
        <v>0.17</v>
      </c>
      <c r="H1916" s="71">
        <v>-1000</v>
      </c>
      <c r="I1916" t="s">
        <v>114</v>
      </c>
      <c r="J1916" s="72">
        <v>1682.69</v>
      </c>
      <c r="K1916" s="72">
        <v>9066139.7400000002</v>
      </c>
    </row>
    <row r="1917" spans="5:11" x14ac:dyDescent="0.2">
      <c r="E1917" t="s">
        <v>194</v>
      </c>
      <c r="F1917" t="s">
        <v>15</v>
      </c>
      <c r="G1917">
        <v>102.37</v>
      </c>
      <c r="H1917" s="71">
        <v>-1000</v>
      </c>
      <c r="I1917" t="s">
        <v>115</v>
      </c>
      <c r="J1917" s="72">
        <v>1023700</v>
      </c>
      <c r="K1917" s="72">
        <v>9064457.0500000007</v>
      </c>
    </row>
    <row r="1918" spans="5:11" x14ac:dyDescent="0.2">
      <c r="E1918" t="s">
        <v>195</v>
      </c>
      <c r="F1918" t="s">
        <v>15</v>
      </c>
      <c r="G1918">
        <v>102.41</v>
      </c>
      <c r="H1918" s="71">
        <v>-1000</v>
      </c>
      <c r="I1918" t="s">
        <v>113</v>
      </c>
      <c r="J1918">
        <v>-20</v>
      </c>
      <c r="K1918" s="72">
        <v>8040757.0499999998</v>
      </c>
    </row>
    <row r="1919" spans="5:11" x14ac:dyDescent="0.2">
      <c r="E1919" t="s">
        <v>195</v>
      </c>
      <c r="F1919" t="s">
        <v>15</v>
      </c>
      <c r="G1919">
        <v>0.16</v>
      </c>
      <c r="H1919" s="71">
        <v>-1000</v>
      </c>
      <c r="I1919" t="s">
        <v>114</v>
      </c>
      <c r="J1919" s="72">
        <v>1602.56</v>
      </c>
      <c r="K1919" s="72">
        <v>8040777.0499999998</v>
      </c>
    </row>
    <row r="1920" spans="5:11" x14ac:dyDescent="0.2">
      <c r="E1920" t="s">
        <v>195</v>
      </c>
      <c r="F1920" t="s">
        <v>15</v>
      </c>
      <c r="G1920">
        <v>102.41</v>
      </c>
      <c r="H1920" s="71">
        <v>-1000</v>
      </c>
      <c r="I1920" t="s">
        <v>115</v>
      </c>
      <c r="J1920" s="72">
        <v>1024100</v>
      </c>
      <c r="K1920" s="72">
        <v>8039174.4900000002</v>
      </c>
    </row>
    <row r="1921" spans="5:11" x14ac:dyDescent="0.2">
      <c r="E1921" t="s">
        <v>195</v>
      </c>
      <c r="F1921" t="s">
        <v>15</v>
      </c>
      <c r="G1921">
        <v>102.41</v>
      </c>
      <c r="H1921" s="71">
        <v>-1000</v>
      </c>
      <c r="I1921" t="s">
        <v>113</v>
      </c>
      <c r="J1921">
        <v>-20</v>
      </c>
      <c r="K1921" s="72">
        <v>7015074.4900000002</v>
      </c>
    </row>
    <row r="1922" spans="5:11" x14ac:dyDescent="0.2">
      <c r="E1922" t="s">
        <v>195</v>
      </c>
      <c r="F1922" t="s">
        <v>15</v>
      </c>
      <c r="G1922">
        <v>0.16</v>
      </c>
      <c r="H1922" s="71">
        <v>-1000</v>
      </c>
      <c r="I1922" t="s">
        <v>114</v>
      </c>
      <c r="J1922" s="72">
        <v>1602.56</v>
      </c>
      <c r="K1922" s="72">
        <v>7015094.4900000002</v>
      </c>
    </row>
    <row r="1923" spans="5:11" x14ac:dyDescent="0.2">
      <c r="E1923" t="s">
        <v>195</v>
      </c>
      <c r="F1923" t="s">
        <v>15</v>
      </c>
      <c r="G1923">
        <v>102.41</v>
      </c>
      <c r="H1923" s="71">
        <v>-1000</v>
      </c>
      <c r="I1923" t="s">
        <v>115</v>
      </c>
      <c r="J1923" s="72">
        <v>1024100</v>
      </c>
      <c r="K1923" s="72">
        <v>7013491.9199999999</v>
      </c>
    </row>
    <row r="1924" spans="5:11" x14ac:dyDescent="0.2">
      <c r="E1924" t="s">
        <v>196</v>
      </c>
      <c r="F1924" t="s">
        <v>17</v>
      </c>
      <c r="G1924">
        <v>97.89</v>
      </c>
      <c r="H1924" s="71">
        <v>1000</v>
      </c>
      <c r="I1924" t="s">
        <v>113</v>
      </c>
      <c r="J1924">
        <v>-20</v>
      </c>
      <c r="K1924" s="72">
        <v>5989391.9199999999</v>
      </c>
    </row>
    <row r="1925" spans="5:11" x14ac:dyDescent="0.2">
      <c r="E1925" t="s">
        <v>196</v>
      </c>
      <c r="F1925" t="s">
        <v>17</v>
      </c>
      <c r="G1925">
        <v>0.14000000000000001</v>
      </c>
      <c r="H1925" s="71">
        <v>1000</v>
      </c>
      <c r="I1925" t="s">
        <v>114</v>
      </c>
      <c r="J1925" s="72">
        <v>-1442.31</v>
      </c>
      <c r="K1925" s="72">
        <v>5989411.9199999999</v>
      </c>
    </row>
    <row r="1926" spans="5:11" x14ac:dyDescent="0.2">
      <c r="E1926" t="s">
        <v>196</v>
      </c>
      <c r="F1926" t="s">
        <v>17</v>
      </c>
      <c r="G1926">
        <v>97.89</v>
      </c>
      <c r="H1926" s="71">
        <v>1000</v>
      </c>
      <c r="I1926" t="s">
        <v>115</v>
      </c>
      <c r="J1926" s="72">
        <v>-978900</v>
      </c>
      <c r="K1926" s="72">
        <v>5990854.2300000004</v>
      </c>
    </row>
    <row r="1927" spans="5:11" x14ac:dyDescent="0.2">
      <c r="E1927" t="s">
        <v>196</v>
      </c>
      <c r="F1927" t="s">
        <v>17</v>
      </c>
      <c r="G1927">
        <v>97.89</v>
      </c>
      <c r="H1927" s="71">
        <v>1000</v>
      </c>
      <c r="I1927" t="s">
        <v>113</v>
      </c>
      <c r="J1927">
        <v>-20</v>
      </c>
      <c r="K1927" s="72">
        <v>6969754.2300000004</v>
      </c>
    </row>
    <row r="1928" spans="5:11" x14ac:dyDescent="0.2">
      <c r="E1928" t="s">
        <v>196</v>
      </c>
      <c r="F1928" t="s">
        <v>17</v>
      </c>
      <c r="G1928">
        <v>0.14000000000000001</v>
      </c>
      <c r="H1928" s="71">
        <v>1000</v>
      </c>
      <c r="I1928" t="s">
        <v>114</v>
      </c>
      <c r="J1928" s="72">
        <v>-1442.31</v>
      </c>
      <c r="K1928" s="72">
        <v>6969774.2300000004</v>
      </c>
    </row>
    <row r="1929" spans="5:11" x14ac:dyDescent="0.2">
      <c r="E1929" t="s">
        <v>196</v>
      </c>
      <c r="F1929" t="s">
        <v>17</v>
      </c>
      <c r="G1929">
        <v>97.89</v>
      </c>
      <c r="H1929" s="71">
        <v>1000</v>
      </c>
      <c r="I1929" t="s">
        <v>115</v>
      </c>
      <c r="J1929" s="72">
        <v>-978900</v>
      </c>
      <c r="K1929" s="72">
        <v>6971216.54</v>
      </c>
    </row>
    <row r="1930" spans="5:11" x14ac:dyDescent="0.2">
      <c r="E1930" t="s">
        <v>74</v>
      </c>
      <c r="F1930" t="s">
        <v>17</v>
      </c>
      <c r="G1930">
        <v>97.9</v>
      </c>
      <c r="H1930" s="71">
        <v>-1000</v>
      </c>
      <c r="I1930" t="s">
        <v>113</v>
      </c>
      <c r="J1930">
        <v>-20</v>
      </c>
      <c r="K1930" s="72">
        <v>7950116.54</v>
      </c>
    </row>
    <row r="1931" spans="5:11" x14ac:dyDescent="0.2">
      <c r="E1931" t="s">
        <v>74</v>
      </c>
      <c r="F1931" t="s">
        <v>17</v>
      </c>
      <c r="G1931">
        <v>0.14000000000000001</v>
      </c>
      <c r="H1931" s="71">
        <v>-1000</v>
      </c>
      <c r="I1931" t="s">
        <v>114</v>
      </c>
      <c r="J1931" s="72">
        <v>1362.18</v>
      </c>
      <c r="K1931" s="72">
        <v>7950136.54</v>
      </c>
    </row>
    <row r="1932" spans="5:11" x14ac:dyDescent="0.2">
      <c r="E1932" t="s">
        <v>74</v>
      </c>
      <c r="F1932" t="s">
        <v>17</v>
      </c>
      <c r="G1932">
        <v>97.9</v>
      </c>
      <c r="H1932" s="71">
        <v>-1000</v>
      </c>
      <c r="I1932" t="s">
        <v>115</v>
      </c>
      <c r="J1932" s="72">
        <v>979000</v>
      </c>
      <c r="K1932" s="72">
        <v>7948774.3600000003</v>
      </c>
    </row>
    <row r="1933" spans="5:11" x14ac:dyDescent="0.2">
      <c r="E1933" t="s">
        <v>74</v>
      </c>
      <c r="F1933" t="s">
        <v>17</v>
      </c>
      <c r="G1933">
        <v>97.9</v>
      </c>
      <c r="H1933" s="71">
        <v>-1000</v>
      </c>
      <c r="I1933" t="s">
        <v>113</v>
      </c>
      <c r="J1933">
        <v>-20</v>
      </c>
      <c r="K1933" s="72">
        <v>6969774.3600000003</v>
      </c>
    </row>
    <row r="1934" spans="5:11" x14ac:dyDescent="0.2">
      <c r="E1934" t="s">
        <v>74</v>
      </c>
      <c r="F1934" t="s">
        <v>17</v>
      </c>
      <c r="G1934">
        <v>0.14000000000000001</v>
      </c>
      <c r="H1934" s="71">
        <v>-1000</v>
      </c>
      <c r="I1934" t="s">
        <v>114</v>
      </c>
      <c r="J1934" s="72">
        <v>1362.18</v>
      </c>
      <c r="K1934" s="72">
        <v>6969794.3600000003</v>
      </c>
    </row>
    <row r="1935" spans="5:11" x14ac:dyDescent="0.2">
      <c r="E1935" t="s">
        <v>74</v>
      </c>
      <c r="F1935" t="s">
        <v>17</v>
      </c>
      <c r="G1935">
        <v>97.9</v>
      </c>
      <c r="H1935" s="71">
        <v>-1000</v>
      </c>
      <c r="I1935" t="s">
        <v>115</v>
      </c>
      <c r="J1935" s="72">
        <v>979000</v>
      </c>
      <c r="K1935" s="72">
        <v>6968432.1799999997</v>
      </c>
    </row>
    <row r="1936" spans="5:11" x14ac:dyDescent="0.2">
      <c r="E1936" t="s">
        <v>469</v>
      </c>
      <c r="F1936" t="s">
        <v>17</v>
      </c>
      <c r="G1936">
        <v>97.72</v>
      </c>
      <c r="H1936" s="71">
        <v>1000</v>
      </c>
      <c r="I1936" t="s">
        <v>113</v>
      </c>
      <c r="J1936">
        <v>-20</v>
      </c>
      <c r="K1936" s="72">
        <v>5989432.1799999997</v>
      </c>
    </row>
    <row r="1937" spans="5:11" x14ac:dyDescent="0.2">
      <c r="E1937" t="s">
        <v>469</v>
      </c>
      <c r="F1937" t="s">
        <v>17</v>
      </c>
      <c r="G1937">
        <v>0.13</v>
      </c>
      <c r="H1937" s="71">
        <v>1000</v>
      </c>
      <c r="I1937" t="s">
        <v>114</v>
      </c>
      <c r="J1937" s="72">
        <v>-1282.05</v>
      </c>
      <c r="K1937" s="72">
        <v>5989452.1799999997</v>
      </c>
    </row>
    <row r="1938" spans="5:11" x14ac:dyDescent="0.2">
      <c r="E1938" t="s">
        <v>469</v>
      </c>
      <c r="F1938" t="s">
        <v>17</v>
      </c>
      <c r="G1938">
        <v>97.72</v>
      </c>
      <c r="H1938" s="71">
        <v>1000</v>
      </c>
      <c r="I1938" t="s">
        <v>115</v>
      </c>
      <c r="J1938" s="72">
        <v>-977200</v>
      </c>
      <c r="K1938" s="72">
        <v>5990734.2300000004</v>
      </c>
    </row>
    <row r="1939" spans="5:11" x14ac:dyDescent="0.2">
      <c r="E1939" t="s">
        <v>469</v>
      </c>
      <c r="F1939" t="s">
        <v>17</v>
      </c>
      <c r="G1939">
        <v>97.72</v>
      </c>
      <c r="H1939" s="71">
        <v>1000</v>
      </c>
      <c r="I1939" t="s">
        <v>113</v>
      </c>
      <c r="J1939">
        <v>-20</v>
      </c>
      <c r="K1939" s="72">
        <v>6967934.2300000004</v>
      </c>
    </row>
    <row r="1940" spans="5:11" x14ac:dyDescent="0.2">
      <c r="E1940" t="s">
        <v>469</v>
      </c>
      <c r="F1940" t="s">
        <v>17</v>
      </c>
      <c r="G1940">
        <v>0.13</v>
      </c>
      <c r="H1940" s="71">
        <v>1000</v>
      </c>
      <c r="I1940" t="s">
        <v>114</v>
      </c>
      <c r="J1940" s="72">
        <v>-1282.05</v>
      </c>
      <c r="K1940" s="72">
        <v>6967954.2300000004</v>
      </c>
    </row>
    <row r="1941" spans="5:11" x14ac:dyDescent="0.2">
      <c r="E1941" t="s">
        <v>469</v>
      </c>
      <c r="F1941" t="s">
        <v>17</v>
      </c>
      <c r="G1941">
        <v>97.72</v>
      </c>
      <c r="H1941" s="71">
        <v>1000</v>
      </c>
      <c r="I1941" t="s">
        <v>115</v>
      </c>
      <c r="J1941" s="72">
        <v>-977200</v>
      </c>
      <c r="K1941" s="72">
        <v>6969236.2800000003</v>
      </c>
    </row>
    <row r="1942" spans="5:11" x14ac:dyDescent="0.2">
      <c r="E1942" t="s">
        <v>580</v>
      </c>
      <c r="F1942" t="s">
        <v>15</v>
      </c>
      <c r="G1942">
        <v>102.55</v>
      </c>
      <c r="H1942" s="71">
        <v>1000</v>
      </c>
      <c r="I1942" t="s">
        <v>113</v>
      </c>
      <c r="J1942">
        <v>-20</v>
      </c>
      <c r="K1942" s="72">
        <v>7946436.2800000003</v>
      </c>
    </row>
    <row r="1943" spans="5:11" x14ac:dyDescent="0.2">
      <c r="E1943" t="s">
        <v>580</v>
      </c>
      <c r="F1943" t="s">
        <v>15</v>
      </c>
      <c r="G1943">
        <v>0.12</v>
      </c>
      <c r="H1943" s="71">
        <v>1000</v>
      </c>
      <c r="I1943" t="s">
        <v>114</v>
      </c>
      <c r="J1943" s="72">
        <v>-1201.92</v>
      </c>
      <c r="K1943" s="72">
        <v>7946456.2800000003</v>
      </c>
    </row>
    <row r="1944" spans="5:11" x14ac:dyDescent="0.2">
      <c r="E1944" t="s">
        <v>580</v>
      </c>
      <c r="F1944" t="s">
        <v>15</v>
      </c>
      <c r="G1944">
        <v>102.55</v>
      </c>
      <c r="H1944" s="71">
        <v>1000</v>
      </c>
      <c r="I1944" t="s">
        <v>115</v>
      </c>
      <c r="J1944" s="72">
        <v>-1025500</v>
      </c>
      <c r="K1944" s="72">
        <v>7947658.21</v>
      </c>
    </row>
    <row r="1945" spans="5:11" x14ac:dyDescent="0.2">
      <c r="E1945" t="s">
        <v>581</v>
      </c>
      <c r="F1945" t="s">
        <v>15</v>
      </c>
      <c r="G1945">
        <v>102.57</v>
      </c>
      <c r="H1945" s="71">
        <v>1000</v>
      </c>
      <c r="I1945" t="s">
        <v>113</v>
      </c>
      <c r="J1945">
        <v>-20</v>
      </c>
      <c r="K1945" s="72">
        <v>8973158.2100000009</v>
      </c>
    </row>
    <row r="1946" spans="5:11" x14ac:dyDescent="0.2">
      <c r="E1946" t="s">
        <v>581</v>
      </c>
      <c r="F1946" t="s">
        <v>15</v>
      </c>
      <c r="G1946">
        <v>0.11</v>
      </c>
      <c r="H1946" s="71">
        <v>1000</v>
      </c>
      <c r="I1946" t="s">
        <v>114</v>
      </c>
      <c r="J1946" s="72">
        <v>-1121.79</v>
      </c>
      <c r="K1946" s="72">
        <v>8973178.2100000009</v>
      </c>
    </row>
    <row r="1947" spans="5:11" x14ac:dyDescent="0.2">
      <c r="E1947" t="s">
        <v>581</v>
      </c>
      <c r="F1947" t="s">
        <v>15</v>
      </c>
      <c r="G1947">
        <v>102.57</v>
      </c>
      <c r="H1947" s="71">
        <v>1000</v>
      </c>
      <c r="I1947" t="s">
        <v>115</v>
      </c>
      <c r="J1947" s="72">
        <v>-1025700</v>
      </c>
      <c r="K1947" s="72">
        <v>8974300</v>
      </c>
    </row>
    <row r="1948" spans="5:11" x14ac:dyDescent="0.2">
      <c r="E1948" t="s">
        <v>197</v>
      </c>
      <c r="F1948" t="s">
        <v>103</v>
      </c>
      <c r="G1948">
        <v>1</v>
      </c>
      <c r="H1948" s="72">
        <v>10000000</v>
      </c>
      <c r="I1948" t="s">
        <v>198</v>
      </c>
      <c r="J1948" s="72">
        <v>-10000000</v>
      </c>
      <c r="K1948" s="72">
        <v>-10000000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31"/>
  <sheetViews>
    <sheetView topLeftCell="A298" workbookViewId="0">
      <selection activeCell="C319" sqref="C319"/>
    </sheetView>
  </sheetViews>
  <sheetFormatPr baseColWidth="10" defaultColWidth="8.83203125" defaultRowHeight="15" x14ac:dyDescent="0.2"/>
  <sheetData>
    <row r="1" spans="1:33" x14ac:dyDescent="0.2">
      <c r="B1" t="str">
        <f>+Annotated!L4</f>
        <v>Annual</v>
      </c>
      <c r="C1">
        <f t="array" ref="C1:AG1">TRANSPOSE(Annotated!K5:K24)</f>
        <v>0.5</v>
      </c>
      <c r="D1">
        <v>1</v>
      </c>
      <c r="E1">
        <v>1.5</v>
      </c>
      <c r="F1">
        <v>2</v>
      </c>
      <c r="G1">
        <v>2.5</v>
      </c>
      <c r="H1">
        <v>3</v>
      </c>
      <c r="I1">
        <v>3.5</v>
      </c>
      <c r="J1">
        <v>4</v>
      </c>
      <c r="K1">
        <v>4.5</v>
      </c>
      <c r="L1">
        <v>5</v>
      </c>
      <c r="M1">
        <v>5.5</v>
      </c>
      <c r="N1">
        <v>6</v>
      </c>
      <c r="O1">
        <v>6.5</v>
      </c>
      <c r="P1">
        <v>7</v>
      </c>
      <c r="Q1">
        <v>7.5</v>
      </c>
      <c r="R1">
        <v>8</v>
      </c>
      <c r="S1">
        <v>8.5</v>
      </c>
      <c r="T1">
        <v>9</v>
      </c>
      <c r="U1">
        <v>9.5</v>
      </c>
      <c r="V1">
        <v>10</v>
      </c>
      <c r="W1" t="e">
        <v>#N/A</v>
      </c>
      <c r="X1" t="e">
        <v>#N/A</v>
      </c>
      <c r="Y1" t="e">
        <v>#N/A</v>
      </c>
      <c r="Z1" t="e">
        <v>#N/A</v>
      </c>
      <c r="AA1" t="e">
        <v>#N/A</v>
      </c>
      <c r="AB1" t="e">
        <v>#N/A</v>
      </c>
      <c r="AC1" t="e">
        <v>#N/A</v>
      </c>
      <c r="AD1" t="e">
        <v>#N/A</v>
      </c>
      <c r="AE1" t="e">
        <v>#N/A</v>
      </c>
      <c r="AF1" t="e">
        <v>#N/A</v>
      </c>
      <c r="AG1" t="e">
        <v>#N/A</v>
      </c>
    </row>
    <row r="2" spans="1:33" x14ac:dyDescent="0.2">
      <c r="B2" t="s">
        <v>6</v>
      </c>
      <c r="C2" t="e">
        <f t="array" ref="C2:V2">TRANSPOSE(Annotated!L5:L24)</f>
        <v>#N/A</v>
      </c>
      <c r="D2" t="e">
        <v>#N/A</v>
      </c>
      <c r="E2" t="e">
        <v>#N/A</v>
      </c>
      <c r="F2" t="e">
        <v>#N/A</v>
      </c>
      <c r="G2" t="e">
        <v>#N/A</v>
      </c>
      <c r="H2" t="e">
        <v>#N/A</v>
      </c>
      <c r="I2" t="e">
        <v>#N/A</v>
      </c>
      <c r="J2" t="e">
        <v>#N/A</v>
      </c>
      <c r="K2" t="e">
        <v>#N/A</v>
      </c>
      <c r="L2" t="e">
        <v>#N/A</v>
      </c>
      <c r="M2" t="e">
        <v>#N/A</v>
      </c>
      <c r="N2" t="e">
        <v>#N/A</v>
      </c>
      <c r="O2" t="e">
        <v>#N/A</v>
      </c>
      <c r="P2" t="e">
        <v>#N/A</v>
      </c>
      <c r="Q2" t="e">
        <v>#N/A</v>
      </c>
      <c r="R2" t="e">
        <v>#N/A</v>
      </c>
      <c r="S2" t="e">
        <v>#N/A</v>
      </c>
      <c r="T2" t="e">
        <v>#N/A</v>
      </c>
      <c r="U2" t="e">
        <v>#N/A</v>
      </c>
      <c r="V2" t="e">
        <v>#N/A</v>
      </c>
    </row>
    <row r="3" spans="1:33" x14ac:dyDescent="0.2">
      <c r="B3" t="s">
        <v>7</v>
      </c>
      <c r="C3" t="e">
        <f t="array" ref="C3:V3">TRANSPOSE(Annotated!M5:M24)</f>
        <v>#N/A</v>
      </c>
      <c r="D3" t="e">
        <v>#N/A</v>
      </c>
      <c r="E3" t="e">
        <v>#N/A</v>
      </c>
      <c r="F3" t="e">
        <v>#N/A</v>
      </c>
      <c r="G3" t="e">
        <v>#N/A</v>
      </c>
      <c r="H3" t="e">
        <v>#N/A</v>
      </c>
      <c r="I3" t="e">
        <v>#N/A</v>
      </c>
      <c r="J3" t="e">
        <v>#N/A</v>
      </c>
      <c r="K3" t="e">
        <v>#N/A</v>
      </c>
      <c r="L3" t="e">
        <v>#N/A</v>
      </c>
      <c r="M3" t="e">
        <v>#N/A</v>
      </c>
      <c r="N3" t="e">
        <v>#N/A</v>
      </c>
      <c r="O3" t="e">
        <v>#N/A</v>
      </c>
      <c r="P3" t="e">
        <v>#N/A</v>
      </c>
      <c r="Q3" t="e">
        <v>#N/A</v>
      </c>
      <c r="R3" t="e">
        <v>#N/A</v>
      </c>
      <c r="S3" t="e">
        <v>#N/A</v>
      </c>
      <c r="T3" t="e">
        <v>#N/A</v>
      </c>
      <c r="U3" t="e">
        <v>#N/A</v>
      </c>
      <c r="V3" t="e">
        <v>#N/A</v>
      </c>
    </row>
    <row r="4" spans="1:33" x14ac:dyDescent="0.2">
      <c r="B4" t="s">
        <v>8</v>
      </c>
      <c r="C4">
        <v>2.5</v>
      </c>
      <c r="D4">
        <v>2.5</v>
      </c>
      <c r="E4">
        <v>2.5</v>
      </c>
      <c r="F4">
        <v>2.5</v>
      </c>
      <c r="G4">
        <v>2.5</v>
      </c>
      <c r="H4">
        <v>2.5</v>
      </c>
      <c r="I4">
        <v>2.5</v>
      </c>
      <c r="J4">
        <v>2.5</v>
      </c>
      <c r="K4">
        <v>2.5</v>
      </c>
      <c r="L4">
        <v>2.5</v>
      </c>
      <c r="M4">
        <v>2.5</v>
      </c>
      <c r="N4">
        <v>2.5</v>
      </c>
      <c r="O4">
        <v>2.5</v>
      </c>
      <c r="P4">
        <v>2.5</v>
      </c>
      <c r="Q4">
        <v>2.5</v>
      </c>
      <c r="R4">
        <v>2.5</v>
      </c>
      <c r="S4">
        <v>2.5</v>
      </c>
      <c r="T4">
        <v>2.5</v>
      </c>
      <c r="U4">
        <v>2.5</v>
      </c>
      <c r="V4">
        <v>2.5</v>
      </c>
    </row>
    <row r="5" spans="1:33" x14ac:dyDescent="0.2">
      <c r="B5" t="s">
        <v>13</v>
      </c>
    </row>
    <row r="6" spans="1:33" x14ac:dyDescent="0.2">
      <c r="A6" t="s">
        <v>9</v>
      </c>
      <c r="X6" t="s">
        <v>10</v>
      </c>
      <c r="Y6" t="s">
        <v>11</v>
      </c>
      <c r="Z6" t="s">
        <v>12</v>
      </c>
    </row>
    <row r="7" spans="1:33" x14ac:dyDescent="0.2">
      <c r="A7">
        <v>52</v>
      </c>
      <c r="C7" t="e">
        <f>C$4*(1+C$3)^(-$A7+26)</f>
        <v>#N/A</v>
      </c>
      <c r="D7" t="e">
        <f>D$4*(1+D$3)^(-($A7+52*(D1-1)))</f>
        <v>#N/A</v>
      </c>
      <c r="E7" t="e">
        <f>E$4*(1+E$3)^(-($A7+52*(E$1-1)))</f>
        <v>#N/A</v>
      </c>
      <c r="F7" t="e">
        <f t="shared" ref="F7:V22" si="0">F$4*(1+F$3)^(-($A7+52*(F$1-1)))</f>
        <v>#N/A</v>
      </c>
      <c r="G7" t="e">
        <f t="shared" si="0"/>
        <v>#N/A</v>
      </c>
      <c r="H7" t="e">
        <f t="shared" si="0"/>
        <v>#N/A</v>
      </c>
      <c r="I7" t="e">
        <f t="shared" si="0"/>
        <v>#N/A</v>
      </c>
      <c r="J7" t="e">
        <f t="shared" si="0"/>
        <v>#N/A</v>
      </c>
      <c r="K7" t="e">
        <f t="shared" si="0"/>
        <v>#N/A</v>
      </c>
      <c r="L7" t="e">
        <f t="shared" si="0"/>
        <v>#N/A</v>
      </c>
      <c r="M7" t="e">
        <f t="shared" si="0"/>
        <v>#N/A</v>
      </c>
      <c r="N7" t="e">
        <f t="shared" si="0"/>
        <v>#N/A</v>
      </c>
      <c r="O7" t="e">
        <f t="shared" si="0"/>
        <v>#N/A</v>
      </c>
      <c r="P7" t="e">
        <f t="shared" si="0"/>
        <v>#N/A</v>
      </c>
      <c r="Q7" t="e">
        <f t="shared" si="0"/>
        <v>#N/A</v>
      </c>
      <c r="R7" t="e">
        <f t="shared" si="0"/>
        <v>#N/A</v>
      </c>
      <c r="S7" t="e">
        <f t="shared" si="0"/>
        <v>#N/A</v>
      </c>
      <c r="T7" t="e">
        <f t="shared" si="0"/>
        <v>#N/A</v>
      </c>
      <c r="U7" t="e">
        <f t="shared" si="0"/>
        <v>#N/A</v>
      </c>
      <c r="V7" t="e">
        <f t="shared" si="0"/>
        <v>#N/A</v>
      </c>
      <c r="X7" t="e">
        <f>100*(1+F$3)^(-($A7+52*(F$1-1)))</f>
        <v>#N/A</v>
      </c>
      <c r="Y7" t="e">
        <f>100*(1+L$3)^(-($A7+52*(L$1-1)))</f>
        <v>#N/A</v>
      </c>
      <c r="Z7" t="e">
        <f>100*(1+V$3)^(-($A7+52*(V$1-1)))</f>
        <v>#N/A</v>
      </c>
    </row>
    <row r="8" spans="1:33" x14ac:dyDescent="0.2">
      <c r="A8">
        <v>52</v>
      </c>
      <c r="C8" t="e">
        <f t="shared" ref="C8:C71" si="1">C$4*(1+C$3)^(-$A8+26)</f>
        <v>#N/A</v>
      </c>
      <c r="D8" t="e">
        <f t="shared" ref="D8:D71" si="2">D$4*(1+D$3)^(-$A8*D$1)</f>
        <v>#N/A</v>
      </c>
      <c r="E8" t="e">
        <f t="shared" ref="E8:T71" si="3">E$4*(1+E$3)^(-($A8+52*(E$1-1)))</f>
        <v>#N/A</v>
      </c>
      <c r="F8" t="e">
        <f t="shared" si="3"/>
        <v>#N/A</v>
      </c>
      <c r="G8" t="e">
        <f t="shared" si="3"/>
        <v>#N/A</v>
      </c>
      <c r="H8" t="e">
        <f t="shared" si="3"/>
        <v>#N/A</v>
      </c>
      <c r="I8" t="e">
        <f t="shared" si="3"/>
        <v>#N/A</v>
      </c>
      <c r="J8" t="e">
        <f t="shared" si="3"/>
        <v>#N/A</v>
      </c>
      <c r="K8" t="e">
        <f t="shared" si="3"/>
        <v>#N/A</v>
      </c>
      <c r="L8" t="e">
        <f t="shared" si="3"/>
        <v>#N/A</v>
      </c>
      <c r="M8" t="e">
        <f t="shared" si="3"/>
        <v>#N/A</v>
      </c>
      <c r="N8" t="e">
        <f t="shared" si="3"/>
        <v>#N/A</v>
      </c>
      <c r="O8" t="e">
        <f t="shared" si="3"/>
        <v>#N/A</v>
      </c>
      <c r="P8" t="e">
        <f t="shared" si="3"/>
        <v>#N/A</v>
      </c>
      <c r="Q8" t="e">
        <f t="shared" si="3"/>
        <v>#N/A</v>
      </c>
      <c r="R8" t="e">
        <f t="shared" si="3"/>
        <v>#N/A</v>
      </c>
      <c r="S8" t="e">
        <f t="shared" si="3"/>
        <v>#N/A</v>
      </c>
      <c r="T8" t="e">
        <f t="shared" si="3"/>
        <v>#N/A</v>
      </c>
      <c r="U8" t="e">
        <f t="shared" si="0"/>
        <v>#N/A</v>
      </c>
      <c r="V8" t="e">
        <f t="shared" si="0"/>
        <v>#N/A</v>
      </c>
      <c r="X8" t="e">
        <f t="shared" ref="X8:X71" si="4">100*(1+F$3)^(-($A8+52*(F$1-1)))</f>
        <v>#N/A</v>
      </c>
      <c r="Y8" t="e">
        <f t="shared" ref="Y8:Y71" si="5">100*(1+L$3)^(-($A8+52*(L$1-1)))</f>
        <v>#N/A</v>
      </c>
      <c r="Z8" t="e">
        <f t="shared" ref="Z8:Z71" si="6">100*(1+V$3)^(-($A8+52*(V$1-1)))</f>
        <v>#N/A</v>
      </c>
    </row>
    <row r="9" spans="1:33" x14ac:dyDescent="0.2">
      <c r="A9">
        <v>52</v>
      </c>
      <c r="C9" t="e">
        <f>C$4*(1+C$3)^(-$A9+26)</f>
        <v>#N/A</v>
      </c>
      <c r="D9" t="e">
        <f t="shared" si="2"/>
        <v>#N/A</v>
      </c>
      <c r="E9" t="e">
        <f t="shared" si="3"/>
        <v>#N/A</v>
      </c>
      <c r="F9" t="e">
        <f t="shared" si="0"/>
        <v>#N/A</v>
      </c>
      <c r="G9" t="e">
        <f t="shared" si="0"/>
        <v>#N/A</v>
      </c>
      <c r="H9" t="e">
        <f t="shared" si="0"/>
        <v>#N/A</v>
      </c>
      <c r="I9" t="e">
        <f t="shared" si="0"/>
        <v>#N/A</v>
      </c>
      <c r="J9" t="e">
        <f t="shared" si="0"/>
        <v>#N/A</v>
      </c>
      <c r="K9" t="e">
        <f t="shared" si="0"/>
        <v>#N/A</v>
      </c>
      <c r="L9" t="e">
        <f t="shared" si="0"/>
        <v>#N/A</v>
      </c>
      <c r="M9" t="e">
        <f t="shared" si="0"/>
        <v>#N/A</v>
      </c>
      <c r="N9" t="e">
        <f t="shared" si="0"/>
        <v>#N/A</v>
      </c>
      <c r="O9" t="e">
        <f t="shared" si="0"/>
        <v>#N/A</v>
      </c>
      <c r="P9" t="e">
        <f t="shared" si="0"/>
        <v>#N/A</v>
      </c>
      <c r="Q9" t="e">
        <f t="shared" si="0"/>
        <v>#N/A</v>
      </c>
      <c r="R9" t="e">
        <f t="shared" si="0"/>
        <v>#N/A</v>
      </c>
      <c r="S9" t="e">
        <f t="shared" si="0"/>
        <v>#N/A</v>
      </c>
      <c r="T9" t="e">
        <f t="shared" si="0"/>
        <v>#N/A</v>
      </c>
      <c r="U9" t="e">
        <f t="shared" si="0"/>
        <v>#N/A</v>
      </c>
      <c r="V9" t="e">
        <f t="shared" si="0"/>
        <v>#N/A</v>
      </c>
      <c r="X9" t="e">
        <f t="shared" si="4"/>
        <v>#N/A</v>
      </c>
      <c r="Y9" t="e">
        <f t="shared" si="5"/>
        <v>#N/A</v>
      </c>
      <c r="Z9" t="e">
        <f t="shared" si="6"/>
        <v>#N/A</v>
      </c>
    </row>
    <row r="10" spans="1:33" x14ac:dyDescent="0.2">
      <c r="A10">
        <v>52</v>
      </c>
      <c r="C10" t="e">
        <f t="shared" si="1"/>
        <v>#N/A</v>
      </c>
      <c r="D10" t="e">
        <f t="shared" si="2"/>
        <v>#N/A</v>
      </c>
      <c r="E10" t="e">
        <f t="shared" si="3"/>
        <v>#N/A</v>
      </c>
      <c r="F10" t="e">
        <f t="shared" si="0"/>
        <v>#N/A</v>
      </c>
      <c r="G10" t="e">
        <f t="shared" si="0"/>
        <v>#N/A</v>
      </c>
      <c r="H10" t="e">
        <f t="shared" si="0"/>
        <v>#N/A</v>
      </c>
      <c r="I10" t="e">
        <f t="shared" si="0"/>
        <v>#N/A</v>
      </c>
      <c r="J10" t="e">
        <f t="shared" si="0"/>
        <v>#N/A</v>
      </c>
      <c r="K10" t="e">
        <f t="shared" si="0"/>
        <v>#N/A</v>
      </c>
      <c r="L10" t="e">
        <f t="shared" si="0"/>
        <v>#N/A</v>
      </c>
      <c r="M10" t="e">
        <f t="shared" si="0"/>
        <v>#N/A</v>
      </c>
      <c r="N10" t="e">
        <f t="shared" si="0"/>
        <v>#N/A</v>
      </c>
      <c r="O10" t="e">
        <f t="shared" si="0"/>
        <v>#N/A</v>
      </c>
      <c r="P10" t="e">
        <f t="shared" si="0"/>
        <v>#N/A</v>
      </c>
      <c r="Q10" t="e">
        <f t="shared" si="0"/>
        <v>#N/A</v>
      </c>
      <c r="R10" t="e">
        <f t="shared" si="0"/>
        <v>#N/A</v>
      </c>
      <c r="S10" t="e">
        <f t="shared" si="0"/>
        <v>#N/A</v>
      </c>
      <c r="T10" t="e">
        <f t="shared" si="0"/>
        <v>#N/A</v>
      </c>
      <c r="U10" t="e">
        <f t="shared" si="0"/>
        <v>#N/A</v>
      </c>
      <c r="V10" t="e">
        <f t="shared" si="0"/>
        <v>#N/A</v>
      </c>
      <c r="X10" t="e">
        <f t="shared" si="4"/>
        <v>#N/A</v>
      </c>
      <c r="Y10" t="e">
        <f t="shared" si="5"/>
        <v>#N/A</v>
      </c>
      <c r="Z10" t="e">
        <f t="shared" si="6"/>
        <v>#N/A</v>
      </c>
    </row>
    <row r="11" spans="1:33" x14ac:dyDescent="0.2">
      <c r="A11">
        <v>52</v>
      </c>
      <c r="C11" t="e">
        <f t="shared" si="1"/>
        <v>#N/A</v>
      </c>
      <c r="D11" t="e">
        <f t="shared" si="2"/>
        <v>#N/A</v>
      </c>
      <c r="E11" t="e">
        <f t="shared" si="3"/>
        <v>#N/A</v>
      </c>
      <c r="F11" t="e">
        <f t="shared" si="0"/>
        <v>#N/A</v>
      </c>
      <c r="G11" t="e">
        <f t="shared" si="0"/>
        <v>#N/A</v>
      </c>
      <c r="H11" t="e">
        <f t="shared" si="0"/>
        <v>#N/A</v>
      </c>
      <c r="I11" t="e">
        <f t="shared" si="0"/>
        <v>#N/A</v>
      </c>
      <c r="J11" t="e">
        <f t="shared" si="0"/>
        <v>#N/A</v>
      </c>
      <c r="K11" t="e">
        <f t="shared" si="0"/>
        <v>#N/A</v>
      </c>
      <c r="L11" t="e">
        <f t="shared" si="0"/>
        <v>#N/A</v>
      </c>
      <c r="M11" t="e">
        <f t="shared" si="0"/>
        <v>#N/A</v>
      </c>
      <c r="N11" t="e">
        <f t="shared" si="0"/>
        <v>#N/A</v>
      </c>
      <c r="O11" t="e">
        <f t="shared" si="0"/>
        <v>#N/A</v>
      </c>
      <c r="P11" t="e">
        <f t="shared" si="0"/>
        <v>#N/A</v>
      </c>
      <c r="Q11" t="e">
        <f t="shared" si="0"/>
        <v>#N/A</v>
      </c>
      <c r="R11" t="e">
        <f t="shared" si="0"/>
        <v>#N/A</v>
      </c>
      <c r="S11" t="e">
        <f t="shared" si="0"/>
        <v>#N/A</v>
      </c>
      <c r="T11" t="e">
        <f t="shared" si="0"/>
        <v>#N/A</v>
      </c>
      <c r="U11" t="e">
        <f t="shared" si="0"/>
        <v>#N/A</v>
      </c>
      <c r="V11" t="e">
        <f t="shared" si="0"/>
        <v>#N/A</v>
      </c>
      <c r="X11" t="e">
        <f t="shared" si="4"/>
        <v>#N/A</v>
      </c>
      <c r="Y11" t="e">
        <f t="shared" si="5"/>
        <v>#N/A</v>
      </c>
      <c r="Z11" t="e">
        <f t="shared" si="6"/>
        <v>#N/A</v>
      </c>
    </row>
    <row r="12" spans="1:33" x14ac:dyDescent="0.2">
      <c r="A12">
        <v>52</v>
      </c>
      <c r="C12" t="e">
        <f t="shared" si="1"/>
        <v>#N/A</v>
      </c>
      <c r="D12" t="e">
        <f t="shared" si="2"/>
        <v>#N/A</v>
      </c>
      <c r="E12" t="e">
        <f t="shared" si="3"/>
        <v>#N/A</v>
      </c>
      <c r="F12" t="e">
        <f t="shared" si="0"/>
        <v>#N/A</v>
      </c>
      <c r="G12" t="e">
        <f t="shared" si="0"/>
        <v>#N/A</v>
      </c>
      <c r="H12" t="e">
        <f t="shared" si="0"/>
        <v>#N/A</v>
      </c>
      <c r="I12" t="e">
        <f t="shared" si="0"/>
        <v>#N/A</v>
      </c>
      <c r="J12" t="e">
        <f t="shared" si="0"/>
        <v>#N/A</v>
      </c>
      <c r="K12" t="e">
        <f t="shared" si="0"/>
        <v>#N/A</v>
      </c>
      <c r="L12" t="e">
        <f t="shared" si="0"/>
        <v>#N/A</v>
      </c>
      <c r="M12" t="e">
        <f t="shared" si="0"/>
        <v>#N/A</v>
      </c>
      <c r="N12" t="e">
        <f t="shared" si="0"/>
        <v>#N/A</v>
      </c>
      <c r="O12" t="e">
        <f t="shared" si="0"/>
        <v>#N/A</v>
      </c>
      <c r="P12" t="e">
        <f t="shared" si="0"/>
        <v>#N/A</v>
      </c>
      <c r="Q12" t="e">
        <f t="shared" si="0"/>
        <v>#N/A</v>
      </c>
      <c r="R12" t="e">
        <f t="shared" si="0"/>
        <v>#N/A</v>
      </c>
      <c r="S12" t="e">
        <f t="shared" si="0"/>
        <v>#N/A</v>
      </c>
      <c r="T12" t="e">
        <f t="shared" si="0"/>
        <v>#N/A</v>
      </c>
      <c r="U12" t="e">
        <f t="shared" si="0"/>
        <v>#N/A</v>
      </c>
      <c r="V12" t="e">
        <f t="shared" si="0"/>
        <v>#N/A</v>
      </c>
      <c r="X12" t="e">
        <f t="shared" si="4"/>
        <v>#N/A</v>
      </c>
      <c r="Y12" t="e">
        <f t="shared" si="5"/>
        <v>#N/A</v>
      </c>
      <c r="Z12" t="e">
        <f t="shared" si="6"/>
        <v>#N/A</v>
      </c>
    </row>
    <row r="13" spans="1:33" x14ac:dyDescent="0.2">
      <c r="A13">
        <v>52</v>
      </c>
      <c r="C13" t="e">
        <f t="shared" si="1"/>
        <v>#N/A</v>
      </c>
      <c r="D13" t="e">
        <f t="shared" si="2"/>
        <v>#N/A</v>
      </c>
      <c r="E13" t="e">
        <f t="shared" si="3"/>
        <v>#N/A</v>
      </c>
      <c r="F13" t="e">
        <f t="shared" si="0"/>
        <v>#N/A</v>
      </c>
      <c r="G13" t="e">
        <f t="shared" si="0"/>
        <v>#N/A</v>
      </c>
      <c r="H13" t="e">
        <f t="shared" si="0"/>
        <v>#N/A</v>
      </c>
      <c r="I13" t="e">
        <f t="shared" si="0"/>
        <v>#N/A</v>
      </c>
      <c r="J13" t="e">
        <f t="shared" si="0"/>
        <v>#N/A</v>
      </c>
      <c r="K13" t="e">
        <f t="shared" si="0"/>
        <v>#N/A</v>
      </c>
      <c r="L13" t="e">
        <f t="shared" si="0"/>
        <v>#N/A</v>
      </c>
      <c r="M13" t="e">
        <f t="shared" si="0"/>
        <v>#N/A</v>
      </c>
      <c r="N13" t="e">
        <f t="shared" si="0"/>
        <v>#N/A</v>
      </c>
      <c r="O13" t="e">
        <f t="shared" si="0"/>
        <v>#N/A</v>
      </c>
      <c r="P13" t="e">
        <f t="shared" si="0"/>
        <v>#N/A</v>
      </c>
      <c r="Q13" t="e">
        <f t="shared" si="0"/>
        <v>#N/A</v>
      </c>
      <c r="R13" t="e">
        <f t="shared" si="0"/>
        <v>#N/A</v>
      </c>
      <c r="S13" t="e">
        <f t="shared" si="0"/>
        <v>#N/A</v>
      </c>
      <c r="T13" t="e">
        <f t="shared" si="0"/>
        <v>#N/A</v>
      </c>
      <c r="U13" t="e">
        <f t="shared" si="0"/>
        <v>#N/A</v>
      </c>
      <c r="V13" t="e">
        <f t="shared" si="0"/>
        <v>#N/A</v>
      </c>
      <c r="X13" t="e">
        <f t="shared" si="4"/>
        <v>#N/A</v>
      </c>
      <c r="Y13" t="e">
        <f t="shared" si="5"/>
        <v>#N/A</v>
      </c>
      <c r="Z13" t="e">
        <f t="shared" si="6"/>
        <v>#N/A</v>
      </c>
    </row>
    <row r="14" spans="1:33" x14ac:dyDescent="0.2">
      <c r="A14">
        <v>52</v>
      </c>
      <c r="C14" t="e">
        <f t="shared" si="1"/>
        <v>#N/A</v>
      </c>
      <c r="D14" t="e">
        <f t="shared" si="2"/>
        <v>#N/A</v>
      </c>
      <c r="E14" t="e">
        <f t="shared" si="3"/>
        <v>#N/A</v>
      </c>
      <c r="F14" t="e">
        <f t="shared" si="0"/>
        <v>#N/A</v>
      </c>
      <c r="G14" t="e">
        <f t="shared" si="0"/>
        <v>#N/A</v>
      </c>
      <c r="H14" t="e">
        <f t="shared" si="0"/>
        <v>#N/A</v>
      </c>
      <c r="I14" t="e">
        <f t="shared" si="0"/>
        <v>#N/A</v>
      </c>
      <c r="J14" t="e">
        <f t="shared" si="0"/>
        <v>#N/A</v>
      </c>
      <c r="K14" t="e">
        <f t="shared" si="0"/>
        <v>#N/A</v>
      </c>
      <c r="L14" t="e">
        <f t="shared" si="0"/>
        <v>#N/A</v>
      </c>
      <c r="M14" t="e">
        <f t="shared" si="0"/>
        <v>#N/A</v>
      </c>
      <c r="N14" t="e">
        <f t="shared" si="0"/>
        <v>#N/A</v>
      </c>
      <c r="O14" t="e">
        <f t="shared" si="0"/>
        <v>#N/A</v>
      </c>
      <c r="P14" t="e">
        <f t="shared" si="0"/>
        <v>#N/A</v>
      </c>
      <c r="Q14" t="e">
        <f t="shared" si="0"/>
        <v>#N/A</v>
      </c>
      <c r="R14" t="e">
        <f t="shared" si="0"/>
        <v>#N/A</v>
      </c>
      <c r="S14" t="e">
        <f t="shared" si="0"/>
        <v>#N/A</v>
      </c>
      <c r="T14" t="e">
        <f t="shared" si="0"/>
        <v>#N/A</v>
      </c>
      <c r="U14" t="e">
        <f t="shared" si="0"/>
        <v>#N/A</v>
      </c>
      <c r="V14" t="e">
        <f t="shared" si="0"/>
        <v>#N/A</v>
      </c>
      <c r="X14" t="e">
        <f t="shared" si="4"/>
        <v>#N/A</v>
      </c>
      <c r="Y14" t="e">
        <f t="shared" si="5"/>
        <v>#N/A</v>
      </c>
      <c r="Z14" t="e">
        <f t="shared" si="6"/>
        <v>#N/A</v>
      </c>
    </row>
    <row r="15" spans="1:33" x14ac:dyDescent="0.2">
      <c r="A15">
        <v>52</v>
      </c>
      <c r="C15" t="e">
        <f t="shared" si="1"/>
        <v>#N/A</v>
      </c>
      <c r="D15" t="e">
        <f t="shared" si="2"/>
        <v>#N/A</v>
      </c>
      <c r="E15" t="e">
        <f t="shared" si="3"/>
        <v>#N/A</v>
      </c>
      <c r="F15" t="e">
        <f t="shared" si="0"/>
        <v>#N/A</v>
      </c>
      <c r="G15" t="e">
        <f t="shared" si="0"/>
        <v>#N/A</v>
      </c>
      <c r="H15" t="e">
        <f t="shared" si="0"/>
        <v>#N/A</v>
      </c>
      <c r="I15" t="e">
        <f t="shared" si="0"/>
        <v>#N/A</v>
      </c>
      <c r="J15" t="e">
        <f t="shared" si="0"/>
        <v>#N/A</v>
      </c>
      <c r="K15" t="e">
        <f t="shared" si="0"/>
        <v>#N/A</v>
      </c>
      <c r="L15" t="e">
        <f t="shared" si="0"/>
        <v>#N/A</v>
      </c>
      <c r="M15" t="e">
        <f t="shared" si="0"/>
        <v>#N/A</v>
      </c>
      <c r="N15" t="e">
        <f t="shared" si="0"/>
        <v>#N/A</v>
      </c>
      <c r="O15" t="e">
        <f t="shared" si="0"/>
        <v>#N/A</v>
      </c>
      <c r="P15" t="e">
        <f t="shared" si="0"/>
        <v>#N/A</v>
      </c>
      <c r="Q15" t="e">
        <f t="shared" si="0"/>
        <v>#N/A</v>
      </c>
      <c r="R15" t="e">
        <f t="shared" si="0"/>
        <v>#N/A</v>
      </c>
      <c r="S15" t="e">
        <f t="shared" si="0"/>
        <v>#N/A</v>
      </c>
      <c r="T15" t="e">
        <f t="shared" si="0"/>
        <v>#N/A</v>
      </c>
      <c r="U15" t="e">
        <f t="shared" si="0"/>
        <v>#N/A</v>
      </c>
      <c r="V15" t="e">
        <f t="shared" si="0"/>
        <v>#N/A</v>
      </c>
      <c r="X15" t="e">
        <f t="shared" si="4"/>
        <v>#N/A</v>
      </c>
      <c r="Y15" t="e">
        <f t="shared" si="5"/>
        <v>#N/A</v>
      </c>
      <c r="Z15" t="e">
        <f t="shared" si="6"/>
        <v>#N/A</v>
      </c>
    </row>
    <row r="16" spans="1:33" x14ac:dyDescent="0.2">
      <c r="A16">
        <v>52</v>
      </c>
      <c r="C16" t="e">
        <f t="shared" si="1"/>
        <v>#N/A</v>
      </c>
      <c r="D16" t="e">
        <f t="shared" si="2"/>
        <v>#N/A</v>
      </c>
      <c r="E16" t="e">
        <f t="shared" si="3"/>
        <v>#N/A</v>
      </c>
      <c r="F16" t="e">
        <f t="shared" si="0"/>
        <v>#N/A</v>
      </c>
      <c r="G16" t="e">
        <f t="shared" si="0"/>
        <v>#N/A</v>
      </c>
      <c r="H16" t="e">
        <f t="shared" si="0"/>
        <v>#N/A</v>
      </c>
      <c r="I16" t="e">
        <f t="shared" si="0"/>
        <v>#N/A</v>
      </c>
      <c r="J16" t="e">
        <f t="shared" si="0"/>
        <v>#N/A</v>
      </c>
      <c r="K16" t="e">
        <f t="shared" si="0"/>
        <v>#N/A</v>
      </c>
      <c r="L16" t="e">
        <f t="shared" si="0"/>
        <v>#N/A</v>
      </c>
      <c r="M16" t="e">
        <f t="shared" si="0"/>
        <v>#N/A</v>
      </c>
      <c r="N16" t="e">
        <f t="shared" si="0"/>
        <v>#N/A</v>
      </c>
      <c r="O16" t="e">
        <f t="shared" si="0"/>
        <v>#N/A</v>
      </c>
      <c r="P16" t="e">
        <f t="shared" si="0"/>
        <v>#N/A</v>
      </c>
      <c r="Q16" t="e">
        <f t="shared" si="0"/>
        <v>#N/A</v>
      </c>
      <c r="R16" t="e">
        <f t="shared" si="0"/>
        <v>#N/A</v>
      </c>
      <c r="S16" t="e">
        <f t="shared" si="0"/>
        <v>#N/A</v>
      </c>
      <c r="T16" t="e">
        <f t="shared" si="0"/>
        <v>#N/A</v>
      </c>
      <c r="U16" t="e">
        <f t="shared" si="0"/>
        <v>#N/A</v>
      </c>
      <c r="V16" t="e">
        <f t="shared" si="0"/>
        <v>#N/A</v>
      </c>
      <c r="X16" t="e">
        <f t="shared" si="4"/>
        <v>#N/A</v>
      </c>
      <c r="Y16" t="e">
        <f t="shared" si="5"/>
        <v>#N/A</v>
      </c>
      <c r="Z16" t="e">
        <f t="shared" si="6"/>
        <v>#N/A</v>
      </c>
    </row>
    <row r="17" spans="1:26" x14ac:dyDescent="0.2">
      <c r="A17">
        <v>52</v>
      </c>
      <c r="C17" t="e">
        <f t="shared" si="1"/>
        <v>#N/A</v>
      </c>
      <c r="D17" t="e">
        <f t="shared" si="2"/>
        <v>#N/A</v>
      </c>
      <c r="E17" t="e">
        <f t="shared" si="3"/>
        <v>#N/A</v>
      </c>
      <c r="F17" t="e">
        <f t="shared" si="0"/>
        <v>#N/A</v>
      </c>
      <c r="G17" t="e">
        <f t="shared" si="0"/>
        <v>#N/A</v>
      </c>
      <c r="H17" t="e">
        <f t="shared" si="0"/>
        <v>#N/A</v>
      </c>
      <c r="I17" t="e">
        <f t="shared" si="0"/>
        <v>#N/A</v>
      </c>
      <c r="J17" t="e">
        <f t="shared" si="0"/>
        <v>#N/A</v>
      </c>
      <c r="K17" t="e">
        <f t="shared" si="0"/>
        <v>#N/A</v>
      </c>
      <c r="L17" t="e">
        <f t="shared" si="0"/>
        <v>#N/A</v>
      </c>
      <c r="M17" t="e">
        <f t="shared" si="0"/>
        <v>#N/A</v>
      </c>
      <c r="N17" t="e">
        <f t="shared" si="0"/>
        <v>#N/A</v>
      </c>
      <c r="O17" t="e">
        <f t="shared" si="0"/>
        <v>#N/A</v>
      </c>
      <c r="P17" t="e">
        <f t="shared" si="0"/>
        <v>#N/A</v>
      </c>
      <c r="Q17" t="e">
        <f t="shared" si="0"/>
        <v>#N/A</v>
      </c>
      <c r="R17" t="e">
        <f t="shared" si="0"/>
        <v>#N/A</v>
      </c>
      <c r="S17" t="e">
        <f t="shared" si="0"/>
        <v>#N/A</v>
      </c>
      <c r="T17" t="e">
        <f t="shared" si="0"/>
        <v>#N/A</v>
      </c>
      <c r="U17" t="e">
        <f t="shared" si="0"/>
        <v>#N/A</v>
      </c>
      <c r="V17" t="e">
        <f t="shared" si="0"/>
        <v>#N/A</v>
      </c>
      <c r="X17" t="e">
        <f t="shared" si="4"/>
        <v>#N/A</v>
      </c>
      <c r="Y17" t="e">
        <f t="shared" si="5"/>
        <v>#N/A</v>
      </c>
      <c r="Z17" t="e">
        <f t="shared" si="6"/>
        <v>#N/A</v>
      </c>
    </row>
    <row r="18" spans="1:26" x14ac:dyDescent="0.2">
      <c r="A18">
        <v>52</v>
      </c>
      <c r="C18" t="e">
        <f t="shared" si="1"/>
        <v>#N/A</v>
      </c>
      <c r="D18" t="e">
        <f t="shared" si="2"/>
        <v>#N/A</v>
      </c>
      <c r="E18" t="e">
        <f t="shared" si="3"/>
        <v>#N/A</v>
      </c>
      <c r="F18" t="e">
        <f t="shared" si="0"/>
        <v>#N/A</v>
      </c>
      <c r="G18" t="e">
        <f t="shared" si="0"/>
        <v>#N/A</v>
      </c>
      <c r="H18" t="e">
        <f t="shared" si="0"/>
        <v>#N/A</v>
      </c>
      <c r="I18" t="e">
        <f t="shared" si="0"/>
        <v>#N/A</v>
      </c>
      <c r="J18" t="e">
        <f t="shared" si="0"/>
        <v>#N/A</v>
      </c>
      <c r="K18" t="e">
        <f t="shared" si="0"/>
        <v>#N/A</v>
      </c>
      <c r="L18" t="e">
        <f t="shared" si="0"/>
        <v>#N/A</v>
      </c>
      <c r="M18" t="e">
        <f t="shared" si="0"/>
        <v>#N/A</v>
      </c>
      <c r="N18" t="e">
        <f t="shared" si="0"/>
        <v>#N/A</v>
      </c>
      <c r="O18" t="e">
        <f t="shared" si="0"/>
        <v>#N/A</v>
      </c>
      <c r="P18" t="e">
        <f t="shared" si="0"/>
        <v>#N/A</v>
      </c>
      <c r="Q18" t="e">
        <f t="shared" si="0"/>
        <v>#N/A</v>
      </c>
      <c r="R18" t="e">
        <f t="shared" si="0"/>
        <v>#N/A</v>
      </c>
      <c r="S18" t="e">
        <f t="shared" si="0"/>
        <v>#N/A</v>
      </c>
      <c r="T18" t="e">
        <f t="shared" si="0"/>
        <v>#N/A</v>
      </c>
      <c r="U18" t="e">
        <f t="shared" si="0"/>
        <v>#N/A</v>
      </c>
      <c r="V18" t="e">
        <f t="shared" si="0"/>
        <v>#N/A</v>
      </c>
      <c r="X18" t="e">
        <f t="shared" si="4"/>
        <v>#N/A</v>
      </c>
      <c r="Y18" t="e">
        <f t="shared" si="5"/>
        <v>#N/A</v>
      </c>
      <c r="Z18" t="e">
        <f t="shared" si="6"/>
        <v>#N/A</v>
      </c>
    </row>
    <row r="19" spans="1:26" x14ac:dyDescent="0.2">
      <c r="A19">
        <f>A7-1</f>
        <v>51</v>
      </c>
      <c r="C19" t="e">
        <f t="shared" si="1"/>
        <v>#N/A</v>
      </c>
      <c r="D19" t="e">
        <f t="shared" si="2"/>
        <v>#N/A</v>
      </c>
      <c r="E19" t="e">
        <f t="shared" si="3"/>
        <v>#N/A</v>
      </c>
      <c r="F19" t="e">
        <f t="shared" si="0"/>
        <v>#N/A</v>
      </c>
      <c r="G19" t="e">
        <f t="shared" si="0"/>
        <v>#N/A</v>
      </c>
      <c r="H19" t="e">
        <f t="shared" si="0"/>
        <v>#N/A</v>
      </c>
      <c r="I19" t="e">
        <f t="shared" si="0"/>
        <v>#N/A</v>
      </c>
      <c r="J19" t="e">
        <f t="shared" si="0"/>
        <v>#N/A</v>
      </c>
      <c r="K19" t="e">
        <f t="shared" si="0"/>
        <v>#N/A</v>
      </c>
      <c r="L19" t="e">
        <f t="shared" si="0"/>
        <v>#N/A</v>
      </c>
      <c r="M19" t="e">
        <f t="shared" si="0"/>
        <v>#N/A</v>
      </c>
      <c r="N19" t="e">
        <f t="shared" si="0"/>
        <v>#N/A</v>
      </c>
      <c r="O19" t="e">
        <f t="shared" si="0"/>
        <v>#N/A</v>
      </c>
      <c r="P19" t="e">
        <f t="shared" si="0"/>
        <v>#N/A</v>
      </c>
      <c r="Q19" t="e">
        <f t="shared" si="0"/>
        <v>#N/A</v>
      </c>
      <c r="R19" t="e">
        <f t="shared" si="0"/>
        <v>#N/A</v>
      </c>
      <c r="S19" t="e">
        <f t="shared" si="0"/>
        <v>#N/A</v>
      </c>
      <c r="T19" t="e">
        <f t="shared" si="0"/>
        <v>#N/A</v>
      </c>
      <c r="U19" t="e">
        <f t="shared" si="0"/>
        <v>#N/A</v>
      </c>
      <c r="V19" t="e">
        <f t="shared" si="0"/>
        <v>#N/A</v>
      </c>
      <c r="X19" t="e">
        <f t="shared" si="4"/>
        <v>#N/A</v>
      </c>
      <c r="Y19" t="e">
        <f t="shared" si="5"/>
        <v>#N/A</v>
      </c>
      <c r="Z19" t="e">
        <f t="shared" si="6"/>
        <v>#N/A</v>
      </c>
    </row>
    <row r="20" spans="1:26" x14ac:dyDescent="0.2">
      <c r="A20">
        <f t="shared" ref="A20:A83" si="7">A8-1</f>
        <v>51</v>
      </c>
      <c r="C20" t="e">
        <f t="shared" si="1"/>
        <v>#N/A</v>
      </c>
      <c r="D20" t="e">
        <f t="shared" si="2"/>
        <v>#N/A</v>
      </c>
      <c r="E20" t="e">
        <f t="shared" si="3"/>
        <v>#N/A</v>
      </c>
      <c r="F20" t="e">
        <f t="shared" si="0"/>
        <v>#N/A</v>
      </c>
      <c r="G20" t="e">
        <f t="shared" si="0"/>
        <v>#N/A</v>
      </c>
      <c r="H20" t="e">
        <f t="shared" si="0"/>
        <v>#N/A</v>
      </c>
      <c r="I20" t="e">
        <f t="shared" si="0"/>
        <v>#N/A</v>
      </c>
      <c r="J20" t="e">
        <f t="shared" si="0"/>
        <v>#N/A</v>
      </c>
      <c r="K20" t="e">
        <f t="shared" si="0"/>
        <v>#N/A</v>
      </c>
      <c r="L20" t="e">
        <f t="shared" si="0"/>
        <v>#N/A</v>
      </c>
      <c r="M20" t="e">
        <f t="shared" si="0"/>
        <v>#N/A</v>
      </c>
      <c r="N20" t="e">
        <f t="shared" si="0"/>
        <v>#N/A</v>
      </c>
      <c r="O20" t="e">
        <f t="shared" si="0"/>
        <v>#N/A</v>
      </c>
      <c r="P20" t="e">
        <f t="shared" si="0"/>
        <v>#N/A</v>
      </c>
      <c r="Q20" t="e">
        <f t="shared" si="0"/>
        <v>#N/A</v>
      </c>
      <c r="R20" t="e">
        <f t="shared" si="0"/>
        <v>#N/A</v>
      </c>
      <c r="S20" t="e">
        <f t="shared" si="0"/>
        <v>#N/A</v>
      </c>
      <c r="T20" t="e">
        <f t="shared" si="0"/>
        <v>#N/A</v>
      </c>
      <c r="U20" t="e">
        <f t="shared" si="0"/>
        <v>#N/A</v>
      </c>
      <c r="V20" t="e">
        <f t="shared" si="0"/>
        <v>#N/A</v>
      </c>
      <c r="X20" t="e">
        <f t="shared" si="4"/>
        <v>#N/A</v>
      </c>
      <c r="Y20" t="e">
        <f t="shared" si="5"/>
        <v>#N/A</v>
      </c>
      <c r="Z20" t="e">
        <f t="shared" si="6"/>
        <v>#N/A</v>
      </c>
    </row>
    <row r="21" spans="1:26" x14ac:dyDescent="0.2">
      <c r="A21">
        <f t="shared" si="7"/>
        <v>51</v>
      </c>
      <c r="C21" t="e">
        <f t="shared" si="1"/>
        <v>#N/A</v>
      </c>
      <c r="D21" t="e">
        <f t="shared" si="2"/>
        <v>#N/A</v>
      </c>
      <c r="E21" t="e">
        <f t="shared" si="3"/>
        <v>#N/A</v>
      </c>
      <c r="F21" t="e">
        <f t="shared" si="0"/>
        <v>#N/A</v>
      </c>
      <c r="G21" t="e">
        <f t="shared" si="0"/>
        <v>#N/A</v>
      </c>
      <c r="H21" t="e">
        <f t="shared" si="0"/>
        <v>#N/A</v>
      </c>
      <c r="I21" t="e">
        <f t="shared" si="0"/>
        <v>#N/A</v>
      </c>
      <c r="J21" t="e">
        <f t="shared" si="0"/>
        <v>#N/A</v>
      </c>
      <c r="K21" t="e">
        <f t="shared" si="0"/>
        <v>#N/A</v>
      </c>
      <c r="L21" t="e">
        <f t="shared" si="0"/>
        <v>#N/A</v>
      </c>
      <c r="M21" t="e">
        <f t="shared" si="0"/>
        <v>#N/A</v>
      </c>
      <c r="N21" t="e">
        <f t="shared" si="0"/>
        <v>#N/A</v>
      </c>
      <c r="O21" t="e">
        <f t="shared" si="0"/>
        <v>#N/A</v>
      </c>
      <c r="P21" t="e">
        <f t="shared" si="0"/>
        <v>#N/A</v>
      </c>
      <c r="Q21" t="e">
        <f t="shared" si="0"/>
        <v>#N/A</v>
      </c>
      <c r="R21" t="e">
        <f t="shared" si="0"/>
        <v>#N/A</v>
      </c>
      <c r="S21" t="e">
        <f t="shared" si="0"/>
        <v>#N/A</v>
      </c>
      <c r="T21" t="e">
        <f t="shared" si="0"/>
        <v>#N/A</v>
      </c>
      <c r="U21" t="e">
        <f t="shared" si="0"/>
        <v>#N/A</v>
      </c>
      <c r="V21" t="e">
        <f t="shared" si="0"/>
        <v>#N/A</v>
      </c>
      <c r="X21" t="e">
        <f t="shared" si="4"/>
        <v>#N/A</v>
      </c>
      <c r="Y21" t="e">
        <f t="shared" si="5"/>
        <v>#N/A</v>
      </c>
      <c r="Z21" t="e">
        <f t="shared" si="6"/>
        <v>#N/A</v>
      </c>
    </row>
    <row r="22" spans="1:26" x14ac:dyDescent="0.2">
      <c r="A22">
        <f t="shared" si="7"/>
        <v>51</v>
      </c>
      <c r="C22" t="e">
        <f t="shared" si="1"/>
        <v>#N/A</v>
      </c>
      <c r="D22" t="e">
        <f t="shared" si="2"/>
        <v>#N/A</v>
      </c>
      <c r="E22" t="e">
        <f t="shared" si="3"/>
        <v>#N/A</v>
      </c>
      <c r="F22" t="e">
        <f t="shared" si="0"/>
        <v>#N/A</v>
      </c>
      <c r="G22" t="e">
        <f t="shared" si="0"/>
        <v>#N/A</v>
      </c>
      <c r="H22" t="e">
        <f t="shared" si="0"/>
        <v>#N/A</v>
      </c>
      <c r="I22" t="e">
        <f t="shared" si="0"/>
        <v>#N/A</v>
      </c>
      <c r="J22" t="e">
        <f t="shared" si="0"/>
        <v>#N/A</v>
      </c>
      <c r="K22" t="e">
        <f t="shared" si="0"/>
        <v>#N/A</v>
      </c>
      <c r="L22" t="e">
        <f t="shared" si="0"/>
        <v>#N/A</v>
      </c>
      <c r="M22" t="e">
        <f t="shared" si="0"/>
        <v>#N/A</v>
      </c>
      <c r="N22" t="e">
        <f t="shared" si="0"/>
        <v>#N/A</v>
      </c>
      <c r="O22" t="e">
        <f t="shared" si="0"/>
        <v>#N/A</v>
      </c>
      <c r="P22" t="e">
        <f t="shared" si="0"/>
        <v>#N/A</v>
      </c>
      <c r="Q22" t="e">
        <f t="shared" si="0"/>
        <v>#N/A</v>
      </c>
      <c r="R22" t="e">
        <f t="shared" si="0"/>
        <v>#N/A</v>
      </c>
      <c r="S22" t="e">
        <f t="shared" si="0"/>
        <v>#N/A</v>
      </c>
      <c r="T22" t="e">
        <f t="shared" si="0"/>
        <v>#N/A</v>
      </c>
      <c r="U22" t="e">
        <f t="shared" ref="F22:V37" si="8">U$4*(1+U$3)^(-($A22+52*(U$1-1)))</f>
        <v>#N/A</v>
      </c>
      <c r="V22" t="e">
        <f t="shared" si="8"/>
        <v>#N/A</v>
      </c>
      <c r="X22" t="e">
        <f t="shared" si="4"/>
        <v>#N/A</v>
      </c>
      <c r="Y22" t="e">
        <f t="shared" si="5"/>
        <v>#N/A</v>
      </c>
      <c r="Z22" t="e">
        <f t="shared" si="6"/>
        <v>#N/A</v>
      </c>
    </row>
    <row r="23" spans="1:26" x14ac:dyDescent="0.2">
      <c r="A23">
        <f t="shared" si="7"/>
        <v>51</v>
      </c>
      <c r="C23" t="e">
        <f t="shared" si="1"/>
        <v>#N/A</v>
      </c>
      <c r="D23" t="e">
        <f t="shared" si="2"/>
        <v>#N/A</v>
      </c>
      <c r="E23" t="e">
        <f t="shared" si="3"/>
        <v>#N/A</v>
      </c>
      <c r="F23" t="e">
        <f t="shared" si="8"/>
        <v>#N/A</v>
      </c>
      <c r="G23" t="e">
        <f t="shared" si="8"/>
        <v>#N/A</v>
      </c>
      <c r="H23" t="e">
        <f t="shared" si="8"/>
        <v>#N/A</v>
      </c>
      <c r="I23" t="e">
        <f t="shared" si="8"/>
        <v>#N/A</v>
      </c>
      <c r="J23" t="e">
        <f t="shared" si="8"/>
        <v>#N/A</v>
      </c>
      <c r="K23" t="e">
        <f t="shared" si="8"/>
        <v>#N/A</v>
      </c>
      <c r="L23" t="e">
        <f t="shared" si="8"/>
        <v>#N/A</v>
      </c>
      <c r="M23" t="e">
        <f t="shared" si="8"/>
        <v>#N/A</v>
      </c>
      <c r="N23" t="e">
        <f t="shared" si="8"/>
        <v>#N/A</v>
      </c>
      <c r="O23" t="e">
        <f t="shared" si="8"/>
        <v>#N/A</v>
      </c>
      <c r="P23" t="e">
        <f t="shared" si="8"/>
        <v>#N/A</v>
      </c>
      <c r="Q23" t="e">
        <f t="shared" si="8"/>
        <v>#N/A</v>
      </c>
      <c r="R23" t="e">
        <f t="shared" si="8"/>
        <v>#N/A</v>
      </c>
      <c r="S23" t="e">
        <f t="shared" si="8"/>
        <v>#N/A</v>
      </c>
      <c r="T23" t="e">
        <f t="shared" si="8"/>
        <v>#N/A</v>
      </c>
      <c r="U23" t="e">
        <f t="shared" si="8"/>
        <v>#N/A</v>
      </c>
      <c r="V23" t="e">
        <f t="shared" si="8"/>
        <v>#N/A</v>
      </c>
      <c r="X23" t="e">
        <f t="shared" si="4"/>
        <v>#N/A</v>
      </c>
      <c r="Y23" t="e">
        <f t="shared" si="5"/>
        <v>#N/A</v>
      </c>
      <c r="Z23" t="e">
        <f t="shared" si="6"/>
        <v>#N/A</v>
      </c>
    </row>
    <row r="24" spans="1:26" x14ac:dyDescent="0.2">
      <c r="A24">
        <f t="shared" si="7"/>
        <v>51</v>
      </c>
      <c r="C24" t="e">
        <f t="shared" si="1"/>
        <v>#N/A</v>
      </c>
      <c r="D24" t="e">
        <f t="shared" si="2"/>
        <v>#N/A</v>
      </c>
      <c r="E24" t="e">
        <f t="shared" si="3"/>
        <v>#N/A</v>
      </c>
      <c r="F24" t="e">
        <f t="shared" si="8"/>
        <v>#N/A</v>
      </c>
      <c r="G24" t="e">
        <f t="shared" si="8"/>
        <v>#N/A</v>
      </c>
      <c r="H24" t="e">
        <f t="shared" si="8"/>
        <v>#N/A</v>
      </c>
      <c r="I24" t="e">
        <f t="shared" si="8"/>
        <v>#N/A</v>
      </c>
      <c r="J24" t="e">
        <f t="shared" si="8"/>
        <v>#N/A</v>
      </c>
      <c r="K24" t="e">
        <f t="shared" si="8"/>
        <v>#N/A</v>
      </c>
      <c r="L24" t="e">
        <f t="shared" si="8"/>
        <v>#N/A</v>
      </c>
      <c r="M24" t="e">
        <f t="shared" si="8"/>
        <v>#N/A</v>
      </c>
      <c r="N24" t="e">
        <f t="shared" si="8"/>
        <v>#N/A</v>
      </c>
      <c r="O24" t="e">
        <f t="shared" si="8"/>
        <v>#N/A</v>
      </c>
      <c r="P24" t="e">
        <f t="shared" si="8"/>
        <v>#N/A</v>
      </c>
      <c r="Q24" t="e">
        <f t="shared" si="8"/>
        <v>#N/A</v>
      </c>
      <c r="R24" t="e">
        <f t="shared" si="8"/>
        <v>#N/A</v>
      </c>
      <c r="S24" t="e">
        <f t="shared" si="8"/>
        <v>#N/A</v>
      </c>
      <c r="T24" t="e">
        <f t="shared" si="8"/>
        <v>#N/A</v>
      </c>
      <c r="U24" t="e">
        <f t="shared" si="8"/>
        <v>#N/A</v>
      </c>
      <c r="V24" t="e">
        <f t="shared" si="8"/>
        <v>#N/A</v>
      </c>
      <c r="X24" t="e">
        <f t="shared" si="4"/>
        <v>#N/A</v>
      </c>
      <c r="Y24" t="e">
        <f t="shared" si="5"/>
        <v>#N/A</v>
      </c>
      <c r="Z24" t="e">
        <f t="shared" si="6"/>
        <v>#N/A</v>
      </c>
    </row>
    <row r="25" spans="1:26" x14ac:dyDescent="0.2">
      <c r="A25">
        <f t="shared" si="7"/>
        <v>51</v>
      </c>
      <c r="C25" t="e">
        <f t="shared" si="1"/>
        <v>#N/A</v>
      </c>
      <c r="D25" t="e">
        <f t="shared" si="2"/>
        <v>#N/A</v>
      </c>
      <c r="E25" t="e">
        <f t="shared" si="3"/>
        <v>#N/A</v>
      </c>
      <c r="F25" t="e">
        <f t="shared" si="8"/>
        <v>#N/A</v>
      </c>
      <c r="G25" t="e">
        <f t="shared" si="8"/>
        <v>#N/A</v>
      </c>
      <c r="H25" t="e">
        <f t="shared" si="8"/>
        <v>#N/A</v>
      </c>
      <c r="I25" t="e">
        <f t="shared" si="8"/>
        <v>#N/A</v>
      </c>
      <c r="J25" t="e">
        <f t="shared" si="8"/>
        <v>#N/A</v>
      </c>
      <c r="K25" t="e">
        <f t="shared" si="8"/>
        <v>#N/A</v>
      </c>
      <c r="L25" t="e">
        <f t="shared" si="8"/>
        <v>#N/A</v>
      </c>
      <c r="M25" t="e">
        <f t="shared" si="8"/>
        <v>#N/A</v>
      </c>
      <c r="N25" t="e">
        <f t="shared" si="8"/>
        <v>#N/A</v>
      </c>
      <c r="O25" t="e">
        <f t="shared" si="8"/>
        <v>#N/A</v>
      </c>
      <c r="P25" t="e">
        <f t="shared" si="8"/>
        <v>#N/A</v>
      </c>
      <c r="Q25" t="e">
        <f t="shared" si="8"/>
        <v>#N/A</v>
      </c>
      <c r="R25" t="e">
        <f t="shared" si="8"/>
        <v>#N/A</v>
      </c>
      <c r="S25" t="e">
        <f t="shared" si="8"/>
        <v>#N/A</v>
      </c>
      <c r="T25" t="e">
        <f t="shared" si="8"/>
        <v>#N/A</v>
      </c>
      <c r="U25" t="e">
        <f t="shared" si="8"/>
        <v>#N/A</v>
      </c>
      <c r="V25" t="e">
        <f t="shared" si="8"/>
        <v>#N/A</v>
      </c>
      <c r="X25" t="e">
        <f t="shared" si="4"/>
        <v>#N/A</v>
      </c>
      <c r="Y25" t="e">
        <f t="shared" si="5"/>
        <v>#N/A</v>
      </c>
      <c r="Z25" t="e">
        <f t="shared" si="6"/>
        <v>#N/A</v>
      </c>
    </row>
    <row r="26" spans="1:26" x14ac:dyDescent="0.2">
      <c r="A26">
        <f t="shared" si="7"/>
        <v>51</v>
      </c>
      <c r="C26" t="e">
        <f t="shared" si="1"/>
        <v>#N/A</v>
      </c>
      <c r="D26" t="e">
        <f t="shared" si="2"/>
        <v>#N/A</v>
      </c>
      <c r="E26" t="e">
        <f t="shared" si="3"/>
        <v>#N/A</v>
      </c>
      <c r="F26" t="e">
        <f t="shared" si="8"/>
        <v>#N/A</v>
      </c>
      <c r="G26" t="e">
        <f t="shared" si="8"/>
        <v>#N/A</v>
      </c>
      <c r="H26" t="e">
        <f t="shared" si="8"/>
        <v>#N/A</v>
      </c>
      <c r="I26" t="e">
        <f t="shared" si="8"/>
        <v>#N/A</v>
      </c>
      <c r="J26" t="e">
        <f t="shared" si="8"/>
        <v>#N/A</v>
      </c>
      <c r="K26" t="e">
        <f t="shared" si="8"/>
        <v>#N/A</v>
      </c>
      <c r="L26" t="e">
        <f t="shared" si="8"/>
        <v>#N/A</v>
      </c>
      <c r="M26" t="e">
        <f t="shared" si="8"/>
        <v>#N/A</v>
      </c>
      <c r="N26" t="e">
        <f t="shared" si="8"/>
        <v>#N/A</v>
      </c>
      <c r="O26" t="e">
        <f t="shared" si="8"/>
        <v>#N/A</v>
      </c>
      <c r="P26" t="e">
        <f t="shared" si="8"/>
        <v>#N/A</v>
      </c>
      <c r="Q26" t="e">
        <f t="shared" si="8"/>
        <v>#N/A</v>
      </c>
      <c r="R26" t="e">
        <f t="shared" si="8"/>
        <v>#N/A</v>
      </c>
      <c r="S26" t="e">
        <f t="shared" si="8"/>
        <v>#N/A</v>
      </c>
      <c r="T26" t="e">
        <f t="shared" si="8"/>
        <v>#N/A</v>
      </c>
      <c r="U26" t="e">
        <f t="shared" si="8"/>
        <v>#N/A</v>
      </c>
      <c r="V26" t="e">
        <f t="shared" si="8"/>
        <v>#N/A</v>
      </c>
      <c r="X26" t="e">
        <f t="shared" si="4"/>
        <v>#N/A</v>
      </c>
      <c r="Y26" t="e">
        <f t="shared" si="5"/>
        <v>#N/A</v>
      </c>
      <c r="Z26" t="e">
        <f t="shared" si="6"/>
        <v>#N/A</v>
      </c>
    </row>
    <row r="27" spans="1:26" x14ac:dyDescent="0.2">
      <c r="A27">
        <f t="shared" si="7"/>
        <v>51</v>
      </c>
      <c r="C27" t="e">
        <f t="shared" si="1"/>
        <v>#N/A</v>
      </c>
      <c r="D27" t="e">
        <f t="shared" si="2"/>
        <v>#N/A</v>
      </c>
      <c r="E27" t="e">
        <f t="shared" si="3"/>
        <v>#N/A</v>
      </c>
      <c r="F27" t="e">
        <f t="shared" si="8"/>
        <v>#N/A</v>
      </c>
      <c r="G27" t="e">
        <f t="shared" si="8"/>
        <v>#N/A</v>
      </c>
      <c r="H27" t="e">
        <f t="shared" si="8"/>
        <v>#N/A</v>
      </c>
      <c r="I27" t="e">
        <f t="shared" si="8"/>
        <v>#N/A</v>
      </c>
      <c r="J27" t="e">
        <f t="shared" si="8"/>
        <v>#N/A</v>
      </c>
      <c r="K27" t="e">
        <f t="shared" si="8"/>
        <v>#N/A</v>
      </c>
      <c r="L27" t="e">
        <f t="shared" si="8"/>
        <v>#N/A</v>
      </c>
      <c r="M27" t="e">
        <f t="shared" si="8"/>
        <v>#N/A</v>
      </c>
      <c r="N27" t="e">
        <f t="shared" si="8"/>
        <v>#N/A</v>
      </c>
      <c r="O27" t="e">
        <f t="shared" si="8"/>
        <v>#N/A</v>
      </c>
      <c r="P27" t="e">
        <f t="shared" si="8"/>
        <v>#N/A</v>
      </c>
      <c r="Q27" t="e">
        <f t="shared" si="8"/>
        <v>#N/A</v>
      </c>
      <c r="R27" t="e">
        <f t="shared" si="8"/>
        <v>#N/A</v>
      </c>
      <c r="S27" t="e">
        <f t="shared" si="8"/>
        <v>#N/A</v>
      </c>
      <c r="T27" t="e">
        <f t="shared" si="8"/>
        <v>#N/A</v>
      </c>
      <c r="U27" t="e">
        <f t="shared" si="8"/>
        <v>#N/A</v>
      </c>
      <c r="V27" t="e">
        <f t="shared" si="8"/>
        <v>#N/A</v>
      </c>
      <c r="X27" t="e">
        <f t="shared" si="4"/>
        <v>#N/A</v>
      </c>
      <c r="Y27" t="e">
        <f t="shared" si="5"/>
        <v>#N/A</v>
      </c>
      <c r="Z27" t="e">
        <f t="shared" si="6"/>
        <v>#N/A</v>
      </c>
    </row>
    <row r="28" spans="1:26" x14ac:dyDescent="0.2">
      <c r="A28">
        <f t="shared" si="7"/>
        <v>51</v>
      </c>
      <c r="C28" t="e">
        <f t="shared" si="1"/>
        <v>#N/A</v>
      </c>
      <c r="D28" t="e">
        <f t="shared" si="2"/>
        <v>#N/A</v>
      </c>
      <c r="E28" t="e">
        <f t="shared" si="3"/>
        <v>#N/A</v>
      </c>
      <c r="F28" t="e">
        <f t="shared" si="8"/>
        <v>#N/A</v>
      </c>
      <c r="G28" t="e">
        <f t="shared" si="8"/>
        <v>#N/A</v>
      </c>
      <c r="H28" t="e">
        <f t="shared" si="8"/>
        <v>#N/A</v>
      </c>
      <c r="I28" t="e">
        <f t="shared" si="8"/>
        <v>#N/A</v>
      </c>
      <c r="J28" t="e">
        <f t="shared" si="8"/>
        <v>#N/A</v>
      </c>
      <c r="K28" t="e">
        <f t="shared" si="8"/>
        <v>#N/A</v>
      </c>
      <c r="L28" t="e">
        <f t="shared" si="8"/>
        <v>#N/A</v>
      </c>
      <c r="M28" t="e">
        <f t="shared" si="8"/>
        <v>#N/A</v>
      </c>
      <c r="N28" t="e">
        <f t="shared" si="8"/>
        <v>#N/A</v>
      </c>
      <c r="O28" t="e">
        <f t="shared" si="8"/>
        <v>#N/A</v>
      </c>
      <c r="P28" t="e">
        <f t="shared" si="8"/>
        <v>#N/A</v>
      </c>
      <c r="Q28" t="e">
        <f t="shared" si="8"/>
        <v>#N/A</v>
      </c>
      <c r="R28" t="e">
        <f t="shared" si="8"/>
        <v>#N/A</v>
      </c>
      <c r="S28" t="e">
        <f t="shared" si="8"/>
        <v>#N/A</v>
      </c>
      <c r="T28" t="e">
        <f t="shared" si="8"/>
        <v>#N/A</v>
      </c>
      <c r="U28" t="e">
        <f t="shared" si="8"/>
        <v>#N/A</v>
      </c>
      <c r="V28" t="e">
        <f t="shared" si="8"/>
        <v>#N/A</v>
      </c>
      <c r="X28" t="e">
        <f t="shared" si="4"/>
        <v>#N/A</v>
      </c>
      <c r="Y28" t="e">
        <f t="shared" si="5"/>
        <v>#N/A</v>
      </c>
      <c r="Z28" t="e">
        <f t="shared" si="6"/>
        <v>#N/A</v>
      </c>
    </row>
    <row r="29" spans="1:26" x14ac:dyDescent="0.2">
      <c r="A29">
        <f t="shared" si="7"/>
        <v>51</v>
      </c>
      <c r="C29" t="e">
        <f t="shared" si="1"/>
        <v>#N/A</v>
      </c>
      <c r="D29" t="e">
        <f t="shared" si="2"/>
        <v>#N/A</v>
      </c>
      <c r="E29" t="e">
        <f t="shared" si="3"/>
        <v>#N/A</v>
      </c>
      <c r="F29" t="e">
        <f t="shared" si="8"/>
        <v>#N/A</v>
      </c>
      <c r="G29" t="e">
        <f t="shared" si="8"/>
        <v>#N/A</v>
      </c>
      <c r="H29" t="e">
        <f t="shared" si="8"/>
        <v>#N/A</v>
      </c>
      <c r="I29" t="e">
        <f t="shared" si="8"/>
        <v>#N/A</v>
      </c>
      <c r="J29" t="e">
        <f t="shared" si="8"/>
        <v>#N/A</v>
      </c>
      <c r="K29" t="e">
        <f t="shared" si="8"/>
        <v>#N/A</v>
      </c>
      <c r="L29" t="e">
        <f t="shared" si="8"/>
        <v>#N/A</v>
      </c>
      <c r="M29" t="e">
        <f t="shared" si="8"/>
        <v>#N/A</v>
      </c>
      <c r="N29" t="e">
        <f t="shared" si="8"/>
        <v>#N/A</v>
      </c>
      <c r="O29" t="e">
        <f t="shared" si="8"/>
        <v>#N/A</v>
      </c>
      <c r="P29" t="e">
        <f t="shared" si="8"/>
        <v>#N/A</v>
      </c>
      <c r="Q29" t="e">
        <f t="shared" si="8"/>
        <v>#N/A</v>
      </c>
      <c r="R29" t="e">
        <f t="shared" si="8"/>
        <v>#N/A</v>
      </c>
      <c r="S29" t="e">
        <f t="shared" si="8"/>
        <v>#N/A</v>
      </c>
      <c r="T29" t="e">
        <f t="shared" si="8"/>
        <v>#N/A</v>
      </c>
      <c r="U29" t="e">
        <f t="shared" si="8"/>
        <v>#N/A</v>
      </c>
      <c r="V29" t="e">
        <f t="shared" si="8"/>
        <v>#N/A</v>
      </c>
      <c r="X29" t="e">
        <f t="shared" si="4"/>
        <v>#N/A</v>
      </c>
      <c r="Y29" t="e">
        <f t="shared" si="5"/>
        <v>#N/A</v>
      </c>
      <c r="Z29" t="e">
        <f t="shared" si="6"/>
        <v>#N/A</v>
      </c>
    </row>
    <row r="30" spans="1:26" x14ac:dyDescent="0.2">
      <c r="A30">
        <f t="shared" si="7"/>
        <v>51</v>
      </c>
      <c r="C30" t="e">
        <f t="shared" si="1"/>
        <v>#N/A</v>
      </c>
      <c r="D30" t="e">
        <f t="shared" si="2"/>
        <v>#N/A</v>
      </c>
      <c r="E30" t="e">
        <f t="shared" si="3"/>
        <v>#N/A</v>
      </c>
      <c r="F30" t="e">
        <f t="shared" si="8"/>
        <v>#N/A</v>
      </c>
      <c r="G30" t="e">
        <f t="shared" si="8"/>
        <v>#N/A</v>
      </c>
      <c r="H30" t="e">
        <f t="shared" si="8"/>
        <v>#N/A</v>
      </c>
      <c r="I30" t="e">
        <f t="shared" si="8"/>
        <v>#N/A</v>
      </c>
      <c r="J30" t="e">
        <f t="shared" si="8"/>
        <v>#N/A</v>
      </c>
      <c r="K30" t="e">
        <f t="shared" si="8"/>
        <v>#N/A</v>
      </c>
      <c r="L30" t="e">
        <f t="shared" si="8"/>
        <v>#N/A</v>
      </c>
      <c r="M30" t="e">
        <f t="shared" si="8"/>
        <v>#N/A</v>
      </c>
      <c r="N30" t="e">
        <f t="shared" si="8"/>
        <v>#N/A</v>
      </c>
      <c r="O30" t="e">
        <f t="shared" si="8"/>
        <v>#N/A</v>
      </c>
      <c r="P30" t="e">
        <f t="shared" si="8"/>
        <v>#N/A</v>
      </c>
      <c r="Q30" t="e">
        <f t="shared" si="8"/>
        <v>#N/A</v>
      </c>
      <c r="R30" t="e">
        <f t="shared" si="8"/>
        <v>#N/A</v>
      </c>
      <c r="S30" t="e">
        <f t="shared" si="8"/>
        <v>#N/A</v>
      </c>
      <c r="T30" t="e">
        <f t="shared" si="8"/>
        <v>#N/A</v>
      </c>
      <c r="U30" t="e">
        <f t="shared" si="8"/>
        <v>#N/A</v>
      </c>
      <c r="V30" t="e">
        <f t="shared" si="8"/>
        <v>#N/A</v>
      </c>
      <c r="X30" t="e">
        <f t="shared" si="4"/>
        <v>#N/A</v>
      </c>
      <c r="Y30" t="e">
        <f t="shared" si="5"/>
        <v>#N/A</v>
      </c>
      <c r="Z30" t="e">
        <f t="shared" si="6"/>
        <v>#N/A</v>
      </c>
    </row>
    <row r="31" spans="1:26" x14ac:dyDescent="0.2">
      <c r="A31">
        <f t="shared" si="7"/>
        <v>50</v>
      </c>
      <c r="C31" t="e">
        <f t="shared" si="1"/>
        <v>#N/A</v>
      </c>
      <c r="D31" t="e">
        <f t="shared" si="2"/>
        <v>#N/A</v>
      </c>
      <c r="E31" t="e">
        <f t="shared" si="3"/>
        <v>#N/A</v>
      </c>
      <c r="F31" t="e">
        <f t="shared" si="8"/>
        <v>#N/A</v>
      </c>
      <c r="G31" t="e">
        <f t="shared" si="8"/>
        <v>#N/A</v>
      </c>
      <c r="H31" t="e">
        <f t="shared" si="8"/>
        <v>#N/A</v>
      </c>
      <c r="I31" t="e">
        <f t="shared" si="8"/>
        <v>#N/A</v>
      </c>
      <c r="J31" t="e">
        <f t="shared" si="8"/>
        <v>#N/A</v>
      </c>
      <c r="K31" t="e">
        <f t="shared" si="8"/>
        <v>#N/A</v>
      </c>
      <c r="L31" t="e">
        <f t="shared" si="8"/>
        <v>#N/A</v>
      </c>
      <c r="M31" t="e">
        <f t="shared" si="8"/>
        <v>#N/A</v>
      </c>
      <c r="N31" t="e">
        <f t="shared" si="8"/>
        <v>#N/A</v>
      </c>
      <c r="O31" t="e">
        <f t="shared" si="8"/>
        <v>#N/A</v>
      </c>
      <c r="P31" t="e">
        <f t="shared" si="8"/>
        <v>#N/A</v>
      </c>
      <c r="Q31" t="e">
        <f t="shared" si="8"/>
        <v>#N/A</v>
      </c>
      <c r="R31" t="e">
        <f t="shared" si="8"/>
        <v>#N/A</v>
      </c>
      <c r="S31" t="e">
        <f t="shared" si="8"/>
        <v>#N/A</v>
      </c>
      <c r="T31" t="e">
        <f t="shared" si="8"/>
        <v>#N/A</v>
      </c>
      <c r="U31" t="e">
        <f t="shared" si="8"/>
        <v>#N/A</v>
      </c>
      <c r="V31" t="e">
        <f t="shared" si="8"/>
        <v>#N/A</v>
      </c>
      <c r="X31" t="e">
        <f t="shared" si="4"/>
        <v>#N/A</v>
      </c>
      <c r="Y31" t="e">
        <f t="shared" si="5"/>
        <v>#N/A</v>
      </c>
      <c r="Z31" t="e">
        <f t="shared" si="6"/>
        <v>#N/A</v>
      </c>
    </row>
    <row r="32" spans="1:26" x14ac:dyDescent="0.2">
      <c r="A32">
        <f t="shared" si="7"/>
        <v>50</v>
      </c>
      <c r="C32" t="e">
        <f t="shared" si="1"/>
        <v>#N/A</v>
      </c>
      <c r="D32" t="e">
        <f t="shared" si="2"/>
        <v>#N/A</v>
      </c>
      <c r="E32" t="e">
        <f t="shared" si="3"/>
        <v>#N/A</v>
      </c>
      <c r="F32" t="e">
        <f t="shared" si="8"/>
        <v>#N/A</v>
      </c>
      <c r="G32" t="e">
        <f t="shared" si="8"/>
        <v>#N/A</v>
      </c>
      <c r="H32" t="e">
        <f t="shared" si="8"/>
        <v>#N/A</v>
      </c>
      <c r="I32" t="e">
        <f t="shared" si="8"/>
        <v>#N/A</v>
      </c>
      <c r="J32" t="e">
        <f t="shared" si="8"/>
        <v>#N/A</v>
      </c>
      <c r="K32" t="e">
        <f t="shared" si="8"/>
        <v>#N/A</v>
      </c>
      <c r="L32" t="e">
        <f t="shared" si="8"/>
        <v>#N/A</v>
      </c>
      <c r="M32" t="e">
        <f t="shared" si="8"/>
        <v>#N/A</v>
      </c>
      <c r="N32" t="e">
        <f t="shared" si="8"/>
        <v>#N/A</v>
      </c>
      <c r="O32" t="e">
        <f t="shared" si="8"/>
        <v>#N/A</v>
      </c>
      <c r="P32" t="e">
        <f t="shared" si="8"/>
        <v>#N/A</v>
      </c>
      <c r="Q32" t="e">
        <f t="shared" si="8"/>
        <v>#N/A</v>
      </c>
      <c r="R32" t="e">
        <f t="shared" si="8"/>
        <v>#N/A</v>
      </c>
      <c r="S32" t="e">
        <f t="shared" si="8"/>
        <v>#N/A</v>
      </c>
      <c r="T32" t="e">
        <f t="shared" si="8"/>
        <v>#N/A</v>
      </c>
      <c r="U32" t="e">
        <f t="shared" si="8"/>
        <v>#N/A</v>
      </c>
      <c r="V32" t="e">
        <f t="shared" si="8"/>
        <v>#N/A</v>
      </c>
      <c r="X32" t="e">
        <f t="shared" si="4"/>
        <v>#N/A</v>
      </c>
      <c r="Y32" t="e">
        <f t="shared" si="5"/>
        <v>#N/A</v>
      </c>
      <c r="Z32" t="e">
        <f t="shared" si="6"/>
        <v>#N/A</v>
      </c>
    </row>
    <row r="33" spans="1:26" x14ac:dyDescent="0.2">
      <c r="A33">
        <f t="shared" si="7"/>
        <v>50</v>
      </c>
      <c r="C33" t="e">
        <f t="shared" si="1"/>
        <v>#N/A</v>
      </c>
      <c r="D33" t="e">
        <f t="shared" si="2"/>
        <v>#N/A</v>
      </c>
      <c r="E33" t="e">
        <f t="shared" si="3"/>
        <v>#N/A</v>
      </c>
      <c r="F33" t="e">
        <f t="shared" si="8"/>
        <v>#N/A</v>
      </c>
      <c r="G33" t="e">
        <f t="shared" si="8"/>
        <v>#N/A</v>
      </c>
      <c r="H33" t="e">
        <f t="shared" si="8"/>
        <v>#N/A</v>
      </c>
      <c r="I33" t="e">
        <f t="shared" si="8"/>
        <v>#N/A</v>
      </c>
      <c r="J33" t="e">
        <f t="shared" si="8"/>
        <v>#N/A</v>
      </c>
      <c r="K33" t="e">
        <f t="shared" si="8"/>
        <v>#N/A</v>
      </c>
      <c r="L33" t="e">
        <f t="shared" si="8"/>
        <v>#N/A</v>
      </c>
      <c r="M33" t="e">
        <f t="shared" si="8"/>
        <v>#N/A</v>
      </c>
      <c r="N33" t="e">
        <f t="shared" si="8"/>
        <v>#N/A</v>
      </c>
      <c r="O33" t="e">
        <f t="shared" si="8"/>
        <v>#N/A</v>
      </c>
      <c r="P33" t="e">
        <f t="shared" si="8"/>
        <v>#N/A</v>
      </c>
      <c r="Q33" t="e">
        <f t="shared" si="8"/>
        <v>#N/A</v>
      </c>
      <c r="R33" t="e">
        <f t="shared" si="8"/>
        <v>#N/A</v>
      </c>
      <c r="S33" t="e">
        <f t="shared" si="8"/>
        <v>#N/A</v>
      </c>
      <c r="T33" t="e">
        <f t="shared" si="8"/>
        <v>#N/A</v>
      </c>
      <c r="U33" t="e">
        <f t="shared" si="8"/>
        <v>#N/A</v>
      </c>
      <c r="V33" t="e">
        <f t="shared" si="8"/>
        <v>#N/A</v>
      </c>
      <c r="X33" t="e">
        <f t="shared" si="4"/>
        <v>#N/A</v>
      </c>
      <c r="Y33" t="e">
        <f t="shared" si="5"/>
        <v>#N/A</v>
      </c>
      <c r="Z33" t="e">
        <f t="shared" si="6"/>
        <v>#N/A</v>
      </c>
    </row>
    <row r="34" spans="1:26" x14ac:dyDescent="0.2">
      <c r="A34">
        <f t="shared" si="7"/>
        <v>50</v>
      </c>
      <c r="C34" t="e">
        <f t="shared" si="1"/>
        <v>#N/A</v>
      </c>
      <c r="D34" t="e">
        <f t="shared" si="2"/>
        <v>#N/A</v>
      </c>
      <c r="E34" t="e">
        <f t="shared" si="3"/>
        <v>#N/A</v>
      </c>
      <c r="F34" t="e">
        <f t="shared" si="8"/>
        <v>#N/A</v>
      </c>
      <c r="G34" t="e">
        <f t="shared" si="8"/>
        <v>#N/A</v>
      </c>
      <c r="H34" t="e">
        <f t="shared" si="8"/>
        <v>#N/A</v>
      </c>
      <c r="I34" t="e">
        <f t="shared" si="8"/>
        <v>#N/A</v>
      </c>
      <c r="J34" t="e">
        <f t="shared" si="8"/>
        <v>#N/A</v>
      </c>
      <c r="K34" t="e">
        <f t="shared" si="8"/>
        <v>#N/A</v>
      </c>
      <c r="L34" t="e">
        <f t="shared" si="8"/>
        <v>#N/A</v>
      </c>
      <c r="M34" t="e">
        <f t="shared" si="8"/>
        <v>#N/A</v>
      </c>
      <c r="N34" t="e">
        <f t="shared" si="8"/>
        <v>#N/A</v>
      </c>
      <c r="O34" t="e">
        <f t="shared" si="8"/>
        <v>#N/A</v>
      </c>
      <c r="P34" t="e">
        <f t="shared" si="8"/>
        <v>#N/A</v>
      </c>
      <c r="Q34" t="e">
        <f t="shared" si="8"/>
        <v>#N/A</v>
      </c>
      <c r="R34" t="e">
        <f t="shared" si="8"/>
        <v>#N/A</v>
      </c>
      <c r="S34" t="e">
        <f t="shared" si="8"/>
        <v>#N/A</v>
      </c>
      <c r="T34" t="e">
        <f t="shared" si="8"/>
        <v>#N/A</v>
      </c>
      <c r="U34" t="e">
        <f t="shared" si="8"/>
        <v>#N/A</v>
      </c>
      <c r="V34" t="e">
        <f t="shared" si="8"/>
        <v>#N/A</v>
      </c>
      <c r="X34" t="e">
        <f t="shared" si="4"/>
        <v>#N/A</v>
      </c>
      <c r="Y34" t="e">
        <f t="shared" si="5"/>
        <v>#N/A</v>
      </c>
      <c r="Z34" t="e">
        <f t="shared" si="6"/>
        <v>#N/A</v>
      </c>
    </row>
    <row r="35" spans="1:26" x14ac:dyDescent="0.2">
      <c r="A35">
        <f t="shared" si="7"/>
        <v>50</v>
      </c>
      <c r="C35" t="e">
        <f t="shared" si="1"/>
        <v>#N/A</v>
      </c>
      <c r="D35" t="e">
        <f t="shared" si="2"/>
        <v>#N/A</v>
      </c>
      <c r="E35" t="e">
        <f t="shared" si="3"/>
        <v>#N/A</v>
      </c>
      <c r="F35" t="e">
        <f t="shared" si="8"/>
        <v>#N/A</v>
      </c>
      <c r="G35" t="e">
        <f t="shared" si="8"/>
        <v>#N/A</v>
      </c>
      <c r="H35" t="e">
        <f t="shared" si="8"/>
        <v>#N/A</v>
      </c>
      <c r="I35" t="e">
        <f t="shared" si="8"/>
        <v>#N/A</v>
      </c>
      <c r="J35" t="e">
        <f t="shared" si="8"/>
        <v>#N/A</v>
      </c>
      <c r="K35" t="e">
        <f t="shared" si="8"/>
        <v>#N/A</v>
      </c>
      <c r="L35" t="e">
        <f t="shared" si="8"/>
        <v>#N/A</v>
      </c>
      <c r="M35" t="e">
        <f t="shared" si="8"/>
        <v>#N/A</v>
      </c>
      <c r="N35" t="e">
        <f t="shared" si="8"/>
        <v>#N/A</v>
      </c>
      <c r="O35" t="e">
        <f t="shared" si="8"/>
        <v>#N/A</v>
      </c>
      <c r="P35" t="e">
        <f t="shared" si="8"/>
        <v>#N/A</v>
      </c>
      <c r="Q35" t="e">
        <f t="shared" si="8"/>
        <v>#N/A</v>
      </c>
      <c r="R35" t="e">
        <f t="shared" si="8"/>
        <v>#N/A</v>
      </c>
      <c r="S35" t="e">
        <f t="shared" si="8"/>
        <v>#N/A</v>
      </c>
      <c r="T35" t="e">
        <f t="shared" si="8"/>
        <v>#N/A</v>
      </c>
      <c r="U35" t="e">
        <f t="shared" si="8"/>
        <v>#N/A</v>
      </c>
      <c r="V35" t="e">
        <f t="shared" si="8"/>
        <v>#N/A</v>
      </c>
      <c r="X35" t="e">
        <f t="shared" si="4"/>
        <v>#N/A</v>
      </c>
      <c r="Y35" t="e">
        <f t="shared" si="5"/>
        <v>#N/A</v>
      </c>
      <c r="Z35" t="e">
        <f t="shared" si="6"/>
        <v>#N/A</v>
      </c>
    </row>
    <row r="36" spans="1:26" x14ac:dyDescent="0.2">
      <c r="A36">
        <f t="shared" si="7"/>
        <v>50</v>
      </c>
      <c r="C36" t="e">
        <f t="shared" si="1"/>
        <v>#N/A</v>
      </c>
      <c r="D36" t="e">
        <f t="shared" si="2"/>
        <v>#N/A</v>
      </c>
      <c r="E36" t="e">
        <f t="shared" si="3"/>
        <v>#N/A</v>
      </c>
      <c r="F36" t="e">
        <f t="shared" si="8"/>
        <v>#N/A</v>
      </c>
      <c r="G36" t="e">
        <f t="shared" si="8"/>
        <v>#N/A</v>
      </c>
      <c r="H36" t="e">
        <f t="shared" si="8"/>
        <v>#N/A</v>
      </c>
      <c r="I36" t="e">
        <f t="shared" si="8"/>
        <v>#N/A</v>
      </c>
      <c r="J36" t="e">
        <f t="shared" si="8"/>
        <v>#N/A</v>
      </c>
      <c r="K36" t="e">
        <f t="shared" si="8"/>
        <v>#N/A</v>
      </c>
      <c r="L36" t="e">
        <f t="shared" si="8"/>
        <v>#N/A</v>
      </c>
      <c r="M36" t="e">
        <f t="shared" si="8"/>
        <v>#N/A</v>
      </c>
      <c r="N36" t="e">
        <f t="shared" si="8"/>
        <v>#N/A</v>
      </c>
      <c r="O36" t="e">
        <f t="shared" si="8"/>
        <v>#N/A</v>
      </c>
      <c r="P36" t="e">
        <f t="shared" si="8"/>
        <v>#N/A</v>
      </c>
      <c r="Q36" t="e">
        <f t="shared" si="8"/>
        <v>#N/A</v>
      </c>
      <c r="R36" t="e">
        <f t="shared" si="8"/>
        <v>#N/A</v>
      </c>
      <c r="S36" t="e">
        <f t="shared" si="8"/>
        <v>#N/A</v>
      </c>
      <c r="T36" t="e">
        <f t="shared" si="8"/>
        <v>#N/A</v>
      </c>
      <c r="U36" t="e">
        <f t="shared" si="8"/>
        <v>#N/A</v>
      </c>
      <c r="V36" t="e">
        <f t="shared" si="8"/>
        <v>#N/A</v>
      </c>
      <c r="X36" t="e">
        <f t="shared" si="4"/>
        <v>#N/A</v>
      </c>
      <c r="Y36" t="e">
        <f t="shared" si="5"/>
        <v>#N/A</v>
      </c>
      <c r="Z36" t="e">
        <f t="shared" si="6"/>
        <v>#N/A</v>
      </c>
    </row>
    <row r="37" spans="1:26" x14ac:dyDescent="0.2">
      <c r="A37">
        <f t="shared" si="7"/>
        <v>50</v>
      </c>
      <c r="C37" t="e">
        <f t="shared" si="1"/>
        <v>#N/A</v>
      </c>
      <c r="D37" t="e">
        <f t="shared" si="2"/>
        <v>#N/A</v>
      </c>
      <c r="E37" t="e">
        <f t="shared" si="3"/>
        <v>#N/A</v>
      </c>
      <c r="F37" t="e">
        <f t="shared" si="8"/>
        <v>#N/A</v>
      </c>
      <c r="G37" t="e">
        <f t="shared" si="8"/>
        <v>#N/A</v>
      </c>
      <c r="H37" t="e">
        <f t="shared" si="8"/>
        <v>#N/A</v>
      </c>
      <c r="I37" t="e">
        <f t="shared" si="8"/>
        <v>#N/A</v>
      </c>
      <c r="J37" t="e">
        <f t="shared" si="8"/>
        <v>#N/A</v>
      </c>
      <c r="K37" t="e">
        <f t="shared" si="8"/>
        <v>#N/A</v>
      </c>
      <c r="L37" t="e">
        <f t="shared" si="8"/>
        <v>#N/A</v>
      </c>
      <c r="M37" t="e">
        <f t="shared" si="8"/>
        <v>#N/A</v>
      </c>
      <c r="N37" t="e">
        <f t="shared" si="8"/>
        <v>#N/A</v>
      </c>
      <c r="O37" t="e">
        <f t="shared" si="8"/>
        <v>#N/A</v>
      </c>
      <c r="P37" t="e">
        <f t="shared" si="8"/>
        <v>#N/A</v>
      </c>
      <c r="Q37" t="e">
        <f t="shared" si="8"/>
        <v>#N/A</v>
      </c>
      <c r="R37" t="e">
        <f t="shared" si="8"/>
        <v>#N/A</v>
      </c>
      <c r="S37" t="e">
        <f t="shared" si="8"/>
        <v>#N/A</v>
      </c>
      <c r="T37" t="e">
        <f t="shared" si="8"/>
        <v>#N/A</v>
      </c>
      <c r="U37" t="e">
        <f t="shared" ref="F37:V52" si="9">U$4*(1+U$3)^(-($A37+52*(U$1-1)))</f>
        <v>#N/A</v>
      </c>
      <c r="V37" t="e">
        <f t="shared" si="9"/>
        <v>#N/A</v>
      </c>
      <c r="X37" t="e">
        <f t="shared" si="4"/>
        <v>#N/A</v>
      </c>
      <c r="Y37" t="e">
        <f t="shared" si="5"/>
        <v>#N/A</v>
      </c>
      <c r="Z37" t="e">
        <f t="shared" si="6"/>
        <v>#N/A</v>
      </c>
    </row>
    <row r="38" spans="1:26" x14ac:dyDescent="0.2">
      <c r="A38">
        <f t="shared" si="7"/>
        <v>50</v>
      </c>
      <c r="C38" t="e">
        <f t="shared" si="1"/>
        <v>#N/A</v>
      </c>
      <c r="D38" t="e">
        <f t="shared" si="2"/>
        <v>#N/A</v>
      </c>
      <c r="E38" t="e">
        <f t="shared" si="3"/>
        <v>#N/A</v>
      </c>
      <c r="F38" t="e">
        <f t="shared" si="9"/>
        <v>#N/A</v>
      </c>
      <c r="G38" t="e">
        <f t="shared" si="9"/>
        <v>#N/A</v>
      </c>
      <c r="H38" t="e">
        <f t="shared" si="9"/>
        <v>#N/A</v>
      </c>
      <c r="I38" t="e">
        <f t="shared" si="9"/>
        <v>#N/A</v>
      </c>
      <c r="J38" t="e">
        <f t="shared" si="9"/>
        <v>#N/A</v>
      </c>
      <c r="K38" t="e">
        <f t="shared" si="9"/>
        <v>#N/A</v>
      </c>
      <c r="L38" t="e">
        <f t="shared" si="9"/>
        <v>#N/A</v>
      </c>
      <c r="M38" t="e">
        <f t="shared" si="9"/>
        <v>#N/A</v>
      </c>
      <c r="N38" t="e">
        <f t="shared" si="9"/>
        <v>#N/A</v>
      </c>
      <c r="O38" t="e">
        <f t="shared" si="9"/>
        <v>#N/A</v>
      </c>
      <c r="P38" t="e">
        <f t="shared" si="9"/>
        <v>#N/A</v>
      </c>
      <c r="Q38" t="e">
        <f t="shared" si="9"/>
        <v>#N/A</v>
      </c>
      <c r="R38" t="e">
        <f t="shared" si="9"/>
        <v>#N/A</v>
      </c>
      <c r="S38" t="e">
        <f t="shared" si="9"/>
        <v>#N/A</v>
      </c>
      <c r="T38" t="e">
        <f t="shared" si="9"/>
        <v>#N/A</v>
      </c>
      <c r="U38" t="e">
        <f t="shared" si="9"/>
        <v>#N/A</v>
      </c>
      <c r="V38" t="e">
        <f t="shared" si="9"/>
        <v>#N/A</v>
      </c>
      <c r="X38" t="e">
        <f t="shared" si="4"/>
        <v>#N/A</v>
      </c>
      <c r="Y38" t="e">
        <f t="shared" si="5"/>
        <v>#N/A</v>
      </c>
      <c r="Z38" t="e">
        <f t="shared" si="6"/>
        <v>#N/A</v>
      </c>
    </row>
    <row r="39" spans="1:26" x14ac:dyDescent="0.2">
      <c r="A39">
        <f t="shared" si="7"/>
        <v>50</v>
      </c>
      <c r="C39" t="e">
        <f t="shared" si="1"/>
        <v>#N/A</v>
      </c>
      <c r="D39" t="e">
        <f t="shared" si="2"/>
        <v>#N/A</v>
      </c>
      <c r="E39" t="e">
        <f t="shared" si="3"/>
        <v>#N/A</v>
      </c>
      <c r="F39" t="e">
        <f t="shared" si="9"/>
        <v>#N/A</v>
      </c>
      <c r="G39" t="e">
        <f t="shared" si="9"/>
        <v>#N/A</v>
      </c>
      <c r="H39" t="e">
        <f t="shared" si="9"/>
        <v>#N/A</v>
      </c>
      <c r="I39" t="e">
        <f t="shared" si="9"/>
        <v>#N/A</v>
      </c>
      <c r="J39" t="e">
        <f t="shared" si="9"/>
        <v>#N/A</v>
      </c>
      <c r="K39" t="e">
        <f t="shared" si="9"/>
        <v>#N/A</v>
      </c>
      <c r="L39" t="e">
        <f t="shared" si="9"/>
        <v>#N/A</v>
      </c>
      <c r="M39" t="e">
        <f t="shared" si="9"/>
        <v>#N/A</v>
      </c>
      <c r="N39" t="e">
        <f t="shared" si="9"/>
        <v>#N/A</v>
      </c>
      <c r="O39" t="e">
        <f t="shared" si="9"/>
        <v>#N/A</v>
      </c>
      <c r="P39" t="e">
        <f t="shared" si="9"/>
        <v>#N/A</v>
      </c>
      <c r="Q39" t="e">
        <f t="shared" si="9"/>
        <v>#N/A</v>
      </c>
      <c r="R39" t="e">
        <f t="shared" si="9"/>
        <v>#N/A</v>
      </c>
      <c r="S39" t="e">
        <f t="shared" si="9"/>
        <v>#N/A</v>
      </c>
      <c r="T39" t="e">
        <f t="shared" si="9"/>
        <v>#N/A</v>
      </c>
      <c r="U39" t="e">
        <f t="shared" si="9"/>
        <v>#N/A</v>
      </c>
      <c r="V39" t="e">
        <f t="shared" si="9"/>
        <v>#N/A</v>
      </c>
      <c r="X39" t="e">
        <f t="shared" si="4"/>
        <v>#N/A</v>
      </c>
      <c r="Y39" t="e">
        <f t="shared" si="5"/>
        <v>#N/A</v>
      </c>
      <c r="Z39" t="e">
        <f t="shared" si="6"/>
        <v>#N/A</v>
      </c>
    </row>
    <row r="40" spans="1:26" x14ac:dyDescent="0.2">
      <c r="A40">
        <f t="shared" si="7"/>
        <v>50</v>
      </c>
      <c r="C40" t="e">
        <f t="shared" si="1"/>
        <v>#N/A</v>
      </c>
      <c r="D40" t="e">
        <f t="shared" si="2"/>
        <v>#N/A</v>
      </c>
      <c r="E40" t="e">
        <f t="shared" si="3"/>
        <v>#N/A</v>
      </c>
      <c r="F40" t="e">
        <f t="shared" si="9"/>
        <v>#N/A</v>
      </c>
      <c r="G40" t="e">
        <f t="shared" si="9"/>
        <v>#N/A</v>
      </c>
      <c r="H40" t="e">
        <f t="shared" si="9"/>
        <v>#N/A</v>
      </c>
      <c r="I40" t="e">
        <f t="shared" si="9"/>
        <v>#N/A</v>
      </c>
      <c r="J40" t="e">
        <f t="shared" si="9"/>
        <v>#N/A</v>
      </c>
      <c r="K40" t="e">
        <f t="shared" si="9"/>
        <v>#N/A</v>
      </c>
      <c r="L40" t="e">
        <f t="shared" si="9"/>
        <v>#N/A</v>
      </c>
      <c r="M40" t="e">
        <f t="shared" si="9"/>
        <v>#N/A</v>
      </c>
      <c r="N40" t="e">
        <f t="shared" si="9"/>
        <v>#N/A</v>
      </c>
      <c r="O40" t="e">
        <f t="shared" si="9"/>
        <v>#N/A</v>
      </c>
      <c r="P40" t="e">
        <f t="shared" si="9"/>
        <v>#N/A</v>
      </c>
      <c r="Q40" t="e">
        <f t="shared" si="9"/>
        <v>#N/A</v>
      </c>
      <c r="R40" t="e">
        <f t="shared" si="9"/>
        <v>#N/A</v>
      </c>
      <c r="S40" t="e">
        <f t="shared" si="9"/>
        <v>#N/A</v>
      </c>
      <c r="T40" t="e">
        <f t="shared" si="9"/>
        <v>#N/A</v>
      </c>
      <c r="U40" t="e">
        <f t="shared" si="9"/>
        <v>#N/A</v>
      </c>
      <c r="V40" t="e">
        <f t="shared" si="9"/>
        <v>#N/A</v>
      </c>
      <c r="X40" t="e">
        <f t="shared" si="4"/>
        <v>#N/A</v>
      </c>
      <c r="Y40" t="e">
        <f t="shared" si="5"/>
        <v>#N/A</v>
      </c>
      <c r="Z40" t="e">
        <f t="shared" si="6"/>
        <v>#N/A</v>
      </c>
    </row>
    <row r="41" spans="1:26" x14ac:dyDescent="0.2">
      <c r="A41">
        <f t="shared" si="7"/>
        <v>50</v>
      </c>
      <c r="C41" t="e">
        <f t="shared" si="1"/>
        <v>#N/A</v>
      </c>
      <c r="D41" t="e">
        <f t="shared" si="2"/>
        <v>#N/A</v>
      </c>
      <c r="E41" t="e">
        <f t="shared" si="3"/>
        <v>#N/A</v>
      </c>
      <c r="F41" t="e">
        <f t="shared" si="9"/>
        <v>#N/A</v>
      </c>
      <c r="G41" t="e">
        <f t="shared" si="9"/>
        <v>#N/A</v>
      </c>
      <c r="H41" t="e">
        <f t="shared" si="9"/>
        <v>#N/A</v>
      </c>
      <c r="I41" t="e">
        <f t="shared" si="9"/>
        <v>#N/A</v>
      </c>
      <c r="J41" t="e">
        <f t="shared" si="9"/>
        <v>#N/A</v>
      </c>
      <c r="K41" t="e">
        <f t="shared" si="9"/>
        <v>#N/A</v>
      </c>
      <c r="L41" t="e">
        <f t="shared" si="9"/>
        <v>#N/A</v>
      </c>
      <c r="M41" t="e">
        <f t="shared" si="9"/>
        <v>#N/A</v>
      </c>
      <c r="N41" t="e">
        <f t="shared" si="9"/>
        <v>#N/A</v>
      </c>
      <c r="O41" t="e">
        <f t="shared" si="9"/>
        <v>#N/A</v>
      </c>
      <c r="P41" t="e">
        <f t="shared" si="9"/>
        <v>#N/A</v>
      </c>
      <c r="Q41" t="e">
        <f t="shared" si="9"/>
        <v>#N/A</v>
      </c>
      <c r="R41" t="e">
        <f t="shared" si="9"/>
        <v>#N/A</v>
      </c>
      <c r="S41" t="e">
        <f t="shared" si="9"/>
        <v>#N/A</v>
      </c>
      <c r="T41" t="e">
        <f t="shared" si="9"/>
        <v>#N/A</v>
      </c>
      <c r="U41" t="e">
        <f t="shared" si="9"/>
        <v>#N/A</v>
      </c>
      <c r="V41" t="e">
        <f t="shared" si="9"/>
        <v>#N/A</v>
      </c>
      <c r="X41" t="e">
        <f t="shared" si="4"/>
        <v>#N/A</v>
      </c>
      <c r="Y41" t="e">
        <f t="shared" si="5"/>
        <v>#N/A</v>
      </c>
      <c r="Z41" t="e">
        <f t="shared" si="6"/>
        <v>#N/A</v>
      </c>
    </row>
    <row r="42" spans="1:26" x14ac:dyDescent="0.2">
      <c r="A42">
        <f t="shared" si="7"/>
        <v>50</v>
      </c>
      <c r="C42" t="e">
        <f t="shared" si="1"/>
        <v>#N/A</v>
      </c>
      <c r="D42" t="e">
        <f t="shared" si="2"/>
        <v>#N/A</v>
      </c>
      <c r="E42" t="e">
        <f t="shared" si="3"/>
        <v>#N/A</v>
      </c>
      <c r="F42" t="e">
        <f t="shared" si="9"/>
        <v>#N/A</v>
      </c>
      <c r="G42" t="e">
        <f t="shared" si="9"/>
        <v>#N/A</v>
      </c>
      <c r="H42" t="e">
        <f t="shared" si="9"/>
        <v>#N/A</v>
      </c>
      <c r="I42" t="e">
        <f t="shared" si="9"/>
        <v>#N/A</v>
      </c>
      <c r="J42" t="e">
        <f t="shared" si="9"/>
        <v>#N/A</v>
      </c>
      <c r="K42" t="e">
        <f t="shared" si="9"/>
        <v>#N/A</v>
      </c>
      <c r="L42" t="e">
        <f t="shared" si="9"/>
        <v>#N/A</v>
      </c>
      <c r="M42" t="e">
        <f t="shared" si="9"/>
        <v>#N/A</v>
      </c>
      <c r="N42" t="e">
        <f t="shared" si="9"/>
        <v>#N/A</v>
      </c>
      <c r="O42" t="e">
        <f t="shared" si="9"/>
        <v>#N/A</v>
      </c>
      <c r="P42" t="e">
        <f t="shared" si="9"/>
        <v>#N/A</v>
      </c>
      <c r="Q42" t="e">
        <f t="shared" si="9"/>
        <v>#N/A</v>
      </c>
      <c r="R42" t="e">
        <f t="shared" si="9"/>
        <v>#N/A</v>
      </c>
      <c r="S42" t="e">
        <f t="shared" si="9"/>
        <v>#N/A</v>
      </c>
      <c r="T42" t="e">
        <f t="shared" si="9"/>
        <v>#N/A</v>
      </c>
      <c r="U42" t="e">
        <f t="shared" si="9"/>
        <v>#N/A</v>
      </c>
      <c r="V42" t="e">
        <f t="shared" si="9"/>
        <v>#N/A</v>
      </c>
      <c r="X42" t="e">
        <f t="shared" si="4"/>
        <v>#N/A</v>
      </c>
      <c r="Y42" t="e">
        <f t="shared" si="5"/>
        <v>#N/A</v>
      </c>
      <c r="Z42" t="e">
        <f t="shared" si="6"/>
        <v>#N/A</v>
      </c>
    </row>
    <row r="43" spans="1:26" x14ac:dyDescent="0.2">
      <c r="A43">
        <f t="shared" si="7"/>
        <v>49</v>
      </c>
      <c r="C43" t="e">
        <f t="shared" si="1"/>
        <v>#N/A</v>
      </c>
      <c r="D43" t="e">
        <f t="shared" si="2"/>
        <v>#N/A</v>
      </c>
      <c r="E43" t="e">
        <f t="shared" si="3"/>
        <v>#N/A</v>
      </c>
      <c r="F43" t="e">
        <f t="shared" si="9"/>
        <v>#N/A</v>
      </c>
      <c r="G43" t="e">
        <f t="shared" si="9"/>
        <v>#N/A</v>
      </c>
      <c r="H43" t="e">
        <f t="shared" si="9"/>
        <v>#N/A</v>
      </c>
      <c r="I43" t="e">
        <f t="shared" si="9"/>
        <v>#N/A</v>
      </c>
      <c r="J43" t="e">
        <f t="shared" si="9"/>
        <v>#N/A</v>
      </c>
      <c r="K43" t="e">
        <f t="shared" si="9"/>
        <v>#N/A</v>
      </c>
      <c r="L43" t="e">
        <f t="shared" si="9"/>
        <v>#N/A</v>
      </c>
      <c r="M43" t="e">
        <f t="shared" si="9"/>
        <v>#N/A</v>
      </c>
      <c r="N43" t="e">
        <f t="shared" si="9"/>
        <v>#N/A</v>
      </c>
      <c r="O43" t="e">
        <f t="shared" si="9"/>
        <v>#N/A</v>
      </c>
      <c r="P43" t="e">
        <f t="shared" si="9"/>
        <v>#N/A</v>
      </c>
      <c r="Q43" t="e">
        <f t="shared" si="9"/>
        <v>#N/A</v>
      </c>
      <c r="R43" t="e">
        <f t="shared" si="9"/>
        <v>#N/A</v>
      </c>
      <c r="S43" t="e">
        <f t="shared" si="9"/>
        <v>#N/A</v>
      </c>
      <c r="T43" t="e">
        <f t="shared" si="9"/>
        <v>#N/A</v>
      </c>
      <c r="U43" t="e">
        <f t="shared" si="9"/>
        <v>#N/A</v>
      </c>
      <c r="V43" t="e">
        <f t="shared" si="9"/>
        <v>#N/A</v>
      </c>
      <c r="X43" t="e">
        <f t="shared" si="4"/>
        <v>#N/A</v>
      </c>
      <c r="Y43" t="e">
        <f t="shared" si="5"/>
        <v>#N/A</v>
      </c>
      <c r="Z43" t="e">
        <f t="shared" si="6"/>
        <v>#N/A</v>
      </c>
    </row>
    <row r="44" spans="1:26" x14ac:dyDescent="0.2">
      <c r="A44">
        <f t="shared" si="7"/>
        <v>49</v>
      </c>
      <c r="C44" t="e">
        <f t="shared" si="1"/>
        <v>#N/A</v>
      </c>
      <c r="D44" t="e">
        <f t="shared" si="2"/>
        <v>#N/A</v>
      </c>
      <c r="E44" t="e">
        <f t="shared" si="3"/>
        <v>#N/A</v>
      </c>
      <c r="F44" t="e">
        <f t="shared" si="9"/>
        <v>#N/A</v>
      </c>
      <c r="G44" t="e">
        <f t="shared" si="9"/>
        <v>#N/A</v>
      </c>
      <c r="H44" t="e">
        <f t="shared" si="9"/>
        <v>#N/A</v>
      </c>
      <c r="I44" t="e">
        <f t="shared" si="9"/>
        <v>#N/A</v>
      </c>
      <c r="J44" t="e">
        <f t="shared" si="9"/>
        <v>#N/A</v>
      </c>
      <c r="K44" t="e">
        <f t="shared" si="9"/>
        <v>#N/A</v>
      </c>
      <c r="L44" t="e">
        <f t="shared" si="9"/>
        <v>#N/A</v>
      </c>
      <c r="M44" t="e">
        <f t="shared" si="9"/>
        <v>#N/A</v>
      </c>
      <c r="N44" t="e">
        <f t="shared" si="9"/>
        <v>#N/A</v>
      </c>
      <c r="O44" t="e">
        <f t="shared" si="9"/>
        <v>#N/A</v>
      </c>
      <c r="P44" t="e">
        <f t="shared" si="9"/>
        <v>#N/A</v>
      </c>
      <c r="Q44" t="e">
        <f t="shared" si="9"/>
        <v>#N/A</v>
      </c>
      <c r="R44" t="e">
        <f t="shared" si="9"/>
        <v>#N/A</v>
      </c>
      <c r="S44" t="e">
        <f t="shared" si="9"/>
        <v>#N/A</v>
      </c>
      <c r="T44" t="e">
        <f t="shared" si="9"/>
        <v>#N/A</v>
      </c>
      <c r="U44" t="e">
        <f t="shared" si="9"/>
        <v>#N/A</v>
      </c>
      <c r="V44" t="e">
        <f t="shared" si="9"/>
        <v>#N/A</v>
      </c>
      <c r="X44" t="e">
        <f t="shared" si="4"/>
        <v>#N/A</v>
      </c>
      <c r="Y44" t="e">
        <f t="shared" si="5"/>
        <v>#N/A</v>
      </c>
      <c r="Z44" t="e">
        <f t="shared" si="6"/>
        <v>#N/A</v>
      </c>
    </row>
    <row r="45" spans="1:26" x14ac:dyDescent="0.2">
      <c r="A45">
        <f t="shared" si="7"/>
        <v>49</v>
      </c>
      <c r="C45" t="e">
        <f t="shared" si="1"/>
        <v>#N/A</v>
      </c>
      <c r="D45" t="e">
        <f t="shared" si="2"/>
        <v>#N/A</v>
      </c>
      <c r="E45" t="e">
        <f t="shared" si="3"/>
        <v>#N/A</v>
      </c>
      <c r="F45" t="e">
        <f t="shared" si="9"/>
        <v>#N/A</v>
      </c>
      <c r="G45" t="e">
        <f t="shared" si="9"/>
        <v>#N/A</v>
      </c>
      <c r="H45" t="e">
        <f t="shared" si="9"/>
        <v>#N/A</v>
      </c>
      <c r="I45" t="e">
        <f t="shared" si="9"/>
        <v>#N/A</v>
      </c>
      <c r="J45" t="e">
        <f t="shared" si="9"/>
        <v>#N/A</v>
      </c>
      <c r="K45" t="e">
        <f t="shared" si="9"/>
        <v>#N/A</v>
      </c>
      <c r="L45" t="e">
        <f t="shared" si="9"/>
        <v>#N/A</v>
      </c>
      <c r="M45" t="e">
        <f t="shared" si="9"/>
        <v>#N/A</v>
      </c>
      <c r="N45" t="e">
        <f t="shared" si="9"/>
        <v>#N/A</v>
      </c>
      <c r="O45" t="e">
        <f t="shared" si="9"/>
        <v>#N/A</v>
      </c>
      <c r="P45" t="e">
        <f t="shared" si="9"/>
        <v>#N/A</v>
      </c>
      <c r="Q45" t="e">
        <f t="shared" si="9"/>
        <v>#N/A</v>
      </c>
      <c r="R45" t="e">
        <f t="shared" si="9"/>
        <v>#N/A</v>
      </c>
      <c r="S45" t="e">
        <f t="shared" si="9"/>
        <v>#N/A</v>
      </c>
      <c r="T45" t="e">
        <f t="shared" si="9"/>
        <v>#N/A</v>
      </c>
      <c r="U45" t="e">
        <f t="shared" si="9"/>
        <v>#N/A</v>
      </c>
      <c r="V45" t="e">
        <f t="shared" si="9"/>
        <v>#N/A</v>
      </c>
      <c r="X45" t="e">
        <f t="shared" si="4"/>
        <v>#N/A</v>
      </c>
      <c r="Y45" t="e">
        <f t="shared" si="5"/>
        <v>#N/A</v>
      </c>
      <c r="Z45" t="e">
        <f t="shared" si="6"/>
        <v>#N/A</v>
      </c>
    </row>
    <row r="46" spans="1:26" x14ac:dyDescent="0.2">
      <c r="A46">
        <f t="shared" si="7"/>
        <v>49</v>
      </c>
      <c r="C46" t="e">
        <f t="shared" si="1"/>
        <v>#N/A</v>
      </c>
      <c r="D46" t="e">
        <f t="shared" si="2"/>
        <v>#N/A</v>
      </c>
      <c r="E46" t="e">
        <f t="shared" si="3"/>
        <v>#N/A</v>
      </c>
      <c r="F46" t="e">
        <f t="shared" si="9"/>
        <v>#N/A</v>
      </c>
      <c r="G46" t="e">
        <f t="shared" si="9"/>
        <v>#N/A</v>
      </c>
      <c r="H46" t="e">
        <f t="shared" si="9"/>
        <v>#N/A</v>
      </c>
      <c r="I46" t="e">
        <f t="shared" si="9"/>
        <v>#N/A</v>
      </c>
      <c r="J46" t="e">
        <f t="shared" si="9"/>
        <v>#N/A</v>
      </c>
      <c r="K46" t="e">
        <f t="shared" si="9"/>
        <v>#N/A</v>
      </c>
      <c r="L46" t="e">
        <f t="shared" si="9"/>
        <v>#N/A</v>
      </c>
      <c r="M46" t="e">
        <f t="shared" si="9"/>
        <v>#N/A</v>
      </c>
      <c r="N46" t="e">
        <f t="shared" si="9"/>
        <v>#N/A</v>
      </c>
      <c r="O46" t="e">
        <f t="shared" si="9"/>
        <v>#N/A</v>
      </c>
      <c r="P46" t="e">
        <f t="shared" si="9"/>
        <v>#N/A</v>
      </c>
      <c r="Q46" t="e">
        <f t="shared" si="9"/>
        <v>#N/A</v>
      </c>
      <c r="R46" t="e">
        <f t="shared" si="9"/>
        <v>#N/A</v>
      </c>
      <c r="S46" t="e">
        <f t="shared" si="9"/>
        <v>#N/A</v>
      </c>
      <c r="T46" t="e">
        <f t="shared" si="9"/>
        <v>#N/A</v>
      </c>
      <c r="U46" t="e">
        <f t="shared" si="9"/>
        <v>#N/A</v>
      </c>
      <c r="V46" t="e">
        <f t="shared" si="9"/>
        <v>#N/A</v>
      </c>
      <c r="X46" t="e">
        <f t="shared" si="4"/>
        <v>#N/A</v>
      </c>
      <c r="Y46" t="e">
        <f t="shared" si="5"/>
        <v>#N/A</v>
      </c>
      <c r="Z46" t="e">
        <f t="shared" si="6"/>
        <v>#N/A</v>
      </c>
    </row>
    <row r="47" spans="1:26" x14ac:dyDescent="0.2">
      <c r="A47">
        <f t="shared" si="7"/>
        <v>49</v>
      </c>
      <c r="C47" t="e">
        <f t="shared" si="1"/>
        <v>#N/A</v>
      </c>
      <c r="D47" t="e">
        <f t="shared" si="2"/>
        <v>#N/A</v>
      </c>
      <c r="E47" t="e">
        <f t="shared" si="3"/>
        <v>#N/A</v>
      </c>
      <c r="F47" t="e">
        <f t="shared" si="9"/>
        <v>#N/A</v>
      </c>
      <c r="G47" t="e">
        <f t="shared" si="9"/>
        <v>#N/A</v>
      </c>
      <c r="H47" t="e">
        <f t="shared" si="9"/>
        <v>#N/A</v>
      </c>
      <c r="I47" t="e">
        <f t="shared" si="9"/>
        <v>#N/A</v>
      </c>
      <c r="J47" t="e">
        <f t="shared" si="9"/>
        <v>#N/A</v>
      </c>
      <c r="K47" t="e">
        <f t="shared" si="9"/>
        <v>#N/A</v>
      </c>
      <c r="L47" t="e">
        <f t="shared" si="9"/>
        <v>#N/A</v>
      </c>
      <c r="M47" t="e">
        <f t="shared" si="9"/>
        <v>#N/A</v>
      </c>
      <c r="N47" t="e">
        <f t="shared" si="9"/>
        <v>#N/A</v>
      </c>
      <c r="O47" t="e">
        <f t="shared" si="9"/>
        <v>#N/A</v>
      </c>
      <c r="P47" t="e">
        <f t="shared" si="9"/>
        <v>#N/A</v>
      </c>
      <c r="Q47" t="e">
        <f t="shared" si="9"/>
        <v>#N/A</v>
      </c>
      <c r="R47" t="e">
        <f t="shared" si="9"/>
        <v>#N/A</v>
      </c>
      <c r="S47" t="e">
        <f t="shared" si="9"/>
        <v>#N/A</v>
      </c>
      <c r="T47" t="e">
        <f t="shared" si="9"/>
        <v>#N/A</v>
      </c>
      <c r="U47" t="e">
        <f t="shared" si="9"/>
        <v>#N/A</v>
      </c>
      <c r="V47" t="e">
        <f t="shared" si="9"/>
        <v>#N/A</v>
      </c>
      <c r="X47" t="e">
        <f t="shared" si="4"/>
        <v>#N/A</v>
      </c>
      <c r="Y47" t="e">
        <f t="shared" si="5"/>
        <v>#N/A</v>
      </c>
      <c r="Z47" t="e">
        <f t="shared" si="6"/>
        <v>#N/A</v>
      </c>
    </row>
    <row r="48" spans="1:26" x14ac:dyDescent="0.2">
      <c r="A48">
        <f t="shared" si="7"/>
        <v>49</v>
      </c>
      <c r="C48" t="e">
        <f t="shared" si="1"/>
        <v>#N/A</v>
      </c>
      <c r="D48" t="e">
        <f t="shared" si="2"/>
        <v>#N/A</v>
      </c>
      <c r="E48" t="e">
        <f t="shared" si="3"/>
        <v>#N/A</v>
      </c>
      <c r="F48" t="e">
        <f t="shared" si="9"/>
        <v>#N/A</v>
      </c>
      <c r="G48" t="e">
        <f t="shared" si="9"/>
        <v>#N/A</v>
      </c>
      <c r="H48" t="e">
        <f t="shared" si="9"/>
        <v>#N/A</v>
      </c>
      <c r="I48" t="e">
        <f t="shared" si="9"/>
        <v>#N/A</v>
      </c>
      <c r="J48" t="e">
        <f t="shared" si="9"/>
        <v>#N/A</v>
      </c>
      <c r="K48" t="e">
        <f t="shared" si="9"/>
        <v>#N/A</v>
      </c>
      <c r="L48" t="e">
        <f t="shared" si="9"/>
        <v>#N/A</v>
      </c>
      <c r="M48" t="e">
        <f t="shared" si="9"/>
        <v>#N/A</v>
      </c>
      <c r="N48" t="e">
        <f t="shared" si="9"/>
        <v>#N/A</v>
      </c>
      <c r="O48" t="e">
        <f t="shared" si="9"/>
        <v>#N/A</v>
      </c>
      <c r="P48" t="e">
        <f t="shared" si="9"/>
        <v>#N/A</v>
      </c>
      <c r="Q48" t="e">
        <f t="shared" si="9"/>
        <v>#N/A</v>
      </c>
      <c r="R48" t="e">
        <f t="shared" si="9"/>
        <v>#N/A</v>
      </c>
      <c r="S48" t="e">
        <f t="shared" si="9"/>
        <v>#N/A</v>
      </c>
      <c r="T48" t="e">
        <f t="shared" si="9"/>
        <v>#N/A</v>
      </c>
      <c r="U48" t="e">
        <f t="shared" si="9"/>
        <v>#N/A</v>
      </c>
      <c r="V48" t="e">
        <f t="shared" si="9"/>
        <v>#N/A</v>
      </c>
      <c r="X48" t="e">
        <f t="shared" si="4"/>
        <v>#N/A</v>
      </c>
      <c r="Y48" t="e">
        <f t="shared" si="5"/>
        <v>#N/A</v>
      </c>
      <c r="Z48" t="e">
        <f t="shared" si="6"/>
        <v>#N/A</v>
      </c>
    </row>
    <row r="49" spans="1:26" x14ac:dyDescent="0.2">
      <c r="A49">
        <f t="shared" si="7"/>
        <v>49</v>
      </c>
      <c r="C49" t="e">
        <f t="shared" si="1"/>
        <v>#N/A</v>
      </c>
      <c r="D49" t="e">
        <f t="shared" si="2"/>
        <v>#N/A</v>
      </c>
      <c r="E49" t="e">
        <f t="shared" si="3"/>
        <v>#N/A</v>
      </c>
      <c r="F49" t="e">
        <f t="shared" si="9"/>
        <v>#N/A</v>
      </c>
      <c r="G49" t="e">
        <f t="shared" si="9"/>
        <v>#N/A</v>
      </c>
      <c r="H49" t="e">
        <f t="shared" si="9"/>
        <v>#N/A</v>
      </c>
      <c r="I49" t="e">
        <f t="shared" si="9"/>
        <v>#N/A</v>
      </c>
      <c r="J49" t="e">
        <f t="shared" si="9"/>
        <v>#N/A</v>
      </c>
      <c r="K49" t="e">
        <f t="shared" si="9"/>
        <v>#N/A</v>
      </c>
      <c r="L49" t="e">
        <f t="shared" si="9"/>
        <v>#N/A</v>
      </c>
      <c r="M49" t="e">
        <f t="shared" si="9"/>
        <v>#N/A</v>
      </c>
      <c r="N49" t="e">
        <f t="shared" si="9"/>
        <v>#N/A</v>
      </c>
      <c r="O49" t="e">
        <f t="shared" si="9"/>
        <v>#N/A</v>
      </c>
      <c r="P49" t="e">
        <f t="shared" si="9"/>
        <v>#N/A</v>
      </c>
      <c r="Q49" t="e">
        <f t="shared" si="9"/>
        <v>#N/A</v>
      </c>
      <c r="R49" t="e">
        <f t="shared" si="9"/>
        <v>#N/A</v>
      </c>
      <c r="S49" t="e">
        <f t="shared" si="9"/>
        <v>#N/A</v>
      </c>
      <c r="T49" t="e">
        <f t="shared" si="9"/>
        <v>#N/A</v>
      </c>
      <c r="U49" t="e">
        <f t="shared" si="9"/>
        <v>#N/A</v>
      </c>
      <c r="V49" t="e">
        <f t="shared" si="9"/>
        <v>#N/A</v>
      </c>
      <c r="X49" t="e">
        <f t="shared" si="4"/>
        <v>#N/A</v>
      </c>
      <c r="Y49" t="e">
        <f t="shared" si="5"/>
        <v>#N/A</v>
      </c>
      <c r="Z49" t="e">
        <f t="shared" si="6"/>
        <v>#N/A</v>
      </c>
    </row>
    <row r="50" spans="1:26" x14ac:dyDescent="0.2">
      <c r="A50">
        <f t="shared" si="7"/>
        <v>49</v>
      </c>
      <c r="C50" t="e">
        <f t="shared" si="1"/>
        <v>#N/A</v>
      </c>
      <c r="D50" t="e">
        <f t="shared" si="2"/>
        <v>#N/A</v>
      </c>
      <c r="E50" t="e">
        <f t="shared" si="3"/>
        <v>#N/A</v>
      </c>
      <c r="F50" t="e">
        <f t="shared" si="9"/>
        <v>#N/A</v>
      </c>
      <c r="G50" t="e">
        <f t="shared" si="9"/>
        <v>#N/A</v>
      </c>
      <c r="H50" t="e">
        <f t="shared" si="9"/>
        <v>#N/A</v>
      </c>
      <c r="I50" t="e">
        <f t="shared" si="9"/>
        <v>#N/A</v>
      </c>
      <c r="J50" t="e">
        <f t="shared" si="9"/>
        <v>#N/A</v>
      </c>
      <c r="K50" t="e">
        <f t="shared" si="9"/>
        <v>#N/A</v>
      </c>
      <c r="L50" t="e">
        <f t="shared" si="9"/>
        <v>#N/A</v>
      </c>
      <c r="M50" t="e">
        <f t="shared" si="9"/>
        <v>#N/A</v>
      </c>
      <c r="N50" t="e">
        <f t="shared" si="9"/>
        <v>#N/A</v>
      </c>
      <c r="O50" t="e">
        <f t="shared" si="9"/>
        <v>#N/A</v>
      </c>
      <c r="P50" t="e">
        <f t="shared" si="9"/>
        <v>#N/A</v>
      </c>
      <c r="Q50" t="e">
        <f t="shared" si="9"/>
        <v>#N/A</v>
      </c>
      <c r="R50" t="e">
        <f t="shared" si="9"/>
        <v>#N/A</v>
      </c>
      <c r="S50" t="e">
        <f t="shared" si="9"/>
        <v>#N/A</v>
      </c>
      <c r="T50" t="e">
        <f t="shared" si="9"/>
        <v>#N/A</v>
      </c>
      <c r="U50" t="e">
        <f t="shared" si="9"/>
        <v>#N/A</v>
      </c>
      <c r="V50" t="e">
        <f t="shared" si="9"/>
        <v>#N/A</v>
      </c>
      <c r="X50" t="e">
        <f t="shared" si="4"/>
        <v>#N/A</v>
      </c>
      <c r="Y50" t="e">
        <f t="shared" si="5"/>
        <v>#N/A</v>
      </c>
      <c r="Z50" t="e">
        <f t="shared" si="6"/>
        <v>#N/A</v>
      </c>
    </row>
    <row r="51" spans="1:26" x14ac:dyDescent="0.2">
      <c r="A51">
        <f t="shared" si="7"/>
        <v>49</v>
      </c>
      <c r="C51" t="e">
        <f t="shared" si="1"/>
        <v>#N/A</v>
      </c>
      <c r="D51" t="e">
        <f t="shared" si="2"/>
        <v>#N/A</v>
      </c>
      <c r="E51" t="e">
        <f t="shared" si="3"/>
        <v>#N/A</v>
      </c>
      <c r="F51" t="e">
        <f t="shared" si="9"/>
        <v>#N/A</v>
      </c>
      <c r="G51" t="e">
        <f t="shared" si="9"/>
        <v>#N/A</v>
      </c>
      <c r="H51" t="e">
        <f t="shared" si="9"/>
        <v>#N/A</v>
      </c>
      <c r="I51" t="e">
        <f t="shared" si="9"/>
        <v>#N/A</v>
      </c>
      <c r="J51" t="e">
        <f t="shared" si="9"/>
        <v>#N/A</v>
      </c>
      <c r="K51" t="e">
        <f t="shared" si="9"/>
        <v>#N/A</v>
      </c>
      <c r="L51" t="e">
        <f t="shared" si="9"/>
        <v>#N/A</v>
      </c>
      <c r="M51" t="e">
        <f t="shared" si="9"/>
        <v>#N/A</v>
      </c>
      <c r="N51" t="e">
        <f t="shared" si="9"/>
        <v>#N/A</v>
      </c>
      <c r="O51" t="e">
        <f t="shared" si="9"/>
        <v>#N/A</v>
      </c>
      <c r="P51" t="e">
        <f t="shared" si="9"/>
        <v>#N/A</v>
      </c>
      <c r="Q51" t="e">
        <f t="shared" si="9"/>
        <v>#N/A</v>
      </c>
      <c r="R51" t="e">
        <f t="shared" si="9"/>
        <v>#N/A</v>
      </c>
      <c r="S51" t="e">
        <f t="shared" si="9"/>
        <v>#N/A</v>
      </c>
      <c r="T51" t="e">
        <f t="shared" si="9"/>
        <v>#N/A</v>
      </c>
      <c r="U51" t="e">
        <f t="shared" si="9"/>
        <v>#N/A</v>
      </c>
      <c r="V51" t="e">
        <f t="shared" si="9"/>
        <v>#N/A</v>
      </c>
      <c r="X51" t="e">
        <f t="shared" si="4"/>
        <v>#N/A</v>
      </c>
      <c r="Y51" t="e">
        <f t="shared" si="5"/>
        <v>#N/A</v>
      </c>
      <c r="Z51" t="e">
        <f t="shared" si="6"/>
        <v>#N/A</v>
      </c>
    </row>
    <row r="52" spans="1:26" x14ac:dyDescent="0.2">
      <c r="A52">
        <f t="shared" si="7"/>
        <v>49</v>
      </c>
      <c r="C52" t="e">
        <f t="shared" si="1"/>
        <v>#N/A</v>
      </c>
      <c r="D52" t="e">
        <f t="shared" si="2"/>
        <v>#N/A</v>
      </c>
      <c r="E52" t="e">
        <f t="shared" si="3"/>
        <v>#N/A</v>
      </c>
      <c r="F52" t="e">
        <f t="shared" si="9"/>
        <v>#N/A</v>
      </c>
      <c r="G52" t="e">
        <f t="shared" si="9"/>
        <v>#N/A</v>
      </c>
      <c r="H52" t="e">
        <f t="shared" si="9"/>
        <v>#N/A</v>
      </c>
      <c r="I52" t="e">
        <f t="shared" si="9"/>
        <v>#N/A</v>
      </c>
      <c r="J52" t="e">
        <f t="shared" si="9"/>
        <v>#N/A</v>
      </c>
      <c r="K52" t="e">
        <f t="shared" si="9"/>
        <v>#N/A</v>
      </c>
      <c r="L52" t="e">
        <f t="shared" si="9"/>
        <v>#N/A</v>
      </c>
      <c r="M52" t="e">
        <f t="shared" si="9"/>
        <v>#N/A</v>
      </c>
      <c r="N52" t="e">
        <f t="shared" si="9"/>
        <v>#N/A</v>
      </c>
      <c r="O52" t="e">
        <f t="shared" si="9"/>
        <v>#N/A</v>
      </c>
      <c r="P52" t="e">
        <f t="shared" si="9"/>
        <v>#N/A</v>
      </c>
      <c r="Q52" t="e">
        <f t="shared" si="9"/>
        <v>#N/A</v>
      </c>
      <c r="R52" t="e">
        <f t="shared" si="9"/>
        <v>#N/A</v>
      </c>
      <c r="S52" t="e">
        <f t="shared" si="9"/>
        <v>#N/A</v>
      </c>
      <c r="T52" t="e">
        <f t="shared" si="9"/>
        <v>#N/A</v>
      </c>
      <c r="U52" t="e">
        <f t="shared" ref="F52:V67" si="10">U$4*(1+U$3)^(-($A52+52*(U$1-1)))</f>
        <v>#N/A</v>
      </c>
      <c r="V52" t="e">
        <f t="shared" si="10"/>
        <v>#N/A</v>
      </c>
      <c r="X52" t="e">
        <f t="shared" si="4"/>
        <v>#N/A</v>
      </c>
      <c r="Y52" t="e">
        <f t="shared" si="5"/>
        <v>#N/A</v>
      </c>
      <c r="Z52" t="e">
        <f t="shared" si="6"/>
        <v>#N/A</v>
      </c>
    </row>
    <row r="53" spans="1:26" x14ac:dyDescent="0.2">
      <c r="A53">
        <f t="shared" si="7"/>
        <v>49</v>
      </c>
      <c r="C53" t="e">
        <f t="shared" si="1"/>
        <v>#N/A</v>
      </c>
      <c r="D53" t="e">
        <f t="shared" si="2"/>
        <v>#N/A</v>
      </c>
      <c r="E53" t="e">
        <f t="shared" si="3"/>
        <v>#N/A</v>
      </c>
      <c r="F53" t="e">
        <f t="shared" si="10"/>
        <v>#N/A</v>
      </c>
      <c r="G53" t="e">
        <f t="shared" si="10"/>
        <v>#N/A</v>
      </c>
      <c r="H53" t="e">
        <f t="shared" si="10"/>
        <v>#N/A</v>
      </c>
      <c r="I53" t="e">
        <f t="shared" si="10"/>
        <v>#N/A</v>
      </c>
      <c r="J53" t="e">
        <f t="shared" si="10"/>
        <v>#N/A</v>
      </c>
      <c r="K53" t="e">
        <f t="shared" si="10"/>
        <v>#N/A</v>
      </c>
      <c r="L53" t="e">
        <f t="shared" si="10"/>
        <v>#N/A</v>
      </c>
      <c r="M53" t="e">
        <f t="shared" si="10"/>
        <v>#N/A</v>
      </c>
      <c r="N53" t="e">
        <f t="shared" si="10"/>
        <v>#N/A</v>
      </c>
      <c r="O53" t="e">
        <f t="shared" si="10"/>
        <v>#N/A</v>
      </c>
      <c r="P53" t="e">
        <f t="shared" si="10"/>
        <v>#N/A</v>
      </c>
      <c r="Q53" t="e">
        <f t="shared" si="10"/>
        <v>#N/A</v>
      </c>
      <c r="R53" t="e">
        <f t="shared" si="10"/>
        <v>#N/A</v>
      </c>
      <c r="S53" t="e">
        <f t="shared" si="10"/>
        <v>#N/A</v>
      </c>
      <c r="T53" t="e">
        <f t="shared" si="10"/>
        <v>#N/A</v>
      </c>
      <c r="U53" t="e">
        <f t="shared" si="10"/>
        <v>#N/A</v>
      </c>
      <c r="V53" t="e">
        <f t="shared" si="10"/>
        <v>#N/A</v>
      </c>
      <c r="X53" t="e">
        <f t="shared" si="4"/>
        <v>#N/A</v>
      </c>
      <c r="Y53" t="e">
        <f t="shared" si="5"/>
        <v>#N/A</v>
      </c>
      <c r="Z53" t="e">
        <f t="shared" si="6"/>
        <v>#N/A</v>
      </c>
    </row>
    <row r="54" spans="1:26" x14ac:dyDescent="0.2">
      <c r="A54">
        <f t="shared" si="7"/>
        <v>49</v>
      </c>
      <c r="C54" t="e">
        <f t="shared" si="1"/>
        <v>#N/A</v>
      </c>
      <c r="D54" t="e">
        <f t="shared" si="2"/>
        <v>#N/A</v>
      </c>
      <c r="E54" t="e">
        <f t="shared" si="3"/>
        <v>#N/A</v>
      </c>
      <c r="F54" t="e">
        <f t="shared" si="10"/>
        <v>#N/A</v>
      </c>
      <c r="G54" t="e">
        <f t="shared" si="10"/>
        <v>#N/A</v>
      </c>
      <c r="H54" t="e">
        <f t="shared" si="10"/>
        <v>#N/A</v>
      </c>
      <c r="I54" t="e">
        <f t="shared" si="10"/>
        <v>#N/A</v>
      </c>
      <c r="J54" t="e">
        <f t="shared" si="10"/>
        <v>#N/A</v>
      </c>
      <c r="K54" t="e">
        <f t="shared" si="10"/>
        <v>#N/A</v>
      </c>
      <c r="L54" t="e">
        <f t="shared" si="10"/>
        <v>#N/A</v>
      </c>
      <c r="M54" t="e">
        <f t="shared" si="10"/>
        <v>#N/A</v>
      </c>
      <c r="N54" t="e">
        <f t="shared" si="10"/>
        <v>#N/A</v>
      </c>
      <c r="O54" t="e">
        <f t="shared" si="10"/>
        <v>#N/A</v>
      </c>
      <c r="P54" t="e">
        <f t="shared" si="10"/>
        <v>#N/A</v>
      </c>
      <c r="Q54" t="e">
        <f t="shared" si="10"/>
        <v>#N/A</v>
      </c>
      <c r="R54" t="e">
        <f t="shared" si="10"/>
        <v>#N/A</v>
      </c>
      <c r="S54" t="e">
        <f t="shared" si="10"/>
        <v>#N/A</v>
      </c>
      <c r="T54" t="e">
        <f t="shared" si="10"/>
        <v>#N/A</v>
      </c>
      <c r="U54" t="e">
        <f t="shared" si="10"/>
        <v>#N/A</v>
      </c>
      <c r="V54" t="e">
        <f t="shared" si="10"/>
        <v>#N/A</v>
      </c>
      <c r="X54" t="e">
        <f t="shared" si="4"/>
        <v>#N/A</v>
      </c>
      <c r="Y54" t="e">
        <f t="shared" si="5"/>
        <v>#N/A</v>
      </c>
      <c r="Z54" t="e">
        <f t="shared" si="6"/>
        <v>#N/A</v>
      </c>
    </row>
    <row r="55" spans="1:26" x14ac:dyDescent="0.2">
      <c r="A55">
        <f t="shared" si="7"/>
        <v>48</v>
      </c>
      <c r="C55" t="e">
        <f t="shared" si="1"/>
        <v>#N/A</v>
      </c>
      <c r="D55" t="e">
        <f t="shared" si="2"/>
        <v>#N/A</v>
      </c>
      <c r="E55" t="e">
        <f t="shared" si="3"/>
        <v>#N/A</v>
      </c>
      <c r="F55" t="e">
        <f t="shared" si="10"/>
        <v>#N/A</v>
      </c>
      <c r="G55" t="e">
        <f t="shared" si="10"/>
        <v>#N/A</v>
      </c>
      <c r="H55" t="e">
        <f t="shared" si="10"/>
        <v>#N/A</v>
      </c>
      <c r="I55" t="e">
        <f t="shared" si="10"/>
        <v>#N/A</v>
      </c>
      <c r="J55" t="e">
        <f t="shared" si="10"/>
        <v>#N/A</v>
      </c>
      <c r="K55" t="e">
        <f t="shared" si="10"/>
        <v>#N/A</v>
      </c>
      <c r="L55" t="e">
        <f t="shared" si="10"/>
        <v>#N/A</v>
      </c>
      <c r="M55" t="e">
        <f t="shared" si="10"/>
        <v>#N/A</v>
      </c>
      <c r="N55" t="e">
        <f t="shared" si="10"/>
        <v>#N/A</v>
      </c>
      <c r="O55" t="e">
        <f t="shared" si="10"/>
        <v>#N/A</v>
      </c>
      <c r="P55" t="e">
        <f t="shared" si="10"/>
        <v>#N/A</v>
      </c>
      <c r="Q55" t="e">
        <f t="shared" si="10"/>
        <v>#N/A</v>
      </c>
      <c r="R55" t="e">
        <f t="shared" si="10"/>
        <v>#N/A</v>
      </c>
      <c r="S55" t="e">
        <f t="shared" si="10"/>
        <v>#N/A</v>
      </c>
      <c r="T55" t="e">
        <f t="shared" si="10"/>
        <v>#N/A</v>
      </c>
      <c r="U55" t="e">
        <f t="shared" si="10"/>
        <v>#N/A</v>
      </c>
      <c r="V55" t="e">
        <f t="shared" si="10"/>
        <v>#N/A</v>
      </c>
      <c r="X55" t="e">
        <f t="shared" si="4"/>
        <v>#N/A</v>
      </c>
      <c r="Y55" t="e">
        <f t="shared" si="5"/>
        <v>#N/A</v>
      </c>
      <c r="Z55" t="e">
        <f t="shared" si="6"/>
        <v>#N/A</v>
      </c>
    </row>
    <row r="56" spans="1:26" x14ac:dyDescent="0.2">
      <c r="A56">
        <f t="shared" si="7"/>
        <v>48</v>
      </c>
      <c r="C56" t="e">
        <f t="shared" si="1"/>
        <v>#N/A</v>
      </c>
      <c r="D56" t="e">
        <f t="shared" si="2"/>
        <v>#N/A</v>
      </c>
      <c r="E56" t="e">
        <f t="shared" si="3"/>
        <v>#N/A</v>
      </c>
      <c r="F56" t="e">
        <f t="shared" si="10"/>
        <v>#N/A</v>
      </c>
      <c r="G56" t="e">
        <f t="shared" si="10"/>
        <v>#N/A</v>
      </c>
      <c r="H56" t="e">
        <f t="shared" si="10"/>
        <v>#N/A</v>
      </c>
      <c r="I56" t="e">
        <f t="shared" si="10"/>
        <v>#N/A</v>
      </c>
      <c r="J56" t="e">
        <f t="shared" si="10"/>
        <v>#N/A</v>
      </c>
      <c r="K56" t="e">
        <f t="shared" si="10"/>
        <v>#N/A</v>
      </c>
      <c r="L56" t="e">
        <f t="shared" si="10"/>
        <v>#N/A</v>
      </c>
      <c r="M56" t="e">
        <f t="shared" si="10"/>
        <v>#N/A</v>
      </c>
      <c r="N56" t="e">
        <f t="shared" si="10"/>
        <v>#N/A</v>
      </c>
      <c r="O56" t="e">
        <f t="shared" si="10"/>
        <v>#N/A</v>
      </c>
      <c r="P56" t="e">
        <f t="shared" si="10"/>
        <v>#N/A</v>
      </c>
      <c r="Q56" t="e">
        <f t="shared" si="10"/>
        <v>#N/A</v>
      </c>
      <c r="R56" t="e">
        <f t="shared" si="10"/>
        <v>#N/A</v>
      </c>
      <c r="S56" t="e">
        <f t="shared" si="10"/>
        <v>#N/A</v>
      </c>
      <c r="T56" t="e">
        <f t="shared" si="10"/>
        <v>#N/A</v>
      </c>
      <c r="U56" t="e">
        <f t="shared" si="10"/>
        <v>#N/A</v>
      </c>
      <c r="V56" t="e">
        <f t="shared" si="10"/>
        <v>#N/A</v>
      </c>
      <c r="X56" t="e">
        <f t="shared" si="4"/>
        <v>#N/A</v>
      </c>
      <c r="Y56" t="e">
        <f t="shared" si="5"/>
        <v>#N/A</v>
      </c>
      <c r="Z56" t="e">
        <f t="shared" si="6"/>
        <v>#N/A</v>
      </c>
    </row>
    <row r="57" spans="1:26" x14ac:dyDescent="0.2">
      <c r="A57">
        <f t="shared" si="7"/>
        <v>48</v>
      </c>
      <c r="C57" t="e">
        <f t="shared" si="1"/>
        <v>#N/A</v>
      </c>
      <c r="D57" t="e">
        <f t="shared" si="2"/>
        <v>#N/A</v>
      </c>
      <c r="E57" t="e">
        <f t="shared" si="3"/>
        <v>#N/A</v>
      </c>
      <c r="F57" t="e">
        <f t="shared" si="10"/>
        <v>#N/A</v>
      </c>
      <c r="G57" t="e">
        <f t="shared" si="10"/>
        <v>#N/A</v>
      </c>
      <c r="H57" t="e">
        <f t="shared" si="10"/>
        <v>#N/A</v>
      </c>
      <c r="I57" t="e">
        <f t="shared" si="10"/>
        <v>#N/A</v>
      </c>
      <c r="J57" t="e">
        <f t="shared" si="10"/>
        <v>#N/A</v>
      </c>
      <c r="K57" t="e">
        <f t="shared" si="10"/>
        <v>#N/A</v>
      </c>
      <c r="L57" t="e">
        <f t="shared" si="10"/>
        <v>#N/A</v>
      </c>
      <c r="M57" t="e">
        <f t="shared" si="10"/>
        <v>#N/A</v>
      </c>
      <c r="N57" t="e">
        <f t="shared" si="10"/>
        <v>#N/A</v>
      </c>
      <c r="O57" t="e">
        <f t="shared" si="10"/>
        <v>#N/A</v>
      </c>
      <c r="P57" t="e">
        <f t="shared" si="10"/>
        <v>#N/A</v>
      </c>
      <c r="Q57" t="e">
        <f t="shared" si="10"/>
        <v>#N/A</v>
      </c>
      <c r="R57" t="e">
        <f t="shared" si="10"/>
        <v>#N/A</v>
      </c>
      <c r="S57" t="e">
        <f t="shared" si="10"/>
        <v>#N/A</v>
      </c>
      <c r="T57" t="e">
        <f t="shared" si="10"/>
        <v>#N/A</v>
      </c>
      <c r="U57" t="e">
        <f t="shared" si="10"/>
        <v>#N/A</v>
      </c>
      <c r="V57" t="e">
        <f t="shared" si="10"/>
        <v>#N/A</v>
      </c>
      <c r="X57" t="e">
        <f t="shared" si="4"/>
        <v>#N/A</v>
      </c>
      <c r="Y57" t="e">
        <f t="shared" si="5"/>
        <v>#N/A</v>
      </c>
      <c r="Z57" t="e">
        <f t="shared" si="6"/>
        <v>#N/A</v>
      </c>
    </row>
    <row r="58" spans="1:26" x14ac:dyDescent="0.2">
      <c r="A58">
        <f t="shared" si="7"/>
        <v>48</v>
      </c>
      <c r="C58" t="e">
        <f t="shared" si="1"/>
        <v>#N/A</v>
      </c>
      <c r="D58" t="e">
        <f t="shared" si="2"/>
        <v>#N/A</v>
      </c>
      <c r="E58" t="e">
        <f t="shared" si="3"/>
        <v>#N/A</v>
      </c>
      <c r="F58" t="e">
        <f t="shared" si="10"/>
        <v>#N/A</v>
      </c>
      <c r="G58" t="e">
        <f t="shared" si="10"/>
        <v>#N/A</v>
      </c>
      <c r="H58" t="e">
        <f t="shared" si="10"/>
        <v>#N/A</v>
      </c>
      <c r="I58" t="e">
        <f t="shared" si="10"/>
        <v>#N/A</v>
      </c>
      <c r="J58" t="e">
        <f t="shared" si="10"/>
        <v>#N/A</v>
      </c>
      <c r="K58" t="e">
        <f t="shared" si="10"/>
        <v>#N/A</v>
      </c>
      <c r="L58" t="e">
        <f t="shared" si="10"/>
        <v>#N/A</v>
      </c>
      <c r="M58" t="e">
        <f t="shared" si="10"/>
        <v>#N/A</v>
      </c>
      <c r="N58" t="e">
        <f t="shared" si="10"/>
        <v>#N/A</v>
      </c>
      <c r="O58" t="e">
        <f t="shared" si="10"/>
        <v>#N/A</v>
      </c>
      <c r="P58" t="e">
        <f t="shared" si="10"/>
        <v>#N/A</v>
      </c>
      <c r="Q58" t="e">
        <f t="shared" si="10"/>
        <v>#N/A</v>
      </c>
      <c r="R58" t="e">
        <f t="shared" si="10"/>
        <v>#N/A</v>
      </c>
      <c r="S58" t="e">
        <f t="shared" si="10"/>
        <v>#N/A</v>
      </c>
      <c r="T58" t="e">
        <f t="shared" si="10"/>
        <v>#N/A</v>
      </c>
      <c r="U58" t="e">
        <f t="shared" si="10"/>
        <v>#N/A</v>
      </c>
      <c r="V58" t="e">
        <f t="shared" si="10"/>
        <v>#N/A</v>
      </c>
      <c r="X58" t="e">
        <f t="shared" si="4"/>
        <v>#N/A</v>
      </c>
      <c r="Y58" t="e">
        <f t="shared" si="5"/>
        <v>#N/A</v>
      </c>
      <c r="Z58" t="e">
        <f t="shared" si="6"/>
        <v>#N/A</v>
      </c>
    </row>
    <row r="59" spans="1:26" x14ac:dyDescent="0.2">
      <c r="A59">
        <f t="shared" si="7"/>
        <v>48</v>
      </c>
      <c r="C59" t="e">
        <f t="shared" si="1"/>
        <v>#N/A</v>
      </c>
      <c r="D59" t="e">
        <f t="shared" si="2"/>
        <v>#N/A</v>
      </c>
      <c r="E59" t="e">
        <f t="shared" si="3"/>
        <v>#N/A</v>
      </c>
      <c r="F59" t="e">
        <f t="shared" si="10"/>
        <v>#N/A</v>
      </c>
      <c r="G59" t="e">
        <f t="shared" si="10"/>
        <v>#N/A</v>
      </c>
      <c r="H59" t="e">
        <f t="shared" si="10"/>
        <v>#N/A</v>
      </c>
      <c r="I59" t="e">
        <f t="shared" si="10"/>
        <v>#N/A</v>
      </c>
      <c r="J59" t="e">
        <f t="shared" si="10"/>
        <v>#N/A</v>
      </c>
      <c r="K59" t="e">
        <f t="shared" si="10"/>
        <v>#N/A</v>
      </c>
      <c r="L59" t="e">
        <f t="shared" si="10"/>
        <v>#N/A</v>
      </c>
      <c r="M59" t="e">
        <f t="shared" si="10"/>
        <v>#N/A</v>
      </c>
      <c r="N59" t="e">
        <f t="shared" si="10"/>
        <v>#N/A</v>
      </c>
      <c r="O59" t="e">
        <f t="shared" si="10"/>
        <v>#N/A</v>
      </c>
      <c r="P59" t="e">
        <f t="shared" si="10"/>
        <v>#N/A</v>
      </c>
      <c r="Q59" t="e">
        <f t="shared" si="10"/>
        <v>#N/A</v>
      </c>
      <c r="R59" t="e">
        <f t="shared" si="10"/>
        <v>#N/A</v>
      </c>
      <c r="S59" t="e">
        <f t="shared" si="10"/>
        <v>#N/A</v>
      </c>
      <c r="T59" t="e">
        <f t="shared" si="10"/>
        <v>#N/A</v>
      </c>
      <c r="U59" t="e">
        <f t="shared" si="10"/>
        <v>#N/A</v>
      </c>
      <c r="V59" t="e">
        <f t="shared" si="10"/>
        <v>#N/A</v>
      </c>
      <c r="X59" t="e">
        <f t="shared" si="4"/>
        <v>#N/A</v>
      </c>
      <c r="Y59" t="e">
        <f t="shared" si="5"/>
        <v>#N/A</v>
      </c>
      <c r="Z59" t="e">
        <f t="shared" si="6"/>
        <v>#N/A</v>
      </c>
    </row>
    <row r="60" spans="1:26" x14ac:dyDescent="0.2">
      <c r="A60">
        <f t="shared" si="7"/>
        <v>48</v>
      </c>
      <c r="C60" t="e">
        <f t="shared" si="1"/>
        <v>#N/A</v>
      </c>
      <c r="D60" t="e">
        <f t="shared" si="2"/>
        <v>#N/A</v>
      </c>
      <c r="E60" t="e">
        <f t="shared" si="3"/>
        <v>#N/A</v>
      </c>
      <c r="F60" t="e">
        <f t="shared" si="10"/>
        <v>#N/A</v>
      </c>
      <c r="G60" t="e">
        <f t="shared" si="10"/>
        <v>#N/A</v>
      </c>
      <c r="H60" t="e">
        <f t="shared" si="10"/>
        <v>#N/A</v>
      </c>
      <c r="I60" t="e">
        <f t="shared" si="10"/>
        <v>#N/A</v>
      </c>
      <c r="J60" t="e">
        <f t="shared" si="10"/>
        <v>#N/A</v>
      </c>
      <c r="K60" t="e">
        <f t="shared" si="10"/>
        <v>#N/A</v>
      </c>
      <c r="L60" t="e">
        <f t="shared" si="10"/>
        <v>#N/A</v>
      </c>
      <c r="M60" t="e">
        <f t="shared" si="10"/>
        <v>#N/A</v>
      </c>
      <c r="N60" t="e">
        <f t="shared" si="10"/>
        <v>#N/A</v>
      </c>
      <c r="O60" t="e">
        <f t="shared" si="10"/>
        <v>#N/A</v>
      </c>
      <c r="P60" t="e">
        <f t="shared" si="10"/>
        <v>#N/A</v>
      </c>
      <c r="Q60" t="e">
        <f t="shared" si="10"/>
        <v>#N/A</v>
      </c>
      <c r="R60" t="e">
        <f t="shared" si="10"/>
        <v>#N/A</v>
      </c>
      <c r="S60" t="e">
        <f t="shared" si="10"/>
        <v>#N/A</v>
      </c>
      <c r="T60" t="e">
        <f t="shared" si="10"/>
        <v>#N/A</v>
      </c>
      <c r="U60" t="e">
        <f t="shared" si="10"/>
        <v>#N/A</v>
      </c>
      <c r="V60" t="e">
        <f t="shared" si="10"/>
        <v>#N/A</v>
      </c>
      <c r="X60" t="e">
        <f t="shared" si="4"/>
        <v>#N/A</v>
      </c>
      <c r="Y60" t="e">
        <f t="shared" si="5"/>
        <v>#N/A</v>
      </c>
      <c r="Z60" t="e">
        <f t="shared" si="6"/>
        <v>#N/A</v>
      </c>
    </row>
    <row r="61" spans="1:26" x14ac:dyDescent="0.2">
      <c r="A61">
        <f t="shared" si="7"/>
        <v>48</v>
      </c>
      <c r="C61" t="e">
        <f t="shared" si="1"/>
        <v>#N/A</v>
      </c>
      <c r="D61" t="e">
        <f t="shared" si="2"/>
        <v>#N/A</v>
      </c>
      <c r="E61" t="e">
        <f t="shared" si="3"/>
        <v>#N/A</v>
      </c>
      <c r="F61" t="e">
        <f t="shared" si="10"/>
        <v>#N/A</v>
      </c>
      <c r="G61" t="e">
        <f t="shared" si="10"/>
        <v>#N/A</v>
      </c>
      <c r="H61" t="e">
        <f t="shared" si="10"/>
        <v>#N/A</v>
      </c>
      <c r="I61" t="e">
        <f t="shared" si="10"/>
        <v>#N/A</v>
      </c>
      <c r="J61" t="e">
        <f t="shared" si="10"/>
        <v>#N/A</v>
      </c>
      <c r="K61" t="e">
        <f t="shared" si="10"/>
        <v>#N/A</v>
      </c>
      <c r="L61" t="e">
        <f t="shared" si="10"/>
        <v>#N/A</v>
      </c>
      <c r="M61" t="e">
        <f t="shared" si="10"/>
        <v>#N/A</v>
      </c>
      <c r="N61" t="e">
        <f t="shared" si="10"/>
        <v>#N/A</v>
      </c>
      <c r="O61" t="e">
        <f t="shared" si="10"/>
        <v>#N/A</v>
      </c>
      <c r="P61" t="e">
        <f t="shared" si="10"/>
        <v>#N/A</v>
      </c>
      <c r="Q61" t="e">
        <f t="shared" si="10"/>
        <v>#N/A</v>
      </c>
      <c r="R61" t="e">
        <f t="shared" si="10"/>
        <v>#N/A</v>
      </c>
      <c r="S61" t="e">
        <f t="shared" si="10"/>
        <v>#N/A</v>
      </c>
      <c r="T61" t="e">
        <f t="shared" si="10"/>
        <v>#N/A</v>
      </c>
      <c r="U61" t="e">
        <f t="shared" si="10"/>
        <v>#N/A</v>
      </c>
      <c r="V61" t="e">
        <f t="shared" si="10"/>
        <v>#N/A</v>
      </c>
      <c r="X61" t="e">
        <f t="shared" si="4"/>
        <v>#N/A</v>
      </c>
      <c r="Y61" t="e">
        <f t="shared" si="5"/>
        <v>#N/A</v>
      </c>
      <c r="Z61" t="e">
        <f t="shared" si="6"/>
        <v>#N/A</v>
      </c>
    </row>
    <row r="62" spans="1:26" x14ac:dyDescent="0.2">
      <c r="A62">
        <f t="shared" si="7"/>
        <v>48</v>
      </c>
      <c r="C62" t="e">
        <f t="shared" si="1"/>
        <v>#N/A</v>
      </c>
      <c r="D62" t="e">
        <f t="shared" si="2"/>
        <v>#N/A</v>
      </c>
      <c r="E62" t="e">
        <f t="shared" si="3"/>
        <v>#N/A</v>
      </c>
      <c r="F62" t="e">
        <f t="shared" si="10"/>
        <v>#N/A</v>
      </c>
      <c r="G62" t="e">
        <f t="shared" si="10"/>
        <v>#N/A</v>
      </c>
      <c r="H62" t="e">
        <f t="shared" si="10"/>
        <v>#N/A</v>
      </c>
      <c r="I62" t="e">
        <f t="shared" si="10"/>
        <v>#N/A</v>
      </c>
      <c r="J62" t="e">
        <f t="shared" si="10"/>
        <v>#N/A</v>
      </c>
      <c r="K62" t="e">
        <f t="shared" si="10"/>
        <v>#N/A</v>
      </c>
      <c r="L62" t="e">
        <f t="shared" si="10"/>
        <v>#N/A</v>
      </c>
      <c r="M62" t="e">
        <f t="shared" si="10"/>
        <v>#N/A</v>
      </c>
      <c r="N62" t="e">
        <f t="shared" si="10"/>
        <v>#N/A</v>
      </c>
      <c r="O62" t="e">
        <f t="shared" si="10"/>
        <v>#N/A</v>
      </c>
      <c r="P62" t="e">
        <f t="shared" si="10"/>
        <v>#N/A</v>
      </c>
      <c r="Q62" t="e">
        <f t="shared" si="10"/>
        <v>#N/A</v>
      </c>
      <c r="R62" t="e">
        <f t="shared" si="10"/>
        <v>#N/A</v>
      </c>
      <c r="S62" t="e">
        <f t="shared" si="10"/>
        <v>#N/A</v>
      </c>
      <c r="T62" t="e">
        <f t="shared" si="10"/>
        <v>#N/A</v>
      </c>
      <c r="U62" t="e">
        <f t="shared" si="10"/>
        <v>#N/A</v>
      </c>
      <c r="V62" t="e">
        <f t="shared" si="10"/>
        <v>#N/A</v>
      </c>
      <c r="X62" t="e">
        <f t="shared" si="4"/>
        <v>#N/A</v>
      </c>
      <c r="Y62" t="e">
        <f t="shared" si="5"/>
        <v>#N/A</v>
      </c>
      <c r="Z62" t="e">
        <f t="shared" si="6"/>
        <v>#N/A</v>
      </c>
    </row>
    <row r="63" spans="1:26" x14ac:dyDescent="0.2">
      <c r="A63">
        <f t="shared" si="7"/>
        <v>48</v>
      </c>
      <c r="C63" t="e">
        <f t="shared" si="1"/>
        <v>#N/A</v>
      </c>
      <c r="D63" t="e">
        <f t="shared" si="2"/>
        <v>#N/A</v>
      </c>
      <c r="E63" t="e">
        <f t="shared" si="3"/>
        <v>#N/A</v>
      </c>
      <c r="F63" t="e">
        <f t="shared" si="10"/>
        <v>#N/A</v>
      </c>
      <c r="G63" t="e">
        <f t="shared" si="10"/>
        <v>#N/A</v>
      </c>
      <c r="H63" t="e">
        <f t="shared" si="10"/>
        <v>#N/A</v>
      </c>
      <c r="I63" t="e">
        <f t="shared" si="10"/>
        <v>#N/A</v>
      </c>
      <c r="J63" t="e">
        <f t="shared" si="10"/>
        <v>#N/A</v>
      </c>
      <c r="K63" t="e">
        <f t="shared" si="10"/>
        <v>#N/A</v>
      </c>
      <c r="L63" t="e">
        <f t="shared" si="10"/>
        <v>#N/A</v>
      </c>
      <c r="M63" t="e">
        <f t="shared" si="10"/>
        <v>#N/A</v>
      </c>
      <c r="N63" t="e">
        <f t="shared" si="10"/>
        <v>#N/A</v>
      </c>
      <c r="O63" t="e">
        <f t="shared" si="10"/>
        <v>#N/A</v>
      </c>
      <c r="P63" t="e">
        <f t="shared" si="10"/>
        <v>#N/A</v>
      </c>
      <c r="Q63" t="e">
        <f t="shared" si="10"/>
        <v>#N/A</v>
      </c>
      <c r="R63" t="e">
        <f t="shared" si="10"/>
        <v>#N/A</v>
      </c>
      <c r="S63" t="e">
        <f t="shared" si="10"/>
        <v>#N/A</v>
      </c>
      <c r="T63" t="e">
        <f t="shared" si="10"/>
        <v>#N/A</v>
      </c>
      <c r="U63" t="e">
        <f t="shared" si="10"/>
        <v>#N/A</v>
      </c>
      <c r="V63" t="e">
        <f t="shared" si="10"/>
        <v>#N/A</v>
      </c>
      <c r="X63" t="e">
        <f t="shared" si="4"/>
        <v>#N/A</v>
      </c>
      <c r="Y63" t="e">
        <f t="shared" si="5"/>
        <v>#N/A</v>
      </c>
      <c r="Z63" t="e">
        <f t="shared" si="6"/>
        <v>#N/A</v>
      </c>
    </row>
    <row r="64" spans="1:26" x14ac:dyDescent="0.2">
      <c r="A64">
        <f t="shared" si="7"/>
        <v>48</v>
      </c>
      <c r="C64" t="e">
        <f t="shared" si="1"/>
        <v>#N/A</v>
      </c>
      <c r="D64" t="e">
        <f t="shared" si="2"/>
        <v>#N/A</v>
      </c>
      <c r="E64" t="e">
        <f t="shared" si="3"/>
        <v>#N/A</v>
      </c>
      <c r="F64" t="e">
        <f t="shared" si="10"/>
        <v>#N/A</v>
      </c>
      <c r="G64" t="e">
        <f t="shared" si="10"/>
        <v>#N/A</v>
      </c>
      <c r="H64" t="e">
        <f t="shared" si="10"/>
        <v>#N/A</v>
      </c>
      <c r="I64" t="e">
        <f t="shared" si="10"/>
        <v>#N/A</v>
      </c>
      <c r="J64" t="e">
        <f t="shared" si="10"/>
        <v>#N/A</v>
      </c>
      <c r="K64" t="e">
        <f t="shared" si="10"/>
        <v>#N/A</v>
      </c>
      <c r="L64" t="e">
        <f t="shared" si="10"/>
        <v>#N/A</v>
      </c>
      <c r="M64" t="e">
        <f t="shared" si="10"/>
        <v>#N/A</v>
      </c>
      <c r="N64" t="e">
        <f t="shared" si="10"/>
        <v>#N/A</v>
      </c>
      <c r="O64" t="e">
        <f t="shared" si="10"/>
        <v>#N/A</v>
      </c>
      <c r="P64" t="e">
        <f t="shared" si="10"/>
        <v>#N/A</v>
      </c>
      <c r="Q64" t="e">
        <f t="shared" si="10"/>
        <v>#N/A</v>
      </c>
      <c r="R64" t="e">
        <f t="shared" si="10"/>
        <v>#N/A</v>
      </c>
      <c r="S64" t="e">
        <f t="shared" si="10"/>
        <v>#N/A</v>
      </c>
      <c r="T64" t="e">
        <f t="shared" si="10"/>
        <v>#N/A</v>
      </c>
      <c r="U64" t="e">
        <f t="shared" si="10"/>
        <v>#N/A</v>
      </c>
      <c r="V64" t="e">
        <f t="shared" si="10"/>
        <v>#N/A</v>
      </c>
      <c r="X64" t="e">
        <f t="shared" si="4"/>
        <v>#N/A</v>
      </c>
      <c r="Y64" t="e">
        <f t="shared" si="5"/>
        <v>#N/A</v>
      </c>
      <c r="Z64" t="e">
        <f t="shared" si="6"/>
        <v>#N/A</v>
      </c>
    </row>
    <row r="65" spans="1:26" x14ac:dyDescent="0.2">
      <c r="A65">
        <f t="shared" si="7"/>
        <v>48</v>
      </c>
      <c r="C65" t="e">
        <f t="shared" si="1"/>
        <v>#N/A</v>
      </c>
      <c r="D65" t="e">
        <f t="shared" si="2"/>
        <v>#N/A</v>
      </c>
      <c r="E65" t="e">
        <f t="shared" si="3"/>
        <v>#N/A</v>
      </c>
      <c r="F65" t="e">
        <f t="shared" si="10"/>
        <v>#N/A</v>
      </c>
      <c r="G65" t="e">
        <f t="shared" si="10"/>
        <v>#N/A</v>
      </c>
      <c r="H65" t="e">
        <f t="shared" si="10"/>
        <v>#N/A</v>
      </c>
      <c r="I65" t="e">
        <f t="shared" si="10"/>
        <v>#N/A</v>
      </c>
      <c r="J65" t="e">
        <f t="shared" si="10"/>
        <v>#N/A</v>
      </c>
      <c r="K65" t="e">
        <f t="shared" si="10"/>
        <v>#N/A</v>
      </c>
      <c r="L65" t="e">
        <f t="shared" si="10"/>
        <v>#N/A</v>
      </c>
      <c r="M65" t="e">
        <f t="shared" si="10"/>
        <v>#N/A</v>
      </c>
      <c r="N65" t="e">
        <f t="shared" si="10"/>
        <v>#N/A</v>
      </c>
      <c r="O65" t="e">
        <f t="shared" si="10"/>
        <v>#N/A</v>
      </c>
      <c r="P65" t="e">
        <f t="shared" si="10"/>
        <v>#N/A</v>
      </c>
      <c r="Q65" t="e">
        <f t="shared" si="10"/>
        <v>#N/A</v>
      </c>
      <c r="R65" t="e">
        <f t="shared" si="10"/>
        <v>#N/A</v>
      </c>
      <c r="S65" t="e">
        <f t="shared" si="10"/>
        <v>#N/A</v>
      </c>
      <c r="T65" t="e">
        <f t="shared" si="10"/>
        <v>#N/A</v>
      </c>
      <c r="U65" t="e">
        <f t="shared" si="10"/>
        <v>#N/A</v>
      </c>
      <c r="V65" t="e">
        <f t="shared" si="10"/>
        <v>#N/A</v>
      </c>
      <c r="X65" t="e">
        <f t="shared" si="4"/>
        <v>#N/A</v>
      </c>
      <c r="Y65" t="e">
        <f t="shared" si="5"/>
        <v>#N/A</v>
      </c>
      <c r="Z65" t="e">
        <f t="shared" si="6"/>
        <v>#N/A</v>
      </c>
    </row>
    <row r="66" spans="1:26" x14ac:dyDescent="0.2">
      <c r="A66">
        <f t="shared" si="7"/>
        <v>48</v>
      </c>
      <c r="C66" t="e">
        <f t="shared" si="1"/>
        <v>#N/A</v>
      </c>
      <c r="D66" t="e">
        <f t="shared" si="2"/>
        <v>#N/A</v>
      </c>
      <c r="E66" t="e">
        <f t="shared" si="3"/>
        <v>#N/A</v>
      </c>
      <c r="F66" t="e">
        <f t="shared" si="10"/>
        <v>#N/A</v>
      </c>
      <c r="G66" t="e">
        <f t="shared" si="10"/>
        <v>#N/A</v>
      </c>
      <c r="H66" t="e">
        <f t="shared" si="10"/>
        <v>#N/A</v>
      </c>
      <c r="I66" t="e">
        <f t="shared" si="10"/>
        <v>#N/A</v>
      </c>
      <c r="J66" t="e">
        <f t="shared" si="10"/>
        <v>#N/A</v>
      </c>
      <c r="K66" t="e">
        <f t="shared" si="10"/>
        <v>#N/A</v>
      </c>
      <c r="L66" t="e">
        <f t="shared" si="10"/>
        <v>#N/A</v>
      </c>
      <c r="M66" t="e">
        <f t="shared" si="10"/>
        <v>#N/A</v>
      </c>
      <c r="N66" t="e">
        <f t="shared" si="10"/>
        <v>#N/A</v>
      </c>
      <c r="O66" t="e">
        <f t="shared" si="10"/>
        <v>#N/A</v>
      </c>
      <c r="P66" t="e">
        <f t="shared" si="10"/>
        <v>#N/A</v>
      </c>
      <c r="Q66" t="e">
        <f t="shared" si="10"/>
        <v>#N/A</v>
      </c>
      <c r="R66" t="e">
        <f t="shared" si="10"/>
        <v>#N/A</v>
      </c>
      <c r="S66" t="e">
        <f t="shared" si="10"/>
        <v>#N/A</v>
      </c>
      <c r="T66" t="e">
        <f t="shared" si="10"/>
        <v>#N/A</v>
      </c>
      <c r="U66" t="e">
        <f t="shared" si="10"/>
        <v>#N/A</v>
      </c>
      <c r="V66" t="e">
        <f t="shared" si="10"/>
        <v>#N/A</v>
      </c>
      <c r="X66" t="e">
        <f t="shared" si="4"/>
        <v>#N/A</v>
      </c>
      <c r="Y66" t="e">
        <f t="shared" si="5"/>
        <v>#N/A</v>
      </c>
      <c r="Z66" t="e">
        <f t="shared" si="6"/>
        <v>#N/A</v>
      </c>
    </row>
    <row r="67" spans="1:26" x14ac:dyDescent="0.2">
      <c r="A67">
        <f t="shared" si="7"/>
        <v>47</v>
      </c>
      <c r="C67" t="e">
        <f t="shared" si="1"/>
        <v>#N/A</v>
      </c>
      <c r="D67" t="e">
        <f t="shared" si="2"/>
        <v>#N/A</v>
      </c>
      <c r="E67" t="e">
        <f t="shared" si="3"/>
        <v>#N/A</v>
      </c>
      <c r="F67" t="e">
        <f t="shared" si="10"/>
        <v>#N/A</v>
      </c>
      <c r="G67" t="e">
        <f t="shared" si="10"/>
        <v>#N/A</v>
      </c>
      <c r="H67" t="e">
        <f t="shared" si="10"/>
        <v>#N/A</v>
      </c>
      <c r="I67" t="e">
        <f t="shared" si="10"/>
        <v>#N/A</v>
      </c>
      <c r="J67" t="e">
        <f t="shared" si="10"/>
        <v>#N/A</v>
      </c>
      <c r="K67" t="e">
        <f t="shared" si="10"/>
        <v>#N/A</v>
      </c>
      <c r="L67" t="e">
        <f t="shared" si="10"/>
        <v>#N/A</v>
      </c>
      <c r="M67" t="e">
        <f t="shared" si="10"/>
        <v>#N/A</v>
      </c>
      <c r="N67" t="e">
        <f t="shared" si="10"/>
        <v>#N/A</v>
      </c>
      <c r="O67" t="e">
        <f t="shared" si="10"/>
        <v>#N/A</v>
      </c>
      <c r="P67" t="e">
        <f t="shared" si="10"/>
        <v>#N/A</v>
      </c>
      <c r="Q67" t="e">
        <f t="shared" si="10"/>
        <v>#N/A</v>
      </c>
      <c r="R67" t="e">
        <f t="shared" si="10"/>
        <v>#N/A</v>
      </c>
      <c r="S67" t="e">
        <f t="shared" si="10"/>
        <v>#N/A</v>
      </c>
      <c r="T67" t="e">
        <f t="shared" si="10"/>
        <v>#N/A</v>
      </c>
      <c r="U67" t="e">
        <f t="shared" ref="F67:V82" si="11">U$4*(1+U$3)^(-($A67+52*(U$1-1)))</f>
        <v>#N/A</v>
      </c>
      <c r="V67" t="e">
        <f t="shared" si="11"/>
        <v>#N/A</v>
      </c>
      <c r="X67" t="e">
        <f t="shared" si="4"/>
        <v>#N/A</v>
      </c>
      <c r="Y67" t="e">
        <f t="shared" si="5"/>
        <v>#N/A</v>
      </c>
      <c r="Z67" t="e">
        <f t="shared" si="6"/>
        <v>#N/A</v>
      </c>
    </row>
    <row r="68" spans="1:26" x14ac:dyDescent="0.2">
      <c r="A68">
        <f t="shared" si="7"/>
        <v>47</v>
      </c>
      <c r="C68" t="e">
        <f t="shared" si="1"/>
        <v>#N/A</v>
      </c>
      <c r="D68" t="e">
        <f t="shared" si="2"/>
        <v>#N/A</v>
      </c>
      <c r="E68" t="e">
        <f t="shared" si="3"/>
        <v>#N/A</v>
      </c>
      <c r="F68" t="e">
        <f t="shared" si="11"/>
        <v>#N/A</v>
      </c>
      <c r="G68" t="e">
        <f t="shared" si="11"/>
        <v>#N/A</v>
      </c>
      <c r="H68" t="e">
        <f t="shared" si="11"/>
        <v>#N/A</v>
      </c>
      <c r="I68" t="e">
        <f t="shared" si="11"/>
        <v>#N/A</v>
      </c>
      <c r="J68" t="e">
        <f t="shared" si="11"/>
        <v>#N/A</v>
      </c>
      <c r="K68" t="e">
        <f t="shared" si="11"/>
        <v>#N/A</v>
      </c>
      <c r="L68" t="e">
        <f t="shared" si="11"/>
        <v>#N/A</v>
      </c>
      <c r="M68" t="e">
        <f t="shared" si="11"/>
        <v>#N/A</v>
      </c>
      <c r="N68" t="e">
        <f t="shared" si="11"/>
        <v>#N/A</v>
      </c>
      <c r="O68" t="e">
        <f t="shared" si="11"/>
        <v>#N/A</v>
      </c>
      <c r="P68" t="e">
        <f t="shared" si="11"/>
        <v>#N/A</v>
      </c>
      <c r="Q68" t="e">
        <f t="shared" si="11"/>
        <v>#N/A</v>
      </c>
      <c r="R68" t="e">
        <f t="shared" si="11"/>
        <v>#N/A</v>
      </c>
      <c r="S68" t="e">
        <f t="shared" si="11"/>
        <v>#N/A</v>
      </c>
      <c r="T68" t="e">
        <f t="shared" si="11"/>
        <v>#N/A</v>
      </c>
      <c r="U68" t="e">
        <f t="shared" si="11"/>
        <v>#N/A</v>
      </c>
      <c r="V68" t="e">
        <f t="shared" si="11"/>
        <v>#N/A</v>
      </c>
      <c r="X68" t="e">
        <f t="shared" si="4"/>
        <v>#N/A</v>
      </c>
      <c r="Y68" t="e">
        <f t="shared" si="5"/>
        <v>#N/A</v>
      </c>
      <c r="Z68" t="e">
        <f t="shared" si="6"/>
        <v>#N/A</v>
      </c>
    </row>
    <row r="69" spans="1:26" x14ac:dyDescent="0.2">
      <c r="A69">
        <f t="shared" si="7"/>
        <v>47</v>
      </c>
      <c r="C69" t="e">
        <f t="shared" si="1"/>
        <v>#N/A</v>
      </c>
      <c r="D69" t="e">
        <f t="shared" si="2"/>
        <v>#N/A</v>
      </c>
      <c r="E69" t="e">
        <f t="shared" si="3"/>
        <v>#N/A</v>
      </c>
      <c r="F69" t="e">
        <f t="shared" si="11"/>
        <v>#N/A</v>
      </c>
      <c r="G69" t="e">
        <f t="shared" si="11"/>
        <v>#N/A</v>
      </c>
      <c r="H69" t="e">
        <f t="shared" si="11"/>
        <v>#N/A</v>
      </c>
      <c r="I69" t="e">
        <f t="shared" si="11"/>
        <v>#N/A</v>
      </c>
      <c r="J69" t="e">
        <f t="shared" si="11"/>
        <v>#N/A</v>
      </c>
      <c r="K69" t="e">
        <f t="shared" si="11"/>
        <v>#N/A</v>
      </c>
      <c r="L69" t="e">
        <f t="shared" si="11"/>
        <v>#N/A</v>
      </c>
      <c r="M69" t="e">
        <f t="shared" si="11"/>
        <v>#N/A</v>
      </c>
      <c r="N69" t="e">
        <f t="shared" si="11"/>
        <v>#N/A</v>
      </c>
      <c r="O69" t="e">
        <f t="shared" si="11"/>
        <v>#N/A</v>
      </c>
      <c r="P69" t="e">
        <f t="shared" si="11"/>
        <v>#N/A</v>
      </c>
      <c r="Q69" t="e">
        <f t="shared" si="11"/>
        <v>#N/A</v>
      </c>
      <c r="R69" t="e">
        <f t="shared" si="11"/>
        <v>#N/A</v>
      </c>
      <c r="S69" t="e">
        <f t="shared" si="11"/>
        <v>#N/A</v>
      </c>
      <c r="T69" t="e">
        <f t="shared" si="11"/>
        <v>#N/A</v>
      </c>
      <c r="U69" t="e">
        <f t="shared" si="11"/>
        <v>#N/A</v>
      </c>
      <c r="V69" t="e">
        <f t="shared" si="11"/>
        <v>#N/A</v>
      </c>
      <c r="X69" t="e">
        <f t="shared" si="4"/>
        <v>#N/A</v>
      </c>
      <c r="Y69" t="e">
        <f t="shared" si="5"/>
        <v>#N/A</v>
      </c>
      <c r="Z69" t="e">
        <f t="shared" si="6"/>
        <v>#N/A</v>
      </c>
    </row>
    <row r="70" spans="1:26" x14ac:dyDescent="0.2">
      <c r="A70">
        <f t="shared" si="7"/>
        <v>47</v>
      </c>
      <c r="C70" t="e">
        <f t="shared" si="1"/>
        <v>#N/A</v>
      </c>
      <c r="D70" t="e">
        <f t="shared" si="2"/>
        <v>#N/A</v>
      </c>
      <c r="E70" t="e">
        <f t="shared" si="3"/>
        <v>#N/A</v>
      </c>
      <c r="F70" t="e">
        <f t="shared" si="11"/>
        <v>#N/A</v>
      </c>
      <c r="G70" t="e">
        <f t="shared" si="11"/>
        <v>#N/A</v>
      </c>
      <c r="H70" t="e">
        <f t="shared" si="11"/>
        <v>#N/A</v>
      </c>
      <c r="I70" t="e">
        <f t="shared" si="11"/>
        <v>#N/A</v>
      </c>
      <c r="J70" t="e">
        <f t="shared" si="11"/>
        <v>#N/A</v>
      </c>
      <c r="K70" t="e">
        <f t="shared" si="11"/>
        <v>#N/A</v>
      </c>
      <c r="L70" t="e">
        <f t="shared" si="11"/>
        <v>#N/A</v>
      </c>
      <c r="M70" t="e">
        <f t="shared" si="11"/>
        <v>#N/A</v>
      </c>
      <c r="N70" t="e">
        <f t="shared" si="11"/>
        <v>#N/A</v>
      </c>
      <c r="O70" t="e">
        <f t="shared" si="11"/>
        <v>#N/A</v>
      </c>
      <c r="P70" t="e">
        <f t="shared" si="11"/>
        <v>#N/A</v>
      </c>
      <c r="Q70" t="e">
        <f t="shared" si="11"/>
        <v>#N/A</v>
      </c>
      <c r="R70" t="e">
        <f t="shared" si="11"/>
        <v>#N/A</v>
      </c>
      <c r="S70" t="e">
        <f t="shared" si="11"/>
        <v>#N/A</v>
      </c>
      <c r="T70" t="e">
        <f t="shared" si="11"/>
        <v>#N/A</v>
      </c>
      <c r="U70" t="e">
        <f t="shared" si="11"/>
        <v>#N/A</v>
      </c>
      <c r="V70" t="e">
        <f t="shared" si="11"/>
        <v>#N/A</v>
      </c>
      <c r="X70" t="e">
        <f t="shared" si="4"/>
        <v>#N/A</v>
      </c>
      <c r="Y70" t="e">
        <f t="shared" si="5"/>
        <v>#N/A</v>
      </c>
      <c r="Z70" t="e">
        <f t="shared" si="6"/>
        <v>#N/A</v>
      </c>
    </row>
    <row r="71" spans="1:26" x14ac:dyDescent="0.2">
      <c r="A71">
        <f t="shared" si="7"/>
        <v>47</v>
      </c>
      <c r="C71" t="e">
        <f t="shared" si="1"/>
        <v>#N/A</v>
      </c>
      <c r="D71" t="e">
        <f t="shared" si="2"/>
        <v>#N/A</v>
      </c>
      <c r="E71" t="e">
        <f t="shared" si="3"/>
        <v>#N/A</v>
      </c>
      <c r="F71" t="e">
        <f t="shared" si="11"/>
        <v>#N/A</v>
      </c>
      <c r="G71" t="e">
        <f t="shared" si="11"/>
        <v>#N/A</v>
      </c>
      <c r="H71" t="e">
        <f t="shared" si="11"/>
        <v>#N/A</v>
      </c>
      <c r="I71" t="e">
        <f t="shared" si="11"/>
        <v>#N/A</v>
      </c>
      <c r="J71" t="e">
        <f t="shared" si="11"/>
        <v>#N/A</v>
      </c>
      <c r="K71" t="e">
        <f t="shared" si="11"/>
        <v>#N/A</v>
      </c>
      <c r="L71" t="e">
        <f t="shared" si="11"/>
        <v>#N/A</v>
      </c>
      <c r="M71" t="e">
        <f t="shared" si="11"/>
        <v>#N/A</v>
      </c>
      <c r="N71" t="e">
        <f t="shared" si="11"/>
        <v>#N/A</v>
      </c>
      <c r="O71" t="e">
        <f t="shared" si="11"/>
        <v>#N/A</v>
      </c>
      <c r="P71" t="e">
        <f t="shared" si="11"/>
        <v>#N/A</v>
      </c>
      <c r="Q71" t="e">
        <f t="shared" si="11"/>
        <v>#N/A</v>
      </c>
      <c r="R71" t="e">
        <f t="shared" si="11"/>
        <v>#N/A</v>
      </c>
      <c r="S71" t="e">
        <f t="shared" si="11"/>
        <v>#N/A</v>
      </c>
      <c r="T71" t="e">
        <f t="shared" si="11"/>
        <v>#N/A</v>
      </c>
      <c r="U71" t="e">
        <f t="shared" si="11"/>
        <v>#N/A</v>
      </c>
      <c r="V71" t="e">
        <f t="shared" si="11"/>
        <v>#N/A</v>
      </c>
      <c r="X71" t="e">
        <f t="shared" si="4"/>
        <v>#N/A</v>
      </c>
      <c r="Y71" t="e">
        <f t="shared" si="5"/>
        <v>#N/A</v>
      </c>
      <c r="Z71" t="e">
        <f t="shared" si="6"/>
        <v>#N/A</v>
      </c>
    </row>
    <row r="72" spans="1:26" x14ac:dyDescent="0.2">
      <c r="A72">
        <f t="shared" si="7"/>
        <v>47</v>
      </c>
      <c r="C72" t="e">
        <f t="shared" ref="C72:C135" si="12">C$4*(1+C$3)^(-$A72+26)</f>
        <v>#N/A</v>
      </c>
      <c r="D72" t="e">
        <f t="shared" ref="D72:D135" si="13">D$4*(1+D$3)^(-$A72*D$1)</f>
        <v>#N/A</v>
      </c>
      <c r="E72" t="e">
        <f t="shared" ref="E72:T135" si="14">E$4*(1+E$3)^(-($A72+52*(E$1-1)))</f>
        <v>#N/A</v>
      </c>
      <c r="F72" t="e">
        <f t="shared" si="14"/>
        <v>#N/A</v>
      </c>
      <c r="G72" t="e">
        <f t="shared" si="14"/>
        <v>#N/A</v>
      </c>
      <c r="H72" t="e">
        <f t="shared" si="14"/>
        <v>#N/A</v>
      </c>
      <c r="I72" t="e">
        <f t="shared" si="14"/>
        <v>#N/A</v>
      </c>
      <c r="J72" t="e">
        <f t="shared" si="14"/>
        <v>#N/A</v>
      </c>
      <c r="K72" t="e">
        <f t="shared" si="14"/>
        <v>#N/A</v>
      </c>
      <c r="L72" t="e">
        <f t="shared" si="14"/>
        <v>#N/A</v>
      </c>
      <c r="M72" t="e">
        <f t="shared" si="14"/>
        <v>#N/A</v>
      </c>
      <c r="N72" t="e">
        <f t="shared" si="14"/>
        <v>#N/A</v>
      </c>
      <c r="O72" t="e">
        <f t="shared" si="14"/>
        <v>#N/A</v>
      </c>
      <c r="P72" t="e">
        <f t="shared" si="14"/>
        <v>#N/A</v>
      </c>
      <c r="Q72" t="e">
        <f t="shared" si="14"/>
        <v>#N/A</v>
      </c>
      <c r="R72" t="e">
        <f t="shared" si="14"/>
        <v>#N/A</v>
      </c>
      <c r="S72" t="e">
        <f t="shared" si="14"/>
        <v>#N/A</v>
      </c>
      <c r="T72" t="e">
        <f t="shared" si="14"/>
        <v>#N/A</v>
      </c>
      <c r="U72" t="e">
        <f t="shared" si="11"/>
        <v>#N/A</v>
      </c>
      <c r="V72" t="e">
        <f t="shared" si="11"/>
        <v>#N/A</v>
      </c>
      <c r="X72" t="e">
        <f t="shared" ref="X72:X135" si="15">100*(1+F$3)^(-($A72+52*(F$1-1)))</f>
        <v>#N/A</v>
      </c>
      <c r="Y72" t="e">
        <f t="shared" ref="Y72:Y135" si="16">100*(1+L$3)^(-($A72+52*(L$1-1)))</f>
        <v>#N/A</v>
      </c>
      <c r="Z72" t="e">
        <f t="shared" ref="Z72:Z135" si="17">100*(1+V$3)^(-($A72+52*(V$1-1)))</f>
        <v>#N/A</v>
      </c>
    </row>
    <row r="73" spans="1:26" x14ac:dyDescent="0.2">
      <c r="A73">
        <f t="shared" si="7"/>
        <v>47</v>
      </c>
      <c r="C73" t="e">
        <f t="shared" si="12"/>
        <v>#N/A</v>
      </c>
      <c r="D73" t="e">
        <f t="shared" si="13"/>
        <v>#N/A</v>
      </c>
      <c r="E73" t="e">
        <f t="shared" si="14"/>
        <v>#N/A</v>
      </c>
      <c r="F73" t="e">
        <f t="shared" si="11"/>
        <v>#N/A</v>
      </c>
      <c r="G73" t="e">
        <f t="shared" si="11"/>
        <v>#N/A</v>
      </c>
      <c r="H73" t="e">
        <f t="shared" si="11"/>
        <v>#N/A</v>
      </c>
      <c r="I73" t="e">
        <f t="shared" si="11"/>
        <v>#N/A</v>
      </c>
      <c r="J73" t="e">
        <f t="shared" si="11"/>
        <v>#N/A</v>
      </c>
      <c r="K73" t="e">
        <f t="shared" si="11"/>
        <v>#N/A</v>
      </c>
      <c r="L73" t="e">
        <f t="shared" si="11"/>
        <v>#N/A</v>
      </c>
      <c r="M73" t="e">
        <f t="shared" si="11"/>
        <v>#N/A</v>
      </c>
      <c r="N73" t="e">
        <f t="shared" si="11"/>
        <v>#N/A</v>
      </c>
      <c r="O73" t="e">
        <f t="shared" si="11"/>
        <v>#N/A</v>
      </c>
      <c r="P73" t="e">
        <f t="shared" si="11"/>
        <v>#N/A</v>
      </c>
      <c r="Q73" t="e">
        <f t="shared" si="11"/>
        <v>#N/A</v>
      </c>
      <c r="R73" t="e">
        <f t="shared" si="11"/>
        <v>#N/A</v>
      </c>
      <c r="S73" t="e">
        <f t="shared" si="11"/>
        <v>#N/A</v>
      </c>
      <c r="T73" t="e">
        <f t="shared" si="11"/>
        <v>#N/A</v>
      </c>
      <c r="U73" t="e">
        <f t="shared" si="11"/>
        <v>#N/A</v>
      </c>
      <c r="V73" t="e">
        <f t="shared" si="11"/>
        <v>#N/A</v>
      </c>
      <c r="X73" t="e">
        <f t="shared" si="15"/>
        <v>#N/A</v>
      </c>
      <c r="Y73" t="e">
        <f t="shared" si="16"/>
        <v>#N/A</v>
      </c>
      <c r="Z73" t="e">
        <f t="shared" si="17"/>
        <v>#N/A</v>
      </c>
    </row>
    <row r="74" spans="1:26" x14ac:dyDescent="0.2">
      <c r="A74">
        <f t="shared" si="7"/>
        <v>47</v>
      </c>
      <c r="C74" t="e">
        <f t="shared" si="12"/>
        <v>#N/A</v>
      </c>
      <c r="D74" t="e">
        <f t="shared" si="13"/>
        <v>#N/A</v>
      </c>
      <c r="E74" t="e">
        <f t="shared" si="14"/>
        <v>#N/A</v>
      </c>
      <c r="F74" t="e">
        <f t="shared" si="11"/>
        <v>#N/A</v>
      </c>
      <c r="G74" t="e">
        <f t="shared" si="11"/>
        <v>#N/A</v>
      </c>
      <c r="H74" t="e">
        <f t="shared" si="11"/>
        <v>#N/A</v>
      </c>
      <c r="I74" t="e">
        <f t="shared" si="11"/>
        <v>#N/A</v>
      </c>
      <c r="J74" t="e">
        <f t="shared" si="11"/>
        <v>#N/A</v>
      </c>
      <c r="K74" t="e">
        <f t="shared" si="11"/>
        <v>#N/A</v>
      </c>
      <c r="L74" t="e">
        <f t="shared" si="11"/>
        <v>#N/A</v>
      </c>
      <c r="M74" t="e">
        <f t="shared" si="11"/>
        <v>#N/A</v>
      </c>
      <c r="N74" t="e">
        <f t="shared" si="11"/>
        <v>#N/A</v>
      </c>
      <c r="O74" t="e">
        <f t="shared" si="11"/>
        <v>#N/A</v>
      </c>
      <c r="P74" t="e">
        <f t="shared" si="11"/>
        <v>#N/A</v>
      </c>
      <c r="Q74" t="e">
        <f t="shared" si="11"/>
        <v>#N/A</v>
      </c>
      <c r="R74" t="e">
        <f t="shared" si="11"/>
        <v>#N/A</v>
      </c>
      <c r="S74" t="e">
        <f t="shared" si="11"/>
        <v>#N/A</v>
      </c>
      <c r="T74" t="e">
        <f t="shared" si="11"/>
        <v>#N/A</v>
      </c>
      <c r="U74" t="e">
        <f t="shared" si="11"/>
        <v>#N/A</v>
      </c>
      <c r="V74" t="e">
        <f t="shared" si="11"/>
        <v>#N/A</v>
      </c>
      <c r="X74" t="e">
        <f t="shared" si="15"/>
        <v>#N/A</v>
      </c>
      <c r="Y74" t="e">
        <f t="shared" si="16"/>
        <v>#N/A</v>
      </c>
      <c r="Z74" t="e">
        <f t="shared" si="17"/>
        <v>#N/A</v>
      </c>
    </row>
    <row r="75" spans="1:26" x14ac:dyDescent="0.2">
      <c r="A75">
        <f t="shared" si="7"/>
        <v>47</v>
      </c>
      <c r="C75" t="e">
        <f t="shared" si="12"/>
        <v>#N/A</v>
      </c>
      <c r="D75" t="e">
        <f t="shared" si="13"/>
        <v>#N/A</v>
      </c>
      <c r="E75" t="e">
        <f t="shared" si="14"/>
        <v>#N/A</v>
      </c>
      <c r="F75" t="e">
        <f t="shared" si="11"/>
        <v>#N/A</v>
      </c>
      <c r="G75" t="e">
        <f t="shared" si="11"/>
        <v>#N/A</v>
      </c>
      <c r="H75" t="e">
        <f t="shared" si="11"/>
        <v>#N/A</v>
      </c>
      <c r="I75" t="e">
        <f t="shared" si="11"/>
        <v>#N/A</v>
      </c>
      <c r="J75" t="e">
        <f t="shared" si="11"/>
        <v>#N/A</v>
      </c>
      <c r="K75" t="e">
        <f t="shared" si="11"/>
        <v>#N/A</v>
      </c>
      <c r="L75" t="e">
        <f t="shared" si="11"/>
        <v>#N/A</v>
      </c>
      <c r="M75" t="e">
        <f t="shared" si="11"/>
        <v>#N/A</v>
      </c>
      <c r="N75" t="e">
        <f t="shared" si="11"/>
        <v>#N/A</v>
      </c>
      <c r="O75" t="e">
        <f t="shared" si="11"/>
        <v>#N/A</v>
      </c>
      <c r="P75" t="e">
        <f t="shared" si="11"/>
        <v>#N/A</v>
      </c>
      <c r="Q75" t="e">
        <f t="shared" si="11"/>
        <v>#N/A</v>
      </c>
      <c r="R75" t="e">
        <f t="shared" si="11"/>
        <v>#N/A</v>
      </c>
      <c r="S75" t="e">
        <f t="shared" si="11"/>
        <v>#N/A</v>
      </c>
      <c r="T75" t="e">
        <f t="shared" si="11"/>
        <v>#N/A</v>
      </c>
      <c r="U75" t="e">
        <f t="shared" si="11"/>
        <v>#N/A</v>
      </c>
      <c r="V75" t="e">
        <f t="shared" si="11"/>
        <v>#N/A</v>
      </c>
      <c r="X75" t="e">
        <f t="shared" si="15"/>
        <v>#N/A</v>
      </c>
      <c r="Y75" t="e">
        <f t="shared" si="16"/>
        <v>#N/A</v>
      </c>
      <c r="Z75" t="e">
        <f t="shared" si="17"/>
        <v>#N/A</v>
      </c>
    </row>
    <row r="76" spans="1:26" x14ac:dyDescent="0.2">
      <c r="A76">
        <f t="shared" si="7"/>
        <v>47</v>
      </c>
      <c r="C76" t="e">
        <f t="shared" si="12"/>
        <v>#N/A</v>
      </c>
      <c r="D76" t="e">
        <f t="shared" si="13"/>
        <v>#N/A</v>
      </c>
      <c r="E76" t="e">
        <f t="shared" si="14"/>
        <v>#N/A</v>
      </c>
      <c r="F76" t="e">
        <f t="shared" si="11"/>
        <v>#N/A</v>
      </c>
      <c r="G76" t="e">
        <f t="shared" si="11"/>
        <v>#N/A</v>
      </c>
      <c r="H76" t="e">
        <f t="shared" si="11"/>
        <v>#N/A</v>
      </c>
      <c r="I76" t="e">
        <f t="shared" si="11"/>
        <v>#N/A</v>
      </c>
      <c r="J76" t="e">
        <f t="shared" si="11"/>
        <v>#N/A</v>
      </c>
      <c r="K76" t="e">
        <f t="shared" si="11"/>
        <v>#N/A</v>
      </c>
      <c r="L76" t="e">
        <f t="shared" si="11"/>
        <v>#N/A</v>
      </c>
      <c r="M76" t="e">
        <f t="shared" si="11"/>
        <v>#N/A</v>
      </c>
      <c r="N76" t="e">
        <f t="shared" si="11"/>
        <v>#N/A</v>
      </c>
      <c r="O76" t="e">
        <f t="shared" si="11"/>
        <v>#N/A</v>
      </c>
      <c r="P76" t="e">
        <f t="shared" si="11"/>
        <v>#N/A</v>
      </c>
      <c r="Q76" t="e">
        <f t="shared" si="11"/>
        <v>#N/A</v>
      </c>
      <c r="R76" t="e">
        <f t="shared" si="11"/>
        <v>#N/A</v>
      </c>
      <c r="S76" t="e">
        <f t="shared" si="11"/>
        <v>#N/A</v>
      </c>
      <c r="T76" t="e">
        <f t="shared" si="11"/>
        <v>#N/A</v>
      </c>
      <c r="U76" t="e">
        <f t="shared" si="11"/>
        <v>#N/A</v>
      </c>
      <c r="V76" t="e">
        <f t="shared" si="11"/>
        <v>#N/A</v>
      </c>
      <c r="X76" t="e">
        <f t="shared" si="15"/>
        <v>#N/A</v>
      </c>
      <c r="Y76" t="e">
        <f t="shared" si="16"/>
        <v>#N/A</v>
      </c>
      <c r="Z76" t="e">
        <f t="shared" si="17"/>
        <v>#N/A</v>
      </c>
    </row>
    <row r="77" spans="1:26" x14ac:dyDescent="0.2">
      <c r="A77">
        <f t="shared" si="7"/>
        <v>47</v>
      </c>
      <c r="C77" t="e">
        <f t="shared" si="12"/>
        <v>#N/A</v>
      </c>
      <c r="D77" t="e">
        <f t="shared" si="13"/>
        <v>#N/A</v>
      </c>
      <c r="E77" t="e">
        <f t="shared" si="14"/>
        <v>#N/A</v>
      </c>
      <c r="F77" t="e">
        <f t="shared" si="11"/>
        <v>#N/A</v>
      </c>
      <c r="G77" t="e">
        <f t="shared" si="11"/>
        <v>#N/A</v>
      </c>
      <c r="H77" t="e">
        <f t="shared" si="11"/>
        <v>#N/A</v>
      </c>
      <c r="I77" t="e">
        <f t="shared" si="11"/>
        <v>#N/A</v>
      </c>
      <c r="J77" t="e">
        <f t="shared" si="11"/>
        <v>#N/A</v>
      </c>
      <c r="K77" t="e">
        <f t="shared" si="11"/>
        <v>#N/A</v>
      </c>
      <c r="L77" t="e">
        <f t="shared" si="11"/>
        <v>#N/A</v>
      </c>
      <c r="M77" t="e">
        <f t="shared" si="11"/>
        <v>#N/A</v>
      </c>
      <c r="N77" t="e">
        <f t="shared" si="11"/>
        <v>#N/A</v>
      </c>
      <c r="O77" t="e">
        <f t="shared" si="11"/>
        <v>#N/A</v>
      </c>
      <c r="P77" t="e">
        <f t="shared" si="11"/>
        <v>#N/A</v>
      </c>
      <c r="Q77" t="e">
        <f t="shared" si="11"/>
        <v>#N/A</v>
      </c>
      <c r="R77" t="e">
        <f t="shared" si="11"/>
        <v>#N/A</v>
      </c>
      <c r="S77" t="e">
        <f t="shared" si="11"/>
        <v>#N/A</v>
      </c>
      <c r="T77" t="e">
        <f t="shared" si="11"/>
        <v>#N/A</v>
      </c>
      <c r="U77" t="e">
        <f t="shared" si="11"/>
        <v>#N/A</v>
      </c>
      <c r="V77" t="e">
        <f t="shared" si="11"/>
        <v>#N/A</v>
      </c>
      <c r="X77" t="e">
        <f t="shared" si="15"/>
        <v>#N/A</v>
      </c>
      <c r="Y77" t="e">
        <f t="shared" si="16"/>
        <v>#N/A</v>
      </c>
      <c r="Z77" t="e">
        <f t="shared" si="17"/>
        <v>#N/A</v>
      </c>
    </row>
    <row r="78" spans="1:26" x14ac:dyDescent="0.2">
      <c r="A78">
        <f t="shared" si="7"/>
        <v>47</v>
      </c>
      <c r="C78" t="e">
        <f t="shared" si="12"/>
        <v>#N/A</v>
      </c>
      <c r="D78" t="e">
        <f t="shared" si="13"/>
        <v>#N/A</v>
      </c>
      <c r="E78" t="e">
        <f t="shared" si="14"/>
        <v>#N/A</v>
      </c>
      <c r="F78" t="e">
        <f t="shared" si="11"/>
        <v>#N/A</v>
      </c>
      <c r="G78" t="e">
        <f t="shared" si="11"/>
        <v>#N/A</v>
      </c>
      <c r="H78" t="e">
        <f t="shared" si="11"/>
        <v>#N/A</v>
      </c>
      <c r="I78" t="e">
        <f t="shared" si="11"/>
        <v>#N/A</v>
      </c>
      <c r="J78" t="e">
        <f t="shared" si="11"/>
        <v>#N/A</v>
      </c>
      <c r="K78" t="e">
        <f t="shared" si="11"/>
        <v>#N/A</v>
      </c>
      <c r="L78" t="e">
        <f t="shared" si="11"/>
        <v>#N/A</v>
      </c>
      <c r="M78" t="e">
        <f t="shared" si="11"/>
        <v>#N/A</v>
      </c>
      <c r="N78" t="e">
        <f t="shared" si="11"/>
        <v>#N/A</v>
      </c>
      <c r="O78" t="e">
        <f t="shared" si="11"/>
        <v>#N/A</v>
      </c>
      <c r="P78" t="e">
        <f t="shared" si="11"/>
        <v>#N/A</v>
      </c>
      <c r="Q78" t="e">
        <f t="shared" si="11"/>
        <v>#N/A</v>
      </c>
      <c r="R78" t="e">
        <f t="shared" si="11"/>
        <v>#N/A</v>
      </c>
      <c r="S78" t="e">
        <f t="shared" si="11"/>
        <v>#N/A</v>
      </c>
      <c r="T78" t="e">
        <f t="shared" si="11"/>
        <v>#N/A</v>
      </c>
      <c r="U78" t="e">
        <f t="shared" si="11"/>
        <v>#N/A</v>
      </c>
      <c r="V78" t="e">
        <f t="shared" si="11"/>
        <v>#N/A</v>
      </c>
      <c r="X78" t="e">
        <f t="shared" si="15"/>
        <v>#N/A</v>
      </c>
      <c r="Y78" t="e">
        <f t="shared" si="16"/>
        <v>#N/A</v>
      </c>
      <c r="Z78" t="e">
        <f t="shared" si="17"/>
        <v>#N/A</v>
      </c>
    </row>
    <row r="79" spans="1:26" x14ac:dyDescent="0.2">
      <c r="A79">
        <f t="shared" si="7"/>
        <v>46</v>
      </c>
      <c r="C79" t="e">
        <f t="shared" si="12"/>
        <v>#N/A</v>
      </c>
      <c r="D79" t="e">
        <f t="shared" si="13"/>
        <v>#N/A</v>
      </c>
      <c r="E79" t="e">
        <f t="shared" si="14"/>
        <v>#N/A</v>
      </c>
      <c r="F79" t="e">
        <f t="shared" si="11"/>
        <v>#N/A</v>
      </c>
      <c r="G79" t="e">
        <f t="shared" si="11"/>
        <v>#N/A</v>
      </c>
      <c r="H79" t="e">
        <f t="shared" si="11"/>
        <v>#N/A</v>
      </c>
      <c r="I79" t="e">
        <f t="shared" si="11"/>
        <v>#N/A</v>
      </c>
      <c r="J79" t="e">
        <f t="shared" si="11"/>
        <v>#N/A</v>
      </c>
      <c r="K79" t="e">
        <f t="shared" si="11"/>
        <v>#N/A</v>
      </c>
      <c r="L79" t="e">
        <f t="shared" si="11"/>
        <v>#N/A</v>
      </c>
      <c r="M79" t="e">
        <f t="shared" si="11"/>
        <v>#N/A</v>
      </c>
      <c r="N79" t="e">
        <f t="shared" si="11"/>
        <v>#N/A</v>
      </c>
      <c r="O79" t="e">
        <f t="shared" si="11"/>
        <v>#N/A</v>
      </c>
      <c r="P79" t="e">
        <f t="shared" si="11"/>
        <v>#N/A</v>
      </c>
      <c r="Q79" t="e">
        <f t="shared" si="11"/>
        <v>#N/A</v>
      </c>
      <c r="R79" t="e">
        <f t="shared" si="11"/>
        <v>#N/A</v>
      </c>
      <c r="S79" t="e">
        <f t="shared" si="11"/>
        <v>#N/A</v>
      </c>
      <c r="T79" t="e">
        <f t="shared" si="11"/>
        <v>#N/A</v>
      </c>
      <c r="U79" t="e">
        <f t="shared" si="11"/>
        <v>#N/A</v>
      </c>
      <c r="V79" t="e">
        <f t="shared" si="11"/>
        <v>#N/A</v>
      </c>
      <c r="X79" t="e">
        <f t="shared" si="15"/>
        <v>#N/A</v>
      </c>
      <c r="Y79" t="e">
        <f t="shared" si="16"/>
        <v>#N/A</v>
      </c>
      <c r="Z79" t="e">
        <f t="shared" si="17"/>
        <v>#N/A</v>
      </c>
    </row>
    <row r="80" spans="1:26" x14ac:dyDescent="0.2">
      <c r="A80">
        <f t="shared" si="7"/>
        <v>46</v>
      </c>
      <c r="C80" t="e">
        <f t="shared" si="12"/>
        <v>#N/A</v>
      </c>
      <c r="D80" t="e">
        <f t="shared" si="13"/>
        <v>#N/A</v>
      </c>
      <c r="E80" t="e">
        <f t="shared" si="14"/>
        <v>#N/A</v>
      </c>
      <c r="F80" t="e">
        <f t="shared" si="11"/>
        <v>#N/A</v>
      </c>
      <c r="G80" t="e">
        <f t="shared" si="11"/>
        <v>#N/A</v>
      </c>
      <c r="H80" t="e">
        <f t="shared" si="11"/>
        <v>#N/A</v>
      </c>
      <c r="I80" t="e">
        <f t="shared" si="11"/>
        <v>#N/A</v>
      </c>
      <c r="J80" t="e">
        <f t="shared" si="11"/>
        <v>#N/A</v>
      </c>
      <c r="K80" t="e">
        <f t="shared" si="11"/>
        <v>#N/A</v>
      </c>
      <c r="L80" t="e">
        <f t="shared" si="11"/>
        <v>#N/A</v>
      </c>
      <c r="M80" t="e">
        <f t="shared" si="11"/>
        <v>#N/A</v>
      </c>
      <c r="N80" t="e">
        <f t="shared" si="11"/>
        <v>#N/A</v>
      </c>
      <c r="O80" t="e">
        <f t="shared" si="11"/>
        <v>#N/A</v>
      </c>
      <c r="P80" t="e">
        <f t="shared" si="11"/>
        <v>#N/A</v>
      </c>
      <c r="Q80" t="e">
        <f t="shared" si="11"/>
        <v>#N/A</v>
      </c>
      <c r="R80" t="e">
        <f t="shared" si="11"/>
        <v>#N/A</v>
      </c>
      <c r="S80" t="e">
        <f t="shared" si="11"/>
        <v>#N/A</v>
      </c>
      <c r="T80" t="e">
        <f t="shared" si="11"/>
        <v>#N/A</v>
      </c>
      <c r="U80" t="e">
        <f t="shared" si="11"/>
        <v>#N/A</v>
      </c>
      <c r="V80" t="e">
        <f t="shared" si="11"/>
        <v>#N/A</v>
      </c>
      <c r="X80" t="e">
        <f t="shared" si="15"/>
        <v>#N/A</v>
      </c>
      <c r="Y80" t="e">
        <f t="shared" si="16"/>
        <v>#N/A</v>
      </c>
      <c r="Z80" t="e">
        <f t="shared" si="17"/>
        <v>#N/A</v>
      </c>
    </row>
    <row r="81" spans="1:26" x14ac:dyDescent="0.2">
      <c r="A81">
        <f t="shared" si="7"/>
        <v>46</v>
      </c>
      <c r="C81" t="e">
        <f t="shared" si="12"/>
        <v>#N/A</v>
      </c>
      <c r="D81" t="e">
        <f t="shared" si="13"/>
        <v>#N/A</v>
      </c>
      <c r="E81" t="e">
        <f t="shared" si="14"/>
        <v>#N/A</v>
      </c>
      <c r="F81" t="e">
        <f t="shared" si="11"/>
        <v>#N/A</v>
      </c>
      <c r="G81" t="e">
        <f t="shared" si="11"/>
        <v>#N/A</v>
      </c>
      <c r="H81" t="e">
        <f t="shared" si="11"/>
        <v>#N/A</v>
      </c>
      <c r="I81" t="e">
        <f t="shared" si="11"/>
        <v>#N/A</v>
      </c>
      <c r="J81" t="e">
        <f t="shared" si="11"/>
        <v>#N/A</v>
      </c>
      <c r="K81" t="e">
        <f t="shared" si="11"/>
        <v>#N/A</v>
      </c>
      <c r="L81" t="e">
        <f t="shared" si="11"/>
        <v>#N/A</v>
      </c>
      <c r="M81" t="e">
        <f t="shared" si="11"/>
        <v>#N/A</v>
      </c>
      <c r="N81" t="e">
        <f t="shared" si="11"/>
        <v>#N/A</v>
      </c>
      <c r="O81" t="e">
        <f t="shared" si="11"/>
        <v>#N/A</v>
      </c>
      <c r="P81" t="e">
        <f t="shared" si="11"/>
        <v>#N/A</v>
      </c>
      <c r="Q81" t="e">
        <f t="shared" si="11"/>
        <v>#N/A</v>
      </c>
      <c r="R81" t="e">
        <f t="shared" si="11"/>
        <v>#N/A</v>
      </c>
      <c r="S81" t="e">
        <f t="shared" si="11"/>
        <v>#N/A</v>
      </c>
      <c r="T81" t="e">
        <f t="shared" si="11"/>
        <v>#N/A</v>
      </c>
      <c r="U81" t="e">
        <f t="shared" si="11"/>
        <v>#N/A</v>
      </c>
      <c r="V81" t="e">
        <f t="shared" si="11"/>
        <v>#N/A</v>
      </c>
      <c r="X81" t="e">
        <f t="shared" si="15"/>
        <v>#N/A</v>
      </c>
      <c r="Y81" t="e">
        <f t="shared" si="16"/>
        <v>#N/A</v>
      </c>
      <c r="Z81" t="e">
        <f t="shared" si="17"/>
        <v>#N/A</v>
      </c>
    </row>
    <row r="82" spans="1:26" x14ac:dyDescent="0.2">
      <c r="A82">
        <f t="shared" si="7"/>
        <v>46</v>
      </c>
      <c r="C82" t="e">
        <f t="shared" si="12"/>
        <v>#N/A</v>
      </c>
      <c r="D82" t="e">
        <f t="shared" si="13"/>
        <v>#N/A</v>
      </c>
      <c r="E82" t="e">
        <f t="shared" si="14"/>
        <v>#N/A</v>
      </c>
      <c r="F82" t="e">
        <f t="shared" si="11"/>
        <v>#N/A</v>
      </c>
      <c r="G82" t="e">
        <f t="shared" si="11"/>
        <v>#N/A</v>
      </c>
      <c r="H82" t="e">
        <f t="shared" si="11"/>
        <v>#N/A</v>
      </c>
      <c r="I82" t="e">
        <f t="shared" si="11"/>
        <v>#N/A</v>
      </c>
      <c r="J82" t="e">
        <f t="shared" si="11"/>
        <v>#N/A</v>
      </c>
      <c r="K82" t="e">
        <f t="shared" si="11"/>
        <v>#N/A</v>
      </c>
      <c r="L82" t="e">
        <f t="shared" si="11"/>
        <v>#N/A</v>
      </c>
      <c r="M82" t="e">
        <f t="shared" si="11"/>
        <v>#N/A</v>
      </c>
      <c r="N82" t="e">
        <f t="shared" si="11"/>
        <v>#N/A</v>
      </c>
      <c r="O82" t="e">
        <f t="shared" si="11"/>
        <v>#N/A</v>
      </c>
      <c r="P82" t="e">
        <f t="shared" si="11"/>
        <v>#N/A</v>
      </c>
      <c r="Q82" t="e">
        <f t="shared" si="11"/>
        <v>#N/A</v>
      </c>
      <c r="R82" t="e">
        <f t="shared" si="11"/>
        <v>#N/A</v>
      </c>
      <c r="S82" t="e">
        <f t="shared" si="11"/>
        <v>#N/A</v>
      </c>
      <c r="T82" t="e">
        <f t="shared" si="11"/>
        <v>#N/A</v>
      </c>
      <c r="U82" t="e">
        <f t="shared" si="11"/>
        <v>#N/A</v>
      </c>
      <c r="V82" t="e">
        <f t="shared" si="11"/>
        <v>#N/A</v>
      </c>
      <c r="X82" t="e">
        <f t="shared" si="15"/>
        <v>#N/A</v>
      </c>
      <c r="Y82" t="e">
        <f t="shared" si="16"/>
        <v>#N/A</v>
      </c>
      <c r="Z82" t="e">
        <f t="shared" si="17"/>
        <v>#N/A</v>
      </c>
    </row>
    <row r="83" spans="1:26" x14ac:dyDescent="0.2">
      <c r="A83">
        <f t="shared" si="7"/>
        <v>46</v>
      </c>
      <c r="C83" t="e">
        <f t="shared" si="12"/>
        <v>#N/A</v>
      </c>
      <c r="D83" t="e">
        <f t="shared" si="13"/>
        <v>#N/A</v>
      </c>
      <c r="E83" t="e">
        <f t="shared" si="14"/>
        <v>#N/A</v>
      </c>
      <c r="F83" t="e">
        <f t="shared" ref="F83:V97" si="18">F$4*(1+F$3)^(-($A83+52*(F$1-1)))</f>
        <v>#N/A</v>
      </c>
      <c r="G83" t="e">
        <f t="shared" si="18"/>
        <v>#N/A</v>
      </c>
      <c r="H83" t="e">
        <f t="shared" si="18"/>
        <v>#N/A</v>
      </c>
      <c r="I83" t="e">
        <f t="shared" si="18"/>
        <v>#N/A</v>
      </c>
      <c r="J83" t="e">
        <f t="shared" si="18"/>
        <v>#N/A</v>
      </c>
      <c r="K83" t="e">
        <f t="shared" si="18"/>
        <v>#N/A</v>
      </c>
      <c r="L83" t="e">
        <f t="shared" si="18"/>
        <v>#N/A</v>
      </c>
      <c r="M83" t="e">
        <f t="shared" si="18"/>
        <v>#N/A</v>
      </c>
      <c r="N83" t="e">
        <f t="shared" si="18"/>
        <v>#N/A</v>
      </c>
      <c r="O83" t="e">
        <f t="shared" si="18"/>
        <v>#N/A</v>
      </c>
      <c r="P83" t="e">
        <f t="shared" si="18"/>
        <v>#N/A</v>
      </c>
      <c r="Q83" t="e">
        <f t="shared" si="18"/>
        <v>#N/A</v>
      </c>
      <c r="R83" t="e">
        <f t="shared" si="18"/>
        <v>#N/A</v>
      </c>
      <c r="S83" t="e">
        <f t="shared" si="18"/>
        <v>#N/A</v>
      </c>
      <c r="T83" t="e">
        <f t="shared" si="18"/>
        <v>#N/A</v>
      </c>
      <c r="U83" t="e">
        <f t="shared" si="18"/>
        <v>#N/A</v>
      </c>
      <c r="V83" t="e">
        <f t="shared" si="18"/>
        <v>#N/A</v>
      </c>
      <c r="X83" t="e">
        <f t="shared" si="15"/>
        <v>#N/A</v>
      </c>
      <c r="Y83" t="e">
        <f t="shared" si="16"/>
        <v>#N/A</v>
      </c>
      <c r="Z83" t="e">
        <f t="shared" si="17"/>
        <v>#N/A</v>
      </c>
    </row>
    <row r="84" spans="1:26" x14ac:dyDescent="0.2">
      <c r="A84">
        <f t="shared" ref="A84:A147" si="19">A72-1</f>
        <v>46</v>
      </c>
      <c r="C84" t="e">
        <f t="shared" si="12"/>
        <v>#N/A</v>
      </c>
      <c r="D84" t="e">
        <f t="shared" si="13"/>
        <v>#N/A</v>
      </c>
      <c r="E84" t="e">
        <f t="shared" si="14"/>
        <v>#N/A</v>
      </c>
      <c r="F84" t="e">
        <f t="shared" si="18"/>
        <v>#N/A</v>
      </c>
      <c r="G84" t="e">
        <f t="shared" si="18"/>
        <v>#N/A</v>
      </c>
      <c r="H84" t="e">
        <f t="shared" si="18"/>
        <v>#N/A</v>
      </c>
      <c r="I84" t="e">
        <f t="shared" si="18"/>
        <v>#N/A</v>
      </c>
      <c r="J84" t="e">
        <f t="shared" si="18"/>
        <v>#N/A</v>
      </c>
      <c r="K84" t="e">
        <f t="shared" si="18"/>
        <v>#N/A</v>
      </c>
      <c r="L84" t="e">
        <f t="shared" si="18"/>
        <v>#N/A</v>
      </c>
      <c r="M84" t="e">
        <f t="shared" si="18"/>
        <v>#N/A</v>
      </c>
      <c r="N84" t="e">
        <f t="shared" si="18"/>
        <v>#N/A</v>
      </c>
      <c r="O84" t="e">
        <f t="shared" si="18"/>
        <v>#N/A</v>
      </c>
      <c r="P84" t="e">
        <f t="shared" si="18"/>
        <v>#N/A</v>
      </c>
      <c r="Q84" t="e">
        <f t="shared" si="18"/>
        <v>#N/A</v>
      </c>
      <c r="R84" t="e">
        <f t="shared" si="18"/>
        <v>#N/A</v>
      </c>
      <c r="S84" t="e">
        <f t="shared" si="18"/>
        <v>#N/A</v>
      </c>
      <c r="T84" t="e">
        <f t="shared" si="18"/>
        <v>#N/A</v>
      </c>
      <c r="U84" t="e">
        <f t="shared" si="18"/>
        <v>#N/A</v>
      </c>
      <c r="V84" t="e">
        <f t="shared" si="18"/>
        <v>#N/A</v>
      </c>
      <c r="X84" t="e">
        <f t="shared" si="15"/>
        <v>#N/A</v>
      </c>
      <c r="Y84" t="e">
        <f t="shared" si="16"/>
        <v>#N/A</v>
      </c>
      <c r="Z84" t="e">
        <f t="shared" si="17"/>
        <v>#N/A</v>
      </c>
    </row>
    <row r="85" spans="1:26" x14ac:dyDescent="0.2">
      <c r="A85">
        <f t="shared" si="19"/>
        <v>46</v>
      </c>
      <c r="C85" t="e">
        <f t="shared" si="12"/>
        <v>#N/A</v>
      </c>
      <c r="D85" t="e">
        <f t="shared" si="13"/>
        <v>#N/A</v>
      </c>
      <c r="E85" t="e">
        <f t="shared" si="14"/>
        <v>#N/A</v>
      </c>
      <c r="F85" t="e">
        <f t="shared" si="18"/>
        <v>#N/A</v>
      </c>
      <c r="G85" t="e">
        <f t="shared" si="18"/>
        <v>#N/A</v>
      </c>
      <c r="H85" t="e">
        <f t="shared" si="18"/>
        <v>#N/A</v>
      </c>
      <c r="I85" t="e">
        <f t="shared" si="18"/>
        <v>#N/A</v>
      </c>
      <c r="J85" t="e">
        <f t="shared" si="18"/>
        <v>#N/A</v>
      </c>
      <c r="K85" t="e">
        <f t="shared" si="18"/>
        <v>#N/A</v>
      </c>
      <c r="L85" t="e">
        <f t="shared" si="18"/>
        <v>#N/A</v>
      </c>
      <c r="M85" t="e">
        <f t="shared" si="18"/>
        <v>#N/A</v>
      </c>
      <c r="N85" t="e">
        <f t="shared" si="18"/>
        <v>#N/A</v>
      </c>
      <c r="O85" t="e">
        <f t="shared" si="18"/>
        <v>#N/A</v>
      </c>
      <c r="P85" t="e">
        <f t="shared" si="18"/>
        <v>#N/A</v>
      </c>
      <c r="Q85" t="e">
        <f t="shared" si="18"/>
        <v>#N/A</v>
      </c>
      <c r="R85" t="e">
        <f t="shared" si="18"/>
        <v>#N/A</v>
      </c>
      <c r="S85" t="e">
        <f t="shared" si="18"/>
        <v>#N/A</v>
      </c>
      <c r="T85" t="e">
        <f t="shared" si="18"/>
        <v>#N/A</v>
      </c>
      <c r="U85" t="e">
        <f t="shared" si="18"/>
        <v>#N/A</v>
      </c>
      <c r="V85" t="e">
        <f t="shared" si="18"/>
        <v>#N/A</v>
      </c>
      <c r="X85" t="e">
        <f t="shared" si="15"/>
        <v>#N/A</v>
      </c>
      <c r="Y85" t="e">
        <f t="shared" si="16"/>
        <v>#N/A</v>
      </c>
      <c r="Z85" t="e">
        <f t="shared" si="17"/>
        <v>#N/A</v>
      </c>
    </row>
    <row r="86" spans="1:26" x14ac:dyDescent="0.2">
      <c r="A86">
        <f t="shared" si="19"/>
        <v>46</v>
      </c>
      <c r="C86" t="e">
        <f t="shared" si="12"/>
        <v>#N/A</v>
      </c>
      <c r="D86" t="e">
        <f t="shared" si="13"/>
        <v>#N/A</v>
      </c>
      <c r="E86" t="e">
        <f t="shared" si="14"/>
        <v>#N/A</v>
      </c>
      <c r="F86" t="e">
        <f t="shared" si="18"/>
        <v>#N/A</v>
      </c>
      <c r="G86" t="e">
        <f t="shared" si="18"/>
        <v>#N/A</v>
      </c>
      <c r="H86" t="e">
        <f t="shared" si="18"/>
        <v>#N/A</v>
      </c>
      <c r="I86" t="e">
        <f t="shared" si="18"/>
        <v>#N/A</v>
      </c>
      <c r="J86" t="e">
        <f t="shared" si="18"/>
        <v>#N/A</v>
      </c>
      <c r="K86" t="e">
        <f t="shared" si="18"/>
        <v>#N/A</v>
      </c>
      <c r="L86" t="e">
        <f t="shared" si="18"/>
        <v>#N/A</v>
      </c>
      <c r="M86" t="e">
        <f t="shared" si="18"/>
        <v>#N/A</v>
      </c>
      <c r="N86" t="e">
        <f t="shared" si="18"/>
        <v>#N/A</v>
      </c>
      <c r="O86" t="e">
        <f t="shared" si="18"/>
        <v>#N/A</v>
      </c>
      <c r="P86" t="e">
        <f t="shared" si="18"/>
        <v>#N/A</v>
      </c>
      <c r="Q86" t="e">
        <f t="shared" si="18"/>
        <v>#N/A</v>
      </c>
      <c r="R86" t="e">
        <f t="shared" si="18"/>
        <v>#N/A</v>
      </c>
      <c r="S86" t="e">
        <f t="shared" si="18"/>
        <v>#N/A</v>
      </c>
      <c r="T86" t="e">
        <f t="shared" si="18"/>
        <v>#N/A</v>
      </c>
      <c r="U86" t="e">
        <f t="shared" si="18"/>
        <v>#N/A</v>
      </c>
      <c r="V86" t="e">
        <f t="shared" si="18"/>
        <v>#N/A</v>
      </c>
      <c r="X86" t="e">
        <f t="shared" si="15"/>
        <v>#N/A</v>
      </c>
      <c r="Y86" t="e">
        <f t="shared" si="16"/>
        <v>#N/A</v>
      </c>
      <c r="Z86" t="e">
        <f t="shared" si="17"/>
        <v>#N/A</v>
      </c>
    </row>
    <row r="87" spans="1:26" x14ac:dyDescent="0.2">
      <c r="A87">
        <f t="shared" si="19"/>
        <v>46</v>
      </c>
      <c r="C87" t="e">
        <f t="shared" si="12"/>
        <v>#N/A</v>
      </c>
      <c r="D87" t="e">
        <f t="shared" si="13"/>
        <v>#N/A</v>
      </c>
      <c r="E87" t="e">
        <f t="shared" si="14"/>
        <v>#N/A</v>
      </c>
      <c r="F87" t="e">
        <f t="shared" si="18"/>
        <v>#N/A</v>
      </c>
      <c r="G87" t="e">
        <f t="shared" si="18"/>
        <v>#N/A</v>
      </c>
      <c r="H87" t="e">
        <f t="shared" si="18"/>
        <v>#N/A</v>
      </c>
      <c r="I87" t="e">
        <f t="shared" si="18"/>
        <v>#N/A</v>
      </c>
      <c r="J87" t="e">
        <f t="shared" si="18"/>
        <v>#N/A</v>
      </c>
      <c r="K87" t="e">
        <f t="shared" si="18"/>
        <v>#N/A</v>
      </c>
      <c r="L87" t="e">
        <f t="shared" si="18"/>
        <v>#N/A</v>
      </c>
      <c r="M87" t="e">
        <f t="shared" si="18"/>
        <v>#N/A</v>
      </c>
      <c r="N87" t="e">
        <f t="shared" si="18"/>
        <v>#N/A</v>
      </c>
      <c r="O87" t="e">
        <f t="shared" si="18"/>
        <v>#N/A</v>
      </c>
      <c r="P87" t="e">
        <f t="shared" si="18"/>
        <v>#N/A</v>
      </c>
      <c r="Q87" t="e">
        <f t="shared" si="18"/>
        <v>#N/A</v>
      </c>
      <c r="R87" t="e">
        <f t="shared" si="18"/>
        <v>#N/A</v>
      </c>
      <c r="S87" t="e">
        <f t="shared" si="18"/>
        <v>#N/A</v>
      </c>
      <c r="T87" t="e">
        <f t="shared" si="18"/>
        <v>#N/A</v>
      </c>
      <c r="U87" t="e">
        <f t="shared" si="18"/>
        <v>#N/A</v>
      </c>
      <c r="V87" t="e">
        <f t="shared" si="18"/>
        <v>#N/A</v>
      </c>
      <c r="X87" t="e">
        <f t="shared" si="15"/>
        <v>#N/A</v>
      </c>
      <c r="Y87" t="e">
        <f t="shared" si="16"/>
        <v>#N/A</v>
      </c>
      <c r="Z87" t="e">
        <f t="shared" si="17"/>
        <v>#N/A</v>
      </c>
    </row>
    <row r="88" spans="1:26" x14ac:dyDescent="0.2">
      <c r="A88">
        <f t="shared" si="19"/>
        <v>46</v>
      </c>
      <c r="C88" t="e">
        <f t="shared" si="12"/>
        <v>#N/A</v>
      </c>
      <c r="D88" t="e">
        <f t="shared" si="13"/>
        <v>#N/A</v>
      </c>
      <c r="E88" t="e">
        <f t="shared" si="14"/>
        <v>#N/A</v>
      </c>
      <c r="F88" t="e">
        <f t="shared" si="18"/>
        <v>#N/A</v>
      </c>
      <c r="G88" t="e">
        <f t="shared" si="18"/>
        <v>#N/A</v>
      </c>
      <c r="H88" t="e">
        <f t="shared" si="18"/>
        <v>#N/A</v>
      </c>
      <c r="I88" t="e">
        <f t="shared" si="18"/>
        <v>#N/A</v>
      </c>
      <c r="J88" t="e">
        <f t="shared" si="18"/>
        <v>#N/A</v>
      </c>
      <c r="K88" t="e">
        <f t="shared" si="18"/>
        <v>#N/A</v>
      </c>
      <c r="L88" t="e">
        <f t="shared" si="18"/>
        <v>#N/A</v>
      </c>
      <c r="M88" t="e">
        <f t="shared" si="18"/>
        <v>#N/A</v>
      </c>
      <c r="N88" t="e">
        <f t="shared" si="18"/>
        <v>#N/A</v>
      </c>
      <c r="O88" t="e">
        <f t="shared" si="18"/>
        <v>#N/A</v>
      </c>
      <c r="P88" t="e">
        <f t="shared" si="18"/>
        <v>#N/A</v>
      </c>
      <c r="Q88" t="e">
        <f t="shared" si="18"/>
        <v>#N/A</v>
      </c>
      <c r="R88" t="e">
        <f t="shared" si="18"/>
        <v>#N/A</v>
      </c>
      <c r="S88" t="e">
        <f t="shared" si="18"/>
        <v>#N/A</v>
      </c>
      <c r="T88" t="e">
        <f t="shared" si="18"/>
        <v>#N/A</v>
      </c>
      <c r="U88" t="e">
        <f t="shared" si="18"/>
        <v>#N/A</v>
      </c>
      <c r="V88" t="e">
        <f t="shared" si="18"/>
        <v>#N/A</v>
      </c>
      <c r="X88" t="e">
        <f t="shared" si="15"/>
        <v>#N/A</v>
      </c>
      <c r="Y88" t="e">
        <f t="shared" si="16"/>
        <v>#N/A</v>
      </c>
      <c r="Z88" t="e">
        <f t="shared" si="17"/>
        <v>#N/A</v>
      </c>
    </row>
    <row r="89" spans="1:26" x14ac:dyDescent="0.2">
      <c r="A89">
        <f t="shared" si="19"/>
        <v>46</v>
      </c>
      <c r="C89" t="e">
        <f t="shared" si="12"/>
        <v>#N/A</v>
      </c>
      <c r="D89" t="e">
        <f t="shared" si="13"/>
        <v>#N/A</v>
      </c>
      <c r="E89" t="e">
        <f t="shared" si="14"/>
        <v>#N/A</v>
      </c>
      <c r="F89" t="e">
        <f t="shared" si="18"/>
        <v>#N/A</v>
      </c>
      <c r="G89" t="e">
        <f t="shared" si="18"/>
        <v>#N/A</v>
      </c>
      <c r="H89" t="e">
        <f t="shared" si="18"/>
        <v>#N/A</v>
      </c>
      <c r="I89" t="e">
        <f t="shared" si="18"/>
        <v>#N/A</v>
      </c>
      <c r="J89" t="e">
        <f t="shared" si="18"/>
        <v>#N/A</v>
      </c>
      <c r="K89" t="e">
        <f t="shared" si="18"/>
        <v>#N/A</v>
      </c>
      <c r="L89" t="e">
        <f t="shared" si="18"/>
        <v>#N/A</v>
      </c>
      <c r="M89" t="e">
        <f t="shared" si="18"/>
        <v>#N/A</v>
      </c>
      <c r="N89" t="e">
        <f t="shared" si="18"/>
        <v>#N/A</v>
      </c>
      <c r="O89" t="e">
        <f t="shared" si="18"/>
        <v>#N/A</v>
      </c>
      <c r="P89" t="e">
        <f t="shared" si="18"/>
        <v>#N/A</v>
      </c>
      <c r="Q89" t="e">
        <f t="shared" si="18"/>
        <v>#N/A</v>
      </c>
      <c r="R89" t="e">
        <f t="shared" si="18"/>
        <v>#N/A</v>
      </c>
      <c r="S89" t="e">
        <f t="shared" si="18"/>
        <v>#N/A</v>
      </c>
      <c r="T89" t="e">
        <f t="shared" si="18"/>
        <v>#N/A</v>
      </c>
      <c r="U89" t="e">
        <f t="shared" si="18"/>
        <v>#N/A</v>
      </c>
      <c r="V89" t="e">
        <f t="shared" si="18"/>
        <v>#N/A</v>
      </c>
      <c r="X89" t="e">
        <f t="shared" si="15"/>
        <v>#N/A</v>
      </c>
      <c r="Y89" t="e">
        <f t="shared" si="16"/>
        <v>#N/A</v>
      </c>
      <c r="Z89" t="e">
        <f t="shared" si="17"/>
        <v>#N/A</v>
      </c>
    </row>
    <row r="90" spans="1:26" x14ac:dyDescent="0.2">
      <c r="A90">
        <f t="shared" si="19"/>
        <v>46</v>
      </c>
      <c r="C90" t="e">
        <f t="shared" si="12"/>
        <v>#N/A</v>
      </c>
      <c r="D90" t="e">
        <f t="shared" si="13"/>
        <v>#N/A</v>
      </c>
      <c r="E90" t="e">
        <f t="shared" si="14"/>
        <v>#N/A</v>
      </c>
      <c r="F90" t="e">
        <f t="shared" si="18"/>
        <v>#N/A</v>
      </c>
      <c r="G90" t="e">
        <f t="shared" si="18"/>
        <v>#N/A</v>
      </c>
      <c r="H90" t="e">
        <f t="shared" si="18"/>
        <v>#N/A</v>
      </c>
      <c r="I90" t="e">
        <f t="shared" si="18"/>
        <v>#N/A</v>
      </c>
      <c r="J90" t="e">
        <f t="shared" si="18"/>
        <v>#N/A</v>
      </c>
      <c r="K90" t="e">
        <f t="shared" si="18"/>
        <v>#N/A</v>
      </c>
      <c r="L90" t="e">
        <f t="shared" si="18"/>
        <v>#N/A</v>
      </c>
      <c r="M90" t="e">
        <f t="shared" si="18"/>
        <v>#N/A</v>
      </c>
      <c r="N90" t="e">
        <f t="shared" si="18"/>
        <v>#N/A</v>
      </c>
      <c r="O90" t="e">
        <f t="shared" si="18"/>
        <v>#N/A</v>
      </c>
      <c r="P90" t="e">
        <f t="shared" si="18"/>
        <v>#N/A</v>
      </c>
      <c r="Q90" t="e">
        <f t="shared" si="18"/>
        <v>#N/A</v>
      </c>
      <c r="R90" t="e">
        <f t="shared" si="18"/>
        <v>#N/A</v>
      </c>
      <c r="S90" t="e">
        <f t="shared" si="18"/>
        <v>#N/A</v>
      </c>
      <c r="T90" t="e">
        <f t="shared" si="18"/>
        <v>#N/A</v>
      </c>
      <c r="U90" t="e">
        <f t="shared" si="18"/>
        <v>#N/A</v>
      </c>
      <c r="V90" t="e">
        <f t="shared" si="18"/>
        <v>#N/A</v>
      </c>
      <c r="X90" t="e">
        <f t="shared" si="15"/>
        <v>#N/A</v>
      </c>
      <c r="Y90" t="e">
        <f t="shared" si="16"/>
        <v>#N/A</v>
      </c>
      <c r="Z90" t="e">
        <f t="shared" si="17"/>
        <v>#N/A</v>
      </c>
    </row>
    <row r="91" spans="1:26" x14ac:dyDescent="0.2">
      <c r="A91">
        <f t="shared" si="19"/>
        <v>45</v>
      </c>
      <c r="C91" t="e">
        <f t="shared" si="12"/>
        <v>#N/A</v>
      </c>
      <c r="D91" t="e">
        <f t="shared" si="13"/>
        <v>#N/A</v>
      </c>
      <c r="E91" t="e">
        <f t="shared" si="14"/>
        <v>#N/A</v>
      </c>
      <c r="F91" t="e">
        <f t="shared" si="18"/>
        <v>#N/A</v>
      </c>
      <c r="G91" t="e">
        <f t="shared" si="18"/>
        <v>#N/A</v>
      </c>
      <c r="H91" t="e">
        <f t="shared" si="18"/>
        <v>#N/A</v>
      </c>
      <c r="I91" t="e">
        <f t="shared" si="18"/>
        <v>#N/A</v>
      </c>
      <c r="J91" t="e">
        <f t="shared" si="18"/>
        <v>#N/A</v>
      </c>
      <c r="K91" t="e">
        <f t="shared" si="18"/>
        <v>#N/A</v>
      </c>
      <c r="L91" t="e">
        <f t="shared" si="18"/>
        <v>#N/A</v>
      </c>
      <c r="M91" t="e">
        <f t="shared" si="18"/>
        <v>#N/A</v>
      </c>
      <c r="N91" t="e">
        <f t="shared" si="18"/>
        <v>#N/A</v>
      </c>
      <c r="O91" t="e">
        <f t="shared" si="18"/>
        <v>#N/A</v>
      </c>
      <c r="P91" t="e">
        <f t="shared" si="18"/>
        <v>#N/A</v>
      </c>
      <c r="Q91" t="e">
        <f t="shared" si="18"/>
        <v>#N/A</v>
      </c>
      <c r="R91" t="e">
        <f t="shared" si="18"/>
        <v>#N/A</v>
      </c>
      <c r="S91" t="e">
        <f t="shared" si="18"/>
        <v>#N/A</v>
      </c>
      <c r="T91" t="e">
        <f t="shared" si="18"/>
        <v>#N/A</v>
      </c>
      <c r="U91" t="e">
        <f t="shared" si="18"/>
        <v>#N/A</v>
      </c>
      <c r="V91" t="e">
        <f t="shared" si="18"/>
        <v>#N/A</v>
      </c>
      <c r="X91" t="e">
        <f t="shared" si="15"/>
        <v>#N/A</v>
      </c>
      <c r="Y91" t="e">
        <f t="shared" si="16"/>
        <v>#N/A</v>
      </c>
      <c r="Z91" t="e">
        <f t="shared" si="17"/>
        <v>#N/A</v>
      </c>
    </row>
    <row r="92" spans="1:26" x14ac:dyDescent="0.2">
      <c r="A92">
        <f t="shared" si="19"/>
        <v>45</v>
      </c>
      <c r="C92" t="e">
        <f t="shared" si="12"/>
        <v>#N/A</v>
      </c>
      <c r="D92" t="e">
        <f t="shared" si="13"/>
        <v>#N/A</v>
      </c>
      <c r="E92" t="e">
        <f t="shared" si="14"/>
        <v>#N/A</v>
      </c>
      <c r="F92" t="e">
        <f t="shared" si="18"/>
        <v>#N/A</v>
      </c>
      <c r="G92" t="e">
        <f t="shared" si="18"/>
        <v>#N/A</v>
      </c>
      <c r="H92" t="e">
        <f t="shared" si="18"/>
        <v>#N/A</v>
      </c>
      <c r="I92" t="e">
        <f t="shared" si="18"/>
        <v>#N/A</v>
      </c>
      <c r="J92" t="e">
        <f t="shared" si="18"/>
        <v>#N/A</v>
      </c>
      <c r="K92" t="e">
        <f t="shared" si="18"/>
        <v>#N/A</v>
      </c>
      <c r="L92" t="e">
        <f t="shared" si="18"/>
        <v>#N/A</v>
      </c>
      <c r="M92" t="e">
        <f t="shared" si="18"/>
        <v>#N/A</v>
      </c>
      <c r="N92" t="e">
        <f t="shared" si="18"/>
        <v>#N/A</v>
      </c>
      <c r="O92" t="e">
        <f t="shared" si="18"/>
        <v>#N/A</v>
      </c>
      <c r="P92" t="e">
        <f t="shared" si="18"/>
        <v>#N/A</v>
      </c>
      <c r="Q92" t="e">
        <f t="shared" si="18"/>
        <v>#N/A</v>
      </c>
      <c r="R92" t="e">
        <f t="shared" si="18"/>
        <v>#N/A</v>
      </c>
      <c r="S92" t="e">
        <f t="shared" si="18"/>
        <v>#N/A</v>
      </c>
      <c r="T92" t="e">
        <f t="shared" si="18"/>
        <v>#N/A</v>
      </c>
      <c r="U92" t="e">
        <f t="shared" si="18"/>
        <v>#N/A</v>
      </c>
      <c r="V92" t="e">
        <f t="shared" si="18"/>
        <v>#N/A</v>
      </c>
      <c r="X92" t="e">
        <f t="shared" si="15"/>
        <v>#N/A</v>
      </c>
      <c r="Y92" t="e">
        <f t="shared" si="16"/>
        <v>#N/A</v>
      </c>
      <c r="Z92" t="e">
        <f t="shared" si="17"/>
        <v>#N/A</v>
      </c>
    </row>
    <row r="93" spans="1:26" x14ac:dyDescent="0.2">
      <c r="A93">
        <f t="shared" si="19"/>
        <v>45</v>
      </c>
      <c r="C93" t="e">
        <f t="shared" si="12"/>
        <v>#N/A</v>
      </c>
      <c r="D93" t="e">
        <f t="shared" si="13"/>
        <v>#N/A</v>
      </c>
      <c r="E93" t="e">
        <f t="shared" si="14"/>
        <v>#N/A</v>
      </c>
      <c r="F93" t="e">
        <f t="shared" si="18"/>
        <v>#N/A</v>
      </c>
      <c r="G93" t="e">
        <f t="shared" si="18"/>
        <v>#N/A</v>
      </c>
      <c r="H93" t="e">
        <f t="shared" si="18"/>
        <v>#N/A</v>
      </c>
      <c r="I93" t="e">
        <f t="shared" si="18"/>
        <v>#N/A</v>
      </c>
      <c r="J93" t="e">
        <f t="shared" si="18"/>
        <v>#N/A</v>
      </c>
      <c r="K93" t="e">
        <f t="shared" si="18"/>
        <v>#N/A</v>
      </c>
      <c r="L93" t="e">
        <f t="shared" si="18"/>
        <v>#N/A</v>
      </c>
      <c r="M93" t="e">
        <f t="shared" si="18"/>
        <v>#N/A</v>
      </c>
      <c r="N93" t="e">
        <f t="shared" si="18"/>
        <v>#N/A</v>
      </c>
      <c r="O93" t="e">
        <f t="shared" si="18"/>
        <v>#N/A</v>
      </c>
      <c r="P93" t="e">
        <f t="shared" si="18"/>
        <v>#N/A</v>
      </c>
      <c r="Q93" t="e">
        <f t="shared" si="18"/>
        <v>#N/A</v>
      </c>
      <c r="R93" t="e">
        <f t="shared" si="18"/>
        <v>#N/A</v>
      </c>
      <c r="S93" t="e">
        <f t="shared" si="18"/>
        <v>#N/A</v>
      </c>
      <c r="T93" t="e">
        <f t="shared" si="18"/>
        <v>#N/A</v>
      </c>
      <c r="U93" t="e">
        <f t="shared" si="18"/>
        <v>#N/A</v>
      </c>
      <c r="V93" t="e">
        <f t="shared" si="18"/>
        <v>#N/A</v>
      </c>
      <c r="X93" t="e">
        <f t="shared" si="15"/>
        <v>#N/A</v>
      </c>
      <c r="Y93" t="e">
        <f t="shared" si="16"/>
        <v>#N/A</v>
      </c>
      <c r="Z93" t="e">
        <f t="shared" si="17"/>
        <v>#N/A</v>
      </c>
    </row>
    <row r="94" spans="1:26" x14ac:dyDescent="0.2">
      <c r="A94">
        <f t="shared" si="19"/>
        <v>45</v>
      </c>
      <c r="C94" t="e">
        <f t="shared" si="12"/>
        <v>#N/A</v>
      </c>
      <c r="D94" t="e">
        <f t="shared" si="13"/>
        <v>#N/A</v>
      </c>
      <c r="E94" t="e">
        <f t="shared" si="14"/>
        <v>#N/A</v>
      </c>
      <c r="F94" t="e">
        <f t="shared" si="18"/>
        <v>#N/A</v>
      </c>
      <c r="G94" t="e">
        <f t="shared" si="18"/>
        <v>#N/A</v>
      </c>
      <c r="H94" t="e">
        <f t="shared" si="18"/>
        <v>#N/A</v>
      </c>
      <c r="I94" t="e">
        <f t="shared" si="18"/>
        <v>#N/A</v>
      </c>
      <c r="J94" t="e">
        <f t="shared" si="18"/>
        <v>#N/A</v>
      </c>
      <c r="K94" t="e">
        <f t="shared" si="18"/>
        <v>#N/A</v>
      </c>
      <c r="L94" t="e">
        <f t="shared" si="18"/>
        <v>#N/A</v>
      </c>
      <c r="M94" t="e">
        <f t="shared" si="18"/>
        <v>#N/A</v>
      </c>
      <c r="N94" t="e">
        <f t="shared" si="18"/>
        <v>#N/A</v>
      </c>
      <c r="O94" t="e">
        <f t="shared" si="18"/>
        <v>#N/A</v>
      </c>
      <c r="P94" t="e">
        <f t="shared" si="18"/>
        <v>#N/A</v>
      </c>
      <c r="Q94" t="e">
        <f t="shared" si="18"/>
        <v>#N/A</v>
      </c>
      <c r="R94" t="e">
        <f t="shared" si="18"/>
        <v>#N/A</v>
      </c>
      <c r="S94" t="e">
        <f t="shared" si="18"/>
        <v>#N/A</v>
      </c>
      <c r="T94" t="e">
        <f t="shared" si="18"/>
        <v>#N/A</v>
      </c>
      <c r="U94" t="e">
        <f t="shared" si="18"/>
        <v>#N/A</v>
      </c>
      <c r="V94" t="e">
        <f t="shared" si="18"/>
        <v>#N/A</v>
      </c>
      <c r="X94" t="e">
        <f t="shared" si="15"/>
        <v>#N/A</v>
      </c>
      <c r="Y94" t="e">
        <f t="shared" si="16"/>
        <v>#N/A</v>
      </c>
      <c r="Z94" t="e">
        <f t="shared" si="17"/>
        <v>#N/A</v>
      </c>
    </row>
    <row r="95" spans="1:26" x14ac:dyDescent="0.2">
      <c r="A95">
        <f t="shared" si="19"/>
        <v>45</v>
      </c>
      <c r="C95" t="e">
        <f t="shared" si="12"/>
        <v>#N/A</v>
      </c>
      <c r="D95" t="e">
        <f t="shared" si="13"/>
        <v>#N/A</v>
      </c>
      <c r="E95" t="e">
        <f t="shared" si="14"/>
        <v>#N/A</v>
      </c>
      <c r="F95" t="e">
        <f t="shared" si="18"/>
        <v>#N/A</v>
      </c>
      <c r="G95" t="e">
        <f t="shared" si="18"/>
        <v>#N/A</v>
      </c>
      <c r="H95" t="e">
        <f t="shared" si="18"/>
        <v>#N/A</v>
      </c>
      <c r="I95" t="e">
        <f t="shared" si="18"/>
        <v>#N/A</v>
      </c>
      <c r="J95" t="e">
        <f t="shared" si="18"/>
        <v>#N/A</v>
      </c>
      <c r="K95" t="e">
        <f t="shared" si="18"/>
        <v>#N/A</v>
      </c>
      <c r="L95" t="e">
        <f t="shared" si="18"/>
        <v>#N/A</v>
      </c>
      <c r="M95" t="e">
        <f t="shared" si="18"/>
        <v>#N/A</v>
      </c>
      <c r="N95" t="e">
        <f t="shared" si="18"/>
        <v>#N/A</v>
      </c>
      <c r="O95" t="e">
        <f t="shared" si="18"/>
        <v>#N/A</v>
      </c>
      <c r="P95" t="e">
        <f t="shared" si="18"/>
        <v>#N/A</v>
      </c>
      <c r="Q95" t="e">
        <f t="shared" si="18"/>
        <v>#N/A</v>
      </c>
      <c r="R95" t="e">
        <f t="shared" si="18"/>
        <v>#N/A</v>
      </c>
      <c r="S95" t="e">
        <f t="shared" si="18"/>
        <v>#N/A</v>
      </c>
      <c r="T95" t="e">
        <f t="shared" si="18"/>
        <v>#N/A</v>
      </c>
      <c r="U95" t="e">
        <f t="shared" si="18"/>
        <v>#N/A</v>
      </c>
      <c r="V95" t="e">
        <f t="shared" si="18"/>
        <v>#N/A</v>
      </c>
      <c r="X95" t="e">
        <f t="shared" si="15"/>
        <v>#N/A</v>
      </c>
      <c r="Y95" t="e">
        <f t="shared" si="16"/>
        <v>#N/A</v>
      </c>
      <c r="Z95" t="e">
        <f t="shared" si="17"/>
        <v>#N/A</v>
      </c>
    </row>
    <row r="96" spans="1:26" x14ac:dyDescent="0.2">
      <c r="A96">
        <f t="shared" si="19"/>
        <v>45</v>
      </c>
      <c r="C96" t="e">
        <f t="shared" si="12"/>
        <v>#N/A</v>
      </c>
      <c r="D96" t="e">
        <f t="shared" si="13"/>
        <v>#N/A</v>
      </c>
      <c r="E96" t="e">
        <f t="shared" si="14"/>
        <v>#N/A</v>
      </c>
      <c r="F96" t="e">
        <f t="shared" si="18"/>
        <v>#N/A</v>
      </c>
      <c r="G96" t="e">
        <f t="shared" si="18"/>
        <v>#N/A</v>
      </c>
      <c r="H96" t="e">
        <f t="shared" si="18"/>
        <v>#N/A</v>
      </c>
      <c r="I96" t="e">
        <f t="shared" si="18"/>
        <v>#N/A</v>
      </c>
      <c r="J96" t="e">
        <f t="shared" si="18"/>
        <v>#N/A</v>
      </c>
      <c r="K96" t="e">
        <f t="shared" si="18"/>
        <v>#N/A</v>
      </c>
      <c r="L96" t="e">
        <f t="shared" si="18"/>
        <v>#N/A</v>
      </c>
      <c r="M96" t="e">
        <f t="shared" si="18"/>
        <v>#N/A</v>
      </c>
      <c r="N96" t="e">
        <f t="shared" si="18"/>
        <v>#N/A</v>
      </c>
      <c r="O96" t="e">
        <f t="shared" si="18"/>
        <v>#N/A</v>
      </c>
      <c r="P96" t="e">
        <f t="shared" si="18"/>
        <v>#N/A</v>
      </c>
      <c r="Q96" t="e">
        <f t="shared" si="18"/>
        <v>#N/A</v>
      </c>
      <c r="R96" t="e">
        <f t="shared" si="18"/>
        <v>#N/A</v>
      </c>
      <c r="S96" t="e">
        <f t="shared" si="18"/>
        <v>#N/A</v>
      </c>
      <c r="T96" t="e">
        <f t="shared" si="18"/>
        <v>#N/A</v>
      </c>
      <c r="U96" t="e">
        <f t="shared" si="18"/>
        <v>#N/A</v>
      </c>
      <c r="V96" t="e">
        <f t="shared" si="18"/>
        <v>#N/A</v>
      </c>
      <c r="X96" t="e">
        <f t="shared" si="15"/>
        <v>#N/A</v>
      </c>
      <c r="Y96" t="e">
        <f t="shared" si="16"/>
        <v>#N/A</v>
      </c>
      <c r="Z96" t="e">
        <f t="shared" si="17"/>
        <v>#N/A</v>
      </c>
    </row>
    <row r="97" spans="1:26" x14ac:dyDescent="0.2">
      <c r="A97">
        <f t="shared" si="19"/>
        <v>45</v>
      </c>
      <c r="C97" t="e">
        <f t="shared" si="12"/>
        <v>#N/A</v>
      </c>
      <c r="D97" t="e">
        <f t="shared" si="13"/>
        <v>#N/A</v>
      </c>
      <c r="E97" t="e">
        <f t="shared" si="14"/>
        <v>#N/A</v>
      </c>
      <c r="F97" t="e">
        <f t="shared" si="18"/>
        <v>#N/A</v>
      </c>
      <c r="G97" t="e">
        <f t="shared" si="18"/>
        <v>#N/A</v>
      </c>
      <c r="H97" t="e">
        <f t="shared" si="18"/>
        <v>#N/A</v>
      </c>
      <c r="I97" t="e">
        <f t="shared" si="18"/>
        <v>#N/A</v>
      </c>
      <c r="J97" t="e">
        <f t="shared" si="18"/>
        <v>#N/A</v>
      </c>
      <c r="K97" t="e">
        <f t="shared" si="18"/>
        <v>#N/A</v>
      </c>
      <c r="L97" t="e">
        <f t="shared" si="18"/>
        <v>#N/A</v>
      </c>
      <c r="M97" t="e">
        <f t="shared" si="18"/>
        <v>#N/A</v>
      </c>
      <c r="N97" t="e">
        <f t="shared" si="18"/>
        <v>#N/A</v>
      </c>
      <c r="O97" t="e">
        <f t="shared" si="18"/>
        <v>#N/A</v>
      </c>
      <c r="P97" t="e">
        <f t="shared" si="18"/>
        <v>#N/A</v>
      </c>
      <c r="Q97" t="e">
        <f t="shared" si="18"/>
        <v>#N/A</v>
      </c>
      <c r="R97" t="e">
        <f t="shared" si="18"/>
        <v>#N/A</v>
      </c>
      <c r="S97" t="e">
        <f t="shared" si="18"/>
        <v>#N/A</v>
      </c>
      <c r="T97" t="e">
        <f t="shared" si="18"/>
        <v>#N/A</v>
      </c>
      <c r="U97" t="e">
        <f t="shared" si="18"/>
        <v>#N/A</v>
      </c>
      <c r="V97" t="e">
        <f t="shared" si="18"/>
        <v>#N/A</v>
      </c>
      <c r="X97" t="e">
        <f t="shared" si="15"/>
        <v>#N/A</v>
      </c>
      <c r="Y97" t="e">
        <f t="shared" si="16"/>
        <v>#N/A</v>
      </c>
      <c r="Z97" t="e">
        <f t="shared" si="17"/>
        <v>#N/A</v>
      </c>
    </row>
    <row r="98" spans="1:26" x14ac:dyDescent="0.2">
      <c r="A98">
        <f t="shared" si="19"/>
        <v>45</v>
      </c>
      <c r="C98" t="e">
        <f t="shared" si="12"/>
        <v>#N/A</v>
      </c>
      <c r="D98" t="e">
        <f t="shared" si="13"/>
        <v>#N/A</v>
      </c>
      <c r="E98" t="e">
        <f t="shared" si="14"/>
        <v>#N/A</v>
      </c>
      <c r="F98" t="e">
        <f t="shared" ref="F98:V112" si="20">F$4*(1+F$3)^(-($A98+52*(F$1-1)))</f>
        <v>#N/A</v>
      </c>
      <c r="G98" t="e">
        <f t="shared" si="20"/>
        <v>#N/A</v>
      </c>
      <c r="H98" t="e">
        <f t="shared" si="20"/>
        <v>#N/A</v>
      </c>
      <c r="I98" t="e">
        <f t="shared" si="20"/>
        <v>#N/A</v>
      </c>
      <c r="J98" t="e">
        <f t="shared" si="20"/>
        <v>#N/A</v>
      </c>
      <c r="K98" t="e">
        <f t="shared" si="20"/>
        <v>#N/A</v>
      </c>
      <c r="L98" t="e">
        <f t="shared" si="20"/>
        <v>#N/A</v>
      </c>
      <c r="M98" t="e">
        <f t="shared" si="20"/>
        <v>#N/A</v>
      </c>
      <c r="N98" t="e">
        <f t="shared" si="20"/>
        <v>#N/A</v>
      </c>
      <c r="O98" t="e">
        <f t="shared" si="20"/>
        <v>#N/A</v>
      </c>
      <c r="P98" t="e">
        <f t="shared" si="20"/>
        <v>#N/A</v>
      </c>
      <c r="Q98" t="e">
        <f t="shared" si="20"/>
        <v>#N/A</v>
      </c>
      <c r="R98" t="e">
        <f t="shared" si="20"/>
        <v>#N/A</v>
      </c>
      <c r="S98" t="e">
        <f t="shared" si="20"/>
        <v>#N/A</v>
      </c>
      <c r="T98" t="e">
        <f t="shared" si="20"/>
        <v>#N/A</v>
      </c>
      <c r="U98" t="e">
        <f t="shared" si="20"/>
        <v>#N/A</v>
      </c>
      <c r="V98" t="e">
        <f t="shared" si="20"/>
        <v>#N/A</v>
      </c>
      <c r="X98" t="e">
        <f t="shared" si="15"/>
        <v>#N/A</v>
      </c>
      <c r="Y98" t="e">
        <f t="shared" si="16"/>
        <v>#N/A</v>
      </c>
      <c r="Z98" t="e">
        <f t="shared" si="17"/>
        <v>#N/A</v>
      </c>
    </row>
    <row r="99" spans="1:26" x14ac:dyDescent="0.2">
      <c r="A99">
        <f t="shared" si="19"/>
        <v>45</v>
      </c>
      <c r="C99" t="e">
        <f t="shared" si="12"/>
        <v>#N/A</v>
      </c>
      <c r="D99" t="e">
        <f t="shared" si="13"/>
        <v>#N/A</v>
      </c>
      <c r="E99" t="e">
        <f t="shared" si="14"/>
        <v>#N/A</v>
      </c>
      <c r="F99" t="e">
        <f t="shared" si="20"/>
        <v>#N/A</v>
      </c>
      <c r="G99" t="e">
        <f t="shared" si="20"/>
        <v>#N/A</v>
      </c>
      <c r="H99" t="e">
        <f t="shared" si="20"/>
        <v>#N/A</v>
      </c>
      <c r="I99" t="e">
        <f t="shared" si="20"/>
        <v>#N/A</v>
      </c>
      <c r="J99" t="e">
        <f t="shared" si="20"/>
        <v>#N/A</v>
      </c>
      <c r="K99" t="e">
        <f t="shared" si="20"/>
        <v>#N/A</v>
      </c>
      <c r="L99" t="e">
        <f t="shared" si="20"/>
        <v>#N/A</v>
      </c>
      <c r="M99" t="e">
        <f t="shared" si="20"/>
        <v>#N/A</v>
      </c>
      <c r="N99" t="e">
        <f t="shared" si="20"/>
        <v>#N/A</v>
      </c>
      <c r="O99" t="e">
        <f t="shared" si="20"/>
        <v>#N/A</v>
      </c>
      <c r="P99" t="e">
        <f t="shared" si="20"/>
        <v>#N/A</v>
      </c>
      <c r="Q99" t="e">
        <f t="shared" si="20"/>
        <v>#N/A</v>
      </c>
      <c r="R99" t="e">
        <f t="shared" si="20"/>
        <v>#N/A</v>
      </c>
      <c r="S99" t="e">
        <f t="shared" si="20"/>
        <v>#N/A</v>
      </c>
      <c r="T99" t="e">
        <f t="shared" si="20"/>
        <v>#N/A</v>
      </c>
      <c r="U99" t="e">
        <f t="shared" si="20"/>
        <v>#N/A</v>
      </c>
      <c r="V99" t="e">
        <f t="shared" si="20"/>
        <v>#N/A</v>
      </c>
      <c r="X99" t="e">
        <f t="shared" si="15"/>
        <v>#N/A</v>
      </c>
      <c r="Y99" t="e">
        <f t="shared" si="16"/>
        <v>#N/A</v>
      </c>
      <c r="Z99" t="e">
        <f t="shared" si="17"/>
        <v>#N/A</v>
      </c>
    </row>
    <row r="100" spans="1:26" x14ac:dyDescent="0.2">
      <c r="A100">
        <f t="shared" si="19"/>
        <v>45</v>
      </c>
      <c r="C100" t="e">
        <f t="shared" si="12"/>
        <v>#N/A</v>
      </c>
      <c r="D100" t="e">
        <f t="shared" si="13"/>
        <v>#N/A</v>
      </c>
      <c r="E100" t="e">
        <f t="shared" si="14"/>
        <v>#N/A</v>
      </c>
      <c r="F100" t="e">
        <f t="shared" si="20"/>
        <v>#N/A</v>
      </c>
      <c r="G100" t="e">
        <f t="shared" si="20"/>
        <v>#N/A</v>
      </c>
      <c r="H100" t="e">
        <f t="shared" si="20"/>
        <v>#N/A</v>
      </c>
      <c r="I100" t="e">
        <f t="shared" si="20"/>
        <v>#N/A</v>
      </c>
      <c r="J100" t="e">
        <f t="shared" si="20"/>
        <v>#N/A</v>
      </c>
      <c r="K100" t="e">
        <f t="shared" si="20"/>
        <v>#N/A</v>
      </c>
      <c r="L100" t="e">
        <f t="shared" si="20"/>
        <v>#N/A</v>
      </c>
      <c r="M100" t="e">
        <f t="shared" si="20"/>
        <v>#N/A</v>
      </c>
      <c r="N100" t="e">
        <f t="shared" si="20"/>
        <v>#N/A</v>
      </c>
      <c r="O100" t="e">
        <f t="shared" si="20"/>
        <v>#N/A</v>
      </c>
      <c r="P100" t="e">
        <f t="shared" si="20"/>
        <v>#N/A</v>
      </c>
      <c r="Q100" t="e">
        <f t="shared" si="20"/>
        <v>#N/A</v>
      </c>
      <c r="R100" t="e">
        <f t="shared" si="20"/>
        <v>#N/A</v>
      </c>
      <c r="S100" t="e">
        <f t="shared" si="20"/>
        <v>#N/A</v>
      </c>
      <c r="T100" t="e">
        <f t="shared" si="20"/>
        <v>#N/A</v>
      </c>
      <c r="U100" t="e">
        <f t="shared" si="20"/>
        <v>#N/A</v>
      </c>
      <c r="V100" t="e">
        <f t="shared" si="20"/>
        <v>#N/A</v>
      </c>
      <c r="X100" t="e">
        <f t="shared" si="15"/>
        <v>#N/A</v>
      </c>
      <c r="Y100" t="e">
        <f t="shared" si="16"/>
        <v>#N/A</v>
      </c>
      <c r="Z100" t="e">
        <f t="shared" si="17"/>
        <v>#N/A</v>
      </c>
    </row>
    <row r="101" spans="1:26" x14ac:dyDescent="0.2">
      <c r="A101">
        <f t="shared" si="19"/>
        <v>45</v>
      </c>
      <c r="C101" t="e">
        <f t="shared" si="12"/>
        <v>#N/A</v>
      </c>
      <c r="D101" t="e">
        <f t="shared" si="13"/>
        <v>#N/A</v>
      </c>
      <c r="E101" t="e">
        <f t="shared" si="14"/>
        <v>#N/A</v>
      </c>
      <c r="F101" t="e">
        <f t="shared" si="20"/>
        <v>#N/A</v>
      </c>
      <c r="G101" t="e">
        <f t="shared" si="20"/>
        <v>#N/A</v>
      </c>
      <c r="H101" t="e">
        <f t="shared" si="20"/>
        <v>#N/A</v>
      </c>
      <c r="I101" t="e">
        <f t="shared" si="20"/>
        <v>#N/A</v>
      </c>
      <c r="J101" t="e">
        <f t="shared" si="20"/>
        <v>#N/A</v>
      </c>
      <c r="K101" t="e">
        <f t="shared" si="20"/>
        <v>#N/A</v>
      </c>
      <c r="L101" t="e">
        <f t="shared" si="20"/>
        <v>#N/A</v>
      </c>
      <c r="M101" t="e">
        <f t="shared" si="20"/>
        <v>#N/A</v>
      </c>
      <c r="N101" t="e">
        <f t="shared" si="20"/>
        <v>#N/A</v>
      </c>
      <c r="O101" t="e">
        <f t="shared" si="20"/>
        <v>#N/A</v>
      </c>
      <c r="P101" t="e">
        <f t="shared" si="20"/>
        <v>#N/A</v>
      </c>
      <c r="Q101" t="e">
        <f t="shared" si="20"/>
        <v>#N/A</v>
      </c>
      <c r="R101" t="e">
        <f t="shared" si="20"/>
        <v>#N/A</v>
      </c>
      <c r="S101" t="e">
        <f t="shared" si="20"/>
        <v>#N/A</v>
      </c>
      <c r="T101" t="e">
        <f t="shared" si="20"/>
        <v>#N/A</v>
      </c>
      <c r="U101" t="e">
        <f t="shared" si="20"/>
        <v>#N/A</v>
      </c>
      <c r="V101" t="e">
        <f t="shared" si="20"/>
        <v>#N/A</v>
      </c>
      <c r="X101" t="e">
        <f t="shared" si="15"/>
        <v>#N/A</v>
      </c>
      <c r="Y101" t="e">
        <f t="shared" si="16"/>
        <v>#N/A</v>
      </c>
      <c r="Z101" t="e">
        <f t="shared" si="17"/>
        <v>#N/A</v>
      </c>
    </row>
    <row r="102" spans="1:26" x14ac:dyDescent="0.2">
      <c r="A102">
        <f t="shared" si="19"/>
        <v>45</v>
      </c>
      <c r="C102" t="e">
        <f t="shared" si="12"/>
        <v>#N/A</v>
      </c>
      <c r="D102" t="e">
        <f t="shared" si="13"/>
        <v>#N/A</v>
      </c>
      <c r="E102" t="e">
        <f t="shared" si="14"/>
        <v>#N/A</v>
      </c>
      <c r="F102" t="e">
        <f t="shared" si="20"/>
        <v>#N/A</v>
      </c>
      <c r="G102" t="e">
        <f t="shared" si="20"/>
        <v>#N/A</v>
      </c>
      <c r="H102" t="e">
        <f t="shared" si="20"/>
        <v>#N/A</v>
      </c>
      <c r="I102" t="e">
        <f t="shared" si="20"/>
        <v>#N/A</v>
      </c>
      <c r="J102" t="e">
        <f t="shared" si="20"/>
        <v>#N/A</v>
      </c>
      <c r="K102" t="e">
        <f t="shared" si="20"/>
        <v>#N/A</v>
      </c>
      <c r="L102" t="e">
        <f t="shared" si="20"/>
        <v>#N/A</v>
      </c>
      <c r="M102" t="e">
        <f t="shared" si="20"/>
        <v>#N/A</v>
      </c>
      <c r="N102" t="e">
        <f t="shared" si="20"/>
        <v>#N/A</v>
      </c>
      <c r="O102" t="e">
        <f t="shared" si="20"/>
        <v>#N/A</v>
      </c>
      <c r="P102" t="e">
        <f t="shared" si="20"/>
        <v>#N/A</v>
      </c>
      <c r="Q102" t="e">
        <f t="shared" si="20"/>
        <v>#N/A</v>
      </c>
      <c r="R102" t="e">
        <f t="shared" si="20"/>
        <v>#N/A</v>
      </c>
      <c r="S102" t="e">
        <f t="shared" si="20"/>
        <v>#N/A</v>
      </c>
      <c r="T102" t="e">
        <f t="shared" si="20"/>
        <v>#N/A</v>
      </c>
      <c r="U102" t="e">
        <f t="shared" si="20"/>
        <v>#N/A</v>
      </c>
      <c r="V102" t="e">
        <f t="shared" si="20"/>
        <v>#N/A</v>
      </c>
      <c r="X102" t="e">
        <f t="shared" si="15"/>
        <v>#N/A</v>
      </c>
      <c r="Y102" t="e">
        <f t="shared" si="16"/>
        <v>#N/A</v>
      </c>
      <c r="Z102" t="e">
        <f t="shared" si="17"/>
        <v>#N/A</v>
      </c>
    </row>
    <row r="103" spans="1:26" x14ac:dyDescent="0.2">
      <c r="A103">
        <f t="shared" si="19"/>
        <v>44</v>
      </c>
      <c r="C103" t="e">
        <f t="shared" si="12"/>
        <v>#N/A</v>
      </c>
      <c r="D103" t="e">
        <f t="shared" si="13"/>
        <v>#N/A</v>
      </c>
      <c r="E103" t="e">
        <f t="shared" si="14"/>
        <v>#N/A</v>
      </c>
      <c r="F103" t="e">
        <f t="shared" si="20"/>
        <v>#N/A</v>
      </c>
      <c r="G103" t="e">
        <f t="shared" si="20"/>
        <v>#N/A</v>
      </c>
      <c r="H103" t="e">
        <f t="shared" si="20"/>
        <v>#N/A</v>
      </c>
      <c r="I103" t="e">
        <f t="shared" si="20"/>
        <v>#N/A</v>
      </c>
      <c r="J103" t="e">
        <f t="shared" si="20"/>
        <v>#N/A</v>
      </c>
      <c r="K103" t="e">
        <f t="shared" si="20"/>
        <v>#N/A</v>
      </c>
      <c r="L103" t="e">
        <f t="shared" si="20"/>
        <v>#N/A</v>
      </c>
      <c r="M103" t="e">
        <f t="shared" si="20"/>
        <v>#N/A</v>
      </c>
      <c r="N103" t="e">
        <f t="shared" si="20"/>
        <v>#N/A</v>
      </c>
      <c r="O103" t="e">
        <f t="shared" si="20"/>
        <v>#N/A</v>
      </c>
      <c r="P103" t="e">
        <f t="shared" si="20"/>
        <v>#N/A</v>
      </c>
      <c r="Q103" t="e">
        <f t="shared" si="20"/>
        <v>#N/A</v>
      </c>
      <c r="R103" t="e">
        <f t="shared" si="20"/>
        <v>#N/A</v>
      </c>
      <c r="S103" t="e">
        <f t="shared" si="20"/>
        <v>#N/A</v>
      </c>
      <c r="T103" t="e">
        <f t="shared" si="20"/>
        <v>#N/A</v>
      </c>
      <c r="U103" t="e">
        <f t="shared" si="20"/>
        <v>#N/A</v>
      </c>
      <c r="V103" t="e">
        <f t="shared" si="20"/>
        <v>#N/A</v>
      </c>
      <c r="X103" t="e">
        <f t="shared" si="15"/>
        <v>#N/A</v>
      </c>
      <c r="Y103" t="e">
        <f t="shared" si="16"/>
        <v>#N/A</v>
      </c>
      <c r="Z103" t="e">
        <f t="shared" si="17"/>
        <v>#N/A</v>
      </c>
    </row>
    <row r="104" spans="1:26" x14ac:dyDescent="0.2">
      <c r="A104">
        <f t="shared" si="19"/>
        <v>44</v>
      </c>
      <c r="C104" t="e">
        <f t="shared" si="12"/>
        <v>#N/A</v>
      </c>
      <c r="D104" t="e">
        <f t="shared" si="13"/>
        <v>#N/A</v>
      </c>
      <c r="E104" t="e">
        <f t="shared" si="14"/>
        <v>#N/A</v>
      </c>
      <c r="F104" t="e">
        <f t="shared" si="20"/>
        <v>#N/A</v>
      </c>
      <c r="G104" t="e">
        <f t="shared" si="20"/>
        <v>#N/A</v>
      </c>
      <c r="H104" t="e">
        <f t="shared" si="20"/>
        <v>#N/A</v>
      </c>
      <c r="I104" t="e">
        <f t="shared" si="20"/>
        <v>#N/A</v>
      </c>
      <c r="J104" t="e">
        <f t="shared" si="20"/>
        <v>#N/A</v>
      </c>
      <c r="K104" t="e">
        <f t="shared" si="20"/>
        <v>#N/A</v>
      </c>
      <c r="L104" t="e">
        <f t="shared" si="20"/>
        <v>#N/A</v>
      </c>
      <c r="M104" t="e">
        <f t="shared" si="20"/>
        <v>#N/A</v>
      </c>
      <c r="N104" t="e">
        <f t="shared" si="20"/>
        <v>#N/A</v>
      </c>
      <c r="O104" t="e">
        <f t="shared" si="20"/>
        <v>#N/A</v>
      </c>
      <c r="P104" t="e">
        <f t="shared" si="20"/>
        <v>#N/A</v>
      </c>
      <c r="Q104" t="e">
        <f t="shared" si="20"/>
        <v>#N/A</v>
      </c>
      <c r="R104" t="e">
        <f t="shared" si="20"/>
        <v>#N/A</v>
      </c>
      <c r="S104" t="e">
        <f t="shared" si="20"/>
        <v>#N/A</v>
      </c>
      <c r="T104" t="e">
        <f t="shared" si="20"/>
        <v>#N/A</v>
      </c>
      <c r="U104" t="e">
        <f t="shared" si="20"/>
        <v>#N/A</v>
      </c>
      <c r="V104" t="e">
        <f t="shared" si="20"/>
        <v>#N/A</v>
      </c>
      <c r="X104" t="e">
        <f t="shared" si="15"/>
        <v>#N/A</v>
      </c>
      <c r="Y104" t="e">
        <f t="shared" si="16"/>
        <v>#N/A</v>
      </c>
      <c r="Z104" t="e">
        <f t="shared" si="17"/>
        <v>#N/A</v>
      </c>
    </row>
    <row r="105" spans="1:26" x14ac:dyDescent="0.2">
      <c r="A105">
        <f t="shared" si="19"/>
        <v>44</v>
      </c>
      <c r="C105" t="e">
        <f t="shared" si="12"/>
        <v>#N/A</v>
      </c>
      <c r="D105" t="e">
        <f t="shared" si="13"/>
        <v>#N/A</v>
      </c>
      <c r="E105" t="e">
        <f t="shared" si="14"/>
        <v>#N/A</v>
      </c>
      <c r="F105" t="e">
        <f t="shared" si="20"/>
        <v>#N/A</v>
      </c>
      <c r="G105" t="e">
        <f t="shared" si="20"/>
        <v>#N/A</v>
      </c>
      <c r="H105" t="e">
        <f t="shared" si="20"/>
        <v>#N/A</v>
      </c>
      <c r="I105" t="e">
        <f t="shared" si="20"/>
        <v>#N/A</v>
      </c>
      <c r="J105" t="e">
        <f t="shared" si="20"/>
        <v>#N/A</v>
      </c>
      <c r="K105" t="e">
        <f t="shared" si="20"/>
        <v>#N/A</v>
      </c>
      <c r="L105" t="e">
        <f t="shared" si="20"/>
        <v>#N/A</v>
      </c>
      <c r="M105" t="e">
        <f t="shared" si="20"/>
        <v>#N/A</v>
      </c>
      <c r="N105" t="e">
        <f t="shared" si="20"/>
        <v>#N/A</v>
      </c>
      <c r="O105" t="e">
        <f t="shared" si="20"/>
        <v>#N/A</v>
      </c>
      <c r="P105" t="e">
        <f t="shared" si="20"/>
        <v>#N/A</v>
      </c>
      <c r="Q105" t="e">
        <f t="shared" si="20"/>
        <v>#N/A</v>
      </c>
      <c r="R105" t="e">
        <f t="shared" si="20"/>
        <v>#N/A</v>
      </c>
      <c r="S105" t="e">
        <f t="shared" si="20"/>
        <v>#N/A</v>
      </c>
      <c r="T105" t="e">
        <f t="shared" si="20"/>
        <v>#N/A</v>
      </c>
      <c r="U105" t="e">
        <f t="shared" si="20"/>
        <v>#N/A</v>
      </c>
      <c r="V105" t="e">
        <f t="shared" si="20"/>
        <v>#N/A</v>
      </c>
      <c r="X105" t="e">
        <f t="shared" si="15"/>
        <v>#N/A</v>
      </c>
      <c r="Y105" t="e">
        <f t="shared" si="16"/>
        <v>#N/A</v>
      </c>
      <c r="Z105" t="e">
        <f t="shared" si="17"/>
        <v>#N/A</v>
      </c>
    </row>
    <row r="106" spans="1:26" x14ac:dyDescent="0.2">
      <c r="A106">
        <f t="shared" si="19"/>
        <v>44</v>
      </c>
      <c r="C106" t="e">
        <f t="shared" si="12"/>
        <v>#N/A</v>
      </c>
      <c r="D106" t="e">
        <f t="shared" si="13"/>
        <v>#N/A</v>
      </c>
      <c r="E106" t="e">
        <f t="shared" si="14"/>
        <v>#N/A</v>
      </c>
      <c r="F106" t="e">
        <f t="shared" si="20"/>
        <v>#N/A</v>
      </c>
      <c r="G106" t="e">
        <f t="shared" si="20"/>
        <v>#N/A</v>
      </c>
      <c r="H106" t="e">
        <f t="shared" si="20"/>
        <v>#N/A</v>
      </c>
      <c r="I106" t="e">
        <f t="shared" si="20"/>
        <v>#N/A</v>
      </c>
      <c r="J106" t="e">
        <f t="shared" si="20"/>
        <v>#N/A</v>
      </c>
      <c r="K106" t="e">
        <f t="shared" si="20"/>
        <v>#N/A</v>
      </c>
      <c r="L106" t="e">
        <f t="shared" si="20"/>
        <v>#N/A</v>
      </c>
      <c r="M106" t="e">
        <f t="shared" si="20"/>
        <v>#N/A</v>
      </c>
      <c r="N106" t="e">
        <f t="shared" si="20"/>
        <v>#N/A</v>
      </c>
      <c r="O106" t="e">
        <f t="shared" si="20"/>
        <v>#N/A</v>
      </c>
      <c r="P106" t="e">
        <f t="shared" si="20"/>
        <v>#N/A</v>
      </c>
      <c r="Q106" t="e">
        <f t="shared" si="20"/>
        <v>#N/A</v>
      </c>
      <c r="R106" t="e">
        <f t="shared" si="20"/>
        <v>#N/A</v>
      </c>
      <c r="S106" t="e">
        <f t="shared" si="20"/>
        <v>#N/A</v>
      </c>
      <c r="T106" t="e">
        <f t="shared" si="20"/>
        <v>#N/A</v>
      </c>
      <c r="U106" t="e">
        <f t="shared" si="20"/>
        <v>#N/A</v>
      </c>
      <c r="V106" t="e">
        <f t="shared" si="20"/>
        <v>#N/A</v>
      </c>
      <c r="X106" t="e">
        <f t="shared" si="15"/>
        <v>#N/A</v>
      </c>
      <c r="Y106" t="e">
        <f t="shared" si="16"/>
        <v>#N/A</v>
      </c>
      <c r="Z106" t="e">
        <f t="shared" si="17"/>
        <v>#N/A</v>
      </c>
    </row>
    <row r="107" spans="1:26" x14ac:dyDescent="0.2">
      <c r="A107">
        <f t="shared" si="19"/>
        <v>44</v>
      </c>
      <c r="C107" t="e">
        <f t="shared" si="12"/>
        <v>#N/A</v>
      </c>
      <c r="D107" t="e">
        <f t="shared" si="13"/>
        <v>#N/A</v>
      </c>
      <c r="E107" t="e">
        <f t="shared" si="14"/>
        <v>#N/A</v>
      </c>
      <c r="F107" t="e">
        <f t="shared" si="20"/>
        <v>#N/A</v>
      </c>
      <c r="G107" t="e">
        <f t="shared" si="20"/>
        <v>#N/A</v>
      </c>
      <c r="H107" t="e">
        <f t="shared" si="20"/>
        <v>#N/A</v>
      </c>
      <c r="I107" t="e">
        <f t="shared" si="20"/>
        <v>#N/A</v>
      </c>
      <c r="J107" t="e">
        <f t="shared" si="20"/>
        <v>#N/A</v>
      </c>
      <c r="K107" t="e">
        <f t="shared" si="20"/>
        <v>#N/A</v>
      </c>
      <c r="L107" t="e">
        <f t="shared" si="20"/>
        <v>#N/A</v>
      </c>
      <c r="M107" t="e">
        <f t="shared" si="20"/>
        <v>#N/A</v>
      </c>
      <c r="N107" t="e">
        <f t="shared" si="20"/>
        <v>#N/A</v>
      </c>
      <c r="O107" t="e">
        <f t="shared" si="20"/>
        <v>#N/A</v>
      </c>
      <c r="P107" t="e">
        <f t="shared" si="20"/>
        <v>#N/A</v>
      </c>
      <c r="Q107" t="e">
        <f t="shared" si="20"/>
        <v>#N/A</v>
      </c>
      <c r="R107" t="e">
        <f t="shared" si="20"/>
        <v>#N/A</v>
      </c>
      <c r="S107" t="e">
        <f t="shared" si="20"/>
        <v>#N/A</v>
      </c>
      <c r="T107" t="e">
        <f t="shared" si="20"/>
        <v>#N/A</v>
      </c>
      <c r="U107" t="e">
        <f t="shared" si="20"/>
        <v>#N/A</v>
      </c>
      <c r="V107" t="e">
        <f t="shared" si="20"/>
        <v>#N/A</v>
      </c>
      <c r="X107" t="e">
        <f t="shared" si="15"/>
        <v>#N/A</v>
      </c>
      <c r="Y107" t="e">
        <f t="shared" si="16"/>
        <v>#N/A</v>
      </c>
      <c r="Z107" t="e">
        <f t="shared" si="17"/>
        <v>#N/A</v>
      </c>
    </row>
    <row r="108" spans="1:26" x14ac:dyDescent="0.2">
      <c r="A108">
        <f t="shared" si="19"/>
        <v>44</v>
      </c>
      <c r="C108" t="e">
        <f t="shared" si="12"/>
        <v>#N/A</v>
      </c>
      <c r="D108" t="e">
        <f t="shared" si="13"/>
        <v>#N/A</v>
      </c>
      <c r="E108" t="e">
        <f t="shared" si="14"/>
        <v>#N/A</v>
      </c>
      <c r="F108" t="e">
        <f t="shared" si="20"/>
        <v>#N/A</v>
      </c>
      <c r="G108" t="e">
        <f t="shared" si="20"/>
        <v>#N/A</v>
      </c>
      <c r="H108" t="e">
        <f t="shared" si="20"/>
        <v>#N/A</v>
      </c>
      <c r="I108" t="e">
        <f t="shared" si="20"/>
        <v>#N/A</v>
      </c>
      <c r="J108" t="e">
        <f t="shared" si="20"/>
        <v>#N/A</v>
      </c>
      <c r="K108" t="e">
        <f t="shared" si="20"/>
        <v>#N/A</v>
      </c>
      <c r="L108" t="e">
        <f t="shared" si="20"/>
        <v>#N/A</v>
      </c>
      <c r="M108" t="e">
        <f t="shared" si="20"/>
        <v>#N/A</v>
      </c>
      <c r="N108" t="e">
        <f t="shared" si="20"/>
        <v>#N/A</v>
      </c>
      <c r="O108" t="e">
        <f t="shared" si="20"/>
        <v>#N/A</v>
      </c>
      <c r="P108" t="e">
        <f t="shared" si="20"/>
        <v>#N/A</v>
      </c>
      <c r="Q108" t="e">
        <f t="shared" si="20"/>
        <v>#N/A</v>
      </c>
      <c r="R108" t="e">
        <f t="shared" si="20"/>
        <v>#N/A</v>
      </c>
      <c r="S108" t="e">
        <f t="shared" si="20"/>
        <v>#N/A</v>
      </c>
      <c r="T108" t="e">
        <f t="shared" si="20"/>
        <v>#N/A</v>
      </c>
      <c r="U108" t="e">
        <f t="shared" si="20"/>
        <v>#N/A</v>
      </c>
      <c r="V108" t="e">
        <f t="shared" si="20"/>
        <v>#N/A</v>
      </c>
      <c r="X108" t="e">
        <f t="shared" si="15"/>
        <v>#N/A</v>
      </c>
      <c r="Y108" t="e">
        <f t="shared" si="16"/>
        <v>#N/A</v>
      </c>
      <c r="Z108" t="e">
        <f t="shared" si="17"/>
        <v>#N/A</v>
      </c>
    </row>
    <row r="109" spans="1:26" x14ac:dyDescent="0.2">
      <c r="A109">
        <f t="shared" si="19"/>
        <v>44</v>
      </c>
      <c r="C109" t="e">
        <f t="shared" si="12"/>
        <v>#N/A</v>
      </c>
      <c r="D109" t="e">
        <f t="shared" si="13"/>
        <v>#N/A</v>
      </c>
      <c r="E109" t="e">
        <f t="shared" si="14"/>
        <v>#N/A</v>
      </c>
      <c r="F109" t="e">
        <f t="shared" si="20"/>
        <v>#N/A</v>
      </c>
      <c r="G109" t="e">
        <f t="shared" si="20"/>
        <v>#N/A</v>
      </c>
      <c r="H109" t="e">
        <f t="shared" si="20"/>
        <v>#N/A</v>
      </c>
      <c r="I109" t="e">
        <f t="shared" si="20"/>
        <v>#N/A</v>
      </c>
      <c r="J109" t="e">
        <f t="shared" si="20"/>
        <v>#N/A</v>
      </c>
      <c r="K109" t="e">
        <f t="shared" si="20"/>
        <v>#N/A</v>
      </c>
      <c r="L109" t="e">
        <f t="shared" si="20"/>
        <v>#N/A</v>
      </c>
      <c r="M109" t="e">
        <f t="shared" si="20"/>
        <v>#N/A</v>
      </c>
      <c r="N109" t="e">
        <f t="shared" si="20"/>
        <v>#N/A</v>
      </c>
      <c r="O109" t="e">
        <f t="shared" si="20"/>
        <v>#N/A</v>
      </c>
      <c r="P109" t="e">
        <f t="shared" si="20"/>
        <v>#N/A</v>
      </c>
      <c r="Q109" t="e">
        <f t="shared" si="20"/>
        <v>#N/A</v>
      </c>
      <c r="R109" t="e">
        <f t="shared" si="20"/>
        <v>#N/A</v>
      </c>
      <c r="S109" t="e">
        <f t="shared" si="20"/>
        <v>#N/A</v>
      </c>
      <c r="T109" t="e">
        <f t="shared" si="20"/>
        <v>#N/A</v>
      </c>
      <c r="U109" t="e">
        <f t="shared" si="20"/>
        <v>#N/A</v>
      </c>
      <c r="V109" t="e">
        <f t="shared" si="20"/>
        <v>#N/A</v>
      </c>
      <c r="X109" t="e">
        <f t="shared" si="15"/>
        <v>#N/A</v>
      </c>
      <c r="Y109" t="e">
        <f t="shared" si="16"/>
        <v>#N/A</v>
      </c>
      <c r="Z109" t="e">
        <f t="shared" si="17"/>
        <v>#N/A</v>
      </c>
    </row>
    <row r="110" spans="1:26" x14ac:dyDescent="0.2">
      <c r="A110">
        <f t="shared" si="19"/>
        <v>44</v>
      </c>
      <c r="C110" t="e">
        <f t="shared" si="12"/>
        <v>#N/A</v>
      </c>
      <c r="D110" t="e">
        <f t="shared" si="13"/>
        <v>#N/A</v>
      </c>
      <c r="E110" t="e">
        <f t="shared" si="14"/>
        <v>#N/A</v>
      </c>
      <c r="F110" t="e">
        <f t="shared" si="20"/>
        <v>#N/A</v>
      </c>
      <c r="G110" t="e">
        <f t="shared" si="20"/>
        <v>#N/A</v>
      </c>
      <c r="H110" t="e">
        <f t="shared" si="20"/>
        <v>#N/A</v>
      </c>
      <c r="I110" t="e">
        <f t="shared" si="20"/>
        <v>#N/A</v>
      </c>
      <c r="J110" t="e">
        <f t="shared" si="20"/>
        <v>#N/A</v>
      </c>
      <c r="K110" t="e">
        <f t="shared" si="20"/>
        <v>#N/A</v>
      </c>
      <c r="L110" t="e">
        <f t="shared" si="20"/>
        <v>#N/A</v>
      </c>
      <c r="M110" t="e">
        <f t="shared" si="20"/>
        <v>#N/A</v>
      </c>
      <c r="N110" t="e">
        <f t="shared" si="20"/>
        <v>#N/A</v>
      </c>
      <c r="O110" t="e">
        <f t="shared" si="20"/>
        <v>#N/A</v>
      </c>
      <c r="P110" t="e">
        <f t="shared" si="20"/>
        <v>#N/A</v>
      </c>
      <c r="Q110" t="e">
        <f t="shared" si="20"/>
        <v>#N/A</v>
      </c>
      <c r="R110" t="e">
        <f t="shared" si="20"/>
        <v>#N/A</v>
      </c>
      <c r="S110" t="e">
        <f t="shared" si="20"/>
        <v>#N/A</v>
      </c>
      <c r="T110" t="e">
        <f t="shared" si="20"/>
        <v>#N/A</v>
      </c>
      <c r="U110" t="e">
        <f t="shared" si="20"/>
        <v>#N/A</v>
      </c>
      <c r="V110" t="e">
        <f t="shared" si="20"/>
        <v>#N/A</v>
      </c>
      <c r="X110" t="e">
        <f t="shared" si="15"/>
        <v>#N/A</v>
      </c>
      <c r="Y110" t="e">
        <f t="shared" si="16"/>
        <v>#N/A</v>
      </c>
      <c r="Z110" t="e">
        <f t="shared" si="17"/>
        <v>#N/A</v>
      </c>
    </row>
    <row r="111" spans="1:26" x14ac:dyDescent="0.2">
      <c r="A111">
        <f t="shared" si="19"/>
        <v>44</v>
      </c>
      <c r="C111" t="e">
        <f t="shared" si="12"/>
        <v>#N/A</v>
      </c>
      <c r="D111" t="e">
        <f t="shared" si="13"/>
        <v>#N/A</v>
      </c>
      <c r="E111" t="e">
        <f t="shared" si="14"/>
        <v>#N/A</v>
      </c>
      <c r="F111" t="e">
        <f t="shared" si="20"/>
        <v>#N/A</v>
      </c>
      <c r="G111" t="e">
        <f t="shared" si="20"/>
        <v>#N/A</v>
      </c>
      <c r="H111" t="e">
        <f t="shared" si="20"/>
        <v>#N/A</v>
      </c>
      <c r="I111" t="e">
        <f t="shared" si="20"/>
        <v>#N/A</v>
      </c>
      <c r="J111" t="e">
        <f t="shared" si="20"/>
        <v>#N/A</v>
      </c>
      <c r="K111" t="e">
        <f t="shared" si="20"/>
        <v>#N/A</v>
      </c>
      <c r="L111" t="e">
        <f t="shared" si="20"/>
        <v>#N/A</v>
      </c>
      <c r="M111" t="e">
        <f t="shared" si="20"/>
        <v>#N/A</v>
      </c>
      <c r="N111" t="e">
        <f t="shared" si="20"/>
        <v>#N/A</v>
      </c>
      <c r="O111" t="e">
        <f t="shared" si="20"/>
        <v>#N/A</v>
      </c>
      <c r="P111" t="e">
        <f t="shared" si="20"/>
        <v>#N/A</v>
      </c>
      <c r="Q111" t="e">
        <f t="shared" si="20"/>
        <v>#N/A</v>
      </c>
      <c r="R111" t="e">
        <f t="shared" si="20"/>
        <v>#N/A</v>
      </c>
      <c r="S111" t="e">
        <f t="shared" si="20"/>
        <v>#N/A</v>
      </c>
      <c r="T111" t="e">
        <f t="shared" si="20"/>
        <v>#N/A</v>
      </c>
      <c r="U111" t="e">
        <f t="shared" si="20"/>
        <v>#N/A</v>
      </c>
      <c r="V111" t="e">
        <f t="shared" si="20"/>
        <v>#N/A</v>
      </c>
      <c r="X111" t="e">
        <f t="shared" si="15"/>
        <v>#N/A</v>
      </c>
      <c r="Y111" t="e">
        <f t="shared" si="16"/>
        <v>#N/A</v>
      </c>
      <c r="Z111" t="e">
        <f t="shared" si="17"/>
        <v>#N/A</v>
      </c>
    </row>
    <row r="112" spans="1:26" x14ac:dyDescent="0.2">
      <c r="A112">
        <f t="shared" si="19"/>
        <v>44</v>
      </c>
      <c r="C112" t="e">
        <f t="shared" si="12"/>
        <v>#N/A</v>
      </c>
      <c r="D112" t="e">
        <f t="shared" si="13"/>
        <v>#N/A</v>
      </c>
      <c r="E112" t="e">
        <f t="shared" si="14"/>
        <v>#N/A</v>
      </c>
      <c r="F112" t="e">
        <f t="shared" si="20"/>
        <v>#N/A</v>
      </c>
      <c r="G112" t="e">
        <f t="shared" si="20"/>
        <v>#N/A</v>
      </c>
      <c r="H112" t="e">
        <f t="shared" si="20"/>
        <v>#N/A</v>
      </c>
      <c r="I112" t="e">
        <f t="shared" si="20"/>
        <v>#N/A</v>
      </c>
      <c r="J112" t="e">
        <f t="shared" si="20"/>
        <v>#N/A</v>
      </c>
      <c r="K112" t="e">
        <f t="shared" si="20"/>
        <v>#N/A</v>
      </c>
      <c r="L112" t="e">
        <f t="shared" si="20"/>
        <v>#N/A</v>
      </c>
      <c r="M112" t="e">
        <f t="shared" si="20"/>
        <v>#N/A</v>
      </c>
      <c r="N112" t="e">
        <f t="shared" si="20"/>
        <v>#N/A</v>
      </c>
      <c r="O112" t="e">
        <f t="shared" si="20"/>
        <v>#N/A</v>
      </c>
      <c r="P112" t="e">
        <f t="shared" si="20"/>
        <v>#N/A</v>
      </c>
      <c r="Q112" t="e">
        <f t="shared" si="20"/>
        <v>#N/A</v>
      </c>
      <c r="R112" t="e">
        <f t="shared" si="20"/>
        <v>#N/A</v>
      </c>
      <c r="S112" t="e">
        <f t="shared" si="20"/>
        <v>#N/A</v>
      </c>
      <c r="T112" t="e">
        <f t="shared" si="20"/>
        <v>#N/A</v>
      </c>
      <c r="U112" t="e">
        <f t="shared" si="20"/>
        <v>#N/A</v>
      </c>
      <c r="V112" t="e">
        <f t="shared" si="20"/>
        <v>#N/A</v>
      </c>
      <c r="X112" t="e">
        <f t="shared" si="15"/>
        <v>#N/A</v>
      </c>
      <c r="Y112" t="e">
        <f t="shared" si="16"/>
        <v>#N/A</v>
      </c>
      <c r="Z112" t="e">
        <f t="shared" si="17"/>
        <v>#N/A</v>
      </c>
    </row>
    <row r="113" spans="1:26" x14ac:dyDescent="0.2">
      <c r="A113">
        <f t="shared" si="19"/>
        <v>44</v>
      </c>
      <c r="C113" t="e">
        <f t="shared" si="12"/>
        <v>#N/A</v>
      </c>
      <c r="D113" t="e">
        <f t="shared" si="13"/>
        <v>#N/A</v>
      </c>
      <c r="E113" t="e">
        <f t="shared" si="14"/>
        <v>#N/A</v>
      </c>
      <c r="F113" t="e">
        <f t="shared" ref="F113:V127" si="21">F$4*(1+F$3)^(-($A113+52*(F$1-1)))</f>
        <v>#N/A</v>
      </c>
      <c r="G113" t="e">
        <f t="shared" si="21"/>
        <v>#N/A</v>
      </c>
      <c r="H113" t="e">
        <f t="shared" si="21"/>
        <v>#N/A</v>
      </c>
      <c r="I113" t="e">
        <f t="shared" si="21"/>
        <v>#N/A</v>
      </c>
      <c r="J113" t="e">
        <f t="shared" si="21"/>
        <v>#N/A</v>
      </c>
      <c r="K113" t="e">
        <f t="shared" si="21"/>
        <v>#N/A</v>
      </c>
      <c r="L113" t="e">
        <f t="shared" si="21"/>
        <v>#N/A</v>
      </c>
      <c r="M113" t="e">
        <f t="shared" si="21"/>
        <v>#N/A</v>
      </c>
      <c r="N113" t="e">
        <f t="shared" si="21"/>
        <v>#N/A</v>
      </c>
      <c r="O113" t="e">
        <f t="shared" si="21"/>
        <v>#N/A</v>
      </c>
      <c r="P113" t="e">
        <f t="shared" si="21"/>
        <v>#N/A</v>
      </c>
      <c r="Q113" t="e">
        <f t="shared" si="21"/>
        <v>#N/A</v>
      </c>
      <c r="R113" t="e">
        <f t="shared" si="21"/>
        <v>#N/A</v>
      </c>
      <c r="S113" t="e">
        <f t="shared" si="21"/>
        <v>#N/A</v>
      </c>
      <c r="T113" t="e">
        <f t="shared" si="21"/>
        <v>#N/A</v>
      </c>
      <c r="U113" t="e">
        <f t="shared" si="21"/>
        <v>#N/A</v>
      </c>
      <c r="V113" t="e">
        <f t="shared" si="21"/>
        <v>#N/A</v>
      </c>
      <c r="X113" t="e">
        <f t="shared" si="15"/>
        <v>#N/A</v>
      </c>
      <c r="Y113" t="e">
        <f t="shared" si="16"/>
        <v>#N/A</v>
      </c>
      <c r="Z113" t="e">
        <f t="shared" si="17"/>
        <v>#N/A</v>
      </c>
    </row>
    <row r="114" spans="1:26" x14ac:dyDescent="0.2">
      <c r="A114">
        <f t="shared" si="19"/>
        <v>44</v>
      </c>
      <c r="C114" t="e">
        <f t="shared" si="12"/>
        <v>#N/A</v>
      </c>
      <c r="D114" t="e">
        <f t="shared" si="13"/>
        <v>#N/A</v>
      </c>
      <c r="E114" t="e">
        <f t="shared" si="14"/>
        <v>#N/A</v>
      </c>
      <c r="F114" t="e">
        <f t="shared" si="21"/>
        <v>#N/A</v>
      </c>
      <c r="G114" t="e">
        <f t="shared" si="21"/>
        <v>#N/A</v>
      </c>
      <c r="H114" t="e">
        <f t="shared" si="21"/>
        <v>#N/A</v>
      </c>
      <c r="I114" t="e">
        <f t="shared" si="21"/>
        <v>#N/A</v>
      </c>
      <c r="J114" t="e">
        <f t="shared" si="21"/>
        <v>#N/A</v>
      </c>
      <c r="K114" t="e">
        <f t="shared" si="21"/>
        <v>#N/A</v>
      </c>
      <c r="L114" t="e">
        <f t="shared" si="21"/>
        <v>#N/A</v>
      </c>
      <c r="M114" t="e">
        <f t="shared" si="21"/>
        <v>#N/A</v>
      </c>
      <c r="N114" t="e">
        <f t="shared" si="21"/>
        <v>#N/A</v>
      </c>
      <c r="O114" t="e">
        <f t="shared" si="21"/>
        <v>#N/A</v>
      </c>
      <c r="P114" t="e">
        <f t="shared" si="21"/>
        <v>#N/A</v>
      </c>
      <c r="Q114" t="e">
        <f t="shared" si="21"/>
        <v>#N/A</v>
      </c>
      <c r="R114" t="e">
        <f t="shared" si="21"/>
        <v>#N/A</v>
      </c>
      <c r="S114" t="e">
        <f t="shared" si="21"/>
        <v>#N/A</v>
      </c>
      <c r="T114" t="e">
        <f t="shared" si="21"/>
        <v>#N/A</v>
      </c>
      <c r="U114" t="e">
        <f t="shared" si="21"/>
        <v>#N/A</v>
      </c>
      <c r="V114" t="e">
        <f t="shared" si="21"/>
        <v>#N/A</v>
      </c>
      <c r="X114" t="e">
        <f t="shared" si="15"/>
        <v>#N/A</v>
      </c>
      <c r="Y114" t="e">
        <f t="shared" si="16"/>
        <v>#N/A</v>
      </c>
      <c r="Z114" t="e">
        <f t="shared" si="17"/>
        <v>#N/A</v>
      </c>
    </row>
    <row r="115" spans="1:26" x14ac:dyDescent="0.2">
      <c r="A115">
        <f t="shared" si="19"/>
        <v>43</v>
      </c>
      <c r="C115" t="e">
        <f t="shared" si="12"/>
        <v>#N/A</v>
      </c>
      <c r="D115" t="e">
        <f t="shared" si="13"/>
        <v>#N/A</v>
      </c>
      <c r="E115" t="e">
        <f t="shared" si="14"/>
        <v>#N/A</v>
      </c>
      <c r="F115" t="e">
        <f t="shared" si="21"/>
        <v>#N/A</v>
      </c>
      <c r="G115" t="e">
        <f t="shared" si="21"/>
        <v>#N/A</v>
      </c>
      <c r="H115" t="e">
        <f t="shared" si="21"/>
        <v>#N/A</v>
      </c>
      <c r="I115" t="e">
        <f t="shared" si="21"/>
        <v>#N/A</v>
      </c>
      <c r="J115" t="e">
        <f t="shared" si="21"/>
        <v>#N/A</v>
      </c>
      <c r="K115" t="e">
        <f t="shared" si="21"/>
        <v>#N/A</v>
      </c>
      <c r="L115" t="e">
        <f t="shared" si="21"/>
        <v>#N/A</v>
      </c>
      <c r="M115" t="e">
        <f t="shared" si="21"/>
        <v>#N/A</v>
      </c>
      <c r="N115" t="e">
        <f t="shared" si="21"/>
        <v>#N/A</v>
      </c>
      <c r="O115" t="e">
        <f t="shared" si="21"/>
        <v>#N/A</v>
      </c>
      <c r="P115" t="e">
        <f t="shared" si="21"/>
        <v>#N/A</v>
      </c>
      <c r="Q115" t="e">
        <f t="shared" si="21"/>
        <v>#N/A</v>
      </c>
      <c r="R115" t="e">
        <f t="shared" si="21"/>
        <v>#N/A</v>
      </c>
      <c r="S115" t="e">
        <f t="shared" si="21"/>
        <v>#N/A</v>
      </c>
      <c r="T115" t="e">
        <f t="shared" si="21"/>
        <v>#N/A</v>
      </c>
      <c r="U115" t="e">
        <f t="shared" si="21"/>
        <v>#N/A</v>
      </c>
      <c r="V115" t="e">
        <f t="shared" si="21"/>
        <v>#N/A</v>
      </c>
      <c r="X115" t="e">
        <f t="shared" si="15"/>
        <v>#N/A</v>
      </c>
      <c r="Y115" t="e">
        <f t="shared" si="16"/>
        <v>#N/A</v>
      </c>
      <c r="Z115" t="e">
        <f t="shared" si="17"/>
        <v>#N/A</v>
      </c>
    </row>
    <row r="116" spans="1:26" x14ac:dyDescent="0.2">
      <c r="A116">
        <f t="shared" si="19"/>
        <v>43</v>
      </c>
      <c r="C116" t="e">
        <f t="shared" si="12"/>
        <v>#N/A</v>
      </c>
      <c r="D116" t="e">
        <f t="shared" si="13"/>
        <v>#N/A</v>
      </c>
      <c r="E116" t="e">
        <f t="shared" si="14"/>
        <v>#N/A</v>
      </c>
      <c r="F116" t="e">
        <f t="shared" si="21"/>
        <v>#N/A</v>
      </c>
      <c r="G116" t="e">
        <f t="shared" si="21"/>
        <v>#N/A</v>
      </c>
      <c r="H116" t="e">
        <f t="shared" si="21"/>
        <v>#N/A</v>
      </c>
      <c r="I116" t="e">
        <f t="shared" si="21"/>
        <v>#N/A</v>
      </c>
      <c r="J116" t="e">
        <f t="shared" si="21"/>
        <v>#N/A</v>
      </c>
      <c r="K116" t="e">
        <f t="shared" si="21"/>
        <v>#N/A</v>
      </c>
      <c r="L116" t="e">
        <f t="shared" si="21"/>
        <v>#N/A</v>
      </c>
      <c r="M116" t="e">
        <f t="shared" si="21"/>
        <v>#N/A</v>
      </c>
      <c r="N116" t="e">
        <f t="shared" si="21"/>
        <v>#N/A</v>
      </c>
      <c r="O116" t="e">
        <f t="shared" si="21"/>
        <v>#N/A</v>
      </c>
      <c r="P116" t="e">
        <f t="shared" si="21"/>
        <v>#N/A</v>
      </c>
      <c r="Q116" t="e">
        <f t="shared" si="21"/>
        <v>#N/A</v>
      </c>
      <c r="R116" t="e">
        <f t="shared" si="21"/>
        <v>#N/A</v>
      </c>
      <c r="S116" t="e">
        <f t="shared" si="21"/>
        <v>#N/A</v>
      </c>
      <c r="T116" t="e">
        <f t="shared" si="21"/>
        <v>#N/A</v>
      </c>
      <c r="U116" t="e">
        <f t="shared" si="21"/>
        <v>#N/A</v>
      </c>
      <c r="V116" t="e">
        <f t="shared" si="21"/>
        <v>#N/A</v>
      </c>
      <c r="X116" t="e">
        <f t="shared" si="15"/>
        <v>#N/A</v>
      </c>
      <c r="Y116" t="e">
        <f t="shared" si="16"/>
        <v>#N/A</v>
      </c>
      <c r="Z116" t="e">
        <f t="shared" si="17"/>
        <v>#N/A</v>
      </c>
    </row>
    <row r="117" spans="1:26" x14ac:dyDescent="0.2">
      <c r="A117">
        <f t="shared" si="19"/>
        <v>43</v>
      </c>
      <c r="C117" t="e">
        <f t="shared" si="12"/>
        <v>#N/A</v>
      </c>
      <c r="D117" t="e">
        <f t="shared" si="13"/>
        <v>#N/A</v>
      </c>
      <c r="E117" t="e">
        <f t="shared" si="14"/>
        <v>#N/A</v>
      </c>
      <c r="F117" t="e">
        <f t="shared" si="21"/>
        <v>#N/A</v>
      </c>
      <c r="G117" t="e">
        <f t="shared" si="21"/>
        <v>#N/A</v>
      </c>
      <c r="H117" t="e">
        <f t="shared" si="21"/>
        <v>#N/A</v>
      </c>
      <c r="I117" t="e">
        <f t="shared" si="21"/>
        <v>#N/A</v>
      </c>
      <c r="J117" t="e">
        <f t="shared" si="21"/>
        <v>#N/A</v>
      </c>
      <c r="K117" t="e">
        <f t="shared" si="21"/>
        <v>#N/A</v>
      </c>
      <c r="L117" t="e">
        <f t="shared" si="21"/>
        <v>#N/A</v>
      </c>
      <c r="M117" t="e">
        <f t="shared" si="21"/>
        <v>#N/A</v>
      </c>
      <c r="N117" t="e">
        <f t="shared" si="21"/>
        <v>#N/A</v>
      </c>
      <c r="O117" t="e">
        <f t="shared" si="21"/>
        <v>#N/A</v>
      </c>
      <c r="P117" t="e">
        <f t="shared" si="21"/>
        <v>#N/A</v>
      </c>
      <c r="Q117" t="e">
        <f t="shared" si="21"/>
        <v>#N/A</v>
      </c>
      <c r="R117" t="e">
        <f t="shared" si="21"/>
        <v>#N/A</v>
      </c>
      <c r="S117" t="e">
        <f t="shared" si="21"/>
        <v>#N/A</v>
      </c>
      <c r="T117" t="e">
        <f t="shared" si="21"/>
        <v>#N/A</v>
      </c>
      <c r="U117" t="e">
        <f t="shared" si="21"/>
        <v>#N/A</v>
      </c>
      <c r="V117" t="e">
        <f t="shared" si="21"/>
        <v>#N/A</v>
      </c>
      <c r="X117" t="e">
        <f t="shared" si="15"/>
        <v>#N/A</v>
      </c>
      <c r="Y117" t="e">
        <f t="shared" si="16"/>
        <v>#N/A</v>
      </c>
      <c r="Z117" t="e">
        <f t="shared" si="17"/>
        <v>#N/A</v>
      </c>
    </row>
    <row r="118" spans="1:26" x14ac:dyDescent="0.2">
      <c r="A118">
        <f t="shared" si="19"/>
        <v>43</v>
      </c>
      <c r="C118" t="e">
        <f t="shared" si="12"/>
        <v>#N/A</v>
      </c>
      <c r="D118" t="e">
        <f t="shared" si="13"/>
        <v>#N/A</v>
      </c>
      <c r="E118" t="e">
        <f t="shared" si="14"/>
        <v>#N/A</v>
      </c>
      <c r="F118" t="e">
        <f t="shared" si="21"/>
        <v>#N/A</v>
      </c>
      <c r="G118" t="e">
        <f t="shared" si="21"/>
        <v>#N/A</v>
      </c>
      <c r="H118" t="e">
        <f t="shared" si="21"/>
        <v>#N/A</v>
      </c>
      <c r="I118" t="e">
        <f t="shared" si="21"/>
        <v>#N/A</v>
      </c>
      <c r="J118" t="e">
        <f t="shared" si="21"/>
        <v>#N/A</v>
      </c>
      <c r="K118" t="e">
        <f t="shared" si="21"/>
        <v>#N/A</v>
      </c>
      <c r="L118" t="e">
        <f t="shared" si="21"/>
        <v>#N/A</v>
      </c>
      <c r="M118" t="e">
        <f t="shared" si="21"/>
        <v>#N/A</v>
      </c>
      <c r="N118" t="e">
        <f t="shared" si="21"/>
        <v>#N/A</v>
      </c>
      <c r="O118" t="e">
        <f t="shared" si="21"/>
        <v>#N/A</v>
      </c>
      <c r="P118" t="e">
        <f t="shared" si="21"/>
        <v>#N/A</v>
      </c>
      <c r="Q118" t="e">
        <f t="shared" si="21"/>
        <v>#N/A</v>
      </c>
      <c r="R118" t="e">
        <f t="shared" si="21"/>
        <v>#N/A</v>
      </c>
      <c r="S118" t="e">
        <f t="shared" si="21"/>
        <v>#N/A</v>
      </c>
      <c r="T118" t="e">
        <f t="shared" si="21"/>
        <v>#N/A</v>
      </c>
      <c r="U118" t="e">
        <f t="shared" si="21"/>
        <v>#N/A</v>
      </c>
      <c r="V118" t="e">
        <f t="shared" si="21"/>
        <v>#N/A</v>
      </c>
      <c r="X118" t="e">
        <f t="shared" si="15"/>
        <v>#N/A</v>
      </c>
      <c r="Y118" t="e">
        <f t="shared" si="16"/>
        <v>#N/A</v>
      </c>
      <c r="Z118" t="e">
        <f t="shared" si="17"/>
        <v>#N/A</v>
      </c>
    </row>
    <row r="119" spans="1:26" x14ac:dyDescent="0.2">
      <c r="A119">
        <f t="shared" si="19"/>
        <v>43</v>
      </c>
      <c r="C119" t="e">
        <f t="shared" si="12"/>
        <v>#N/A</v>
      </c>
      <c r="D119" t="e">
        <f t="shared" si="13"/>
        <v>#N/A</v>
      </c>
      <c r="E119" t="e">
        <f t="shared" si="14"/>
        <v>#N/A</v>
      </c>
      <c r="F119" t="e">
        <f t="shared" si="21"/>
        <v>#N/A</v>
      </c>
      <c r="G119" t="e">
        <f t="shared" si="21"/>
        <v>#N/A</v>
      </c>
      <c r="H119" t="e">
        <f t="shared" si="21"/>
        <v>#N/A</v>
      </c>
      <c r="I119" t="e">
        <f t="shared" si="21"/>
        <v>#N/A</v>
      </c>
      <c r="J119" t="e">
        <f t="shared" si="21"/>
        <v>#N/A</v>
      </c>
      <c r="K119" t="e">
        <f t="shared" si="21"/>
        <v>#N/A</v>
      </c>
      <c r="L119" t="e">
        <f t="shared" si="21"/>
        <v>#N/A</v>
      </c>
      <c r="M119" t="e">
        <f t="shared" si="21"/>
        <v>#N/A</v>
      </c>
      <c r="N119" t="e">
        <f t="shared" si="21"/>
        <v>#N/A</v>
      </c>
      <c r="O119" t="e">
        <f t="shared" si="21"/>
        <v>#N/A</v>
      </c>
      <c r="P119" t="e">
        <f t="shared" si="21"/>
        <v>#N/A</v>
      </c>
      <c r="Q119" t="e">
        <f t="shared" si="21"/>
        <v>#N/A</v>
      </c>
      <c r="R119" t="e">
        <f t="shared" si="21"/>
        <v>#N/A</v>
      </c>
      <c r="S119" t="e">
        <f t="shared" si="21"/>
        <v>#N/A</v>
      </c>
      <c r="T119" t="e">
        <f t="shared" si="21"/>
        <v>#N/A</v>
      </c>
      <c r="U119" t="e">
        <f t="shared" si="21"/>
        <v>#N/A</v>
      </c>
      <c r="V119" t="e">
        <f t="shared" si="21"/>
        <v>#N/A</v>
      </c>
      <c r="X119" t="e">
        <f t="shared" si="15"/>
        <v>#N/A</v>
      </c>
      <c r="Y119" t="e">
        <f t="shared" si="16"/>
        <v>#N/A</v>
      </c>
      <c r="Z119" t="e">
        <f t="shared" si="17"/>
        <v>#N/A</v>
      </c>
    </row>
    <row r="120" spans="1:26" x14ac:dyDescent="0.2">
      <c r="A120">
        <f t="shared" si="19"/>
        <v>43</v>
      </c>
      <c r="C120" t="e">
        <f t="shared" si="12"/>
        <v>#N/A</v>
      </c>
      <c r="D120" t="e">
        <f t="shared" si="13"/>
        <v>#N/A</v>
      </c>
      <c r="E120" t="e">
        <f t="shared" si="14"/>
        <v>#N/A</v>
      </c>
      <c r="F120" t="e">
        <f t="shared" si="21"/>
        <v>#N/A</v>
      </c>
      <c r="G120" t="e">
        <f t="shared" si="21"/>
        <v>#N/A</v>
      </c>
      <c r="H120" t="e">
        <f t="shared" si="21"/>
        <v>#N/A</v>
      </c>
      <c r="I120" t="e">
        <f t="shared" si="21"/>
        <v>#N/A</v>
      </c>
      <c r="J120" t="e">
        <f t="shared" si="21"/>
        <v>#N/A</v>
      </c>
      <c r="K120" t="e">
        <f t="shared" si="21"/>
        <v>#N/A</v>
      </c>
      <c r="L120" t="e">
        <f t="shared" si="21"/>
        <v>#N/A</v>
      </c>
      <c r="M120" t="e">
        <f t="shared" si="21"/>
        <v>#N/A</v>
      </c>
      <c r="N120" t="e">
        <f t="shared" si="21"/>
        <v>#N/A</v>
      </c>
      <c r="O120" t="e">
        <f t="shared" si="21"/>
        <v>#N/A</v>
      </c>
      <c r="P120" t="e">
        <f t="shared" si="21"/>
        <v>#N/A</v>
      </c>
      <c r="Q120" t="e">
        <f t="shared" si="21"/>
        <v>#N/A</v>
      </c>
      <c r="R120" t="e">
        <f t="shared" si="21"/>
        <v>#N/A</v>
      </c>
      <c r="S120" t="e">
        <f t="shared" si="21"/>
        <v>#N/A</v>
      </c>
      <c r="T120" t="e">
        <f t="shared" si="21"/>
        <v>#N/A</v>
      </c>
      <c r="U120" t="e">
        <f t="shared" si="21"/>
        <v>#N/A</v>
      </c>
      <c r="V120" t="e">
        <f t="shared" si="21"/>
        <v>#N/A</v>
      </c>
      <c r="X120" t="e">
        <f t="shared" si="15"/>
        <v>#N/A</v>
      </c>
      <c r="Y120" t="e">
        <f t="shared" si="16"/>
        <v>#N/A</v>
      </c>
      <c r="Z120" t="e">
        <f t="shared" si="17"/>
        <v>#N/A</v>
      </c>
    </row>
    <row r="121" spans="1:26" x14ac:dyDescent="0.2">
      <c r="A121">
        <f t="shared" si="19"/>
        <v>43</v>
      </c>
      <c r="C121" t="e">
        <f t="shared" si="12"/>
        <v>#N/A</v>
      </c>
      <c r="D121" t="e">
        <f t="shared" si="13"/>
        <v>#N/A</v>
      </c>
      <c r="E121" t="e">
        <f t="shared" si="14"/>
        <v>#N/A</v>
      </c>
      <c r="F121" t="e">
        <f t="shared" si="21"/>
        <v>#N/A</v>
      </c>
      <c r="G121" t="e">
        <f t="shared" si="21"/>
        <v>#N/A</v>
      </c>
      <c r="H121" t="e">
        <f t="shared" si="21"/>
        <v>#N/A</v>
      </c>
      <c r="I121" t="e">
        <f t="shared" si="21"/>
        <v>#N/A</v>
      </c>
      <c r="J121" t="e">
        <f t="shared" si="21"/>
        <v>#N/A</v>
      </c>
      <c r="K121" t="e">
        <f t="shared" si="21"/>
        <v>#N/A</v>
      </c>
      <c r="L121" t="e">
        <f t="shared" si="21"/>
        <v>#N/A</v>
      </c>
      <c r="M121" t="e">
        <f t="shared" si="21"/>
        <v>#N/A</v>
      </c>
      <c r="N121" t="e">
        <f t="shared" si="21"/>
        <v>#N/A</v>
      </c>
      <c r="O121" t="e">
        <f t="shared" si="21"/>
        <v>#N/A</v>
      </c>
      <c r="P121" t="e">
        <f t="shared" si="21"/>
        <v>#N/A</v>
      </c>
      <c r="Q121" t="e">
        <f t="shared" si="21"/>
        <v>#N/A</v>
      </c>
      <c r="R121" t="e">
        <f t="shared" si="21"/>
        <v>#N/A</v>
      </c>
      <c r="S121" t="e">
        <f t="shared" si="21"/>
        <v>#N/A</v>
      </c>
      <c r="T121" t="e">
        <f t="shared" si="21"/>
        <v>#N/A</v>
      </c>
      <c r="U121" t="e">
        <f t="shared" si="21"/>
        <v>#N/A</v>
      </c>
      <c r="V121" t="e">
        <f t="shared" si="21"/>
        <v>#N/A</v>
      </c>
      <c r="X121" t="e">
        <f t="shared" si="15"/>
        <v>#N/A</v>
      </c>
      <c r="Y121" t="e">
        <f t="shared" si="16"/>
        <v>#N/A</v>
      </c>
      <c r="Z121" t="e">
        <f t="shared" si="17"/>
        <v>#N/A</v>
      </c>
    </row>
    <row r="122" spans="1:26" x14ac:dyDescent="0.2">
      <c r="A122">
        <f t="shared" si="19"/>
        <v>43</v>
      </c>
      <c r="C122" t="e">
        <f t="shared" si="12"/>
        <v>#N/A</v>
      </c>
      <c r="D122" t="e">
        <f t="shared" si="13"/>
        <v>#N/A</v>
      </c>
      <c r="E122" t="e">
        <f t="shared" si="14"/>
        <v>#N/A</v>
      </c>
      <c r="F122" t="e">
        <f t="shared" si="21"/>
        <v>#N/A</v>
      </c>
      <c r="G122" t="e">
        <f t="shared" si="21"/>
        <v>#N/A</v>
      </c>
      <c r="H122" t="e">
        <f t="shared" si="21"/>
        <v>#N/A</v>
      </c>
      <c r="I122" t="e">
        <f t="shared" si="21"/>
        <v>#N/A</v>
      </c>
      <c r="J122" t="e">
        <f t="shared" si="21"/>
        <v>#N/A</v>
      </c>
      <c r="K122" t="e">
        <f t="shared" si="21"/>
        <v>#N/A</v>
      </c>
      <c r="L122" t="e">
        <f t="shared" si="21"/>
        <v>#N/A</v>
      </c>
      <c r="M122" t="e">
        <f t="shared" si="21"/>
        <v>#N/A</v>
      </c>
      <c r="N122" t="e">
        <f t="shared" si="21"/>
        <v>#N/A</v>
      </c>
      <c r="O122" t="e">
        <f t="shared" si="21"/>
        <v>#N/A</v>
      </c>
      <c r="P122" t="e">
        <f t="shared" si="21"/>
        <v>#N/A</v>
      </c>
      <c r="Q122" t="e">
        <f t="shared" si="21"/>
        <v>#N/A</v>
      </c>
      <c r="R122" t="e">
        <f t="shared" si="21"/>
        <v>#N/A</v>
      </c>
      <c r="S122" t="e">
        <f t="shared" si="21"/>
        <v>#N/A</v>
      </c>
      <c r="T122" t="e">
        <f t="shared" si="21"/>
        <v>#N/A</v>
      </c>
      <c r="U122" t="e">
        <f t="shared" si="21"/>
        <v>#N/A</v>
      </c>
      <c r="V122" t="e">
        <f t="shared" si="21"/>
        <v>#N/A</v>
      </c>
      <c r="X122" t="e">
        <f t="shared" si="15"/>
        <v>#N/A</v>
      </c>
      <c r="Y122" t="e">
        <f t="shared" si="16"/>
        <v>#N/A</v>
      </c>
      <c r="Z122" t="e">
        <f t="shared" si="17"/>
        <v>#N/A</v>
      </c>
    </row>
    <row r="123" spans="1:26" x14ac:dyDescent="0.2">
      <c r="A123">
        <f t="shared" si="19"/>
        <v>43</v>
      </c>
      <c r="C123" t="e">
        <f t="shared" si="12"/>
        <v>#N/A</v>
      </c>
      <c r="D123" t="e">
        <f t="shared" si="13"/>
        <v>#N/A</v>
      </c>
      <c r="E123" t="e">
        <f t="shared" si="14"/>
        <v>#N/A</v>
      </c>
      <c r="F123" t="e">
        <f t="shared" si="21"/>
        <v>#N/A</v>
      </c>
      <c r="G123" t="e">
        <f t="shared" si="21"/>
        <v>#N/A</v>
      </c>
      <c r="H123" t="e">
        <f t="shared" si="21"/>
        <v>#N/A</v>
      </c>
      <c r="I123" t="e">
        <f t="shared" si="21"/>
        <v>#N/A</v>
      </c>
      <c r="J123" t="e">
        <f t="shared" si="21"/>
        <v>#N/A</v>
      </c>
      <c r="K123" t="e">
        <f t="shared" si="21"/>
        <v>#N/A</v>
      </c>
      <c r="L123" t="e">
        <f t="shared" si="21"/>
        <v>#N/A</v>
      </c>
      <c r="M123" t="e">
        <f t="shared" si="21"/>
        <v>#N/A</v>
      </c>
      <c r="N123" t="e">
        <f t="shared" si="21"/>
        <v>#N/A</v>
      </c>
      <c r="O123" t="e">
        <f t="shared" si="21"/>
        <v>#N/A</v>
      </c>
      <c r="P123" t="e">
        <f t="shared" si="21"/>
        <v>#N/A</v>
      </c>
      <c r="Q123" t="e">
        <f t="shared" si="21"/>
        <v>#N/A</v>
      </c>
      <c r="R123" t="e">
        <f t="shared" si="21"/>
        <v>#N/A</v>
      </c>
      <c r="S123" t="e">
        <f t="shared" si="21"/>
        <v>#N/A</v>
      </c>
      <c r="T123" t="e">
        <f t="shared" si="21"/>
        <v>#N/A</v>
      </c>
      <c r="U123" t="e">
        <f t="shared" si="21"/>
        <v>#N/A</v>
      </c>
      <c r="V123" t="e">
        <f t="shared" si="21"/>
        <v>#N/A</v>
      </c>
      <c r="X123" t="e">
        <f t="shared" si="15"/>
        <v>#N/A</v>
      </c>
      <c r="Y123" t="e">
        <f t="shared" si="16"/>
        <v>#N/A</v>
      </c>
      <c r="Z123" t="e">
        <f t="shared" si="17"/>
        <v>#N/A</v>
      </c>
    </row>
    <row r="124" spans="1:26" x14ac:dyDescent="0.2">
      <c r="A124">
        <f t="shared" si="19"/>
        <v>43</v>
      </c>
      <c r="C124" t="e">
        <f t="shared" si="12"/>
        <v>#N/A</v>
      </c>
      <c r="D124" t="e">
        <f t="shared" si="13"/>
        <v>#N/A</v>
      </c>
      <c r="E124" t="e">
        <f t="shared" si="14"/>
        <v>#N/A</v>
      </c>
      <c r="F124" t="e">
        <f t="shared" si="21"/>
        <v>#N/A</v>
      </c>
      <c r="G124" t="e">
        <f t="shared" si="21"/>
        <v>#N/A</v>
      </c>
      <c r="H124" t="e">
        <f t="shared" si="21"/>
        <v>#N/A</v>
      </c>
      <c r="I124" t="e">
        <f t="shared" si="21"/>
        <v>#N/A</v>
      </c>
      <c r="J124" t="e">
        <f t="shared" si="21"/>
        <v>#N/A</v>
      </c>
      <c r="K124" t="e">
        <f t="shared" si="21"/>
        <v>#N/A</v>
      </c>
      <c r="L124" t="e">
        <f t="shared" si="21"/>
        <v>#N/A</v>
      </c>
      <c r="M124" t="e">
        <f t="shared" si="21"/>
        <v>#N/A</v>
      </c>
      <c r="N124" t="e">
        <f t="shared" si="21"/>
        <v>#N/A</v>
      </c>
      <c r="O124" t="e">
        <f t="shared" si="21"/>
        <v>#N/A</v>
      </c>
      <c r="P124" t="e">
        <f t="shared" si="21"/>
        <v>#N/A</v>
      </c>
      <c r="Q124" t="e">
        <f t="shared" si="21"/>
        <v>#N/A</v>
      </c>
      <c r="R124" t="e">
        <f t="shared" si="21"/>
        <v>#N/A</v>
      </c>
      <c r="S124" t="e">
        <f t="shared" si="21"/>
        <v>#N/A</v>
      </c>
      <c r="T124" t="e">
        <f t="shared" si="21"/>
        <v>#N/A</v>
      </c>
      <c r="U124" t="e">
        <f t="shared" si="21"/>
        <v>#N/A</v>
      </c>
      <c r="V124" t="e">
        <f t="shared" si="21"/>
        <v>#N/A</v>
      </c>
      <c r="X124" t="e">
        <f t="shared" si="15"/>
        <v>#N/A</v>
      </c>
      <c r="Y124" t="e">
        <f t="shared" si="16"/>
        <v>#N/A</v>
      </c>
      <c r="Z124" t="e">
        <f t="shared" si="17"/>
        <v>#N/A</v>
      </c>
    </row>
    <row r="125" spans="1:26" x14ac:dyDescent="0.2">
      <c r="A125">
        <f t="shared" si="19"/>
        <v>43</v>
      </c>
      <c r="C125" t="e">
        <f t="shared" si="12"/>
        <v>#N/A</v>
      </c>
      <c r="D125" t="e">
        <f t="shared" si="13"/>
        <v>#N/A</v>
      </c>
      <c r="E125" t="e">
        <f t="shared" si="14"/>
        <v>#N/A</v>
      </c>
      <c r="F125" t="e">
        <f t="shared" si="21"/>
        <v>#N/A</v>
      </c>
      <c r="G125" t="e">
        <f t="shared" si="21"/>
        <v>#N/A</v>
      </c>
      <c r="H125" t="e">
        <f t="shared" si="21"/>
        <v>#N/A</v>
      </c>
      <c r="I125" t="e">
        <f t="shared" si="21"/>
        <v>#N/A</v>
      </c>
      <c r="J125" t="e">
        <f t="shared" si="21"/>
        <v>#N/A</v>
      </c>
      <c r="K125" t="e">
        <f t="shared" si="21"/>
        <v>#N/A</v>
      </c>
      <c r="L125" t="e">
        <f t="shared" si="21"/>
        <v>#N/A</v>
      </c>
      <c r="M125" t="e">
        <f t="shared" si="21"/>
        <v>#N/A</v>
      </c>
      <c r="N125" t="e">
        <f t="shared" si="21"/>
        <v>#N/A</v>
      </c>
      <c r="O125" t="e">
        <f t="shared" si="21"/>
        <v>#N/A</v>
      </c>
      <c r="P125" t="e">
        <f t="shared" si="21"/>
        <v>#N/A</v>
      </c>
      <c r="Q125" t="e">
        <f t="shared" si="21"/>
        <v>#N/A</v>
      </c>
      <c r="R125" t="e">
        <f t="shared" si="21"/>
        <v>#N/A</v>
      </c>
      <c r="S125" t="e">
        <f t="shared" si="21"/>
        <v>#N/A</v>
      </c>
      <c r="T125" t="e">
        <f t="shared" si="21"/>
        <v>#N/A</v>
      </c>
      <c r="U125" t="e">
        <f t="shared" si="21"/>
        <v>#N/A</v>
      </c>
      <c r="V125" t="e">
        <f t="shared" si="21"/>
        <v>#N/A</v>
      </c>
      <c r="X125" t="e">
        <f t="shared" si="15"/>
        <v>#N/A</v>
      </c>
      <c r="Y125" t="e">
        <f t="shared" si="16"/>
        <v>#N/A</v>
      </c>
      <c r="Z125" t="e">
        <f t="shared" si="17"/>
        <v>#N/A</v>
      </c>
    </row>
    <row r="126" spans="1:26" x14ac:dyDescent="0.2">
      <c r="A126">
        <f t="shared" si="19"/>
        <v>43</v>
      </c>
      <c r="C126" t="e">
        <f t="shared" si="12"/>
        <v>#N/A</v>
      </c>
      <c r="D126" t="e">
        <f t="shared" si="13"/>
        <v>#N/A</v>
      </c>
      <c r="E126" t="e">
        <f t="shared" si="14"/>
        <v>#N/A</v>
      </c>
      <c r="F126" t="e">
        <f t="shared" si="21"/>
        <v>#N/A</v>
      </c>
      <c r="G126" t="e">
        <f t="shared" si="21"/>
        <v>#N/A</v>
      </c>
      <c r="H126" t="e">
        <f t="shared" si="21"/>
        <v>#N/A</v>
      </c>
      <c r="I126" t="e">
        <f t="shared" si="21"/>
        <v>#N/A</v>
      </c>
      <c r="J126" t="e">
        <f t="shared" si="21"/>
        <v>#N/A</v>
      </c>
      <c r="K126" t="e">
        <f t="shared" si="21"/>
        <v>#N/A</v>
      </c>
      <c r="L126" t="e">
        <f t="shared" si="21"/>
        <v>#N/A</v>
      </c>
      <c r="M126" t="e">
        <f t="shared" si="21"/>
        <v>#N/A</v>
      </c>
      <c r="N126" t="e">
        <f t="shared" si="21"/>
        <v>#N/A</v>
      </c>
      <c r="O126" t="e">
        <f t="shared" si="21"/>
        <v>#N/A</v>
      </c>
      <c r="P126" t="e">
        <f t="shared" si="21"/>
        <v>#N/A</v>
      </c>
      <c r="Q126" t="e">
        <f t="shared" si="21"/>
        <v>#N/A</v>
      </c>
      <c r="R126" t="e">
        <f t="shared" si="21"/>
        <v>#N/A</v>
      </c>
      <c r="S126" t="e">
        <f t="shared" si="21"/>
        <v>#N/A</v>
      </c>
      <c r="T126" t="e">
        <f t="shared" si="21"/>
        <v>#N/A</v>
      </c>
      <c r="U126" t="e">
        <f t="shared" si="21"/>
        <v>#N/A</v>
      </c>
      <c r="V126" t="e">
        <f t="shared" si="21"/>
        <v>#N/A</v>
      </c>
      <c r="X126" t="e">
        <f t="shared" si="15"/>
        <v>#N/A</v>
      </c>
      <c r="Y126" t="e">
        <f t="shared" si="16"/>
        <v>#N/A</v>
      </c>
      <c r="Z126" t="e">
        <f t="shared" si="17"/>
        <v>#N/A</v>
      </c>
    </row>
    <row r="127" spans="1:26" x14ac:dyDescent="0.2">
      <c r="A127">
        <f t="shared" si="19"/>
        <v>42</v>
      </c>
      <c r="C127" t="e">
        <f t="shared" si="12"/>
        <v>#N/A</v>
      </c>
      <c r="D127" t="e">
        <f t="shared" si="13"/>
        <v>#N/A</v>
      </c>
      <c r="E127" t="e">
        <f t="shared" si="14"/>
        <v>#N/A</v>
      </c>
      <c r="F127" t="e">
        <f t="shared" si="21"/>
        <v>#N/A</v>
      </c>
      <c r="G127" t="e">
        <f t="shared" si="21"/>
        <v>#N/A</v>
      </c>
      <c r="H127" t="e">
        <f t="shared" si="21"/>
        <v>#N/A</v>
      </c>
      <c r="I127" t="e">
        <f t="shared" si="21"/>
        <v>#N/A</v>
      </c>
      <c r="J127" t="e">
        <f t="shared" si="21"/>
        <v>#N/A</v>
      </c>
      <c r="K127" t="e">
        <f t="shared" si="21"/>
        <v>#N/A</v>
      </c>
      <c r="L127" t="e">
        <f t="shared" si="21"/>
        <v>#N/A</v>
      </c>
      <c r="M127" t="e">
        <f t="shared" si="21"/>
        <v>#N/A</v>
      </c>
      <c r="N127" t="e">
        <f t="shared" si="21"/>
        <v>#N/A</v>
      </c>
      <c r="O127" t="e">
        <f t="shared" si="21"/>
        <v>#N/A</v>
      </c>
      <c r="P127" t="e">
        <f t="shared" si="21"/>
        <v>#N/A</v>
      </c>
      <c r="Q127" t="e">
        <f t="shared" si="21"/>
        <v>#N/A</v>
      </c>
      <c r="R127" t="e">
        <f t="shared" si="21"/>
        <v>#N/A</v>
      </c>
      <c r="S127" t="e">
        <f t="shared" si="21"/>
        <v>#N/A</v>
      </c>
      <c r="T127" t="e">
        <f t="shared" si="21"/>
        <v>#N/A</v>
      </c>
      <c r="U127" t="e">
        <f t="shared" si="21"/>
        <v>#N/A</v>
      </c>
      <c r="V127" t="e">
        <f t="shared" si="21"/>
        <v>#N/A</v>
      </c>
      <c r="X127" t="e">
        <f t="shared" si="15"/>
        <v>#N/A</v>
      </c>
      <c r="Y127" t="e">
        <f t="shared" si="16"/>
        <v>#N/A</v>
      </c>
      <c r="Z127" t="e">
        <f t="shared" si="17"/>
        <v>#N/A</v>
      </c>
    </row>
    <row r="128" spans="1:26" x14ac:dyDescent="0.2">
      <c r="A128">
        <f t="shared" si="19"/>
        <v>42</v>
      </c>
      <c r="C128" t="e">
        <f t="shared" si="12"/>
        <v>#N/A</v>
      </c>
      <c r="D128" t="e">
        <f t="shared" si="13"/>
        <v>#N/A</v>
      </c>
      <c r="E128" t="e">
        <f t="shared" si="14"/>
        <v>#N/A</v>
      </c>
      <c r="F128" t="e">
        <f t="shared" ref="F128:V143" si="22">F$4*(1+F$3)^(-($A128+52*(F$1-1)))</f>
        <v>#N/A</v>
      </c>
      <c r="G128" t="e">
        <f t="shared" si="22"/>
        <v>#N/A</v>
      </c>
      <c r="H128" t="e">
        <f t="shared" si="22"/>
        <v>#N/A</v>
      </c>
      <c r="I128" t="e">
        <f t="shared" si="22"/>
        <v>#N/A</v>
      </c>
      <c r="J128" t="e">
        <f t="shared" si="22"/>
        <v>#N/A</v>
      </c>
      <c r="K128" t="e">
        <f t="shared" si="22"/>
        <v>#N/A</v>
      </c>
      <c r="L128" t="e">
        <f t="shared" si="22"/>
        <v>#N/A</v>
      </c>
      <c r="M128" t="e">
        <f t="shared" si="22"/>
        <v>#N/A</v>
      </c>
      <c r="N128" t="e">
        <f t="shared" si="22"/>
        <v>#N/A</v>
      </c>
      <c r="O128" t="e">
        <f t="shared" si="22"/>
        <v>#N/A</v>
      </c>
      <c r="P128" t="e">
        <f t="shared" si="22"/>
        <v>#N/A</v>
      </c>
      <c r="Q128" t="e">
        <f t="shared" si="22"/>
        <v>#N/A</v>
      </c>
      <c r="R128" t="e">
        <f t="shared" si="22"/>
        <v>#N/A</v>
      </c>
      <c r="S128" t="e">
        <f t="shared" si="22"/>
        <v>#N/A</v>
      </c>
      <c r="T128" t="e">
        <f t="shared" si="22"/>
        <v>#N/A</v>
      </c>
      <c r="U128" t="e">
        <f t="shared" si="22"/>
        <v>#N/A</v>
      </c>
      <c r="V128" t="e">
        <f t="shared" si="22"/>
        <v>#N/A</v>
      </c>
      <c r="X128" t="e">
        <f t="shared" si="15"/>
        <v>#N/A</v>
      </c>
      <c r="Y128" t="e">
        <f t="shared" si="16"/>
        <v>#N/A</v>
      </c>
      <c r="Z128" t="e">
        <f t="shared" si="17"/>
        <v>#N/A</v>
      </c>
    </row>
    <row r="129" spans="1:26" x14ac:dyDescent="0.2">
      <c r="A129">
        <f t="shared" si="19"/>
        <v>42</v>
      </c>
      <c r="C129" t="e">
        <f t="shared" si="12"/>
        <v>#N/A</v>
      </c>
      <c r="D129" t="e">
        <f t="shared" si="13"/>
        <v>#N/A</v>
      </c>
      <c r="E129" t="e">
        <f t="shared" si="14"/>
        <v>#N/A</v>
      </c>
      <c r="F129" t="e">
        <f t="shared" si="22"/>
        <v>#N/A</v>
      </c>
      <c r="G129" t="e">
        <f t="shared" si="22"/>
        <v>#N/A</v>
      </c>
      <c r="H129" t="e">
        <f t="shared" si="22"/>
        <v>#N/A</v>
      </c>
      <c r="I129" t="e">
        <f t="shared" si="22"/>
        <v>#N/A</v>
      </c>
      <c r="J129" t="e">
        <f t="shared" si="22"/>
        <v>#N/A</v>
      </c>
      <c r="K129" t="e">
        <f t="shared" si="22"/>
        <v>#N/A</v>
      </c>
      <c r="L129" t="e">
        <f t="shared" si="22"/>
        <v>#N/A</v>
      </c>
      <c r="M129" t="e">
        <f t="shared" si="22"/>
        <v>#N/A</v>
      </c>
      <c r="N129" t="e">
        <f t="shared" si="22"/>
        <v>#N/A</v>
      </c>
      <c r="O129" t="e">
        <f t="shared" si="22"/>
        <v>#N/A</v>
      </c>
      <c r="P129" t="e">
        <f t="shared" si="22"/>
        <v>#N/A</v>
      </c>
      <c r="Q129" t="e">
        <f t="shared" si="22"/>
        <v>#N/A</v>
      </c>
      <c r="R129" t="e">
        <f t="shared" si="22"/>
        <v>#N/A</v>
      </c>
      <c r="S129" t="e">
        <f t="shared" si="22"/>
        <v>#N/A</v>
      </c>
      <c r="T129" t="e">
        <f t="shared" si="22"/>
        <v>#N/A</v>
      </c>
      <c r="U129" t="e">
        <f t="shared" si="22"/>
        <v>#N/A</v>
      </c>
      <c r="V129" t="e">
        <f t="shared" si="22"/>
        <v>#N/A</v>
      </c>
      <c r="X129" t="e">
        <f t="shared" si="15"/>
        <v>#N/A</v>
      </c>
      <c r="Y129" t="e">
        <f t="shared" si="16"/>
        <v>#N/A</v>
      </c>
      <c r="Z129" t="e">
        <f t="shared" si="17"/>
        <v>#N/A</v>
      </c>
    </row>
    <row r="130" spans="1:26" x14ac:dyDescent="0.2">
      <c r="A130">
        <f t="shared" si="19"/>
        <v>42</v>
      </c>
      <c r="C130" t="e">
        <f t="shared" si="12"/>
        <v>#N/A</v>
      </c>
      <c r="D130" t="e">
        <f t="shared" si="13"/>
        <v>#N/A</v>
      </c>
      <c r="E130" t="e">
        <f t="shared" si="14"/>
        <v>#N/A</v>
      </c>
      <c r="F130" t="e">
        <f t="shared" si="22"/>
        <v>#N/A</v>
      </c>
      <c r="G130" t="e">
        <f t="shared" si="22"/>
        <v>#N/A</v>
      </c>
      <c r="H130" t="e">
        <f t="shared" si="22"/>
        <v>#N/A</v>
      </c>
      <c r="I130" t="e">
        <f t="shared" si="22"/>
        <v>#N/A</v>
      </c>
      <c r="J130" t="e">
        <f t="shared" si="22"/>
        <v>#N/A</v>
      </c>
      <c r="K130" t="e">
        <f t="shared" si="22"/>
        <v>#N/A</v>
      </c>
      <c r="L130" t="e">
        <f t="shared" si="22"/>
        <v>#N/A</v>
      </c>
      <c r="M130" t="e">
        <f t="shared" si="22"/>
        <v>#N/A</v>
      </c>
      <c r="N130" t="e">
        <f t="shared" si="22"/>
        <v>#N/A</v>
      </c>
      <c r="O130" t="e">
        <f t="shared" si="22"/>
        <v>#N/A</v>
      </c>
      <c r="P130" t="e">
        <f t="shared" si="22"/>
        <v>#N/A</v>
      </c>
      <c r="Q130" t="e">
        <f t="shared" si="22"/>
        <v>#N/A</v>
      </c>
      <c r="R130" t="e">
        <f t="shared" si="22"/>
        <v>#N/A</v>
      </c>
      <c r="S130" t="e">
        <f t="shared" si="22"/>
        <v>#N/A</v>
      </c>
      <c r="T130" t="e">
        <f t="shared" si="22"/>
        <v>#N/A</v>
      </c>
      <c r="U130" t="e">
        <f t="shared" si="22"/>
        <v>#N/A</v>
      </c>
      <c r="V130" t="e">
        <f t="shared" si="22"/>
        <v>#N/A</v>
      </c>
      <c r="X130" t="e">
        <f t="shared" si="15"/>
        <v>#N/A</v>
      </c>
      <c r="Y130" t="e">
        <f t="shared" si="16"/>
        <v>#N/A</v>
      </c>
      <c r="Z130" t="e">
        <f t="shared" si="17"/>
        <v>#N/A</v>
      </c>
    </row>
    <row r="131" spans="1:26" x14ac:dyDescent="0.2">
      <c r="A131">
        <f t="shared" si="19"/>
        <v>42</v>
      </c>
      <c r="C131" t="e">
        <f t="shared" si="12"/>
        <v>#N/A</v>
      </c>
      <c r="D131" t="e">
        <f t="shared" si="13"/>
        <v>#N/A</v>
      </c>
      <c r="E131" t="e">
        <f t="shared" si="14"/>
        <v>#N/A</v>
      </c>
      <c r="F131" t="e">
        <f t="shared" si="22"/>
        <v>#N/A</v>
      </c>
      <c r="G131" t="e">
        <f t="shared" si="22"/>
        <v>#N/A</v>
      </c>
      <c r="H131" t="e">
        <f t="shared" si="22"/>
        <v>#N/A</v>
      </c>
      <c r="I131" t="e">
        <f t="shared" si="22"/>
        <v>#N/A</v>
      </c>
      <c r="J131" t="e">
        <f t="shared" si="22"/>
        <v>#N/A</v>
      </c>
      <c r="K131" t="e">
        <f t="shared" si="22"/>
        <v>#N/A</v>
      </c>
      <c r="L131" t="e">
        <f t="shared" si="22"/>
        <v>#N/A</v>
      </c>
      <c r="M131" t="e">
        <f t="shared" si="22"/>
        <v>#N/A</v>
      </c>
      <c r="N131" t="e">
        <f t="shared" si="22"/>
        <v>#N/A</v>
      </c>
      <c r="O131" t="e">
        <f t="shared" si="22"/>
        <v>#N/A</v>
      </c>
      <c r="P131" t="e">
        <f t="shared" si="22"/>
        <v>#N/A</v>
      </c>
      <c r="Q131" t="e">
        <f t="shared" si="22"/>
        <v>#N/A</v>
      </c>
      <c r="R131" t="e">
        <f t="shared" si="22"/>
        <v>#N/A</v>
      </c>
      <c r="S131" t="e">
        <f t="shared" si="22"/>
        <v>#N/A</v>
      </c>
      <c r="T131" t="e">
        <f t="shared" si="22"/>
        <v>#N/A</v>
      </c>
      <c r="U131" t="e">
        <f t="shared" si="22"/>
        <v>#N/A</v>
      </c>
      <c r="V131" t="e">
        <f t="shared" si="22"/>
        <v>#N/A</v>
      </c>
      <c r="X131" t="e">
        <f t="shared" si="15"/>
        <v>#N/A</v>
      </c>
      <c r="Y131" t="e">
        <f t="shared" si="16"/>
        <v>#N/A</v>
      </c>
      <c r="Z131" t="e">
        <f t="shared" si="17"/>
        <v>#N/A</v>
      </c>
    </row>
    <row r="132" spans="1:26" x14ac:dyDescent="0.2">
      <c r="A132">
        <f t="shared" si="19"/>
        <v>42</v>
      </c>
      <c r="C132" t="e">
        <f t="shared" si="12"/>
        <v>#N/A</v>
      </c>
      <c r="D132" t="e">
        <f t="shared" si="13"/>
        <v>#N/A</v>
      </c>
      <c r="E132" t="e">
        <f t="shared" si="14"/>
        <v>#N/A</v>
      </c>
      <c r="F132" t="e">
        <f t="shared" si="22"/>
        <v>#N/A</v>
      </c>
      <c r="G132" t="e">
        <f t="shared" si="22"/>
        <v>#N/A</v>
      </c>
      <c r="H132" t="e">
        <f t="shared" si="22"/>
        <v>#N/A</v>
      </c>
      <c r="I132" t="e">
        <f t="shared" si="22"/>
        <v>#N/A</v>
      </c>
      <c r="J132" t="e">
        <f t="shared" si="22"/>
        <v>#N/A</v>
      </c>
      <c r="K132" t="e">
        <f t="shared" si="22"/>
        <v>#N/A</v>
      </c>
      <c r="L132" t="e">
        <f t="shared" si="22"/>
        <v>#N/A</v>
      </c>
      <c r="M132" t="e">
        <f t="shared" si="22"/>
        <v>#N/A</v>
      </c>
      <c r="N132" t="e">
        <f t="shared" si="22"/>
        <v>#N/A</v>
      </c>
      <c r="O132" t="e">
        <f t="shared" si="22"/>
        <v>#N/A</v>
      </c>
      <c r="P132" t="e">
        <f t="shared" si="22"/>
        <v>#N/A</v>
      </c>
      <c r="Q132" t="e">
        <f t="shared" si="22"/>
        <v>#N/A</v>
      </c>
      <c r="R132" t="e">
        <f t="shared" si="22"/>
        <v>#N/A</v>
      </c>
      <c r="S132" t="e">
        <f t="shared" si="22"/>
        <v>#N/A</v>
      </c>
      <c r="T132" t="e">
        <f t="shared" si="22"/>
        <v>#N/A</v>
      </c>
      <c r="U132" t="e">
        <f t="shared" si="22"/>
        <v>#N/A</v>
      </c>
      <c r="V132" t="e">
        <f t="shared" si="22"/>
        <v>#N/A</v>
      </c>
      <c r="X132" t="e">
        <f t="shared" si="15"/>
        <v>#N/A</v>
      </c>
      <c r="Y132" t="e">
        <f t="shared" si="16"/>
        <v>#N/A</v>
      </c>
      <c r="Z132" t="e">
        <f t="shared" si="17"/>
        <v>#N/A</v>
      </c>
    </row>
    <row r="133" spans="1:26" x14ac:dyDescent="0.2">
      <c r="A133">
        <f t="shared" si="19"/>
        <v>42</v>
      </c>
      <c r="C133" t="e">
        <f t="shared" si="12"/>
        <v>#N/A</v>
      </c>
      <c r="D133" t="e">
        <f t="shared" si="13"/>
        <v>#N/A</v>
      </c>
      <c r="E133" t="e">
        <f t="shared" si="14"/>
        <v>#N/A</v>
      </c>
      <c r="F133" t="e">
        <f t="shared" si="22"/>
        <v>#N/A</v>
      </c>
      <c r="G133" t="e">
        <f t="shared" si="22"/>
        <v>#N/A</v>
      </c>
      <c r="H133" t="e">
        <f t="shared" si="22"/>
        <v>#N/A</v>
      </c>
      <c r="I133" t="e">
        <f t="shared" si="22"/>
        <v>#N/A</v>
      </c>
      <c r="J133" t="e">
        <f t="shared" si="22"/>
        <v>#N/A</v>
      </c>
      <c r="K133" t="e">
        <f t="shared" si="22"/>
        <v>#N/A</v>
      </c>
      <c r="L133" t="e">
        <f t="shared" si="22"/>
        <v>#N/A</v>
      </c>
      <c r="M133" t="e">
        <f t="shared" si="22"/>
        <v>#N/A</v>
      </c>
      <c r="N133" t="e">
        <f t="shared" si="22"/>
        <v>#N/A</v>
      </c>
      <c r="O133" t="e">
        <f t="shared" si="22"/>
        <v>#N/A</v>
      </c>
      <c r="P133" t="e">
        <f t="shared" si="22"/>
        <v>#N/A</v>
      </c>
      <c r="Q133" t="e">
        <f t="shared" si="22"/>
        <v>#N/A</v>
      </c>
      <c r="R133" t="e">
        <f t="shared" si="22"/>
        <v>#N/A</v>
      </c>
      <c r="S133" t="e">
        <f t="shared" si="22"/>
        <v>#N/A</v>
      </c>
      <c r="T133" t="e">
        <f t="shared" si="22"/>
        <v>#N/A</v>
      </c>
      <c r="U133" t="e">
        <f t="shared" si="22"/>
        <v>#N/A</v>
      </c>
      <c r="V133" t="e">
        <f t="shared" si="22"/>
        <v>#N/A</v>
      </c>
      <c r="X133" t="e">
        <f t="shared" si="15"/>
        <v>#N/A</v>
      </c>
      <c r="Y133" t="e">
        <f t="shared" si="16"/>
        <v>#N/A</v>
      </c>
      <c r="Z133" t="e">
        <f t="shared" si="17"/>
        <v>#N/A</v>
      </c>
    </row>
    <row r="134" spans="1:26" x14ac:dyDescent="0.2">
      <c r="A134">
        <f t="shared" si="19"/>
        <v>42</v>
      </c>
      <c r="C134" t="e">
        <f t="shared" si="12"/>
        <v>#N/A</v>
      </c>
      <c r="D134" t="e">
        <f t="shared" si="13"/>
        <v>#N/A</v>
      </c>
      <c r="E134" t="e">
        <f t="shared" si="14"/>
        <v>#N/A</v>
      </c>
      <c r="F134" t="e">
        <f t="shared" si="22"/>
        <v>#N/A</v>
      </c>
      <c r="G134" t="e">
        <f t="shared" si="22"/>
        <v>#N/A</v>
      </c>
      <c r="H134" t="e">
        <f t="shared" si="22"/>
        <v>#N/A</v>
      </c>
      <c r="I134" t="e">
        <f t="shared" si="22"/>
        <v>#N/A</v>
      </c>
      <c r="J134" t="e">
        <f t="shared" si="22"/>
        <v>#N/A</v>
      </c>
      <c r="K134" t="e">
        <f t="shared" si="22"/>
        <v>#N/A</v>
      </c>
      <c r="L134" t="e">
        <f t="shared" si="22"/>
        <v>#N/A</v>
      </c>
      <c r="M134" t="e">
        <f t="shared" si="22"/>
        <v>#N/A</v>
      </c>
      <c r="N134" t="e">
        <f t="shared" si="22"/>
        <v>#N/A</v>
      </c>
      <c r="O134" t="e">
        <f t="shared" si="22"/>
        <v>#N/A</v>
      </c>
      <c r="P134" t="e">
        <f t="shared" si="22"/>
        <v>#N/A</v>
      </c>
      <c r="Q134" t="e">
        <f t="shared" si="22"/>
        <v>#N/A</v>
      </c>
      <c r="R134" t="e">
        <f t="shared" si="22"/>
        <v>#N/A</v>
      </c>
      <c r="S134" t="e">
        <f t="shared" si="22"/>
        <v>#N/A</v>
      </c>
      <c r="T134" t="e">
        <f t="shared" si="22"/>
        <v>#N/A</v>
      </c>
      <c r="U134" t="e">
        <f t="shared" si="22"/>
        <v>#N/A</v>
      </c>
      <c r="V134" t="e">
        <f t="shared" si="22"/>
        <v>#N/A</v>
      </c>
      <c r="X134" t="e">
        <f t="shared" si="15"/>
        <v>#N/A</v>
      </c>
      <c r="Y134" t="e">
        <f t="shared" si="16"/>
        <v>#N/A</v>
      </c>
      <c r="Z134" t="e">
        <f t="shared" si="17"/>
        <v>#N/A</v>
      </c>
    </row>
    <row r="135" spans="1:26" x14ac:dyDescent="0.2">
      <c r="A135">
        <f t="shared" si="19"/>
        <v>42</v>
      </c>
      <c r="C135" t="e">
        <f t="shared" si="12"/>
        <v>#N/A</v>
      </c>
      <c r="D135" t="e">
        <f t="shared" si="13"/>
        <v>#N/A</v>
      </c>
      <c r="E135" t="e">
        <f t="shared" si="14"/>
        <v>#N/A</v>
      </c>
      <c r="F135" t="e">
        <f t="shared" si="22"/>
        <v>#N/A</v>
      </c>
      <c r="G135" t="e">
        <f t="shared" si="22"/>
        <v>#N/A</v>
      </c>
      <c r="H135" t="e">
        <f t="shared" si="22"/>
        <v>#N/A</v>
      </c>
      <c r="I135" t="e">
        <f t="shared" si="22"/>
        <v>#N/A</v>
      </c>
      <c r="J135" t="e">
        <f t="shared" si="22"/>
        <v>#N/A</v>
      </c>
      <c r="K135" t="e">
        <f t="shared" si="22"/>
        <v>#N/A</v>
      </c>
      <c r="L135" t="e">
        <f t="shared" si="22"/>
        <v>#N/A</v>
      </c>
      <c r="M135" t="e">
        <f t="shared" si="22"/>
        <v>#N/A</v>
      </c>
      <c r="N135" t="e">
        <f t="shared" si="22"/>
        <v>#N/A</v>
      </c>
      <c r="O135" t="e">
        <f t="shared" si="22"/>
        <v>#N/A</v>
      </c>
      <c r="P135" t="e">
        <f t="shared" si="22"/>
        <v>#N/A</v>
      </c>
      <c r="Q135" t="e">
        <f t="shared" si="22"/>
        <v>#N/A</v>
      </c>
      <c r="R135" t="e">
        <f t="shared" si="22"/>
        <v>#N/A</v>
      </c>
      <c r="S135" t="e">
        <f t="shared" si="22"/>
        <v>#N/A</v>
      </c>
      <c r="T135" t="e">
        <f t="shared" si="22"/>
        <v>#N/A</v>
      </c>
      <c r="U135" t="e">
        <f t="shared" si="22"/>
        <v>#N/A</v>
      </c>
      <c r="V135" t="e">
        <f t="shared" si="22"/>
        <v>#N/A</v>
      </c>
      <c r="X135" t="e">
        <f t="shared" si="15"/>
        <v>#N/A</v>
      </c>
      <c r="Y135" t="e">
        <f t="shared" si="16"/>
        <v>#N/A</v>
      </c>
      <c r="Z135" t="e">
        <f t="shared" si="17"/>
        <v>#N/A</v>
      </c>
    </row>
    <row r="136" spans="1:26" x14ac:dyDescent="0.2">
      <c r="A136">
        <f t="shared" si="19"/>
        <v>42</v>
      </c>
      <c r="C136" t="e">
        <f t="shared" ref="C136:C199" si="23">C$4*(1+C$3)^(-$A136+26)</f>
        <v>#N/A</v>
      </c>
      <c r="D136" t="e">
        <f t="shared" ref="D136:D199" si="24">D$4*(1+D$3)^(-$A136*D$1)</f>
        <v>#N/A</v>
      </c>
      <c r="E136" t="e">
        <f t="shared" ref="E136:T199" si="25">E$4*(1+E$3)^(-($A136+52*(E$1-1)))</f>
        <v>#N/A</v>
      </c>
      <c r="F136" t="e">
        <f t="shared" si="25"/>
        <v>#N/A</v>
      </c>
      <c r="G136" t="e">
        <f t="shared" si="25"/>
        <v>#N/A</v>
      </c>
      <c r="H136" t="e">
        <f t="shared" si="25"/>
        <v>#N/A</v>
      </c>
      <c r="I136" t="e">
        <f t="shared" si="25"/>
        <v>#N/A</v>
      </c>
      <c r="J136" t="e">
        <f t="shared" si="25"/>
        <v>#N/A</v>
      </c>
      <c r="K136" t="e">
        <f t="shared" si="25"/>
        <v>#N/A</v>
      </c>
      <c r="L136" t="e">
        <f t="shared" si="25"/>
        <v>#N/A</v>
      </c>
      <c r="M136" t="e">
        <f t="shared" si="25"/>
        <v>#N/A</v>
      </c>
      <c r="N136" t="e">
        <f t="shared" si="25"/>
        <v>#N/A</v>
      </c>
      <c r="O136" t="e">
        <f t="shared" si="25"/>
        <v>#N/A</v>
      </c>
      <c r="P136" t="e">
        <f t="shared" si="25"/>
        <v>#N/A</v>
      </c>
      <c r="Q136" t="e">
        <f t="shared" si="25"/>
        <v>#N/A</v>
      </c>
      <c r="R136" t="e">
        <f t="shared" si="25"/>
        <v>#N/A</v>
      </c>
      <c r="S136" t="e">
        <f t="shared" si="25"/>
        <v>#N/A</v>
      </c>
      <c r="T136" t="e">
        <f t="shared" si="25"/>
        <v>#N/A</v>
      </c>
      <c r="U136" t="e">
        <f t="shared" si="22"/>
        <v>#N/A</v>
      </c>
      <c r="V136" t="e">
        <f t="shared" si="22"/>
        <v>#N/A</v>
      </c>
      <c r="X136" t="e">
        <f t="shared" ref="X136:X199" si="26">100*(1+F$3)^(-($A136+52*(F$1-1)))</f>
        <v>#N/A</v>
      </c>
      <c r="Y136" t="e">
        <f t="shared" ref="Y136:Y199" si="27">100*(1+L$3)^(-($A136+52*(L$1-1)))</f>
        <v>#N/A</v>
      </c>
      <c r="Z136" t="e">
        <f t="shared" ref="Z136:Z199" si="28">100*(1+V$3)^(-($A136+52*(V$1-1)))</f>
        <v>#N/A</v>
      </c>
    </row>
    <row r="137" spans="1:26" x14ac:dyDescent="0.2">
      <c r="A137">
        <f t="shared" si="19"/>
        <v>42</v>
      </c>
      <c r="C137" t="e">
        <f t="shared" si="23"/>
        <v>#N/A</v>
      </c>
      <c r="D137" t="e">
        <f t="shared" si="24"/>
        <v>#N/A</v>
      </c>
      <c r="E137" t="e">
        <f t="shared" si="25"/>
        <v>#N/A</v>
      </c>
      <c r="F137" t="e">
        <f t="shared" si="22"/>
        <v>#N/A</v>
      </c>
      <c r="G137" t="e">
        <f t="shared" si="22"/>
        <v>#N/A</v>
      </c>
      <c r="H137" t="e">
        <f t="shared" si="22"/>
        <v>#N/A</v>
      </c>
      <c r="I137" t="e">
        <f t="shared" si="22"/>
        <v>#N/A</v>
      </c>
      <c r="J137" t="e">
        <f t="shared" si="22"/>
        <v>#N/A</v>
      </c>
      <c r="K137" t="e">
        <f t="shared" si="22"/>
        <v>#N/A</v>
      </c>
      <c r="L137" t="e">
        <f t="shared" si="22"/>
        <v>#N/A</v>
      </c>
      <c r="M137" t="e">
        <f t="shared" si="22"/>
        <v>#N/A</v>
      </c>
      <c r="N137" t="e">
        <f t="shared" si="22"/>
        <v>#N/A</v>
      </c>
      <c r="O137" t="e">
        <f t="shared" si="22"/>
        <v>#N/A</v>
      </c>
      <c r="P137" t="e">
        <f t="shared" si="22"/>
        <v>#N/A</v>
      </c>
      <c r="Q137" t="e">
        <f t="shared" si="22"/>
        <v>#N/A</v>
      </c>
      <c r="R137" t="e">
        <f t="shared" si="22"/>
        <v>#N/A</v>
      </c>
      <c r="S137" t="e">
        <f t="shared" si="22"/>
        <v>#N/A</v>
      </c>
      <c r="T137" t="e">
        <f t="shared" si="22"/>
        <v>#N/A</v>
      </c>
      <c r="U137" t="e">
        <f t="shared" si="22"/>
        <v>#N/A</v>
      </c>
      <c r="V137" t="e">
        <f t="shared" si="22"/>
        <v>#N/A</v>
      </c>
      <c r="X137" t="e">
        <f t="shared" si="26"/>
        <v>#N/A</v>
      </c>
      <c r="Y137" t="e">
        <f t="shared" si="27"/>
        <v>#N/A</v>
      </c>
      <c r="Z137" t="e">
        <f t="shared" si="28"/>
        <v>#N/A</v>
      </c>
    </row>
    <row r="138" spans="1:26" x14ac:dyDescent="0.2">
      <c r="A138">
        <f t="shared" si="19"/>
        <v>42</v>
      </c>
      <c r="C138" t="e">
        <f t="shared" si="23"/>
        <v>#N/A</v>
      </c>
      <c r="D138" t="e">
        <f t="shared" si="24"/>
        <v>#N/A</v>
      </c>
      <c r="E138" t="e">
        <f t="shared" si="25"/>
        <v>#N/A</v>
      </c>
      <c r="F138" t="e">
        <f t="shared" si="22"/>
        <v>#N/A</v>
      </c>
      <c r="G138" t="e">
        <f t="shared" si="22"/>
        <v>#N/A</v>
      </c>
      <c r="H138" t="e">
        <f t="shared" si="22"/>
        <v>#N/A</v>
      </c>
      <c r="I138" t="e">
        <f t="shared" si="22"/>
        <v>#N/A</v>
      </c>
      <c r="J138" t="e">
        <f t="shared" si="22"/>
        <v>#N/A</v>
      </c>
      <c r="K138" t="e">
        <f t="shared" si="22"/>
        <v>#N/A</v>
      </c>
      <c r="L138" t="e">
        <f t="shared" si="22"/>
        <v>#N/A</v>
      </c>
      <c r="M138" t="e">
        <f t="shared" si="22"/>
        <v>#N/A</v>
      </c>
      <c r="N138" t="e">
        <f t="shared" si="22"/>
        <v>#N/A</v>
      </c>
      <c r="O138" t="e">
        <f t="shared" si="22"/>
        <v>#N/A</v>
      </c>
      <c r="P138" t="e">
        <f t="shared" si="22"/>
        <v>#N/A</v>
      </c>
      <c r="Q138" t="e">
        <f t="shared" si="22"/>
        <v>#N/A</v>
      </c>
      <c r="R138" t="e">
        <f t="shared" si="22"/>
        <v>#N/A</v>
      </c>
      <c r="S138" t="e">
        <f t="shared" si="22"/>
        <v>#N/A</v>
      </c>
      <c r="T138" t="e">
        <f t="shared" si="22"/>
        <v>#N/A</v>
      </c>
      <c r="U138" t="e">
        <f t="shared" si="22"/>
        <v>#N/A</v>
      </c>
      <c r="V138" t="e">
        <f t="shared" si="22"/>
        <v>#N/A</v>
      </c>
      <c r="X138" t="e">
        <f t="shared" si="26"/>
        <v>#N/A</v>
      </c>
      <c r="Y138" t="e">
        <f t="shared" si="27"/>
        <v>#N/A</v>
      </c>
      <c r="Z138" t="e">
        <f t="shared" si="28"/>
        <v>#N/A</v>
      </c>
    </row>
    <row r="139" spans="1:26" x14ac:dyDescent="0.2">
      <c r="A139">
        <f t="shared" si="19"/>
        <v>41</v>
      </c>
      <c r="C139" t="e">
        <f t="shared" si="23"/>
        <v>#N/A</v>
      </c>
      <c r="D139" t="e">
        <f t="shared" si="24"/>
        <v>#N/A</v>
      </c>
      <c r="E139" t="e">
        <f t="shared" si="25"/>
        <v>#N/A</v>
      </c>
      <c r="F139" t="e">
        <f t="shared" si="22"/>
        <v>#N/A</v>
      </c>
      <c r="G139" t="e">
        <f t="shared" si="22"/>
        <v>#N/A</v>
      </c>
      <c r="H139" t="e">
        <f t="shared" si="22"/>
        <v>#N/A</v>
      </c>
      <c r="I139" t="e">
        <f t="shared" si="22"/>
        <v>#N/A</v>
      </c>
      <c r="J139" t="e">
        <f t="shared" si="22"/>
        <v>#N/A</v>
      </c>
      <c r="K139" t="e">
        <f t="shared" si="22"/>
        <v>#N/A</v>
      </c>
      <c r="L139" t="e">
        <f t="shared" si="22"/>
        <v>#N/A</v>
      </c>
      <c r="M139" t="e">
        <f t="shared" si="22"/>
        <v>#N/A</v>
      </c>
      <c r="N139" t="e">
        <f t="shared" si="22"/>
        <v>#N/A</v>
      </c>
      <c r="O139" t="e">
        <f t="shared" si="22"/>
        <v>#N/A</v>
      </c>
      <c r="P139" t="e">
        <f t="shared" si="22"/>
        <v>#N/A</v>
      </c>
      <c r="Q139" t="e">
        <f t="shared" si="22"/>
        <v>#N/A</v>
      </c>
      <c r="R139" t="e">
        <f t="shared" si="22"/>
        <v>#N/A</v>
      </c>
      <c r="S139" t="e">
        <f t="shared" si="22"/>
        <v>#N/A</v>
      </c>
      <c r="T139" t="e">
        <f t="shared" si="22"/>
        <v>#N/A</v>
      </c>
      <c r="U139" t="e">
        <f t="shared" si="22"/>
        <v>#N/A</v>
      </c>
      <c r="V139" t="e">
        <f t="shared" si="22"/>
        <v>#N/A</v>
      </c>
      <c r="X139" t="e">
        <f t="shared" si="26"/>
        <v>#N/A</v>
      </c>
      <c r="Y139" t="e">
        <f t="shared" si="27"/>
        <v>#N/A</v>
      </c>
      <c r="Z139" t="e">
        <f t="shared" si="28"/>
        <v>#N/A</v>
      </c>
    </row>
    <row r="140" spans="1:26" x14ac:dyDescent="0.2">
      <c r="A140">
        <f t="shared" si="19"/>
        <v>41</v>
      </c>
      <c r="C140" t="e">
        <f t="shared" si="23"/>
        <v>#N/A</v>
      </c>
      <c r="D140" t="e">
        <f t="shared" si="24"/>
        <v>#N/A</v>
      </c>
      <c r="E140" t="e">
        <f t="shared" si="25"/>
        <v>#N/A</v>
      </c>
      <c r="F140" t="e">
        <f t="shared" si="22"/>
        <v>#N/A</v>
      </c>
      <c r="G140" t="e">
        <f t="shared" si="22"/>
        <v>#N/A</v>
      </c>
      <c r="H140" t="e">
        <f t="shared" si="22"/>
        <v>#N/A</v>
      </c>
      <c r="I140" t="e">
        <f t="shared" si="22"/>
        <v>#N/A</v>
      </c>
      <c r="J140" t="e">
        <f t="shared" si="22"/>
        <v>#N/A</v>
      </c>
      <c r="K140" t="e">
        <f t="shared" si="22"/>
        <v>#N/A</v>
      </c>
      <c r="L140" t="e">
        <f t="shared" si="22"/>
        <v>#N/A</v>
      </c>
      <c r="M140" t="e">
        <f t="shared" si="22"/>
        <v>#N/A</v>
      </c>
      <c r="N140" t="e">
        <f t="shared" si="22"/>
        <v>#N/A</v>
      </c>
      <c r="O140" t="e">
        <f t="shared" si="22"/>
        <v>#N/A</v>
      </c>
      <c r="P140" t="e">
        <f t="shared" si="22"/>
        <v>#N/A</v>
      </c>
      <c r="Q140" t="e">
        <f t="shared" si="22"/>
        <v>#N/A</v>
      </c>
      <c r="R140" t="e">
        <f t="shared" si="22"/>
        <v>#N/A</v>
      </c>
      <c r="S140" t="e">
        <f t="shared" si="22"/>
        <v>#N/A</v>
      </c>
      <c r="T140" t="e">
        <f t="shared" si="22"/>
        <v>#N/A</v>
      </c>
      <c r="U140" t="e">
        <f t="shared" si="22"/>
        <v>#N/A</v>
      </c>
      <c r="V140" t="e">
        <f t="shared" si="22"/>
        <v>#N/A</v>
      </c>
      <c r="X140" t="e">
        <f t="shared" si="26"/>
        <v>#N/A</v>
      </c>
      <c r="Y140" t="e">
        <f t="shared" si="27"/>
        <v>#N/A</v>
      </c>
      <c r="Z140" t="e">
        <f t="shared" si="28"/>
        <v>#N/A</v>
      </c>
    </row>
    <row r="141" spans="1:26" x14ac:dyDescent="0.2">
      <c r="A141">
        <f t="shared" si="19"/>
        <v>41</v>
      </c>
      <c r="C141" t="e">
        <f t="shared" si="23"/>
        <v>#N/A</v>
      </c>
      <c r="D141" t="e">
        <f t="shared" si="24"/>
        <v>#N/A</v>
      </c>
      <c r="E141" t="e">
        <f t="shared" si="25"/>
        <v>#N/A</v>
      </c>
      <c r="F141" t="e">
        <f t="shared" si="22"/>
        <v>#N/A</v>
      </c>
      <c r="G141" t="e">
        <f t="shared" si="22"/>
        <v>#N/A</v>
      </c>
      <c r="H141" t="e">
        <f t="shared" si="22"/>
        <v>#N/A</v>
      </c>
      <c r="I141" t="e">
        <f t="shared" si="22"/>
        <v>#N/A</v>
      </c>
      <c r="J141" t="e">
        <f t="shared" si="22"/>
        <v>#N/A</v>
      </c>
      <c r="K141" t="e">
        <f t="shared" si="22"/>
        <v>#N/A</v>
      </c>
      <c r="L141" t="e">
        <f t="shared" si="22"/>
        <v>#N/A</v>
      </c>
      <c r="M141" t="e">
        <f t="shared" si="22"/>
        <v>#N/A</v>
      </c>
      <c r="N141" t="e">
        <f t="shared" si="22"/>
        <v>#N/A</v>
      </c>
      <c r="O141" t="e">
        <f t="shared" si="22"/>
        <v>#N/A</v>
      </c>
      <c r="P141" t="e">
        <f t="shared" si="22"/>
        <v>#N/A</v>
      </c>
      <c r="Q141" t="e">
        <f t="shared" si="22"/>
        <v>#N/A</v>
      </c>
      <c r="R141" t="e">
        <f t="shared" si="22"/>
        <v>#N/A</v>
      </c>
      <c r="S141" t="e">
        <f t="shared" si="22"/>
        <v>#N/A</v>
      </c>
      <c r="T141" t="e">
        <f t="shared" si="22"/>
        <v>#N/A</v>
      </c>
      <c r="U141" t="e">
        <f t="shared" si="22"/>
        <v>#N/A</v>
      </c>
      <c r="V141" t="e">
        <f t="shared" si="22"/>
        <v>#N/A</v>
      </c>
      <c r="X141" t="e">
        <f t="shared" si="26"/>
        <v>#N/A</v>
      </c>
      <c r="Y141" t="e">
        <f t="shared" si="27"/>
        <v>#N/A</v>
      </c>
      <c r="Z141" t="e">
        <f t="shared" si="28"/>
        <v>#N/A</v>
      </c>
    </row>
    <row r="142" spans="1:26" x14ac:dyDescent="0.2">
      <c r="A142">
        <f t="shared" si="19"/>
        <v>41</v>
      </c>
      <c r="C142" t="e">
        <f t="shared" si="23"/>
        <v>#N/A</v>
      </c>
      <c r="D142" t="e">
        <f t="shared" si="24"/>
        <v>#N/A</v>
      </c>
      <c r="E142" t="e">
        <f t="shared" si="25"/>
        <v>#N/A</v>
      </c>
      <c r="F142" t="e">
        <f t="shared" si="22"/>
        <v>#N/A</v>
      </c>
      <c r="G142" t="e">
        <f t="shared" si="22"/>
        <v>#N/A</v>
      </c>
      <c r="H142" t="e">
        <f t="shared" si="22"/>
        <v>#N/A</v>
      </c>
      <c r="I142" t="e">
        <f t="shared" si="22"/>
        <v>#N/A</v>
      </c>
      <c r="J142" t="e">
        <f t="shared" si="22"/>
        <v>#N/A</v>
      </c>
      <c r="K142" t="e">
        <f t="shared" si="22"/>
        <v>#N/A</v>
      </c>
      <c r="L142" t="e">
        <f t="shared" si="22"/>
        <v>#N/A</v>
      </c>
      <c r="M142" t="e">
        <f t="shared" si="22"/>
        <v>#N/A</v>
      </c>
      <c r="N142" t="e">
        <f t="shared" si="22"/>
        <v>#N/A</v>
      </c>
      <c r="O142" t="e">
        <f t="shared" si="22"/>
        <v>#N/A</v>
      </c>
      <c r="P142" t="e">
        <f t="shared" si="22"/>
        <v>#N/A</v>
      </c>
      <c r="Q142" t="e">
        <f t="shared" si="22"/>
        <v>#N/A</v>
      </c>
      <c r="R142" t="e">
        <f t="shared" si="22"/>
        <v>#N/A</v>
      </c>
      <c r="S142" t="e">
        <f t="shared" si="22"/>
        <v>#N/A</v>
      </c>
      <c r="T142" t="e">
        <f t="shared" si="22"/>
        <v>#N/A</v>
      </c>
      <c r="U142" t="e">
        <f t="shared" si="22"/>
        <v>#N/A</v>
      </c>
      <c r="V142" t="e">
        <f t="shared" si="22"/>
        <v>#N/A</v>
      </c>
      <c r="X142" t="e">
        <f t="shared" si="26"/>
        <v>#N/A</v>
      </c>
      <c r="Y142" t="e">
        <f t="shared" si="27"/>
        <v>#N/A</v>
      </c>
      <c r="Z142" t="e">
        <f t="shared" si="28"/>
        <v>#N/A</v>
      </c>
    </row>
    <row r="143" spans="1:26" x14ac:dyDescent="0.2">
      <c r="A143">
        <f t="shared" si="19"/>
        <v>41</v>
      </c>
      <c r="C143" t="e">
        <f t="shared" si="23"/>
        <v>#N/A</v>
      </c>
      <c r="D143" t="e">
        <f t="shared" si="24"/>
        <v>#N/A</v>
      </c>
      <c r="E143" t="e">
        <f t="shared" si="25"/>
        <v>#N/A</v>
      </c>
      <c r="F143" t="e">
        <f t="shared" si="22"/>
        <v>#N/A</v>
      </c>
      <c r="G143" t="e">
        <f t="shared" si="22"/>
        <v>#N/A</v>
      </c>
      <c r="H143" t="e">
        <f t="shared" si="22"/>
        <v>#N/A</v>
      </c>
      <c r="I143" t="e">
        <f t="shared" si="22"/>
        <v>#N/A</v>
      </c>
      <c r="J143" t="e">
        <f t="shared" si="22"/>
        <v>#N/A</v>
      </c>
      <c r="K143" t="e">
        <f t="shared" si="22"/>
        <v>#N/A</v>
      </c>
      <c r="L143" t="e">
        <f t="shared" si="22"/>
        <v>#N/A</v>
      </c>
      <c r="M143" t="e">
        <f t="shared" si="22"/>
        <v>#N/A</v>
      </c>
      <c r="N143" t="e">
        <f t="shared" si="22"/>
        <v>#N/A</v>
      </c>
      <c r="O143" t="e">
        <f t="shared" si="22"/>
        <v>#N/A</v>
      </c>
      <c r="P143" t="e">
        <f t="shared" si="22"/>
        <v>#N/A</v>
      </c>
      <c r="Q143" t="e">
        <f t="shared" si="22"/>
        <v>#N/A</v>
      </c>
      <c r="R143" t="e">
        <f t="shared" si="22"/>
        <v>#N/A</v>
      </c>
      <c r="S143" t="e">
        <f t="shared" si="22"/>
        <v>#N/A</v>
      </c>
      <c r="T143" t="e">
        <f t="shared" si="22"/>
        <v>#N/A</v>
      </c>
      <c r="U143" t="e">
        <f t="shared" ref="F143:V158" si="29">U$4*(1+U$3)^(-($A143+52*(U$1-1)))</f>
        <v>#N/A</v>
      </c>
      <c r="V143" t="e">
        <f t="shared" si="29"/>
        <v>#N/A</v>
      </c>
      <c r="X143" t="e">
        <f t="shared" si="26"/>
        <v>#N/A</v>
      </c>
      <c r="Y143" t="e">
        <f t="shared" si="27"/>
        <v>#N/A</v>
      </c>
      <c r="Z143" t="e">
        <f t="shared" si="28"/>
        <v>#N/A</v>
      </c>
    </row>
    <row r="144" spans="1:26" x14ac:dyDescent="0.2">
      <c r="A144">
        <f t="shared" si="19"/>
        <v>41</v>
      </c>
      <c r="C144" t="e">
        <f t="shared" si="23"/>
        <v>#N/A</v>
      </c>
      <c r="D144" t="e">
        <f t="shared" si="24"/>
        <v>#N/A</v>
      </c>
      <c r="E144" t="e">
        <f t="shared" si="25"/>
        <v>#N/A</v>
      </c>
      <c r="F144" t="e">
        <f t="shared" si="29"/>
        <v>#N/A</v>
      </c>
      <c r="G144" t="e">
        <f t="shared" si="29"/>
        <v>#N/A</v>
      </c>
      <c r="H144" t="e">
        <f t="shared" si="29"/>
        <v>#N/A</v>
      </c>
      <c r="I144" t="e">
        <f t="shared" si="29"/>
        <v>#N/A</v>
      </c>
      <c r="J144" t="e">
        <f t="shared" si="29"/>
        <v>#N/A</v>
      </c>
      <c r="K144" t="e">
        <f t="shared" si="29"/>
        <v>#N/A</v>
      </c>
      <c r="L144" t="e">
        <f t="shared" si="29"/>
        <v>#N/A</v>
      </c>
      <c r="M144" t="e">
        <f t="shared" si="29"/>
        <v>#N/A</v>
      </c>
      <c r="N144" t="e">
        <f t="shared" si="29"/>
        <v>#N/A</v>
      </c>
      <c r="O144" t="e">
        <f t="shared" si="29"/>
        <v>#N/A</v>
      </c>
      <c r="P144" t="e">
        <f t="shared" si="29"/>
        <v>#N/A</v>
      </c>
      <c r="Q144" t="e">
        <f t="shared" si="29"/>
        <v>#N/A</v>
      </c>
      <c r="R144" t="e">
        <f t="shared" si="29"/>
        <v>#N/A</v>
      </c>
      <c r="S144" t="e">
        <f t="shared" si="29"/>
        <v>#N/A</v>
      </c>
      <c r="T144" t="e">
        <f t="shared" si="29"/>
        <v>#N/A</v>
      </c>
      <c r="U144" t="e">
        <f t="shared" si="29"/>
        <v>#N/A</v>
      </c>
      <c r="V144" t="e">
        <f t="shared" si="29"/>
        <v>#N/A</v>
      </c>
      <c r="X144" t="e">
        <f t="shared" si="26"/>
        <v>#N/A</v>
      </c>
      <c r="Y144" t="e">
        <f t="shared" si="27"/>
        <v>#N/A</v>
      </c>
      <c r="Z144" t="e">
        <f t="shared" si="28"/>
        <v>#N/A</v>
      </c>
    </row>
    <row r="145" spans="1:26" x14ac:dyDescent="0.2">
      <c r="A145">
        <f t="shared" si="19"/>
        <v>41</v>
      </c>
      <c r="C145" t="e">
        <f t="shared" si="23"/>
        <v>#N/A</v>
      </c>
      <c r="D145" t="e">
        <f t="shared" si="24"/>
        <v>#N/A</v>
      </c>
      <c r="E145" t="e">
        <f t="shared" si="25"/>
        <v>#N/A</v>
      </c>
      <c r="F145" t="e">
        <f t="shared" si="29"/>
        <v>#N/A</v>
      </c>
      <c r="G145" t="e">
        <f t="shared" si="29"/>
        <v>#N/A</v>
      </c>
      <c r="H145" t="e">
        <f t="shared" si="29"/>
        <v>#N/A</v>
      </c>
      <c r="I145" t="e">
        <f t="shared" si="29"/>
        <v>#N/A</v>
      </c>
      <c r="J145" t="e">
        <f t="shared" si="29"/>
        <v>#N/A</v>
      </c>
      <c r="K145" t="e">
        <f t="shared" si="29"/>
        <v>#N/A</v>
      </c>
      <c r="L145" t="e">
        <f t="shared" si="29"/>
        <v>#N/A</v>
      </c>
      <c r="M145" t="e">
        <f t="shared" si="29"/>
        <v>#N/A</v>
      </c>
      <c r="N145" t="e">
        <f t="shared" si="29"/>
        <v>#N/A</v>
      </c>
      <c r="O145" t="e">
        <f t="shared" si="29"/>
        <v>#N/A</v>
      </c>
      <c r="P145" t="e">
        <f t="shared" si="29"/>
        <v>#N/A</v>
      </c>
      <c r="Q145" t="e">
        <f t="shared" si="29"/>
        <v>#N/A</v>
      </c>
      <c r="R145" t="e">
        <f t="shared" si="29"/>
        <v>#N/A</v>
      </c>
      <c r="S145" t="e">
        <f t="shared" si="29"/>
        <v>#N/A</v>
      </c>
      <c r="T145" t="e">
        <f t="shared" si="29"/>
        <v>#N/A</v>
      </c>
      <c r="U145" t="e">
        <f t="shared" si="29"/>
        <v>#N/A</v>
      </c>
      <c r="V145" t="e">
        <f t="shared" si="29"/>
        <v>#N/A</v>
      </c>
      <c r="X145" t="e">
        <f t="shared" si="26"/>
        <v>#N/A</v>
      </c>
      <c r="Y145" t="e">
        <f t="shared" si="27"/>
        <v>#N/A</v>
      </c>
      <c r="Z145" t="e">
        <f t="shared" si="28"/>
        <v>#N/A</v>
      </c>
    </row>
    <row r="146" spans="1:26" x14ac:dyDescent="0.2">
      <c r="A146">
        <f t="shared" si="19"/>
        <v>41</v>
      </c>
      <c r="C146" t="e">
        <f t="shared" si="23"/>
        <v>#N/A</v>
      </c>
      <c r="D146" t="e">
        <f t="shared" si="24"/>
        <v>#N/A</v>
      </c>
      <c r="E146" t="e">
        <f t="shared" si="25"/>
        <v>#N/A</v>
      </c>
      <c r="F146" t="e">
        <f t="shared" si="29"/>
        <v>#N/A</v>
      </c>
      <c r="G146" t="e">
        <f t="shared" si="29"/>
        <v>#N/A</v>
      </c>
      <c r="H146" t="e">
        <f t="shared" si="29"/>
        <v>#N/A</v>
      </c>
      <c r="I146" t="e">
        <f t="shared" si="29"/>
        <v>#N/A</v>
      </c>
      <c r="J146" t="e">
        <f t="shared" si="29"/>
        <v>#N/A</v>
      </c>
      <c r="K146" t="e">
        <f t="shared" si="29"/>
        <v>#N/A</v>
      </c>
      <c r="L146" t="e">
        <f t="shared" si="29"/>
        <v>#N/A</v>
      </c>
      <c r="M146" t="e">
        <f t="shared" si="29"/>
        <v>#N/A</v>
      </c>
      <c r="N146" t="e">
        <f t="shared" si="29"/>
        <v>#N/A</v>
      </c>
      <c r="O146" t="e">
        <f t="shared" si="29"/>
        <v>#N/A</v>
      </c>
      <c r="P146" t="e">
        <f t="shared" si="29"/>
        <v>#N/A</v>
      </c>
      <c r="Q146" t="e">
        <f t="shared" si="29"/>
        <v>#N/A</v>
      </c>
      <c r="R146" t="e">
        <f t="shared" si="29"/>
        <v>#N/A</v>
      </c>
      <c r="S146" t="e">
        <f t="shared" si="29"/>
        <v>#N/A</v>
      </c>
      <c r="T146" t="e">
        <f t="shared" si="29"/>
        <v>#N/A</v>
      </c>
      <c r="U146" t="e">
        <f t="shared" si="29"/>
        <v>#N/A</v>
      </c>
      <c r="V146" t="e">
        <f t="shared" si="29"/>
        <v>#N/A</v>
      </c>
      <c r="X146" t="e">
        <f t="shared" si="26"/>
        <v>#N/A</v>
      </c>
      <c r="Y146" t="e">
        <f t="shared" si="27"/>
        <v>#N/A</v>
      </c>
      <c r="Z146" t="e">
        <f t="shared" si="28"/>
        <v>#N/A</v>
      </c>
    </row>
    <row r="147" spans="1:26" x14ac:dyDescent="0.2">
      <c r="A147">
        <f t="shared" si="19"/>
        <v>41</v>
      </c>
      <c r="C147" t="e">
        <f t="shared" si="23"/>
        <v>#N/A</v>
      </c>
      <c r="D147" t="e">
        <f t="shared" si="24"/>
        <v>#N/A</v>
      </c>
      <c r="E147" t="e">
        <f t="shared" si="25"/>
        <v>#N/A</v>
      </c>
      <c r="F147" t="e">
        <f t="shared" si="29"/>
        <v>#N/A</v>
      </c>
      <c r="G147" t="e">
        <f t="shared" si="29"/>
        <v>#N/A</v>
      </c>
      <c r="H147" t="e">
        <f t="shared" si="29"/>
        <v>#N/A</v>
      </c>
      <c r="I147" t="e">
        <f t="shared" si="29"/>
        <v>#N/A</v>
      </c>
      <c r="J147" t="e">
        <f t="shared" si="29"/>
        <v>#N/A</v>
      </c>
      <c r="K147" t="e">
        <f t="shared" si="29"/>
        <v>#N/A</v>
      </c>
      <c r="L147" t="e">
        <f t="shared" si="29"/>
        <v>#N/A</v>
      </c>
      <c r="M147" t="e">
        <f t="shared" si="29"/>
        <v>#N/A</v>
      </c>
      <c r="N147" t="e">
        <f t="shared" si="29"/>
        <v>#N/A</v>
      </c>
      <c r="O147" t="e">
        <f t="shared" si="29"/>
        <v>#N/A</v>
      </c>
      <c r="P147" t="e">
        <f t="shared" si="29"/>
        <v>#N/A</v>
      </c>
      <c r="Q147" t="e">
        <f t="shared" si="29"/>
        <v>#N/A</v>
      </c>
      <c r="R147" t="e">
        <f t="shared" si="29"/>
        <v>#N/A</v>
      </c>
      <c r="S147" t="e">
        <f t="shared" si="29"/>
        <v>#N/A</v>
      </c>
      <c r="T147" t="e">
        <f t="shared" si="29"/>
        <v>#N/A</v>
      </c>
      <c r="U147" t="e">
        <f t="shared" si="29"/>
        <v>#N/A</v>
      </c>
      <c r="V147" t="e">
        <f t="shared" si="29"/>
        <v>#N/A</v>
      </c>
      <c r="X147" t="e">
        <f t="shared" si="26"/>
        <v>#N/A</v>
      </c>
      <c r="Y147" t="e">
        <f t="shared" si="27"/>
        <v>#N/A</v>
      </c>
      <c r="Z147" t="e">
        <f t="shared" si="28"/>
        <v>#N/A</v>
      </c>
    </row>
    <row r="148" spans="1:26" x14ac:dyDescent="0.2">
      <c r="A148">
        <f t="shared" ref="A148:A211" si="30">A136-1</f>
        <v>41</v>
      </c>
      <c r="C148" t="e">
        <f t="shared" si="23"/>
        <v>#N/A</v>
      </c>
      <c r="D148" t="e">
        <f t="shared" si="24"/>
        <v>#N/A</v>
      </c>
      <c r="E148" t="e">
        <f t="shared" si="25"/>
        <v>#N/A</v>
      </c>
      <c r="F148" t="e">
        <f t="shared" si="29"/>
        <v>#N/A</v>
      </c>
      <c r="G148" t="e">
        <f t="shared" si="29"/>
        <v>#N/A</v>
      </c>
      <c r="H148" t="e">
        <f t="shared" si="29"/>
        <v>#N/A</v>
      </c>
      <c r="I148" t="e">
        <f t="shared" si="29"/>
        <v>#N/A</v>
      </c>
      <c r="J148" t="e">
        <f t="shared" si="29"/>
        <v>#N/A</v>
      </c>
      <c r="K148" t="e">
        <f t="shared" si="29"/>
        <v>#N/A</v>
      </c>
      <c r="L148" t="e">
        <f t="shared" si="29"/>
        <v>#N/A</v>
      </c>
      <c r="M148" t="e">
        <f t="shared" si="29"/>
        <v>#N/A</v>
      </c>
      <c r="N148" t="e">
        <f t="shared" si="29"/>
        <v>#N/A</v>
      </c>
      <c r="O148" t="e">
        <f t="shared" si="29"/>
        <v>#N/A</v>
      </c>
      <c r="P148" t="e">
        <f t="shared" si="29"/>
        <v>#N/A</v>
      </c>
      <c r="Q148" t="e">
        <f t="shared" si="29"/>
        <v>#N/A</v>
      </c>
      <c r="R148" t="e">
        <f t="shared" si="29"/>
        <v>#N/A</v>
      </c>
      <c r="S148" t="e">
        <f t="shared" si="29"/>
        <v>#N/A</v>
      </c>
      <c r="T148" t="e">
        <f t="shared" si="29"/>
        <v>#N/A</v>
      </c>
      <c r="U148" t="e">
        <f t="shared" si="29"/>
        <v>#N/A</v>
      </c>
      <c r="V148" t="e">
        <f t="shared" si="29"/>
        <v>#N/A</v>
      </c>
      <c r="X148" t="e">
        <f t="shared" si="26"/>
        <v>#N/A</v>
      </c>
      <c r="Y148" t="e">
        <f t="shared" si="27"/>
        <v>#N/A</v>
      </c>
      <c r="Z148" t="e">
        <f t="shared" si="28"/>
        <v>#N/A</v>
      </c>
    </row>
    <row r="149" spans="1:26" x14ac:dyDescent="0.2">
      <c r="A149">
        <f t="shared" si="30"/>
        <v>41</v>
      </c>
      <c r="C149" t="e">
        <f t="shared" si="23"/>
        <v>#N/A</v>
      </c>
      <c r="D149" t="e">
        <f t="shared" si="24"/>
        <v>#N/A</v>
      </c>
      <c r="E149" t="e">
        <f t="shared" si="25"/>
        <v>#N/A</v>
      </c>
      <c r="F149" t="e">
        <f t="shared" si="29"/>
        <v>#N/A</v>
      </c>
      <c r="G149" t="e">
        <f t="shared" si="29"/>
        <v>#N/A</v>
      </c>
      <c r="H149" t="e">
        <f t="shared" si="29"/>
        <v>#N/A</v>
      </c>
      <c r="I149" t="e">
        <f t="shared" si="29"/>
        <v>#N/A</v>
      </c>
      <c r="J149" t="e">
        <f t="shared" si="29"/>
        <v>#N/A</v>
      </c>
      <c r="K149" t="e">
        <f t="shared" si="29"/>
        <v>#N/A</v>
      </c>
      <c r="L149" t="e">
        <f t="shared" si="29"/>
        <v>#N/A</v>
      </c>
      <c r="M149" t="e">
        <f t="shared" si="29"/>
        <v>#N/A</v>
      </c>
      <c r="N149" t="e">
        <f t="shared" si="29"/>
        <v>#N/A</v>
      </c>
      <c r="O149" t="e">
        <f t="shared" si="29"/>
        <v>#N/A</v>
      </c>
      <c r="P149" t="e">
        <f t="shared" si="29"/>
        <v>#N/A</v>
      </c>
      <c r="Q149" t="e">
        <f t="shared" si="29"/>
        <v>#N/A</v>
      </c>
      <c r="R149" t="e">
        <f t="shared" si="29"/>
        <v>#N/A</v>
      </c>
      <c r="S149" t="e">
        <f t="shared" si="29"/>
        <v>#N/A</v>
      </c>
      <c r="T149" t="e">
        <f t="shared" si="29"/>
        <v>#N/A</v>
      </c>
      <c r="U149" t="e">
        <f t="shared" si="29"/>
        <v>#N/A</v>
      </c>
      <c r="V149" t="e">
        <f t="shared" si="29"/>
        <v>#N/A</v>
      </c>
      <c r="X149" t="e">
        <f t="shared" si="26"/>
        <v>#N/A</v>
      </c>
      <c r="Y149" t="e">
        <f t="shared" si="27"/>
        <v>#N/A</v>
      </c>
      <c r="Z149" t="e">
        <f t="shared" si="28"/>
        <v>#N/A</v>
      </c>
    </row>
    <row r="150" spans="1:26" x14ac:dyDescent="0.2">
      <c r="A150">
        <f t="shared" si="30"/>
        <v>41</v>
      </c>
      <c r="C150" t="e">
        <f t="shared" si="23"/>
        <v>#N/A</v>
      </c>
      <c r="D150" t="e">
        <f t="shared" si="24"/>
        <v>#N/A</v>
      </c>
      <c r="E150" t="e">
        <f t="shared" si="25"/>
        <v>#N/A</v>
      </c>
      <c r="F150" t="e">
        <f t="shared" si="29"/>
        <v>#N/A</v>
      </c>
      <c r="G150" t="e">
        <f t="shared" si="29"/>
        <v>#N/A</v>
      </c>
      <c r="H150" t="e">
        <f t="shared" si="29"/>
        <v>#N/A</v>
      </c>
      <c r="I150" t="e">
        <f t="shared" si="29"/>
        <v>#N/A</v>
      </c>
      <c r="J150" t="e">
        <f t="shared" si="29"/>
        <v>#N/A</v>
      </c>
      <c r="K150" t="e">
        <f t="shared" si="29"/>
        <v>#N/A</v>
      </c>
      <c r="L150" t="e">
        <f t="shared" si="29"/>
        <v>#N/A</v>
      </c>
      <c r="M150" t="e">
        <f t="shared" si="29"/>
        <v>#N/A</v>
      </c>
      <c r="N150" t="e">
        <f t="shared" si="29"/>
        <v>#N/A</v>
      </c>
      <c r="O150" t="e">
        <f t="shared" si="29"/>
        <v>#N/A</v>
      </c>
      <c r="P150" t="e">
        <f t="shared" si="29"/>
        <v>#N/A</v>
      </c>
      <c r="Q150" t="e">
        <f t="shared" si="29"/>
        <v>#N/A</v>
      </c>
      <c r="R150" t="e">
        <f t="shared" si="29"/>
        <v>#N/A</v>
      </c>
      <c r="S150" t="e">
        <f t="shared" si="29"/>
        <v>#N/A</v>
      </c>
      <c r="T150" t="e">
        <f t="shared" si="29"/>
        <v>#N/A</v>
      </c>
      <c r="U150" t="e">
        <f t="shared" si="29"/>
        <v>#N/A</v>
      </c>
      <c r="V150" t="e">
        <f t="shared" si="29"/>
        <v>#N/A</v>
      </c>
      <c r="X150" t="e">
        <f t="shared" si="26"/>
        <v>#N/A</v>
      </c>
      <c r="Y150" t="e">
        <f t="shared" si="27"/>
        <v>#N/A</v>
      </c>
      <c r="Z150" t="e">
        <f t="shared" si="28"/>
        <v>#N/A</v>
      </c>
    </row>
    <row r="151" spans="1:26" x14ac:dyDescent="0.2">
      <c r="A151">
        <f t="shared" si="30"/>
        <v>40</v>
      </c>
      <c r="C151" t="e">
        <f t="shared" si="23"/>
        <v>#N/A</v>
      </c>
      <c r="D151" t="e">
        <f t="shared" si="24"/>
        <v>#N/A</v>
      </c>
      <c r="E151" t="e">
        <f t="shared" si="25"/>
        <v>#N/A</v>
      </c>
      <c r="F151" t="e">
        <f t="shared" si="29"/>
        <v>#N/A</v>
      </c>
      <c r="G151" t="e">
        <f t="shared" si="29"/>
        <v>#N/A</v>
      </c>
      <c r="H151" t="e">
        <f t="shared" si="29"/>
        <v>#N/A</v>
      </c>
      <c r="I151" t="e">
        <f t="shared" si="29"/>
        <v>#N/A</v>
      </c>
      <c r="J151" t="e">
        <f t="shared" si="29"/>
        <v>#N/A</v>
      </c>
      <c r="K151" t="e">
        <f t="shared" si="29"/>
        <v>#N/A</v>
      </c>
      <c r="L151" t="e">
        <f t="shared" si="29"/>
        <v>#N/A</v>
      </c>
      <c r="M151" t="e">
        <f t="shared" si="29"/>
        <v>#N/A</v>
      </c>
      <c r="N151" t="e">
        <f t="shared" si="29"/>
        <v>#N/A</v>
      </c>
      <c r="O151" t="e">
        <f t="shared" si="29"/>
        <v>#N/A</v>
      </c>
      <c r="P151" t="e">
        <f t="shared" si="29"/>
        <v>#N/A</v>
      </c>
      <c r="Q151" t="e">
        <f t="shared" si="29"/>
        <v>#N/A</v>
      </c>
      <c r="R151" t="e">
        <f t="shared" si="29"/>
        <v>#N/A</v>
      </c>
      <c r="S151" t="e">
        <f t="shared" si="29"/>
        <v>#N/A</v>
      </c>
      <c r="T151" t="e">
        <f t="shared" si="29"/>
        <v>#N/A</v>
      </c>
      <c r="U151" t="e">
        <f t="shared" si="29"/>
        <v>#N/A</v>
      </c>
      <c r="V151" t="e">
        <f t="shared" si="29"/>
        <v>#N/A</v>
      </c>
      <c r="X151" t="e">
        <f t="shared" si="26"/>
        <v>#N/A</v>
      </c>
      <c r="Y151" t="e">
        <f t="shared" si="27"/>
        <v>#N/A</v>
      </c>
      <c r="Z151" t="e">
        <f t="shared" si="28"/>
        <v>#N/A</v>
      </c>
    </row>
    <row r="152" spans="1:26" x14ac:dyDescent="0.2">
      <c r="A152">
        <f t="shared" si="30"/>
        <v>40</v>
      </c>
      <c r="C152" t="e">
        <f t="shared" si="23"/>
        <v>#N/A</v>
      </c>
      <c r="D152" t="e">
        <f t="shared" si="24"/>
        <v>#N/A</v>
      </c>
      <c r="E152" t="e">
        <f t="shared" si="25"/>
        <v>#N/A</v>
      </c>
      <c r="F152" t="e">
        <f t="shared" si="29"/>
        <v>#N/A</v>
      </c>
      <c r="G152" t="e">
        <f t="shared" si="29"/>
        <v>#N/A</v>
      </c>
      <c r="H152" t="e">
        <f t="shared" si="29"/>
        <v>#N/A</v>
      </c>
      <c r="I152" t="e">
        <f t="shared" si="29"/>
        <v>#N/A</v>
      </c>
      <c r="J152" t="e">
        <f t="shared" si="29"/>
        <v>#N/A</v>
      </c>
      <c r="K152" t="e">
        <f t="shared" si="29"/>
        <v>#N/A</v>
      </c>
      <c r="L152" t="e">
        <f t="shared" si="29"/>
        <v>#N/A</v>
      </c>
      <c r="M152" t="e">
        <f t="shared" si="29"/>
        <v>#N/A</v>
      </c>
      <c r="N152" t="e">
        <f t="shared" si="29"/>
        <v>#N/A</v>
      </c>
      <c r="O152" t="e">
        <f t="shared" si="29"/>
        <v>#N/A</v>
      </c>
      <c r="P152" t="e">
        <f t="shared" si="29"/>
        <v>#N/A</v>
      </c>
      <c r="Q152" t="e">
        <f t="shared" si="29"/>
        <v>#N/A</v>
      </c>
      <c r="R152" t="e">
        <f t="shared" si="29"/>
        <v>#N/A</v>
      </c>
      <c r="S152" t="e">
        <f t="shared" si="29"/>
        <v>#N/A</v>
      </c>
      <c r="T152" t="e">
        <f t="shared" si="29"/>
        <v>#N/A</v>
      </c>
      <c r="U152" t="e">
        <f t="shared" si="29"/>
        <v>#N/A</v>
      </c>
      <c r="V152" t="e">
        <f t="shared" si="29"/>
        <v>#N/A</v>
      </c>
      <c r="X152" t="e">
        <f t="shared" si="26"/>
        <v>#N/A</v>
      </c>
      <c r="Y152" t="e">
        <f t="shared" si="27"/>
        <v>#N/A</v>
      </c>
      <c r="Z152" t="e">
        <f t="shared" si="28"/>
        <v>#N/A</v>
      </c>
    </row>
    <row r="153" spans="1:26" x14ac:dyDescent="0.2">
      <c r="A153">
        <f t="shared" si="30"/>
        <v>40</v>
      </c>
      <c r="C153" t="e">
        <f t="shared" si="23"/>
        <v>#N/A</v>
      </c>
      <c r="D153" t="e">
        <f t="shared" si="24"/>
        <v>#N/A</v>
      </c>
      <c r="E153" t="e">
        <f t="shared" si="25"/>
        <v>#N/A</v>
      </c>
      <c r="F153" t="e">
        <f t="shared" si="29"/>
        <v>#N/A</v>
      </c>
      <c r="G153" t="e">
        <f t="shared" si="29"/>
        <v>#N/A</v>
      </c>
      <c r="H153" t="e">
        <f t="shared" si="29"/>
        <v>#N/A</v>
      </c>
      <c r="I153" t="e">
        <f t="shared" si="29"/>
        <v>#N/A</v>
      </c>
      <c r="J153" t="e">
        <f t="shared" si="29"/>
        <v>#N/A</v>
      </c>
      <c r="K153" t="e">
        <f t="shared" si="29"/>
        <v>#N/A</v>
      </c>
      <c r="L153" t="e">
        <f t="shared" si="29"/>
        <v>#N/A</v>
      </c>
      <c r="M153" t="e">
        <f t="shared" si="29"/>
        <v>#N/A</v>
      </c>
      <c r="N153" t="e">
        <f t="shared" si="29"/>
        <v>#N/A</v>
      </c>
      <c r="O153" t="e">
        <f t="shared" si="29"/>
        <v>#N/A</v>
      </c>
      <c r="P153" t="e">
        <f t="shared" si="29"/>
        <v>#N/A</v>
      </c>
      <c r="Q153" t="e">
        <f t="shared" si="29"/>
        <v>#N/A</v>
      </c>
      <c r="R153" t="e">
        <f t="shared" si="29"/>
        <v>#N/A</v>
      </c>
      <c r="S153" t="e">
        <f t="shared" si="29"/>
        <v>#N/A</v>
      </c>
      <c r="T153" t="e">
        <f t="shared" si="29"/>
        <v>#N/A</v>
      </c>
      <c r="U153" t="e">
        <f t="shared" si="29"/>
        <v>#N/A</v>
      </c>
      <c r="V153" t="e">
        <f t="shared" si="29"/>
        <v>#N/A</v>
      </c>
      <c r="X153" t="e">
        <f t="shared" si="26"/>
        <v>#N/A</v>
      </c>
      <c r="Y153" t="e">
        <f t="shared" si="27"/>
        <v>#N/A</v>
      </c>
      <c r="Z153" t="e">
        <f t="shared" si="28"/>
        <v>#N/A</v>
      </c>
    </row>
    <row r="154" spans="1:26" x14ac:dyDescent="0.2">
      <c r="A154">
        <f t="shared" si="30"/>
        <v>40</v>
      </c>
      <c r="C154" t="e">
        <f t="shared" si="23"/>
        <v>#N/A</v>
      </c>
      <c r="D154" t="e">
        <f t="shared" si="24"/>
        <v>#N/A</v>
      </c>
      <c r="E154" t="e">
        <f t="shared" si="25"/>
        <v>#N/A</v>
      </c>
      <c r="F154" t="e">
        <f t="shared" si="29"/>
        <v>#N/A</v>
      </c>
      <c r="G154" t="e">
        <f t="shared" si="29"/>
        <v>#N/A</v>
      </c>
      <c r="H154" t="e">
        <f t="shared" si="29"/>
        <v>#N/A</v>
      </c>
      <c r="I154" t="e">
        <f t="shared" si="29"/>
        <v>#N/A</v>
      </c>
      <c r="J154" t="e">
        <f t="shared" si="29"/>
        <v>#N/A</v>
      </c>
      <c r="K154" t="e">
        <f t="shared" si="29"/>
        <v>#N/A</v>
      </c>
      <c r="L154" t="e">
        <f t="shared" si="29"/>
        <v>#N/A</v>
      </c>
      <c r="M154" t="e">
        <f t="shared" si="29"/>
        <v>#N/A</v>
      </c>
      <c r="N154" t="e">
        <f t="shared" si="29"/>
        <v>#N/A</v>
      </c>
      <c r="O154" t="e">
        <f t="shared" si="29"/>
        <v>#N/A</v>
      </c>
      <c r="P154" t="e">
        <f t="shared" si="29"/>
        <v>#N/A</v>
      </c>
      <c r="Q154" t="e">
        <f t="shared" si="29"/>
        <v>#N/A</v>
      </c>
      <c r="R154" t="e">
        <f t="shared" si="29"/>
        <v>#N/A</v>
      </c>
      <c r="S154" t="e">
        <f t="shared" si="29"/>
        <v>#N/A</v>
      </c>
      <c r="T154" t="e">
        <f t="shared" si="29"/>
        <v>#N/A</v>
      </c>
      <c r="U154" t="e">
        <f t="shared" si="29"/>
        <v>#N/A</v>
      </c>
      <c r="V154" t="e">
        <f t="shared" si="29"/>
        <v>#N/A</v>
      </c>
      <c r="X154" t="e">
        <f t="shared" si="26"/>
        <v>#N/A</v>
      </c>
      <c r="Y154" t="e">
        <f t="shared" si="27"/>
        <v>#N/A</v>
      </c>
      <c r="Z154" t="e">
        <f t="shared" si="28"/>
        <v>#N/A</v>
      </c>
    </row>
    <row r="155" spans="1:26" x14ac:dyDescent="0.2">
      <c r="A155">
        <f t="shared" si="30"/>
        <v>40</v>
      </c>
      <c r="C155" t="e">
        <f t="shared" si="23"/>
        <v>#N/A</v>
      </c>
      <c r="D155" t="e">
        <f t="shared" si="24"/>
        <v>#N/A</v>
      </c>
      <c r="E155" t="e">
        <f t="shared" si="25"/>
        <v>#N/A</v>
      </c>
      <c r="F155" t="e">
        <f t="shared" si="29"/>
        <v>#N/A</v>
      </c>
      <c r="G155" t="e">
        <f t="shared" si="29"/>
        <v>#N/A</v>
      </c>
      <c r="H155" t="e">
        <f t="shared" si="29"/>
        <v>#N/A</v>
      </c>
      <c r="I155" t="e">
        <f t="shared" si="29"/>
        <v>#N/A</v>
      </c>
      <c r="J155" t="e">
        <f t="shared" si="29"/>
        <v>#N/A</v>
      </c>
      <c r="K155" t="e">
        <f t="shared" si="29"/>
        <v>#N/A</v>
      </c>
      <c r="L155" t="e">
        <f t="shared" si="29"/>
        <v>#N/A</v>
      </c>
      <c r="M155" t="e">
        <f t="shared" si="29"/>
        <v>#N/A</v>
      </c>
      <c r="N155" t="e">
        <f t="shared" si="29"/>
        <v>#N/A</v>
      </c>
      <c r="O155" t="e">
        <f t="shared" si="29"/>
        <v>#N/A</v>
      </c>
      <c r="P155" t="e">
        <f t="shared" si="29"/>
        <v>#N/A</v>
      </c>
      <c r="Q155" t="e">
        <f t="shared" si="29"/>
        <v>#N/A</v>
      </c>
      <c r="R155" t="e">
        <f t="shared" si="29"/>
        <v>#N/A</v>
      </c>
      <c r="S155" t="e">
        <f t="shared" si="29"/>
        <v>#N/A</v>
      </c>
      <c r="T155" t="e">
        <f t="shared" si="29"/>
        <v>#N/A</v>
      </c>
      <c r="U155" t="e">
        <f t="shared" si="29"/>
        <v>#N/A</v>
      </c>
      <c r="V155" t="e">
        <f t="shared" si="29"/>
        <v>#N/A</v>
      </c>
      <c r="X155" t="e">
        <f t="shared" si="26"/>
        <v>#N/A</v>
      </c>
      <c r="Y155" t="e">
        <f t="shared" si="27"/>
        <v>#N/A</v>
      </c>
      <c r="Z155" t="e">
        <f t="shared" si="28"/>
        <v>#N/A</v>
      </c>
    </row>
    <row r="156" spans="1:26" x14ac:dyDescent="0.2">
      <c r="A156">
        <f t="shared" si="30"/>
        <v>40</v>
      </c>
      <c r="C156" t="e">
        <f t="shared" si="23"/>
        <v>#N/A</v>
      </c>
      <c r="D156" t="e">
        <f t="shared" si="24"/>
        <v>#N/A</v>
      </c>
      <c r="E156" t="e">
        <f t="shared" si="25"/>
        <v>#N/A</v>
      </c>
      <c r="F156" t="e">
        <f t="shared" si="29"/>
        <v>#N/A</v>
      </c>
      <c r="G156" t="e">
        <f t="shared" si="29"/>
        <v>#N/A</v>
      </c>
      <c r="H156" t="e">
        <f t="shared" si="29"/>
        <v>#N/A</v>
      </c>
      <c r="I156" t="e">
        <f t="shared" si="29"/>
        <v>#N/A</v>
      </c>
      <c r="J156" t="e">
        <f t="shared" si="29"/>
        <v>#N/A</v>
      </c>
      <c r="K156" t="e">
        <f t="shared" si="29"/>
        <v>#N/A</v>
      </c>
      <c r="L156" t="e">
        <f t="shared" si="29"/>
        <v>#N/A</v>
      </c>
      <c r="M156" t="e">
        <f t="shared" si="29"/>
        <v>#N/A</v>
      </c>
      <c r="N156" t="e">
        <f t="shared" si="29"/>
        <v>#N/A</v>
      </c>
      <c r="O156" t="e">
        <f t="shared" si="29"/>
        <v>#N/A</v>
      </c>
      <c r="P156" t="e">
        <f t="shared" si="29"/>
        <v>#N/A</v>
      </c>
      <c r="Q156" t="e">
        <f t="shared" si="29"/>
        <v>#N/A</v>
      </c>
      <c r="R156" t="e">
        <f t="shared" si="29"/>
        <v>#N/A</v>
      </c>
      <c r="S156" t="e">
        <f t="shared" si="29"/>
        <v>#N/A</v>
      </c>
      <c r="T156" t="e">
        <f t="shared" si="29"/>
        <v>#N/A</v>
      </c>
      <c r="U156" t="e">
        <f t="shared" si="29"/>
        <v>#N/A</v>
      </c>
      <c r="V156" t="e">
        <f t="shared" si="29"/>
        <v>#N/A</v>
      </c>
      <c r="X156" t="e">
        <f t="shared" si="26"/>
        <v>#N/A</v>
      </c>
      <c r="Y156" t="e">
        <f t="shared" si="27"/>
        <v>#N/A</v>
      </c>
      <c r="Z156" t="e">
        <f t="shared" si="28"/>
        <v>#N/A</v>
      </c>
    </row>
    <row r="157" spans="1:26" x14ac:dyDescent="0.2">
      <c r="A157">
        <f t="shared" si="30"/>
        <v>40</v>
      </c>
      <c r="C157" t="e">
        <f t="shared" si="23"/>
        <v>#N/A</v>
      </c>
      <c r="D157" t="e">
        <f t="shared" si="24"/>
        <v>#N/A</v>
      </c>
      <c r="E157" t="e">
        <f t="shared" si="25"/>
        <v>#N/A</v>
      </c>
      <c r="F157" t="e">
        <f t="shared" si="29"/>
        <v>#N/A</v>
      </c>
      <c r="G157" t="e">
        <f t="shared" si="29"/>
        <v>#N/A</v>
      </c>
      <c r="H157" t="e">
        <f t="shared" si="29"/>
        <v>#N/A</v>
      </c>
      <c r="I157" t="e">
        <f t="shared" si="29"/>
        <v>#N/A</v>
      </c>
      <c r="J157" t="e">
        <f t="shared" si="29"/>
        <v>#N/A</v>
      </c>
      <c r="K157" t="e">
        <f t="shared" si="29"/>
        <v>#N/A</v>
      </c>
      <c r="L157" t="e">
        <f t="shared" si="29"/>
        <v>#N/A</v>
      </c>
      <c r="M157" t="e">
        <f t="shared" si="29"/>
        <v>#N/A</v>
      </c>
      <c r="N157" t="e">
        <f t="shared" si="29"/>
        <v>#N/A</v>
      </c>
      <c r="O157" t="e">
        <f t="shared" si="29"/>
        <v>#N/A</v>
      </c>
      <c r="P157" t="e">
        <f t="shared" si="29"/>
        <v>#N/A</v>
      </c>
      <c r="Q157" t="e">
        <f t="shared" si="29"/>
        <v>#N/A</v>
      </c>
      <c r="R157" t="e">
        <f t="shared" si="29"/>
        <v>#N/A</v>
      </c>
      <c r="S157" t="e">
        <f t="shared" si="29"/>
        <v>#N/A</v>
      </c>
      <c r="T157" t="e">
        <f t="shared" si="29"/>
        <v>#N/A</v>
      </c>
      <c r="U157" t="e">
        <f t="shared" si="29"/>
        <v>#N/A</v>
      </c>
      <c r="V157" t="e">
        <f t="shared" si="29"/>
        <v>#N/A</v>
      </c>
      <c r="X157" t="e">
        <f t="shared" si="26"/>
        <v>#N/A</v>
      </c>
      <c r="Y157" t="e">
        <f t="shared" si="27"/>
        <v>#N/A</v>
      </c>
      <c r="Z157" t="e">
        <f t="shared" si="28"/>
        <v>#N/A</v>
      </c>
    </row>
    <row r="158" spans="1:26" x14ac:dyDescent="0.2">
      <c r="A158">
        <f t="shared" si="30"/>
        <v>40</v>
      </c>
      <c r="C158" t="e">
        <f t="shared" si="23"/>
        <v>#N/A</v>
      </c>
      <c r="D158" t="e">
        <f t="shared" si="24"/>
        <v>#N/A</v>
      </c>
      <c r="E158" t="e">
        <f t="shared" si="25"/>
        <v>#N/A</v>
      </c>
      <c r="F158" t="e">
        <f t="shared" si="29"/>
        <v>#N/A</v>
      </c>
      <c r="G158" t="e">
        <f t="shared" si="29"/>
        <v>#N/A</v>
      </c>
      <c r="H158" t="e">
        <f t="shared" si="29"/>
        <v>#N/A</v>
      </c>
      <c r="I158" t="e">
        <f t="shared" si="29"/>
        <v>#N/A</v>
      </c>
      <c r="J158" t="e">
        <f t="shared" si="29"/>
        <v>#N/A</v>
      </c>
      <c r="K158" t="e">
        <f t="shared" si="29"/>
        <v>#N/A</v>
      </c>
      <c r="L158" t="e">
        <f t="shared" si="29"/>
        <v>#N/A</v>
      </c>
      <c r="M158" t="e">
        <f t="shared" si="29"/>
        <v>#N/A</v>
      </c>
      <c r="N158" t="e">
        <f t="shared" si="29"/>
        <v>#N/A</v>
      </c>
      <c r="O158" t="e">
        <f t="shared" si="29"/>
        <v>#N/A</v>
      </c>
      <c r="P158" t="e">
        <f t="shared" si="29"/>
        <v>#N/A</v>
      </c>
      <c r="Q158" t="e">
        <f t="shared" si="29"/>
        <v>#N/A</v>
      </c>
      <c r="R158" t="e">
        <f t="shared" si="29"/>
        <v>#N/A</v>
      </c>
      <c r="S158" t="e">
        <f t="shared" si="29"/>
        <v>#N/A</v>
      </c>
      <c r="T158" t="e">
        <f t="shared" si="29"/>
        <v>#N/A</v>
      </c>
      <c r="U158" t="e">
        <f t="shared" ref="F158:V173" si="31">U$4*(1+U$3)^(-($A158+52*(U$1-1)))</f>
        <v>#N/A</v>
      </c>
      <c r="V158" t="e">
        <f t="shared" si="31"/>
        <v>#N/A</v>
      </c>
      <c r="X158" t="e">
        <f t="shared" si="26"/>
        <v>#N/A</v>
      </c>
      <c r="Y158" t="e">
        <f t="shared" si="27"/>
        <v>#N/A</v>
      </c>
      <c r="Z158" t="e">
        <f t="shared" si="28"/>
        <v>#N/A</v>
      </c>
    </row>
    <row r="159" spans="1:26" x14ac:dyDescent="0.2">
      <c r="A159">
        <f t="shared" si="30"/>
        <v>40</v>
      </c>
      <c r="C159" t="e">
        <f t="shared" si="23"/>
        <v>#N/A</v>
      </c>
      <c r="D159" t="e">
        <f t="shared" si="24"/>
        <v>#N/A</v>
      </c>
      <c r="E159" t="e">
        <f t="shared" si="25"/>
        <v>#N/A</v>
      </c>
      <c r="F159" t="e">
        <f t="shared" si="31"/>
        <v>#N/A</v>
      </c>
      <c r="G159" t="e">
        <f t="shared" si="31"/>
        <v>#N/A</v>
      </c>
      <c r="H159" t="e">
        <f t="shared" si="31"/>
        <v>#N/A</v>
      </c>
      <c r="I159" t="e">
        <f t="shared" si="31"/>
        <v>#N/A</v>
      </c>
      <c r="J159" t="e">
        <f t="shared" si="31"/>
        <v>#N/A</v>
      </c>
      <c r="K159" t="e">
        <f t="shared" si="31"/>
        <v>#N/A</v>
      </c>
      <c r="L159" t="e">
        <f t="shared" si="31"/>
        <v>#N/A</v>
      </c>
      <c r="M159" t="e">
        <f t="shared" si="31"/>
        <v>#N/A</v>
      </c>
      <c r="N159" t="e">
        <f t="shared" si="31"/>
        <v>#N/A</v>
      </c>
      <c r="O159" t="e">
        <f t="shared" si="31"/>
        <v>#N/A</v>
      </c>
      <c r="P159" t="e">
        <f t="shared" si="31"/>
        <v>#N/A</v>
      </c>
      <c r="Q159" t="e">
        <f t="shared" si="31"/>
        <v>#N/A</v>
      </c>
      <c r="R159" t="e">
        <f t="shared" si="31"/>
        <v>#N/A</v>
      </c>
      <c r="S159" t="e">
        <f t="shared" si="31"/>
        <v>#N/A</v>
      </c>
      <c r="T159" t="e">
        <f t="shared" si="31"/>
        <v>#N/A</v>
      </c>
      <c r="U159" t="e">
        <f t="shared" si="31"/>
        <v>#N/A</v>
      </c>
      <c r="V159" t="e">
        <f t="shared" si="31"/>
        <v>#N/A</v>
      </c>
      <c r="X159" t="e">
        <f t="shared" si="26"/>
        <v>#N/A</v>
      </c>
      <c r="Y159" t="e">
        <f t="shared" si="27"/>
        <v>#N/A</v>
      </c>
      <c r="Z159" t="e">
        <f t="shared" si="28"/>
        <v>#N/A</v>
      </c>
    </row>
    <row r="160" spans="1:26" x14ac:dyDescent="0.2">
      <c r="A160">
        <f t="shared" si="30"/>
        <v>40</v>
      </c>
      <c r="C160" t="e">
        <f t="shared" si="23"/>
        <v>#N/A</v>
      </c>
      <c r="D160" t="e">
        <f t="shared" si="24"/>
        <v>#N/A</v>
      </c>
      <c r="E160" t="e">
        <f t="shared" si="25"/>
        <v>#N/A</v>
      </c>
      <c r="F160" t="e">
        <f t="shared" si="31"/>
        <v>#N/A</v>
      </c>
      <c r="G160" t="e">
        <f t="shared" si="31"/>
        <v>#N/A</v>
      </c>
      <c r="H160" t="e">
        <f t="shared" si="31"/>
        <v>#N/A</v>
      </c>
      <c r="I160" t="e">
        <f t="shared" si="31"/>
        <v>#N/A</v>
      </c>
      <c r="J160" t="e">
        <f t="shared" si="31"/>
        <v>#N/A</v>
      </c>
      <c r="K160" t="e">
        <f t="shared" si="31"/>
        <v>#N/A</v>
      </c>
      <c r="L160" t="e">
        <f t="shared" si="31"/>
        <v>#N/A</v>
      </c>
      <c r="M160" t="e">
        <f t="shared" si="31"/>
        <v>#N/A</v>
      </c>
      <c r="N160" t="e">
        <f t="shared" si="31"/>
        <v>#N/A</v>
      </c>
      <c r="O160" t="e">
        <f t="shared" si="31"/>
        <v>#N/A</v>
      </c>
      <c r="P160" t="e">
        <f t="shared" si="31"/>
        <v>#N/A</v>
      </c>
      <c r="Q160" t="e">
        <f t="shared" si="31"/>
        <v>#N/A</v>
      </c>
      <c r="R160" t="e">
        <f t="shared" si="31"/>
        <v>#N/A</v>
      </c>
      <c r="S160" t="e">
        <f t="shared" si="31"/>
        <v>#N/A</v>
      </c>
      <c r="T160" t="e">
        <f t="shared" si="31"/>
        <v>#N/A</v>
      </c>
      <c r="U160" t="e">
        <f t="shared" si="31"/>
        <v>#N/A</v>
      </c>
      <c r="V160" t="e">
        <f t="shared" si="31"/>
        <v>#N/A</v>
      </c>
      <c r="X160" t="e">
        <f t="shared" si="26"/>
        <v>#N/A</v>
      </c>
      <c r="Y160" t="e">
        <f t="shared" si="27"/>
        <v>#N/A</v>
      </c>
      <c r="Z160" t="e">
        <f t="shared" si="28"/>
        <v>#N/A</v>
      </c>
    </row>
    <row r="161" spans="1:26" x14ac:dyDescent="0.2">
      <c r="A161">
        <f t="shared" si="30"/>
        <v>40</v>
      </c>
      <c r="C161" t="e">
        <f t="shared" si="23"/>
        <v>#N/A</v>
      </c>
      <c r="D161" t="e">
        <f t="shared" si="24"/>
        <v>#N/A</v>
      </c>
      <c r="E161" t="e">
        <f t="shared" si="25"/>
        <v>#N/A</v>
      </c>
      <c r="F161" t="e">
        <f t="shared" si="31"/>
        <v>#N/A</v>
      </c>
      <c r="G161" t="e">
        <f t="shared" si="31"/>
        <v>#N/A</v>
      </c>
      <c r="H161" t="e">
        <f t="shared" si="31"/>
        <v>#N/A</v>
      </c>
      <c r="I161" t="e">
        <f t="shared" si="31"/>
        <v>#N/A</v>
      </c>
      <c r="J161" t="e">
        <f t="shared" si="31"/>
        <v>#N/A</v>
      </c>
      <c r="K161" t="e">
        <f t="shared" si="31"/>
        <v>#N/A</v>
      </c>
      <c r="L161" t="e">
        <f t="shared" si="31"/>
        <v>#N/A</v>
      </c>
      <c r="M161" t="e">
        <f t="shared" si="31"/>
        <v>#N/A</v>
      </c>
      <c r="N161" t="e">
        <f t="shared" si="31"/>
        <v>#N/A</v>
      </c>
      <c r="O161" t="e">
        <f t="shared" si="31"/>
        <v>#N/A</v>
      </c>
      <c r="P161" t="e">
        <f t="shared" si="31"/>
        <v>#N/A</v>
      </c>
      <c r="Q161" t="e">
        <f t="shared" si="31"/>
        <v>#N/A</v>
      </c>
      <c r="R161" t="e">
        <f t="shared" si="31"/>
        <v>#N/A</v>
      </c>
      <c r="S161" t="e">
        <f t="shared" si="31"/>
        <v>#N/A</v>
      </c>
      <c r="T161" t="e">
        <f t="shared" si="31"/>
        <v>#N/A</v>
      </c>
      <c r="U161" t="e">
        <f t="shared" si="31"/>
        <v>#N/A</v>
      </c>
      <c r="V161" t="e">
        <f t="shared" si="31"/>
        <v>#N/A</v>
      </c>
      <c r="X161" t="e">
        <f t="shared" si="26"/>
        <v>#N/A</v>
      </c>
      <c r="Y161" t="e">
        <f t="shared" si="27"/>
        <v>#N/A</v>
      </c>
      <c r="Z161" t="e">
        <f t="shared" si="28"/>
        <v>#N/A</v>
      </c>
    </row>
    <row r="162" spans="1:26" x14ac:dyDescent="0.2">
      <c r="A162">
        <f t="shared" si="30"/>
        <v>40</v>
      </c>
      <c r="C162" t="e">
        <f t="shared" si="23"/>
        <v>#N/A</v>
      </c>
      <c r="D162" t="e">
        <f t="shared" si="24"/>
        <v>#N/A</v>
      </c>
      <c r="E162" t="e">
        <f t="shared" si="25"/>
        <v>#N/A</v>
      </c>
      <c r="F162" t="e">
        <f t="shared" si="31"/>
        <v>#N/A</v>
      </c>
      <c r="G162" t="e">
        <f t="shared" si="31"/>
        <v>#N/A</v>
      </c>
      <c r="H162" t="e">
        <f t="shared" si="31"/>
        <v>#N/A</v>
      </c>
      <c r="I162" t="e">
        <f t="shared" si="31"/>
        <v>#N/A</v>
      </c>
      <c r="J162" t="e">
        <f t="shared" si="31"/>
        <v>#N/A</v>
      </c>
      <c r="K162" t="e">
        <f t="shared" si="31"/>
        <v>#N/A</v>
      </c>
      <c r="L162" t="e">
        <f t="shared" si="31"/>
        <v>#N/A</v>
      </c>
      <c r="M162" t="e">
        <f t="shared" si="31"/>
        <v>#N/A</v>
      </c>
      <c r="N162" t="e">
        <f t="shared" si="31"/>
        <v>#N/A</v>
      </c>
      <c r="O162" t="e">
        <f t="shared" si="31"/>
        <v>#N/A</v>
      </c>
      <c r="P162" t="e">
        <f t="shared" si="31"/>
        <v>#N/A</v>
      </c>
      <c r="Q162" t="e">
        <f t="shared" si="31"/>
        <v>#N/A</v>
      </c>
      <c r="R162" t="e">
        <f t="shared" si="31"/>
        <v>#N/A</v>
      </c>
      <c r="S162" t="e">
        <f t="shared" si="31"/>
        <v>#N/A</v>
      </c>
      <c r="T162" t="e">
        <f t="shared" si="31"/>
        <v>#N/A</v>
      </c>
      <c r="U162" t="e">
        <f t="shared" si="31"/>
        <v>#N/A</v>
      </c>
      <c r="V162" t="e">
        <f t="shared" si="31"/>
        <v>#N/A</v>
      </c>
      <c r="X162" t="e">
        <f t="shared" si="26"/>
        <v>#N/A</v>
      </c>
      <c r="Y162" t="e">
        <f t="shared" si="27"/>
        <v>#N/A</v>
      </c>
      <c r="Z162" t="e">
        <f t="shared" si="28"/>
        <v>#N/A</v>
      </c>
    </row>
    <row r="163" spans="1:26" x14ac:dyDescent="0.2">
      <c r="A163">
        <f t="shared" si="30"/>
        <v>39</v>
      </c>
      <c r="C163" t="e">
        <f t="shared" si="23"/>
        <v>#N/A</v>
      </c>
      <c r="D163" t="e">
        <f t="shared" si="24"/>
        <v>#N/A</v>
      </c>
      <c r="E163" t="e">
        <f t="shared" si="25"/>
        <v>#N/A</v>
      </c>
      <c r="F163" t="e">
        <f t="shared" si="31"/>
        <v>#N/A</v>
      </c>
      <c r="G163" t="e">
        <f t="shared" si="31"/>
        <v>#N/A</v>
      </c>
      <c r="H163" t="e">
        <f t="shared" si="31"/>
        <v>#N/A</v>
      </c>
      <c r="I163" t="e">
        <f t="shared" si="31"/>
        <v>#N/A</v>
      </c>
      <c r="J163" t="e">
        <f t="shared" si="31"/>
        <v>#N/A</v>
      </c>
      <c r="K163" t="e">
        <f t="shared" si="31"/>
        <v>#N/A</v>
      </c>
      <c r="L163" t="e">
        <f t="shared" si="31"/>
        <v>#N/A</v>
      </c>
      <c r="M163" t="e">
        <f t="shared" si="31"/>
        <v>#N/A</v>
      </c>
      <c r="N163" t="e">
        <f t="shared" si="31"/>
        <v>#N/A</v>
      </c>
      <c r="O163" t="e">
        <f t="shared" si="31"/>
        <v>#N/A</v>
      </c>
      <c r="P163" t="e">
        <f t="shared" si="31"/>
        <v>#N/A</v>
      </c>
      <c r="Q163" t="e">
        <f t="shared" si="31"/>
        <v>#N/A</v>
      </c>
      <c r="R163" t="e">
        <f t="shared" si="31"/>
        <v>#N/A</v>
      </c>
      <c r="S163" t="e">
        <f t="shared" si="31"/>
        <v>#N/A</v>
      </c>
      <c r="T163" t="e">
        <f t="shared" si="31"/>
        <v>#N/A</v>
      </c>
      <c r="U163" t="e">
        <f t="shared" si="31"/>
        <v>#N/A</v>
      </c>
      <c r="V163" t="e">
        <f t="shared" si="31"/>
        <v>#N/A</v>
      </c>
      <c r="X163" t="e">
        <f t="shared" si="26"/>
        <v>#N/A</v>
      </c>
      <c r="Y163" t="e">
        <f t="shared" si="27"/>
        <v>#N/A</v>
      </c>
      <c r="Z163" t="e">
        <f t="shared" si="28"/>
        <v>#N/A</v>
      </c>
    </row>
    <row r="164" spans="1:26" x14ac:dyDescent="0.2">
      <c r="A164">
        <f t="shared" si="30"/>
        <v>39</v>
      </c>
      <c r="C164" t="e">
        <f t="shared" si="23"/>
        <v>#N/A</v>
      </c>
      <c r="D164" t="e">
        <f t="shared" si="24"/>
        <v>#N/A</v>
      </c>
      <c r="E164" t="e">
        <f t="shared" si="25"/>
        <v>#N/A</v>
      </c>
      <c r="F164" t="e">
        <f t="shared" si="31"/>
        <v>#N/A</v>
      </c>
      <c r="G164" t="e">
        <f t="shared" si="31"/>
        <v>#N/A</v>
      </c>
      <c r="H164" t="e">
        <f t="shared" si="31"/>
        <v>#N/A</v>
      </c>
      <c r="I164" t="e">
        <f t="shared" si="31"/>
        <v>#N/A</v>
      </c>
      <c r="J164" t="e">
        <f t="shared" si="31"/>
        <v>#N/A</v>
      </c>
      <c r="K164" t="e">
        <f t="shared" si="31"/>
        <v>#N/A</v>
      </c>
      <c r="L164" t="e">
        <f t="shared" si="31"/>
        <v>#N/A</v>
      </c>
      <c r="M164" t="e">
        <f t="shared" si="31"/>
        <v>#N/A</v>
      </c>
      <c r="N164" t="e">
        <f t="shared" si="31"/>
        <v>#N/A</v>
      </c>
      <c r="O164" t="e">
        <f t="shared" si="31"/>
        <v>#N/A</v>
      </c>
      <c r="P164" t="e">
        <f t="shared" si="31"/>
        <v>#N/A</v>
      </c>
      <c r="Q164" t="e">
        <f t="shared" si="31"/>
        <v>#N/A</v>
      </c>
      <c r="R164" t="e">
        <f t="shared" si="31"/>
        <v>#N/A</v>
      </c>
      <c r="S164" t="e">
        <f t="shared" si="31"/>
        <v>#N/A</v>
      </c>
      <c r="T164" t="e">
        <f t="shared" si="31"/>
        <v>#N/A</v>
      </c>
      <c r="U164" t="e">
        <f t="shared" si="31"/>
        <v>#N/A</v>
      </c>
      <c r="V164" t="e">
        <f t="shared" si="31"/>
        <v>#N/A</v>
      </c>
      <c r="X164" t="e">
        <f t="shared" si="26"/>
        <v>#N/A</v>
      </c>
      <c r="Y164" t="e">
        <f t="shared" si="27"/>
        <v>#N/A</v>
      </c>
      <c r="Z164" t="e">
        <f t="shared" si="28"/>
        <v>#N/A</v>
      </c>
    </row>
    <row r="165" spans="1:26" x14ac:dyDescent="0.2">
      <c r="A165">
        <f t="shared" si="30"/>
        <v>39</v>
      </c>
      <c r="C165" t="e">
        <f t="shared" si="23"/>
        <v>#N/A</v>
      </c>
      <c r="D165" t="e">
        <f t="shared" si="24"/>
        <v>#N/A</v>
      </c>
      <c r="E165" t="e">
        <f t="shared" si="25"/>
        <v>#N/A</v>
      </c>
      <c r="F165" t="e">
        <f t="shared" si="31"/>
        <v>#N/A</v>
      </c>
      <c r="G165" t="e">
        <f t="shared" si="31"/>
        <v>#N/A</v>
      </c>
      <c r="H165" t="e">
        <f t="shared" si="31"/>
        <v>#N/A</v>
      </c>
      <c r="I165" t="e">
        <f t="shared" si="31"/>
        <v>#N/A</v>
      </c>
      <c r="J165" t="e">
        <f t="shared" si="31"/>
        <v>#N/A</v>
      </c>
      <c r="K165" t="e">
        <f t="shared" si="31"/>
        <v>#N/A</v>
      </c>
      <c r="L165" t="e">
        <f t="shared" si="31"/>
        <v>#N/A</v>
      </c>
      <c r="M165" t="e">
        <f t="shared" si="31"/>
        <v>#N/A</v>
      </c>
      <c r="N165" t="e">
        <f t="shared" si="31"/>
        <v>#N/A</v>
      </c>
      <c r="O165" t="e">
        <f t="shared" si="31"/>
        <v>#N/A</v>
      </c>
      <c r="P165" t="e">
        <f t="shared" si="31"/>
        <v>#N/A</v>
      </c>
      <c r="Q165" t="e">
        <f t="shared" si="31"/>
        <v>#N/A</v>
      </c>
      <c r="R165" t="e">
        <f t="shared" si="31"/>
        <v>#N/A</v>
      </c>
      <c r="S165" t="e">
        <f t="shared" si="31"/>
        <v>#N/A</v>
      </c>
      <c r="T165" t="e">
        <f t="shared" si="31"/>
        <v>#N/A</v>
      </c>
      <c r="U165" t="e">
        <f t="shared" si="31"/>
        <v>#N/A</v>
      </c>
      <c r="V165" t="e">
        <f t="shared" si="31"/>
        <v>#N/A</v>
      </c>
      <c r="X165" t="e">
        <f t="shared" si="26"/>
        <v>#N/A</v>
      </c>
      <c r="Y165" t="e">
        <f t="shared" si="27"/>
        <v>#N/A</v>
      </c>
      <c r="Z165" t="e">
        <f t="shared" si="28"/>
        <v>#N/A</v>
      </c>
    </row>
    <row r="166" spans="1:26" x14ac:dyDescent="0.2">
      <c r="A166">
        <f t="shared" si="30"/>
        <v>39</v>
      </c>
      <c r="C166" t="e">
        <f t="shared" si="23"/>
        <v>#N/A</v>
      </c>
      <c r="D166" t="e">
        <f t="shared" si="24"/>
        <v>#N/A</v>
      </c>
      <c r="E166" t="e">
        <f t="shared" si="25"/>
        <v>#N/A</v>
      </c>
      <c r="F166" t="e">
        <f t="shared" si="31"/>
        <v>#N/A</v>
      </c>
      <c r="G166" t="e">
        <f t="shared" si="31"/>
        <v>#N/A</v>
      </c>
      <c r="H166" t="e">
        <f t="shared" si="31"/>
        <v>#N/A</v>
      </c>
      <c r="I166" t="e">
        <f t="shared" si="31"/>
        <v>#N/A</v>
      </c>
      <c r="J166" t="e">
        <f t="shared" si="31"/>
        <v>#N/A</v>
      </c>
      <c r="K166" t="e">
        <f t="shared" si="31"/>
        <v>#N/A</v>
      </c>
      <c r="L166" t="e">
        <f t="shared" si="31"/>
        <v>#N/A</v>
      </c>
      <c r="M166" t="e">
        <f t="shared" si="31"/>
        <v>#N/A</v>
      </c>
      <c r="N166" t="e">
        <f t="shared" si="31"/>
        <v>#N/A</v>
      </c>
      <c r="O166" t="e">
        <f t="shared" si="31"/>
        <v>#N/A</v>
      </c>
      <c r="P166" t="e">
        <f t="shared" si="31"/>
        <v>#N/A</v>
      </c>
      <c r="Q166" t="e">
        <f t="shared" si="31"/>
        <v>#N/A</v>
      </c>
      <c r="R166" t="e">
        <f t="shared" si="31"/>
        <v>#N/A</v>
      </c>
      <c r="S166" t="e">
        <f t="shared" si="31"/>
        <v>#N/A</v>
      </c>
      <c r="T166" t="e">
        <f t="shared" si="31"/>
        <v>#N/A</v>
      </c>
      <c r="U166" t="e">
        <f t="shared" si="31"/>
        <v>#N/A</v>
      </c>
      <c r="V166" t="e">
        <f t="shared" si="31"/>
        <v>#N/A</v>
      </c>
      <c r="X166" t="e">
        <f t="shared" si="26"/>
        <v>#N/A</v>
      </c>
      <c r="Y166" t="e">
        <f t="shared" si="27"/>
        <v>#N/A</v>
      </c>
      <c r="Z166" t="e">
        <f t="shared" si="28"/>
        <v>#N/A</v>
      </c>
    </row>
    <row r="167" spans="1:26" x14ac:dyDescent="0.2">
      <c r="A167">
        <f t="shared" si="30"/>
        <v>39</v>
      </c>
      <c r="C167" t="e">
        <f t="shared" si="23"/>
        <v>#N/A</v>
      </c>
      <c r="D167" t="e">
        <f t="shared" si="24"/>
        <v>#N/A</v>
      </c>
      <c r="E167" t="e">
        <f t="shared" si="25"/>
        <v>#N/A</v>
      </c>
      <c r="F167" t="e">
        <f t="shared" si="31"/>
        <v>#N/A</v>
      </c>
      <c r="G167" t="e">
        <f t="shared" si="31"/>
        <v>#N/A</v>
      </c>
      <c r="H167" t="e">
        <f t="shared" si="31"/>
        <v>#N/A</v>
      </c>
      <c r="I167" t="e">
        <f t="shared" si="31"/>
        <v>#N/A</v>
      </c>
      <c r="J167" t="e">
        <f t="shared" si="31"/>
        <v>#N/A</v>
      </c>
      <c r="K167" t="e">
        <f t="shared" si="31"/>
        <v>#N/A</v>
      </c>
      <c r="L167" t="e">
        <f t="shared" si="31"/>
        <v>#N/A</v>
      </c>
      <c r="M167" t="e">
        <f t="shared" si="31"/>
        <v>#N/A</v>
      </c>
      <c r="N167" t="e">
        <f t="shared" si="31"/>
        <v>#N/A</v>
      </c>
      <c r="O167" t="e">
        <f t="shared" si="31"/>
        <v>#N/A</v>
      </c>
      <c r="P167" t="e">
        <f t="shared" si="31"/>
        <v>#N/A</v>
      </c>
      <c r="Q167" t="e">
        <f t="shared" si="31"/>
        <v>#N/A</v>
      </c>
      <c r="R167" t="e">
        <f t="shared" si="31"/>
        <v>#N/A</v>
      </c>
      <c r="S167" t="e">
        <f t="shared" si="31"/>
        <v>#N/A</v>
      </c>
      <c r="T167" t="e">
        <f t="shared" si="31"/>
        <v>#N/A</v>
      </c>
      <c r="U167" t="e">
        <f t="shared" si="31"/>
        <v>#N/A</v>
      </c>
      <c r="V167" t="e">
        <f t="shared" si="31"/>
        <v>#N/A</v>
      </c>
      <c r="X167" t="e">
        <f t="shared" si="26"/>
        <v>#N/A</v>
      </c>
      <c r="Y167" t="e">
        <f t="shared" si="27"/>
        <v>#N/A</v>
      </c>
      <c r="Z167" t="e">
        <f t="shared" si="28"/>
        <v>#N/A</v>
      </c>
    </row>
    <row r="168" spans="1:26" x14ac:dyDescent="0.2">
      <c r="A168">
        <f t="shared" si="30"/>
        <v>39</v>
      </c>
      <c r="C168" t="e">
        <f t="shared" si="23"/>
        <v>#N/A</v>
      </c>
      <c r="D168" t="e">
        <f t="shared" si="24"/>
        <v>#N/A</v>
      </c>
      <c r="E168" t="e">
        <f t="shared" si="25"/>
        <v>#N/A</v>
      </c>
      <c r="F168" t="e">
        <f t="shared" si="31"/>
        <v>#N/A</v>
      </c>
      <c r="G168" t="e">
        <f t="shared" si="31"/>
        <v>#N/A</v>
      </c>
      <c r="H168" t="e">
        <f t="shared" si="31"/>
        <v>#N/A</v>
      </c>
      <c r="I168" t="e">
        <f t="shared" si="31"/>
        <v>#N/A</v>
      </c>
      <c r="J168" t="e">
        <f t="shared" si="31"/>
        <v>#N/A</v>
      </c>
      <c r="K168" t="e">
        <f t="shared" si="31"/>
        <v>#N/A</v>
      </c>
      <c r="L168" t="e">
        <f t="shared" si="31"/>
        <v>#N/A</v>
      </c>
      <c r="M168" t="e">
        <f t="shared" si="31"/>
        <v>#N/A</v>
      </c>
      <c r="N168" t="e">
        <f t="shared" si="31"/>
        <v>#N/A</v>
      </c>
      <c r="O168" t="e">
        <f t="shared" si="31"/>
        <v>#N/A</v>
      </c>
      <c r="P168" t="e">
        <f t="shared" si="31"/>
        <v>#N/A</v>
      </c>
      <c r="Q168" t="e">
        <f t="shared" si="31"/>
        <v>#N/A</v>
      </c>
      <c r="R168" t="e">
        <f t="shared" si="31"/>
        <v>#N/A</v>
      </c>
      <c r="S168" t="e">
        <f t="shared" si="31"/>
        <v>#N/A</v>
      </c>
      <c r="T168" t="e">
        <f t="shared" si="31"/>
        <v>#N/A</v>
      </c>
      <c r="U168" t="e">
        <f t="shared" si="31"/>
        <v>#N/A</v>
      </c>
      <c r="V168" t="e">
        <f t="shared" si="31"/>
        <v>#N/A</v>
      </c>
      <c r="X168" t="e">
        <f t="shared" si="26"/>
        <v>#N/A</v>
      </c>
      <c r="Y168" t="e">
        <f t="shared" si="27"/>
        <v>#N/A</v>
      </c>
      <c r="Z168" t="e">
        <f t="shared" si="28"/>
        <v>#N/A</v>
      </c>
    </row>
    <row r="169" spans="1:26" x14ac:dyDescent="0.2">
      <c r="A169">
        <f t="shared" si="30"/>
        <v>39</v>
      </c>
      <c r="C169" t="e">
        <f t="shared" si="23"/>
        <v>#N/A</v>
      </c>
      <c r="D169" t="e">
        <f t="shared" si="24"/>
        <v>#N/A</v>
      </c>
      <c r="E169" t="e">
        <f t="shared" si="25"/>
        <v>#N/A</v>
      </c>
      <c r="F169" t="e">
        <f t="shared" si="31"/>
        <v>#N/A</v>
      </c>
      <c r="G169" t="e">
        <f t="shared" si="31"/>
        <v>#N/A</v>
      </c>
      <c r="H169" t="e">
        <f t="shared" si="31"/>
        <v>#N/A</v>
      </c>
      <c r="I169" t="e">
        <f t="shared" si="31"/>
        <v>#N/A</v>
      </c>
      <c r="J169" t="e">
        <f t="shared" si="31"/>
        <v>#N/A</v>
      </c>
      <c r="K169" t="e">
        <f t="shared" si="31"/>
        <v>#N/A</v>
      </c>
      <c r="L169" t="e">
        <f t="shared" si="31"/>
        <v>#N/A</v>
      </c>
      <c r="M169" t="e">
        <f t="shared" si="31"/>
        <v>#N/A</v>
      </c>
      <c r="N169" t="e">
        <f t="shared" si="31"/>
        <v>#N/A</v>
      </c>
      <c r="O169" t="e">
        <f t="shared" si="31"/>
        <v>#N/A</v>
      </c>
      <c r="P169" t="e">
        <f t="shared" si="31"/>
        <v>#N/A</v>
      </c>
      <c r="Q169" t="e">
        <f t="shared" si="31"/>
        <v>#N/A</v>
      </c>
      <c r="R169" t="e">
        <f t="shared" si="31"/>
        <v>#N/A</v>
      </c>
      <c r="S169" t="e">
        <f t="shared" si="31"/>
        <v>#N/A</v>
      </c>
      <c r="T169" t="e">
        <f t="shared" si="31"/>
        <v>#N/A</v>
      </c>
      <c r="U169" t="e">
        <f t="shared" si="31"/>
        <v>#N/A</v>
      </c>
      <c r="V169" t="e">
        <f t="shared" si="31"/>
        <v>#N/A</v>
      </c>
      <c r="X169" t="e">
        <f t="shared" si="26"/>
        <v>#N/A</v>
      </c>
      <c r="Y169" t="e">
        <f t="shared" si="27"/>
        <v>#N/A</v>
      </c>
      <c r="Z169" t="e">
        <f t="shared" si="28"/>
        <v>#N/A</v>
      </c>
    </row>
    <row r="170" spans="1:26" x14ac:dyDescent="0.2">
      <c r="A170">
        <f t="shared" si="30"/>
        <v>39</v>
      </c>
      <c r="C170" t="e">
        <f t="shared" si="23"/>
        <v>#N/A</v>
      </c>
      <c r="D170" t="e">
        <f t="shared" si="24"/>
        <v>#N/A</v>
      </c>
      <c r="E170" t="e">
        <f t="shared" si="25"/>
        <v>#N/A</v>
      </c>
      <c r="F170" t="e">
        <f t="shared" si="31"/>
        <v>#N/A</v>
      </c>
      <c r="G170" t="e">
        <f t="shared" si="31"/>
        <v>#N/A</v>
      </c>
      <c r="H170" t="e">
        <f t="shared" si="31"/>
        <v>#N/A</v>
      </c>
      <c r="I170" t="e">
        <f t="shared" si="31"/>
        <v>#N/A</v>
      </c>
      <c r="J170" t="e">
        <f t="shared" si="31"/>
        <v>#N/A</v>
      </c>
      <c r="K170" t="e">
        <f t="shared" si="31"/>
        <v>#N/A</v>
      </c>
      <c r="L170" t="e">
        <f t="shared" si="31"/>
        <v>#N/A</v>
      </c>
      <c r="M170" t="e">
        <f t="shared" si="31"/>
        <v>#N/A</v>
      </c>
      <c r="N170" t="e">
        <f t="shared" si="31"/>
        <v>#N/A</v>
      </c>
      <c r="O170" t="e">
        <f t="shared" si="31"/>
        <v>#N/A</v>
      </c>
      <c r="P170" t="e">
        <f t="shared" si="31"/>
        <v>#N/A</v>
      </c>
      <c r="Q170" t="e">
        <f t="shared" si="31"/>
        <v>#N/A</v>
      </c>
      <c r="R170" t="e">
        <f t="shared" si="31"/>
        <v>#N/A</v>
      </c>
      <c r="S170" t="e">
        <f t="shared" si="31"/>
        <v>#N/A</v>
      </c>
      <c r="T170" t="e">
        <f t="shared" si="31"/>
        <v>#N/A</v>
      </c>
      <c r="U170" t="e">
        <f t="shared" si="31"/>
        <v>#N/A</v>
      </c>
      <c r="V170" t="e">
        <f t="shared" si="31"/>
        <v>#N/A</v>
      </c>
      <c r="X170" t="e">
        <f t="shared" si="26"/>
        <v>#N/A</v>
      </c>
      <c r="Y170" t="e">
        <f t="shared" si="27"/>
        <v>#N/A</v>
      </c>
      <c r="Z170" t="e">
        <f t="shared" si="28"/>
        <v>#N/A</v>
      </c>
    </row>
    <row r="171" spans="1:26" x14ac:dyDescent="0.2">
      <c r="A171">
        <f t="shared" si="30"/>
        <v>39</v>
      </c>
      <c r="C171" t="e">
        <f t="shared" si="23"/>
        <v>#N/A</v>
      </c>
      <c r="D171" t="e">
        <f t="shared" si="24"/>
        <v>#N/A</v>
      </c>
      <c r="E171" t="e">
        <f t="shared" si="25"/>
        <v>#N/A</v>
      </c>
      <c r="F171" t="e">
        <f t="shared" si="31"/>
        <v>#N/A</v>
      </c>
      <c r="G171" t="e">
        <f t="shared" si="31"/>
        <v>#N/A</v>
      </c>
      <c r="H171" t="e">
        <f t="shared" si="31"/>
        <v>#N/A</v>
      </c>
      <c r="I171" t="e">
        <f t="shared" si="31"/>
        <v>#N/A</v>
      </c>
      <c r="J171" t="e">
        <f t="shared" si="31"/>
        <v>#N/A</v>
      </c>
      <c r="K171" t="e">
        <f t="shared" si="31"/>
        <v>#N/A</v>
      </c>
      <c r="L171" t="e">
        <f t="shared" si="31"/>
        <v>#N/A</v>
      </c>
      <c r="M171" t="e">
        <f t="shared" si="31"/>
        <v>#N/A</v>
      </c>
      <c r="N171" t="e">
        <f t="shared" si="31"/>
        <v>#N/A</v>
      </c>
      <c r="O171" t="e">
        <f t="shared" si="31"/>
        <v>#N/A</v>
      </c>
      <c r="P171" t="e">
        <f t="shared" si="31"/>
        <v>#N/A</v>
      </c>
      <c r="Q171" t="e">
        <f t="shared" si="31"/>
        <v>#N/A</v>
      </c>
      <c r="R171" t="e">
        <f t="shared" si="31"/>
        <v>#N/A</v>
      </c>
      <c r="S171" t="e">
        <f t="shared" si="31"/>
        <v>#N/A</v>
      </c>
      <c r="T171" t="e">
        <f t="shared" si="31"/>
        <v>#N/A</v>
      </c>
      <c r="U171" t="e">
        <f t="shared" si="31"/>
        <v>#N/A</v>
      </c>
      <c r="V171" t="e">
        <f t="shared" si="31"/>
        <v>#N/A</v>
      </c>
      <c r="X171" t="e">
        <f t="shared" si="26"/>
        <v>#N/A</v>
      </c>
      <c r="Y171" t="e">
        <f t="shared" si="27"/>
        <v>#N/A</v>
      </c>
      <c r="Z171" t="e">
        <f t="shared" si="28"/>
        <v>#N/A</v>
      </c>
    </row>
    <row r="172" spans="1:26" x14ac:dyDescent="0.2">
      <c r="A172">
        <f t="shared" si="30"/>
        <v>39</v>
      </c>
      <c r="C172" t="e">
        <f t="shared" si="23"/>
        <v>#N/A</v>
      </c>
      <c r="D172" t="e">
        <f t="shared" si="24"/>
        <v>#N/A</v>
      </c>
      <c r="E172" t="e">
        <f t="shared" si="25"/>
        <v>#N/A</v>
      </c>
      <c r="F172" t="e">
        <f t="shared" si="31"/>
        <v>#N/A</v>
      </c>
      <c r="G172" t="e">
        <f t="shared" si="31"/>
        <v>#N/A</v>
      </c>
      <c r="H172" t="e">
        <f t="shared" si="31"/>
        <v>#N/A</v>
      </c>
      <c r="I172" t="e">
        <f t="shared" si="31"/>
        <v>#N/A</v>
      </c>
      <c r="J172" t="e">
        <f t="shared" si="31"/>
        <v>#N/A</v>
      </c>
      <c r="K172" t="e">
        <f t="shared" si="31"/>
        <v>#N/A</v>
      </c>
      <c r="L172" t="e">
        <f t="shared" si="31"/>
        <v>#N/A</v>
      </c>
      <c r="M172" t="e">
        <f t="shared" si="31"/>
        <v>#N/A</v>
      </c>
      <c r="N172" t="e">
        <f t="shared" si="31"/>
        <v>#N/A</v>
      </c>
      <c r="O172" t="e">
        <f t="shared" si="31"/>
        <v>#N/A</v>
      </c>
      <c r="P172" t="e">
        <f t="shared" si="31"/>
        <v>#N/A</v>
      </c>
      <c r="Q172" t="e">
        <f t="shared" si="31"/>
        <v>#N/A</v>
      </c>
      <c r="R172" t="e">
        <f t="shared" si="31"/>
        <v>#N/A</v>
      </c>
      <c r="S172" t="e">
        <f t="shared" si="31"/>
        <v>#N/A</v>
      </c>
      <c r="T172" t="e">
        <f t="shared" si="31"/>
        <v>#N/A</v>
      </c>
      <c r="U172" t="e">
        <f t="shared" si="31"/>
        <v>#N/A</v>
      </c>
      <c r="V172" t="e">
        <f t="shared" si="31"/>
        <v>#N/A</v>
      </c>
      <c r="X172" t="e">
        <f t="shared" si="26"/>
        <v>#N/A</v>
      </c>
      <c r="Y172" t="e">
        <f t="shared" si="27"/>
        <v>#N/A</v>
      </c>
      <c r="Z172" t="e">
        <f t="shared" si="28"/>
        <v>#N/A</v>
      </c>
    </row>
    <row r="173" spans="1:26" x14ac:dyDescent="0.2">
      <c r="A173">
        <f t="shared" si="30"/>
        <v>39</v>
      </c>
      <c r="C173" t="e">
        <f t="shared" si="23"/>
        <v>#N/A</v>
      </c>
      <c r="D173" t="e">
        <f t="shared" si="24"/>
        <v>#N/A</v>
      </c>
      <c r="E173" t="e">
        <f t="shared" si="25"/>
        <v>#N/A</v>
      </c>
      <c r="F173" t="e">
        <f t="shared" si="31"/>
        <v>#N/A</v>
      </c>
      <c r="G173" t="e">
        <f t="shared" si="31"/>
        <v>#N/A</v>
      </c>
      <c r="H173" t="e">
        <f t="shared" si="31"/>
        <v>#N/A</v>
      </c>
      <c r="I173" t="e">
        <f t="shared" si="31"/>
        <v>#N/A</v>
      </c>
      <c r="J173" t="e">
        <f t="shared" si="31"/>
        <v>#N/A</v>
      </c>
      <c r="K173" t="e">
        <f t="shared" si="31"/>
        <v>#N/A</v>
      </c>
      <c r="L173" t="e">
        <f t="shared" si="31"/>
        <v>#N/A</v>
      </c>
      <c r="M173" t="e">
        <f t="shared" si="31"/>
        <v>#N/A</v>
      </c>
      <c r="N173" t="e">
        <f t="shared" si="31"/>
        <v>#N/A</v>
      </c>
      <c r="O173" t="e">
        <f t="shared" si="31"/>
        <v>#N/A</v>
      </c>
      <c r="P173" t="e">
        <f t="shared" si="31"/>
        <v>#N/A</v>
      </c>
      <c r="Q173" t="e">
        <f t="shared" si="31"/>
        <v>#N/A</v>
      </c>
      <c r="R173" t="e">
        <f t="shared" si="31"/>
        <v>#N/A</v>
      </c>
      <c r="S173" t="e">
        <f t="shared" si="31"/>
        <v>#N/A</v>
      </c>
      <c r="T173" t="e">
        <f t="shared" si="31"/>
        <v>#N/A</v>
      </c>
      <c r="U173" t="e">
        <f t="shared" ref="F173:V188" si="32">U$4*(1+U$3)^(-($A173+52*(U$1-1)))</f>
        <v>#N/A</v>
      </c>
      <c r="V173" t="e">
        <f t="shared" si="32"/>
        <v>#N/A</v>
      </c>
      <c r="X173" t="e">
        <f t="shared" si="26"/>
        <v>#N/A</v>
      </c>
      <c r="Y173" t="e">
        <f t="shared" si="27"/>
        <v>#N/A</v>
      </c>
      <c r="Z173" t="e">
        <f t="shared" si="28"/>
        <v>#N/A</v>
      </c>
    </row>
    <row r="174" spans="1:26" x14ac:dyDescent="0.2">
      <c r="A174">
        <f t="shared" si="30"/>
        <v>39</v>
      </c>
      <c r="C174" t="e">
        <f t="shared" si="23"/>
        <v>#N/A</v>
      </c>
      <c r="D174" t="e">
        <f t="shared" si="24"/>
        <v>#N/A</v>
      </c>
      <c r="E174" t="e">
        <f t="shared" si="25"/>
        <v>#N/A</v>
      </c>
      <c r="F174" t="e">
        <f t="shared" si="32"/>
        <v>#N/A</v>
      </c>
      <c r="G174" t="e">
        <f t="shared" si="32"/>
        <v>#N/A</v>
      </c>
      <c r="H174" t="e">
        <f t="shared" si="32"/>
        <v>#N/A</v>
      </c>
      <c r="I174" t="e">
        <f t="shared" si="32"/>
        <v>#N/A</v>
      </c>
      <c r="J174" t="e">
        <f t="shared" si="32"/>
        <v>#N/A</v>
      </c>
      <c r="K174" t="e">
        <f t="shared" si="32"/>
        <v>#N/A</v>
      </c>
      <c r="L174" t="e">
        <f t="shared" si="32"/>
        <v>#N/A</v>
      </c>
      <c r="M174" t="e">
        <f t="shared" si="32"/>
        <v>#N/A</v>
      </c>
      <c r="N174" t="e">
        <f t="shared" si="32"/>
        <v>#N/A</v>
      </c>
      <c r="O174" t="e">
        <f t="shared" si="32"/>
        <v>#N/A</v>
      </c>
      <c r="P174" t="e">
        <f t="shared" si="32"/>
        <v>#N/A</v>
      </c>
      <c r="Q174" t="e">
        <f t="shared" si="32"/>
        <v>#N/A</v>
      </c>
      <c r="R174" t="e">
        <f t="shared" si="32"/>
        <v>#N/A</v>
      </c>
      <c r="S174" t="e">
        <f t="shared" si="32"/>
        <v>#N/A</v>
      </c>
      <c r="T174" t="e">
        <f t="shared" si="32"/>
        <v>#N/A</v>
      </c>
      <c r="U174" t="e">
        <f t="shared" si="32"/>
        <v>#N/A</v>
      </c>
      <c r="V174" t="e">
        <f t="shared" si="32"/>
        <v>#N/A</v>
      </c>
      <c r="X174" t="e">
        <f t="shared" si="26"/>
        <v>#N/A</v>
      </c>
      <c r="Y174" t="e">
        <f t="shared" si="27"/>
        <v>#N/A</v>
      </c>
      <c r="Z174" t="e">
        <f t="shared" si="28"/>
        <v>#N/A</v>
      </c>
    </row>
    <row r="175" spans="1:26" x14ac:dyDescent="0.2">
      <c r="A175">
        <f t="shared" si="30"/>
        <v>38</v>
      </c>
      <c r="C175" t="e">
        <f t="shared" si="23"/>
        <v>#N/A</v>
      </c>
      <c r="D175" t="e">
        <f t="shared" si="24"/>
        <v>#N/A</v>
      </c>
      <c r="E175" t="e">
        <f t="shared" si="25"/>
        <v>#N/A</v>
      </c>
      <c r="F175" t="e">
        <f t="shared" si="32"/>
        <v>#N/A</v>
      </c>
      <c r="G175" t="e">
        <f t="shared" si="32"/>
        <v>#N/A</v>
      </c>
      <c r="H175" t="e">
        <f t="shared" si="32"/>
        <v>#N/A</v>
      </c>
      <c r="I175" t="e">
        <f t="shared" si="32"/>
        <v>#N/A</v>
      </c>
      <c r="J175" t="e">
        <f t="shared" si="32"/>
        <v>#N/A</v>
      </c>
      <c r="K175" t="e">
        <f t="shared" si="32"/>
        <v>#N/A</v>
      </c>
      <c r="L175" t="e">
        <f t="shared" si="32"/>
        <v>#N/A</v>
      </c>
      <c r="M175" t="e">
        <f t="shared" si="32"/>
        <v>#N/A</v>
      </c>
      <c r="N175" t="e">
        <f t="shared" si="32"/>
        <v>#N/A</v>
      </c>
      <c r="O175" t="e">
        <f t="shared" si="32"/>
        <v>#N/A</v>
      </c>
      <c r="P175" t="e">
        <f t="shared" si="32"/>
        <v>#N/A</v>
      </c>
      <c r="Q175" t="e">
        <f t="shared" si="32"/>
        <v>#N/A</v>
      </c>
      <c r="R175" t="e">
        <f t="shared" si="32"/>
        <v>#N/A</v>
      </c>
      <c r="S175" t="e">
        <f t="shared" si="32"/>
        <v>#N/A</v>
      </c>
      <c r="T175" t="e">
        <f t="shared" si="32"/>
        <v>#N/A</v>
      </c>
      <c r="U175" t="e">
        <f t="shared" si="32"/>
        <v>#N/A</v>
      </c>
      <c r="V175" t="e">
        <f t="shared" si="32"/>
        <v>#N/A</v>
      </c>
      <c r="X175" t="e">
        <f t="shared" si="26"/>
        <v>#N/A</v>
      </c>
      <c r="Y175" t="e">
        <f t="shared" si="27"/>
        <v>#N/A</v>
      </c>
      <c r="Z175" t="e">
        <f t="shared" si="28"/>
        <v>#N/A</v>
      </c>
    </row>
    <row r="176" spans="1:26" x14ac:dyDescent="0.2">
      <c r="A176">
        <f t="shared" si="30"/>
        <v>38</v>
      </c>
      <c r="C176" t="e">
        <f t="shared" si="23"/>
        <v>#N/A</v>
      </c>
      <c r="D176" t="e">
        <f t="shared" si="24"/>
        <v>#N/A</v>
      </c>
      <c r="E176" t="e">
        <f t="shared" si="25"/>
        <v>#N/A</v>
      </c>
      <c r="F176" t="e">
        <f t="shared" si="32"/>
        <v>#N/A</v>
      </c>
      <c r="G176" t="e">
        <f t="shared" si="32"/>
        <v>#N/A</v>
      </c>
      <c r="H176" t="e">
        <f t="shared" si="32"/>
        <v>#N/A</v>
      </c>
      <c r="I176" t="e">
        <f t="shared" si="32"/>
        <v>#N/A</v>
      </c>
      <c r="J176" t="e">
        <f t="shared" si="32"/>
        <v>#N/A</v>
      </c>
      <c r="K176" t="e">
        <f t="shared" si="32"/>
        <v>#N/A</v>
      </c>
      <c r="L176" t="e">
        <f t="shared" si="32"/>
        <v>#N/A</v>
      </c>
      <c r="M176" t="e">
        <f t="shared" si="32"/>
        <v>#N/A</v>
      </c>
      <c r="N176" t="e">
        <f t="shared" si="32"/>
        <v>#N/A</v>
      </c>
      <c r="O176" t="e">
        <f t="shared" si="32"/>
        <v>#N/A</v>
      </c>
      <c r="P176" t="e">
        <f t="shared" si="32"/>
        <v>#N/A</v>
      </c>
      <c r="Q176" t="e">
        <f t="shared" si="32"/>
        <v>#N/A</v>
      </c>
      <c r="R176" t="e">
        <f t="shared" si="32"/>
        <v>#N/A</v>
      </c>
      <c r="S176" t="e">
        <f t="shared" si="32"/>
        <v>#N/A</v>
      </c>
      <c r="T176" t="e">
        <f t="shared" si="32"/>
        <v>#N/A</v>
      </c>
      <c r="U176" t="e">
        <f t="shared" si="32"/>
        <v>#N/A</v>
      </c>
      <c r="V176" t="e">
        <f t="shared" si="32"/>
        <v>#N/A</v>
      </c>
      <c r="X176" t="e">
        <f t="shared" si="26"/>
        <v>#N/A</v>
      </c>
      <c r="Y176" t="e">
        <f t="shared" si="27"/>
        <v>#N/A</v>
      </c>
      <c r="Z176" t="e">
        <f t="shared" si="28"/>
        <v>#N/A</v>
      </c>
    </row>
    <row r="177" spans="1:26" x14ac:dyDescent="0.2">
      <c r="A177">
        <f t="shared" si="30"/>
        <v>38</v>
      </c>
      <c r="C177" t="e">
        <f t="shared" si="23"/>
        <v>#N/A</v>
      </c>
      <c r="D177" t="e">
        <f t="shared" si="24"/>
        <v>#N/A</v>
      </c>
      <c r="E177" t="e">
        <f t="shared" si="25"/>
        <v>#N/A</v>
      </c>
      <c r="F177" t="e">
        <f t="shared" si="32"/>
        <v>#N/A</v>
      </c>
      <c r="G177" t="e">
        <f t="shared" si="32"/>
        <v>#N/A</v>
      </c>
      <c r="H177" t="e">
        <f t="shared" si="32"/>
        <v>#N/A</v>
      </c>
      <c r="I177" t="e">
        <f t="shared" si="32"/>
        <v>#N/A</v>
      </c>
      <c r="J177" t="e">
        <f t="shared" si="32"/>
        <v>#N/A</v>
      </c>
      <c r="K177" t="e">
        <f t="shared" si="32"/>
        <v>#N/A</v>
      </c>
      <c r="L177" t="e">
        <f t="shared" si="32"/>
        <v>#N/A</v>
      </c>
      <c r="M177" t="e">
        <f t="shared" si="32"/>
        <v>#N/A</v>
      </c>
      <c r="N177" t="e">
        <f t="shared" si="32"/>
        <v>#N/A</v>
      </c>
      <c r="O177" t="e">
        <f t="shared" si="32"/>
        <v>#N/A</v>
      </c>
      <c r="P177" t="e">
        <f t="shared" si="32"/>
        <v>#N/A</v>
      </c>
      <c r="Q177" t="e">
        <f t="shared" si="32"/>
        <v>#N/A</v>
      </c>
      <c r="R177" t="e">
        <f t="shared" si="32"/>
        <v>#N/A</v>
      </c>
      <c r="S177" t="e">
        <f t="shared" si="32"/>
        <v>#N/A</v>
      </c>
      <c r="T177" t="e">
        <f t="shared" si="32"/>
        <v>#N/A</v>
      </c>
      <c r="U177" t="e">
        <f t="shared" si="32"/>
        <v>#N/A</v>
      </c>
      <c r="V177" t="e">
        <f t="shared" si="32"/>
        <v>#N/A</v>
      </c>
      <c r="X177" t="e">
        <f t="shared" si="26"/>
        <v>#N/A</v>
      </c>
      <c r="Y177" t="e">
        <f t="shared" si="27"/>
        <v>#N/A</v>
      </c>
      <c r="Z177" t="e">
        <f t="shared" si="28"/>
        <v>#N/A</v>
      </c>
    </row>
    <row r="178" spans="1:26" x14ac:dyDescent="0.2">
      <c r="A178">
        <f t="shared" si="30"/>
        <v>38</v>
      </c>
      <c r="C178" t="e">
        <f t="shared" si="23"/>
        <v>#N/A</v>
      </c>
      <c r="D178" t="e">
        <f t="shared" si="24"/>
        <v>#N/A</v>
      </c>
      <c r="E178" t="e">
        <f t="shared" si="25"/>
        <v>#N/A</v>
      </c>
      <c r="F178" t="e">
        <f t="shared" si="32"/>
        <v>#N/A</v>
      </c>
      <c r="G178" t="e">
        <f t="shared" si="32"/>
        <v>#N/A</v>
      </c>
      <c r="H178" t="e">
        <f t="shared" si="32"/>
        <v>#N/A</v>
      </c>
      <c r="I178" t="e">
        <f t="shared" si="32"/>
        <v>#N/A</v>
      </c>
      <c r="J178" t="e">
        <f t="shared" si="32"/>
        <v>#N/A</v>
      </c>
      <c r="K178" t="e">
        <f t="shared" si="32"/>
        <v>#N/A</v>
      </c>
      <c r="L178" t="e">
        <f t="shared" si="32"/>
        <v>#N/A</v>
      </c>
      <c r="M178" t="e">
        <f t="shared" si="32"/>
        <v>#N/A</v>
      </c>
      <c r="N178" t="e">
        <f t="shared" si="32"/>
        <v>#N/A</v>
      </c>
      <c r="O178" t="e">
        <f t="shared" si="32"/>
        <v>#N/A</v>
      </c>
      <c r="P178" t="e">
        <f t="shared" si="32"/>
        <v>#N/A</v>
      </c>
      <c r="Q178" t="e">
        <f t="shared" si="32"/>
        <v>#N/A</v>
      </c>
      <c r="R178" t="e">
        <f t="shared" si="32"/>
        <v>#N/A</v>
      </c>
      <c r="S178" t="e">
        <f t="shared" si="32"/>
        <v>#N/A</v>
      </c>
      <c r="T178" t="e">
        <f t="shared" si="32"/>
        <v>#N/A</v>
      </c>
      <c r="U178" t="e">
        <f t="shared" si="32"/>
        <v>#N/A</v>
      </c>
      <c r="V178" t="e">
        <f t="shared" si="32"/>
        <v>#N/A</v>
      </c>
      <c r="X178" t="e">
        <f t="shared" si="26"/>
        <v>#N/A</v>
      </c>
      <c r="Y178" t="e">
        <f t="shared" si="27"/>
        <v>#N/A</v>
      </c>
      <c r="Z178" t="e">
        <f t="shared" si="28"/>
        <v>#N/A</v>
      </c>
    </row>
    <row r="179" spans="1:26" x14ac:dyDescent="0.2">
      <c r="A179">
        <f t="shared" si="30"/>
        <v>38</v>
      </c>
      <c r="C179" t="e">
        <f t="shared" si="23"/>
        <v>#N/A</v>
      </c>
      <c r="D179" t="e">
        <f t="shared" si="24"/>
        <v>#N/A</v>
      </c>
      <c r="E179" t="e">
        <f t="shared" si="25"/>
        <v>#N/A</v>
      </c>
      <c r="F179" t="e">
        <f t="shared" si="32"/>
        <v>#N/A</v>
      </c>
      <c r="G179" t="e">
        <f t="shared" si="32"/>
        <v>#N/A</v>
      </c>
      <c r="H179" t="e">
        <f t="shared" si="32"/>
        <v>#N/A</v>
      </c>
      <c r="I179" t="e">
        <f t="shared" si="32"/>
        <v>#N/A</v>
      </c>
      <c r="J179" t="e">
        <f t="shared" si="32"/>
        <v>#N/A</v>
      </c>
      <c r="K179" t="e">
        <f t="shared" si="32"/>
        <v>#N/A</v>
      </c>
      <c r="L179" t="e">
        <f t="shared" si="32"/>
        <v>#N/A</v>
      </c>
      <c r="M179" t="e">
        <f t="shared" si="32"/>
        <v>#N/A</v>
      </c>
      <c r="N179" t="e">
        <f t="shared" si="32"/>
        <v>#N/A</v>
      </c>
      <c r="O179" t="e">
        <f t="shared" si="32"/>
        <v>#N/A</v>
      </c>
      <c r="P179" t="e">
        <f t="shared" si="32"/>
        <v>#N/A</v>
      </c>
      <c r="Q179" t="e">
        <f t="shared" si="32"/>
        <v>#N/A</v>
      </c>
      <c r="R179" t="e">
        <f t="shared" si="32"/>
        <v>#N/A</v>
      </c>
      <c r="S179" t="e">
        <f t="shared" si="32"/>
        <v>#N/A</v>
      </c>
      <c r="T179" t="e">
        <f t="shared" si="32"/>
        <v>#N/A</v>
      </c>
      <c r="U179" t="e">
        <f t="shared" si="32"/>
        <v>#N/A</v>
      </c>
      <c r="V179" t="e">
        <f t="shared" si="32"/>
        <v>#N/A</v>
      </c>
      <c r="X179" t="e">
        <f t="shared" si="26"/>
        <v>#N/A</v>
      </c>
      <c r="Y179" t="e">
        <f t="shared" si="27"/>
        <v>#N/A</v>
      </c>
      <c r="Z179" t="e">
        <f t="shared" si="28"/>
        <v>#N/A</v>
      </c>
    </row>
    <row r="180" spans="1:26" x14ac:dyDescent="0.2">
      <c r="A180">
        <f t="shared" si="30"/>
        <v>38</v>
      </c>
      <c r="C180" t="e">
        <f t="shared" si="23"/>
        <v>#N/A</v>
      </c>
      <c r="D180" t="e">
        <f t="shared" si="24"/>
        <v>#N/A</v>
      </c>
      <c r="E180" t="e">
        <f t="shared" si="25"/>
        <v>#N/A</v>
      </c>
      <c r="F180" t="e">
        <f t="shared" si="32"/>
        <v>#N/A</v>
      </c>
      <c r="G180" t="e">
        <f t="shared" si="32"/>
        <v>#N/A</v>
      </c>
      <c r="H180" t="e">
        <f t="shared" si="32"/>
        <v>#N/A</v>
      </c>
      <c r="I180" t="e">
        <f t="shared" si="32"/>
        <v>#N/A</v>
      </c>
      <c r="J180" t="e">
        <f t="shared" si="32"/>
        <v>#N/A</v>
      </c>
      <c r="K180" t="e">
        <f t="shared" si="32"/>
        <v>#N/A</v>
      </c>
      <c r="L180" t="e">
        <f t="shared" si="32"/>
        <v>#N/A</v>
      </c>
      <c r="M180" t="e">
        <f t="shared" si="32"/>
        <v>#N/A</v>
      </c>
      <c r="N180" t="e">
        <f t="shared" si="32"/>
        <v>#N/A</v>
      </c>
      <c r="O180" t="e">
        <f t="shared" si="32"/>
        <v>#N/A</v>
      </c>
      <c r="P180" t="e">
        <f t="shared" si="32"/>
        <v>#N/A</v>
      </c>
      <c r="Q180" t="e">
        <f t="shared" si="32"/>
        <v>#N/A</v>
      </c>
      <c r="R180" t="e">
        <f t="shared" si="32"/>
        <v>#N/A</v>
      </c>
      <c r="S180" t="e">
        <f t="shared" si="32"/>
        <v>#N/A</v>
      </c>
      <c r="T180" t="e">
        <f t="shared" si="32"/>
        <v>#N/A</v>
      </c>
      <c r="U180" t="e">
        <f t="shared" si="32"/>
        <v>#N/A</v>
      </c>
      <c r="V180" t="e">
        <f t="shared" si="32"/>
        <v>#N/A</v>
      </c>
      <c r="X180" t="e">
        <f t="shared" si="26"/>
        <v>#N/A</v>
      </c>
      <c r="Y180" t="e">
        <f t="shared" si="27"/>
        <v>#N/A</v>
      </c>
      <c r="Z180" t="e">
        <f t="shared" si="28"/>
        <v>#N/A</v>
      </c>
    </row>
    <row r="181" spans="1:26" x14ac:dyDescent="0.2">
      <c r="A181">
        <f t="shared" si="30"/>
        <v>38</v>
      </c>
      <c r="C181" t="e">
        <f t="shared" si="23"/>
        <v>#N/A</v>
      </c>
      <c r="D181" t="e">
        <f t="shared" si="24"/>
        <v>#N/A</v>
      </c>
      <c r="E181" t="e">
        <f t="shared" si="25"/>
        <v>#N/A</v>
      </c>
      <c r="F181" t="e">
        <f t="shared" si="32"/>
        <v>#N/A</v>
      </c>
      <c r="G181" t="e">
        <f t="shared" si="32"/>
        <v>#N/A</v>
      </c>
      <c r="H181" t="e">
        <f t="shared" si="32"/>
        <v>#N/A</v>
      </c>
      <c r="I181" t="e">
        <f t="shared" si="32"/>
        <v>#N/A</v>
      </c>
      <c r="J181" t="e">
        <f t="shared" si="32"/>
        <v>#N/A</v>
      </c>
      <c r="K181" t="e">
        <f t="shared" si="32"/>
        <v>#N/A</v>
      </c>
      <c r="L181" t="e">
        <f t="shared" si="32"/>
        <v>#N/A</v>
      </c>
      <c r="M181" t="e">
        <f t="shared" si="32"/>
        <v>#N/A</v>
      </c>
      <c r="N181" t="e">
        <f t="shared" si="32"/>
        <v>#N/A</v>
      </c>
      <c r="O181" t="e">
        <f t="shared" si="32"/>
        <v>#N/A</v>
      </c>
      <c r="P181" t="e">
        <f t="shared" si="32"/>
        <v>#N/A</v>
      </c>
      <c r="Q181" t="e">
        <f t="shared" si="32"/>
        <v>#N/A</v>
      </c>
      <c r="R181" t="e">
        <f t="shared" si="32"/>
        <v>#N/A</v>
      </c>
      <c r="S181" t="e">
        <f t="shared" si="32"/>
        <v>#N/A</v>
      </c>
      <c r="T181" t="e">
        <f t="shared" si="32"/>
        <v>#N/A</v>
      </c>
      <c r="U181" t="e">
        <f t="shared" si="32"/>
        <v>#N/A</v>
      </c>
      <c r="V181" t="e">
        <f t="shared" si="32"/>
        <v>#N/A</v>
      </c>
      <c r="X181" t="e">
        <f t="shared" si="26"/>
        <v>#N/A</v>
      </c>
      <c r="Y181" t="e">
        <f t="shared" si="27"/>
        <v>#N/A</v>
      </c>
      <c r="Z181" t="e">
        <f t="shared" si="28"/>
        <v>#N/A</v>
      </c>
    </row>
    <row r="182" spans="1:26" x14ac:dyDescent="0.2">
      <c r="A182">
        <f t="shared" si="30"/>
        <v>38</v>
      </c>
      <c r="C182" t="e">
        <f t="shared" si="23"/>
        <v>#N/A</v>
      </c>
      <c r="D182" t="e">
        <f t="shared" si="24"/>
        <v>#N/A</v>
      </c>
      <c r="E182" t="e">
        <f t="shared" si="25"/>
        <v>#N/A</v>
      </c>
      <c r="F182" t="e">
        <f t="shared" si="32"/>
        <v>#N/A</v>
      </c>
      <c r="G182" t="e">
        <f t="shared" si="32"/>
        <v>#N/A</v>
      </c>
      <c r="H182" t="e">
        <f t="shared" si="32"/>
        <v>#N/A</v>
      </c>
      <c r="I182" t="e">
        <f t="shared" si="32"/>
        <v>#N/A</v>
      </c>
      <c r="J182" t="e">
        <f t="shared" si="32"/>
        <v>#N/A</v>
      </c>
      <c r="K182" t="e">
        <f t="shared" si="32"/>
        <v>#N/A</v>
      </c>
      <c r="L182" t="e">
        <f t="shared" si="32"/>
        <v>#N/A</v>
      </c>
      <c r="M182" t="e">
        <f t="shared" si="32"/>
        <v>#N/A</v>
      </c>
      <c r="N182" t="e">
        <f t="shared" si="32"/>
        <v>#N/A</v>
      </c>
      <c r="O182" t="e">
        <f t="shared" si="32"/>
        <v>#N/A</v>
      </c>
      <c r="P182" t="e">
        <f t="shared" si="32"/>
        <v>#N/A</v>
      </c>
      <c r="Q182" t="e">
        <f t="shared" si="32"/>
        <v>#N/A</v>
      </c>
      <c r="R182" t="e">
        <f t="shared" si="32"/>
        <v>#N/A</v>
      </c>
      <c r="S182" t="e">
        <f t="shared" si="32"/>
        <v>#N/A</v>
      </c>
      <c r="T182" t="e">
        <f t="shared" si="32"/>
        <v>#N/A</v>
      </c>
      <c r="U182" t="e">
        <f t="shared" si="32"/>
        <v>#N/A</v>
      </c>
      <c r="V182" t="e">
        <f t="shared" si="32"/>
        <v>#N/A</v>
      </c>
      <c r="X182" t="e">
        <f t="shared" si="26"/>
        <v>#N/A</v>
      </c>
      <c r="Y182" t="e">
        <f t="shared" si="27"/>
        <v>#N/A</v>
      </c>
      <c r="Z182" t="e">
        <f t="shared" si="28"/>
        <v>#N/A</v>
      </c>
    </row>
    <row r="183" spans="1:26" x14ac:dyDescent="0.2">
      <c r="A183">
        <f t="shared" si="30"/>
        <v>38</v>
      </c>
      <c r="C183" t="e">
        <f t="shared" si="23"/>
        <v>#N/A</v>
      </c>
      <c r="D183" t="e">
        <f t="shared" si="24"/>
        <v>#N/A</v>
      </c>
      <c r="E183" t="e">
        <f t="shared" si="25"/>
        <v>#N/A</v>
      </c>
      <c r="F183" t="e">
        <f t="shared" si="32"/>
        <v>#N/A</v>
      </c>
      <c r="G183" t="e">
        <f t="shared" si="32"/>
        <v>#N/A</v>
      </c>
      <c r="H183" t="e">
        <f t="shared" si="32"/>
        <v>#N/A</v>
      </c>
      <c r="I183" t="e">
        <f t="shared" si="32"/>
        <v>#N/A</v>
      </c>
      <c r="J183" t="e">
        <f t="shared" si="32"/>
        <v>#N/A</v>
      </c>
      <c r="K183" t="e">
        <f t="shared" si="32"/>
        <v>#N/A</v>
      </c>
      <c r="L183" t="e">
        <f t="shared" si="32"/>
        <v>#N/A</v>
      </c>
      <c r="M183" t="e">
        <f t="shared" si="32"/>
        <v>#N/A</v>
      </c>
      <c r="N183" t="e">
        <f t="shared" si="32"/>
        <v>#N/A</v>
      </c>
      <c r="O183" t="e">
        <f t="shared" si="32"/>
        <v>#N/A</v>
      </c>
      <c r="P183" t="e">
        <f t="shared" si="32"/>
        <v>#N/A</v>
      </c>
      <c r="Q183" t="e">
        <f t="shared" si="32"/>
        <v>#N/A</v>
      </c>
      <c r="R183" t="e">
        <f t="shared" si="32"/>
        <v>#N/A</v>
      </c>
      <c r="S183" t="e">
        <f t="shared" si="32"/>
        <v>#N/A</v>
      </c>
      <c r="T183" t="e">
        <f t="shared" si="32"/>
        <v>#N/A</v>
      </c>
      <c r="U183" t="e">
        <f t="shared" si="32"/>
        <v>#N/A</v>
      </c>
      <c r="V183" t="e">
        <f t="shared" si="32"/>
        <v>#N/A</v>
      </c>
      <c r="X183" t="e">
        <f t="shared" si="26"/>
        <v>#N/A</v>
      </c>
      <c r="Y183" t="e">
        <f t="shared" si="27"/>
        <v>#N/A</v>
      </c>
      <c r="Z183" t="e">
        <f t="shared" si="28"/>
        <v>#N/A</v>
      </c>
    </row>
    <row r="184" spans="1:26" x14ac:dyDescent="0.2">
      <c r="A184">
        <f t="shared" si="30"/>
        <v>38</v>
      </c>
      <c r="C184" t="e">
        <f t="shared" si="23"/>
        <v>#N/A</v>
      </c>
      <c r="D184" t="e">
        <f t="shared" si="24"/>
        <v>#N/A</v>
      </c>
      <c r="E184" t="e">
        <f t="shared" si="25"/>
        <v>#N/A</v>
      </c>
      <c r="F184" t="e">
        <f t="shared" si="32"/>
        <v>#N/A</v>
      </c>
      <c r="G184" t="e">
        <f t="shared" si="32"/>
        <v>#N/A</v>
      </c>
      <c r="H184" t="e">
        <f t="shared" si="32"/>
        <v>#N/A</v>
      </c>
      <c r="I184" t="e">
        <f t="shared" si="32"/>
        <v>#N/A</v>
      </c>
      <c r="J184" t="e">
        <f t="shared" si="32"/>
        <v>#N/A</v>
      </c>
      <c r="K184" t="e">
        <f t="shared" si="32"/>
        <v>#N/A</v>
      </c>
      <c r="L184" t="e">
        <f t="shared" si="32"/>
        <v>#N/A</v>
      </c>
      <c r="M184" t="e">
        <f t="shared" si="32"/>
        <v>#N/A</v>
      </c>
      <c r="N184" t="e">
        <f t="shared" si="32"/>
        <v>#N/A</v>
      </c>
      <c r="O184" t="e">
        <f t="shared" si="32"/>
        <v>#N/A</v>
      </c>
      <c r="P184" t="e">
        <f t="shared" si="32"/>
        <v>#N/A</v>
      </c>
      <c r="Q184" t="e">
        <f t="shared" si="32"/>
        <v>#N/A</v>
      </c>
      <c r="R184" t="e">
        <f t="shared" si="32"/>
        <v>#N/A</v>
      </c>
      <c r="S184" t="e">
        <f t="shared" si="32"/>
        <v>#N/A</v>
      </c>
      <c r="T184" t="e">
        <f t="shared" si="32"/>
        <v>#N/A</v>
      </c>
      <c r="U184" t="e">
        <f t="shared" si="32"/>
        <v>#N/A</v>
      </c>
      <c r="V184" t="e">
        <f t="shared" si="32"/>
        <v>#N/A</v>
      </c>
      <c r="X184" t="e">
        <f t="shared" si="26"/>
        <v>#N/A</v>
      </c>
      <c r="Y184" t="e">
        <f t="shared" si="27"/>
        <v>#N/A</v>
      </c>
      <c r="Z184" t="e">
        <f t="shared" si="28"/>
        <v>#N/A</v>
      </c>
    </row>
    <row r="185" spans="1:26" x14ac:dyDescent="0.2">
      <c r="A185">
        <f t="shared" si="30"/>
        <v>38</v>
      </c>
      <c r="C185" t="e">
        <f t="shared" si="23"/>
        <v>#N/A</v>
      </c>
      <c r="D185" t="e">
        <f t="shared" si="24"/>
        <v>#N/A</v>
      </c>
      <c r="E185" t="e">
        <f t="shared" si="25"/>
        <v>#N/A</v>
      </c>
      <c r="F185" t="e">
        <f t="shared" si="32"/>
        <v>#N/A</v>
      </c>
      <c r="G185" t="e">
        <f t="shared" si="32"/>
        <v>#N/A</v>
      </c>
      <c r="H185" t="e">
        <f t="shared" si="32"/>
        <v>#N/A</v>
      </c>
      <c r="I185" t="e">
        <f t="shared" si="32"/>
        <v>#N/A</v>
      </c>
      <c r="J185" t="e">
        <f t="shared" si="32"/>
        <v>#N/A</v>
      </c>
      <c r="K185" t="e">
        <f t="shared" si="32"/>
        <v>#N/A</v>
      </c>
      <c r="L185" t="e">
        <f t="shared" si="32"/>
        <v>#N/A</v>
      </c>
      <c r="M185" t="e">
        <f t="shared" si="32"/>
        <v>#N/A</v>
      </c>
      <c r="N185" t="e">
        <f t="shared" si="32"/>
        <v>#N/A</v>
      </c>
      <c r="O185" t="e">
        <f t="shared" si="32"/>
        <v>#N/A</v>
      </c>
      <c r="P185" t="e">
        <f t="shared" si="32"/>
        <v>#N/A</v>
      </c>
      <c r="Q185" t="e">
        <f t="shared" si="32"/>
        <v>#N/A</v>
      </c>
      <c r="R185" t="e">
        <f t="shared" si="32"/>
        <v>#N/A</v>
      </c>
      <c r="S185" t="e">
        <f t="shared" si="32"/>
        <v>#N/A</v>
      </c>
      <c r="T185" t="e">
        <f t="shared" si="32"/>
        <v>#N/A</v>
      </c>
      <c r="U185" t="e">
        <f t="shared" si="32"/>
        <v>#N/A</v>
      </c>
      <c r="V185" t="e">
        <f t="shared" si="32"/>
        <v>#N/A</v>
      </c>
      <c r="X185" t="e">
        <f t="shared" si="26"/>
        <v>#N/A</v>
      </c>
      <c r="Y185" t="e">
        <f t="shared" si="27"/>
        <v>#N/A</v>
      </c>
      <c r="Z185" t="e">
        <f t="shared" si="28"/>
        <v>#N/A</v>
      </c>
    </row>
    <row r="186" spans="1:26" x14ac:dyDescent="0.2">
      <c r="A186">
        <f t="shared" si="30"/>
        <v>38</v>
      </c>
      <c r="C186" t="e">
        <f t="shared" si="23"/>
        <v>#N/A</v>
      </c>
      <c r="D186" t="e">
        <f t="shared" si="24"/>
        <v>#N/A</v>
      </c>
      <c r="E186" t="e">
        <f t="shared" si="25"/>
        <v>#N/A</v>
      </c>
      <c r="F186" t="e">
        <f t="shared" si="32"/>
        <v>#N/A</v>
      </c>
      <c r="G186" t="e">
        <f t="shared" si="32"/>
        <v>#N/A</v>
      </c>
      <c r="H186" t="e">
        <f t="shared" si="32"/>
        <v>#N/A</v>
      </c>
      <c r="I186" t="e">
        <f t="shared" si="32"/>
        <v>#N/A</v>
      </c>
      <c r="J186" t="e">
        <f t="shared" si="32"/>
        <v>#N/A</v>
      </c>
      <c r="K186" t="e">
        <f t="shared" si="32"/>
        <v>#N/A</v>
      </c>
      <c r="L186" t="e">
        <f t="shared" si="32"/>
        <v>#N/A</v>
      </c>
      <c r="M186" t="e">
        <f t="shared" si="32"/>
        <v>#N/A</v>
      </c>
      <c r="N186" t="e">
        <f t="shared" si="32"/>
        <v>#N/A</v>
      </c>
      <c r="O186" t="e">
        <f t="shared" si="32"/>
        <v>#N/A</v>
      </c>
      <c r="P186" t="e">
        <f t="shared" si="32"/>
        <v>#N/A</v>
      </c>
      <c r="Q186" t="e">
        <f t="shared" si="32"/>
        <v>#N/A</v>
      </c>
      <c r="R186" t="e">
        <f t="shared" si="32"/>
        <v>#N/A</v>
      </c>
      <c r="S186" t="e">
        <f t="shared" si="32"/>
        <v>#N/A</v>
      </c>
      <c r="T186" t="e">
        <f t="shared" si="32"/>
        <v>#N/A</v>
      </c>
      <c r="U186" t="e">
        <f t="shared" si="32"/>
        <v>#N/A</v>
      </c>
      <c r="V186" t="e">
        <f t="shared" si="32"/>
        <v>#N/A</v>
      </c>
      <c r="X186" t="e">
        <f t="shared" si="26"/>
        <v>#N/A</v>
      </c>
      <c r="Y186" t="e">
        <f t="shared" si="27"/>
        <v>#N/A</v>
      </c>
      <c r="Z186" t="e">
        <f t="shared" si="28"/>
        <v>#N/A</v>
      </c>
    </row>
    <row r="187" spans="1:26" x14ac:dyDescent="0.2">
      <c r="A187">
        <f t="shared" si="30"/>
        <v>37</v>
      </c>
      <c r="C187" t="e">
        <f t="shared" si="23"/>
        <v>#N/A</v>
      </c>
      <c r="D187" t="e">
        <f t="shared" si="24"/>
        <v>#N/A</v>
      </c>
      <c r="E187" t="e">
        <f t="shared" si="25"/>
        <v>#N/A</v>
      </c>
      <c r="F187" t="e">
        <f t="shared" si="32"/>
        <v>#N/A</v>
      </c>
      <c r="G187" t="e">
        <f t="shared" si="32"/>
        <v>#N/A</v>
      </c>
      <c r="H187" t="e">
        <f t="shared" si="32"/>
        <v>#N/A</v>
      </c>
      <c r="I187" t="e">
        <f t="shared" si="32"/>
        <v>#N/A</v>
      </c>
      <c r="J187" t="e">
        <f t="shared" si="32"/>
        <v>#N/A</v>
      </c>
      <c r="K187" t="e">
        <f t="shared" si="32"/>
        <v>#N/A</v>
      </c>
      <c r="L187" t="e">
        <f t="shared" si="32"/>
        <v>#N/A</v>
      </c>
      <c r="M187" t="e">
        <f t="shared" si="32"/>
        <v>#N/A</v>
      </c>
      <c r="N187" t="e">
        <f t="shared" si="32"/>
        <v>#N/A</v>
      </c>
      <c r="O187" t="e">
        <f t="shared" si="32"/>
        <v>#N/A</v>
      </c>
      <c r="P187" t="e">
        <f t="shared" si="32"/>
        <v>#N/A</v>
      </c>
      <c r="Q187" t="e">
        <f t="shared" si="32"/>
        <v>#N/A</v>
      </c>
      <c r="R187" t="e">
        <f t="shared" si="32"/>
        <v>#N/A</v>
      </c>
      <c r="S187" t="e">
        <f t="shared" si="32"/>
        <v>#N/A</v>
      </c>
      <c r="T187" t="e">
        <f t="shared" si="32"/>
        <v>#N/A</v>
      </c>
      <c r="U187" t="e">
        <f t="shared" si="32"/>
        <v>#N/A</v>
      </c>
      <c r="V187" t="e">
        <f t="shared" si="32"/>
        <v>#N/A</v>
      </c>
      <c r="X187" t="e">
        <f t="shared" si="26"/>
        <v>#N/A</v>
      </c>
      <c r="Y187" t="e">
        <f t="shared" si="27"/>
        <v>#N/A</v>
      </c>
      <c r="Z187" t="e">
        <f t="shared" si="28"/>
        <v>#N/A</v>
      </c>
    </row>
    <row r="188" spans="1:26" x14ac:dyDescent="0.2">
      <c r="A188">
        <f t="shared" si="30"/>
        <v>37</v>
      </c>
      <c r="C188" t="e">
        <f t="shared" si="23"/>
        <v>#N/A</v>
      </c>
      <c r="D188" t="e">
        <f t="shared" si="24"/>
        <v>#N/A</v>
      </c>
      <c r="E188" t="e">
        <f t="shared" si="25"/>
        <v>#N/A</v>
      </c>
      <c r="F188" t="e">
        <f t="shared" si="32"/>
        <v>#N/A</v>
      </c>
      <c r="G188" t="e">
        <f t="shared" si="32"/>
        <v>#N/A</v>
      </c>
      <c r="H188" t="e">
        <f t="shared" si="32"/>
        <v>#N/A</v>
      </c>
      <c r="I188" t="e">
        <f t="shared" si="32"/>
        <v>#N/A</v>
      </c>
      <c r="J188" t="e">
        <f t="shared" si="32"/>
        <v>#N/A</v>
      </c>
      <c r="K188" t="e">
        <f t="shared" si="32"/>
        <v>#N/A</v>
      </c>
      <c r="L188" t="e">
        <f t="shared" si="32"/>
        <v>#N/A</v>
      </c>
      <c r="M188" t="e">
        <f t="shared" si="32"/>
        <v>#N/A</v>
      </c>
      <c r="N188" t="e">
        <f t="shared" si="32"/>
        <v>#N/A</v>
      </c>
      <c r="O188" t="e">
        <f t="shared" si="32"/>
        <v>#N/A</v>
      </c>
      <c r="P188" t="e">
        <f t="shared" si="32"/>
        <v>#N/A</v>
      </c>
      <c r="Q188" t="e">
        <f t="shared" si="32"/>
        <v>#N/A</v>
      </c>
      <c r="R188" t="e">
        <f t="shared" si="32"/>
        <v>#N/A</v>
      </c>
      <c r="S188" t="e">
        <f t="shared" si="32"/>
        <v>#N/A</v>
      </c>
      <c r="T188" t="e">
        <f t="shared" si="32"/>
        <v>#N/A</v>
      </c>
      <c r="U188" t="e">
        <f t="shared" ref="F188:V203" si="33">U$4*(1+U$3)^(-($A188+52*(U$1-1)))</f>
        <v>#N/A</v>
      </c>
      <c r="V188" t="e">
        <f t="shared" si="33"/>
        <v>#N/A</v>
      </c>
      <c r="X188" t="e">
        <f t="shared" si="26"/>
        <v>#N/A</v>
      </c>
      <c r="Y188" t="e">
        <f t="shared" si="27"/>
        <v>#N/A</v>
      </c>
      <c r="Z188" t="e">
        <f t="shared" si="28"/>
        <v>#N/A</v>
      </c>
    </row>
    <row r="189" spans="1:26" x14ac:dyDescent="0.2">
      <c r="A189">
        <f t="shared" si="30"/>
        <v>37</v>
      </c>
      <c r="C189" t="e">
        <f t="shared" si="23"/>
        <v>#N/A</v>
      </c>
      <c r="D189" t="e">
        <f t="shared" si="24"/>
        <v>#N/A</v>
      </c>
      <c r="E189" t="e">
        <f t="shared" si="25"/>
        <v>#N/A</v>
      </c>
      <c r="F189" t="e">
        <f t="shared" si="33"/>
        <v>#N/A</v>
      </c>
      <c r="G189" t="e">
        <f t="shared" si="33"/>
        <v>#N/A</v>
      </c>
      <c r="H189" t="e">
        <f t="shared" si="33"/>
        <v>#N/A</v>
      </c>
      <c r="I189" t="e">
        <f t="shared" si="33"/>
        <v>#N/A</v>
      </c>
      <c r="J189" t="e">
        <f t="shared" si="33"/>
        <v>#N/A</v>
      </c>
      <c r="K189" t="e">
        <f t="shared" si="33"/>
        <v>#N/A</v>
      </c>
      <c r="L189" t="e">
        <f t="shared" si="33"/>
        <v>#N/A</v>
      </c>
      <c r="M189" t="e">
        <f t="shared" si="33"/>
        <v>#N/A</v>
      </c>
      <c r="N189" t="e">
        <f t="shared" si="33"/>
        <v>#N/A</v>
      </c>
      <c r="O189" t="e">
        <f t="shared" si="33"/>
        <v>#N/A</v>
      </c>
      <c r="P189" t="e">
        <f t="shared" si="33"/>
        <v>#N/A</v>
      </c>
      <c r="Q189" t="e">
        <f t="shared" si="33"/>
        <v>#N/A</v>
      </c>
      <c r="R189" t="e">
        <f t="shared" si="33"/>
        <v>#N/A</v>
      </c>
      <c r="S189" t="e">
        <f t="shared" si="33"/>
        <v>#N/A</v>
      </c>
      <c r="T189" t="e">
        <f t="shared" si="33"/>
        <v>#N/A</v>
      </c>
      <c r="U189" t="e">
        <f t="shared" si="33"/>
        <v>#N/A</v>
      </c>
      <c r="V189" t="e">
        <f t="shared" si="33"/>
        <v>#N/A</v>
      </c>
      <c r="X189" t="e">
        <f t="shared" si="26"/>
        <v>#N/A</v>
      </c>
      <c r="Y189" t="e">
        <f t="shared" si="27"/>
        <v>#N/A</v>
      </c>
      <c r="Z189" t="e">
        <f t="shared" si="28"/>
        <v>#N/A</v>
      </c>
    </row>
    <row r="190" spans="1:26" x14ac:dyDescent="0.2">
      <c r="A190">
        <f t="shared" si="30"/>
        <v>37</v>
      </c>
      <c r="C190" t="e">
        <f t="shared" si="23"/>
        <v>#N/A</v>
      </c>
      <c r="D190" t="e">
        <f t="shared" si="24"/>
        <v>#N/A</v>
      </c>
      <c r="E190" t="e">
        <f t="shared" si="25"/>
        <v>#N/A</v>
      </c>
      <c r="F190" t="e">
        <f t="shared" si="33"/>
        <v>#N/A</v>
      </c>
      <c r="G190" t="e">
        <f t="shared" si="33"/>
        <v>#N/A</v>
      </c>
      <c r="H190" t="e">
        <f t="shared" si="33"/>
        <v>#N/A</v>
      </c>
      <c r="I190" t="e">
        <f t="shared" si="33"/>
        <v>#N/A</v>
      </c>
      <c r="J190" t="e">
        <f t="shared" si="33"/>
        <v>#N/A</v>
      </c>
      <c r="K190" t="e">
        <f t="shared" si="33"/>
        <v>#N/A</v>
      </c>
      <c r="L190" t="e">
        <f t="shared" si="33"/>
        <v>#N/A</v>
      </c>
      <c r="M190" t="e">
        <f t="shared" si="33"/>
        <v>#N/A</v>
      </c>
      <c r="N190" t="e">
        <f t="shared" si="33"/>
        <v>#N/A</v>
      </c>
      <c r="O190" t="e">
        <f t="shared" si="33"/>
        <v>#N/A</v>
      </c>
      <c r="P190" t="e">
        <f t="shared" si="33"/>
        <v>#N/A</v>
      </c>
      <c r="Q190" t="e">
        <f t="shared" si="33"/>
        <v>#N/A</v>
      </c>
      <c r="R190" t="e">
        <f t="shared" si="33"/>
        <v>#N/A</v>
      </c>
      <c r="S190" t="e">
        <f t="shared" si="33"/>
        <v>#N/A</v>
      </c>
      <c r="T190" t="e">
        <f t="shared" si="33"/>
        <v>#N/A</v>
      </c>
      <c r="U190" t="e">
        <f t="shared" si="33"/>
        <v>#N/A</v>
      </c>
      <c r="V190" t="e">
        <f t="shared" si="33"/>
        <v>#N/A</v>
      </c>
      <c r="X190" t="e">
        <f t="shared" si="26"/>
        <v>#N/A</v>
      </c>
      <c r="Y190" t="e">
        <f t="shared" si="27"/>
        <v>#N/A</v>
      </c>
      <c r="Z190" t="e">
        <f t="shared" si="28"/>
        <v>#N/A</v>
      </c>
    </row>
    <row r="191" spans="1:26" x14ac:dyDescent="0.2">
      <c r="A191">
        <f t="shared" si="30"/>
        <v>37</v>
      </c>
      <c r="C191" t="e">
        <f t="shared" si="23"/>
        <v>#N/A</v>
      </c>
      <c r="D191" t="e">
        <f t="shared" si="24"/>
        <v>#N/A</v>
      </c>
      <c r="E191" t="e">
        <f t="shared" si="25"/>
        <v>#N/A</v>
      </c>
      <c r="F191" t="e">
        <f t="shared" si="33"/>
        <v>#N/A</v>
      </c>
      <c r="G191" t="e">
        <f t="shared" si="33"/>
        <v>#N/A</v>
      </c>
      <c r="H191" t="e">
        <f t="shared" si="33"/>
        <v>#N/A</v>
      </c>
      <c r="I191" t="e">
        <f t="shared" si="33"/>
        <v>#N/A</v>
      </c>
      <c r="J191" t="e">
        <f t="shared" si="33"/>
        <v>#N/A</v>
      </c>
      <c r="K191" t="e">
        <f t="shared" si="33"/>
        <v>#N/A</v>
      </c>
      <c r="L191" t="e">
        <f t="shared" si="33"/>
        <v>#N/A</v>
      </c>
      <c r="M191" t="e">
        <f t="shared" si="33"/>
        <v>#N/A</v>
      </c>
      <c r="N191" t="e">
        <f t="shared" si="33"/>
        <v>#N/A</v>
      </c>
      <c r="O191" t="e">
        <f t="shared" si="33"/>
        <v>#N/A</v>
      </c>
      <c r="P191" t="e">
        <f t="shared" si="33"/>
        <v>#N/A</v>
      </c>
      <c r="Q191" t="e">
        <f t="shared" si="33"/>
        <v>#N/A</v>
      </c>
      <c r="R191" t="e">
        <f t="shared" si="33"/>
        <v>#N/A</v>
      </c>
      <c r="S191" t="e">
        <f t="shared" si="33"/>
        <v>#N/A</v>
      </c>
      <c r="T191" t="e">
        <f t="shared" si="33"/>
        <v>#N/A</v>
      </c>
      <c r="U191" t="e">
        <f t="shared" si="33"/>
        <v>#N/A</v>
      </c>
      <c r="V191" t="e">
        <f t="shared" si="33"/>
        <v>#N/A</v>
      </c>
      <c r="X191" t="e">
        <f t="shared" si="26"/>
        <v>#N/A</v>
      </c>
      <c r="Y191" t="e">
        <f t="shared" si="27"/>
        <v>#N/A</v>
      </c>
      <c r="Z191" t="e">
        <f t="shared" si="28"/>
        <v>#N/A</v>
      </c>
    </row>
    <row r="192" spans="1:26" x14ac:dyDescent="0.2">
      <c r="A192">
        <f t="shared" si="30"/>
        <v>37</v>
      </c>
      <c r="C192" t="e">
        <f t="shared" si="23"/>
        <v>#N/A</v>
      </c>
      <c r="D192" t="e">
        <f t="shared" si="24"/>
        <v>#N/A</v>
      </c>
      <c r="E192" t="e">
        <f t="shared" si="25"/>
        <v>#N/A</v>
      </c>
      <c r="F192" t="e">
        <f t="shared" si="33"/>
        <v>#N/A</v>
      </c>
      <c r="G192" t="e">
        <f t="shared" si="33"/>
        <v>#N/A</v>
      </c>
      <c r="H192" t="e">
        <f t="shared" si="33"/>
        <v>#N/A</v>
      </c>
      <c r="I192" t="e">
        <f t="shared" si="33"/>
        <v>#N/A</v>
      </c>
      <c r="J192" t="e">
        <f t="shared" si="33"/>
        <v>#N/A</v>
      </c>
      <c r="K192" t="e">
        <f t="shared" si="33"/>
        <v>#N/A</v>
      </c>
      <c r="L192" t="e">
        <f t="shared" si="33"/>
        <v>#N/A</v>
      </c>
      <c r="M192" t="e">
        <f t="shared" si="33"/>
        <v>#N/A</v>
      </c>
      <c r="N192" t="e">
        <f t="shared" si="33"/>
        <v>#N/A</v>
      </c>
      <c r="O192" t="e">
        <f t="shared" si="33"/>
        <v>#N/A</v>
      </c>
      <c r="P192" t="e">
        <f t="shared" si="33"/>
        <v>#N/A</v>
      </c>
      <c r="Q192" t="e">
        <f t="shared" si="33"/>
        <v>#N/A</v>
      </c>
      <c r="R192" t="e">
        <f t="shared" si="33"/>
        <v>#N/A</v>
      </c>
      <c r="S192" t="e">
        <f t="shared" si="33"/>
        <v>#N/A</v>
      </c>
      <c r="T192" t="e">
        <f t="shared" si="33"/>
        <v>#N/A</v>
      </c>
      <c r="U192" t="e">
        <f t="shared" si="33"/>
        <v>#N/A</v>
      </c>
      <c r="V192" t="e">
        <f t="shared" si="33"/>
        <v>#N/A</v>
      </c>
      <c r="X192" t="e">
        <f t="shared" si="26"/>
        <v>#N/A</v>
      </c>
      <c r="Y192" t="e">
        <f t="shared" si="27"/>
        <v>#N/A</v>
      </c>
      <c r="Z192" t="e">
        <f t="shared" si="28"/>
        <v>#N/A</v>
      </c>
    </row>
    <row r="193" spans="1:26" x14ac:dyDescent="0.2">
      <c r="A193">
        <f t="shared" si="30"/>
        <v>37</v>
      </c>
      <c r="C193" t="e">
        <f t="shared" si="23"/>
        <v>#N/A</v>
      </c>
      <c r="D193" t="e">
        <f t="shared" si="24"/>
        <v>#N/A</v>
      </c>
      <c r="E193" t="e">
        <f t="shared" si="25"/>
        <v>#N/A</v>
      </c>
      <c r="F193" t="e">
        <f t="shared" si="33"/>
        <v>#N/A</v>
      </c>
      <c r="G193" t="e">
        <f t="shared" si="33"/>
        <v>#N/A</v>
      </c>
      <c r="H193" t="e">
        <f t="shared" si="33"/>
        <v>#N/A</v>
      </c>
      <c r="I193" t="e">
        <f t="shared" si="33"/>
        <v>#N/A</v>
      </c>
      <c r="J193" t="e">
        <f t="shared" si="33"/>
        <v>#N/A</v>
      </c>
      <c r="K193" t="e">
        <f t="shared" si="33"/>
        <v>#N/A</v>
      </c>
      <c r="L193" t="e">
        <f t="shared" si="33"/>
        <v>#N/A</v>
      </c>
      <c r="M193" t="e">
        <f t="shared" si="33"/>
        <v>#N/A</v>
      </c>
      <c r="N193" t="e">
        <f t="shared" si="33"/>
        <v>#N/A</v>
      </c>
      <c r="O193" t="e">
        <f t="shared" si="33"/>
        <v>#N/A</v>
      </c>
      <c r="P193" t="e">
        <f t="shared" si="33"/>
        <v>#N/A</v>
      </c>
      <c r="Q193" t="e">
        <f t="shared" si="33"/>
        <v>#N/A</v>
      </c>
      <c r="R193" t="e">
        <f t="shared" si="33"/>
        <v>#N/A</v>
      </c>
      <c r="S193" t="e">
        <f t="shared" si="33"/>
        <v>#N/A</v>
      </c>
      <c r="T193" t="e">
        <f t="shared" si="33"/>
        <v>#N/A</v>
      </c>
      <c r="U193" t="e">
        <f t="shared" si="33"/>
        <v>#N/A</v>
      </c>
      <c r="V193" t="e">
        <f t="shared" si="33"/>
        <v>#N/A</v>
      </c>
      <c r="X193" t="e">
        <f t="shared" si="26"/>
        <v>#N/A</v>
      </c>
      <c r="Y193" t="e">
        <f t="shared" si="27"/>
        <v>#N/A</v>
      </c>
      <c r="Z193" t="e">
        <f t="shared" si="28"/>
        <v>#N/A</v>
      </c>
    </row>
    <row r="194" spans="1:26" x14ac:dyDescent="0.2">
      <c r="A194">
        <f t="shared" si="30"/>
        <v>37</v>
      </c>
      <c r="C194" t="e">
        <f t="shared" si="23"/>
        <v>#N/A</v>
      </c>
      <c r="D194" t="e">
        <f t="shared" si="24"/>
        <v>#N/A</v>
      </c>
      <c r="E194" t="e">
        <f t="shared" si="25"/>
        <v>#N/A</v>
      </c>
      <c r="F194" t="e">
        <f t="shared" si="33"/>
        <v>#N/A</v>
      </c>
      <c r="G194" t="e">
        <f t="shared" si="33"/>
        <v>#N/A</v>
      </c>
      <c r="H194" t="e">
        <f t="shared" si="33"/>
        <v>#N/A</v>
      </c>
      <c r="I194" t="e">
        <f t="shared" si="33"/>
        <v>#N/A</v>
      </c>
      <c r="J194" t="e">
        <f t="shared" si="33"/>
        <v>#N/A</v>
      </c>
      <c r="K194" t="e">
        <f t="shared" si="33"/>
        <v>#N/A</v>
      </c>
      <c r="L194" t="e">
        <f t="shared" si="33"/>
        <v>#N/A</v>
      </c>
      <c r="M194" t="e">
        <f t="shared" si="33"/>
        <v>#N/A</v>
      </c>
      <c r="N194" t="e">
        <f t="shared" si="33"/>
        <v>#N/A</v>
      </c>
      <c r="O194" t="e">
        <f t="shared" si="33"/>
        <v>#N/A</v>
      </c>
      <c r="P194" t="e">
        <f t="shared" si="33"/>
        <v>#N/A</v>
      </c>
      <c r="Q194" t="e">
        <f t="shared" si="33"/>
        <v>#N/A</v>
      </c>
      <c r="R194" t="e">
        <f t="shared" si="33"/>
        <v>#N/A</v>
      </c>
      <c r="S194" t="e">
        <f t="shared" si="33"/>
        <v>#N/A</v>
      </c>
      <c r="T194" t="e">
        <f t="shared" si="33"/>
        <v>#N/A</v>
      </c>
      <c r="U194" t="e">
        <f t="shared" si="33"/>
        <v>#N/A</v>
      </c>
      <c r="V194" t="e">
        <f t="shared" si="33"/>
        <v>#N/A</v>
      </c>
      <c r="X194" t="e">
        <f t="shared" si="26"/>
        <v>#N/A</v>
      </c>
      <c r="Y194" t="e">
        <f t="shared" si="27"/>
        <v>#N/A</v>
      </c>
      <c r="Z194" t="e">
        <f t="shared" si="28"/>
        <v>#N/A</v>
      </c>
    </row>
    <row r="195" spans="1:26" x14ac:dyDescent="0.2">
      <c r="A195">
        <f t="shared" si="30"/>
        <v>37</v>
      </c>
      <c r="C195" t="e">
        <f t="shared" si="23"/>
        <v>#N/A</v>
      </c>
      <c r="D195" t="e">
        <f t="shared" si="24"/>
        <v>#N/A</v>
      </c>
      <c r="E195" t="e">
        <f t="shared" si="25"/>
        <v>#N/A</v>
      </c>
      <c r="F195" t="e">
        <f t="shared" si="33"/>
        <v>#N/A</v>
      </c>
      <c r="G195" t="e">
        <f t="shared" si="33"/>
        <v>#N/A</v>
      </c>
      <c r="H195" t="e">
        <f t="shared" si="33"/>
        <v>#N/A</v>
      </c>
      <c r="I195" t="e">
        <f t="shared" si="33"/>
        <v>#N/A</v>
      </c>
      <c r="J195" t="e">
        <f t="shared" si="33"/>
        <v>#N/A</v>
      </c>
      <c r="K195" t="e">
        <f t="shared" si="33"/>
        <v>#N/A</v>
      </c>
      <c r="L195" t="e">
        <f t="shared" si="33"/>
        <v>#N/A</v>
      </c>
      <c r="M195" t="e">
        <f t="shared" si="33"/>
        <v>#N/A</v>
      </c>
      <c r="N195" t="e">
        <f t="shared" si="33"/>
        <v>#N/A</v>
      </c>
      <c r="O195" t="e">
        <f t="shared" si="33"/>
        <v>#N/A</v>
      </c>
      <c r="P195" t="e">
        <f t="shared" si="33"/>
        <v>#N/A</v>
      </c>
      <c r="Q195" t="e">
        <f t="shared" si="33"/>
        <v>#N/A</v>
      </c>
      <c r="R195" t="e">
        <f t="shared" si="33"/>
        <v>#N/A</v>
      </c>
      <c r="S195" t="e">
        <f t="shared" si="33"/>
        <v>#N/A</v>
      </c>
      <c r="T195" t="e">
        <f t="shared" si="33"/>
        <v>#N/A</v>
      </c>
      <c r="U195" t="e">
        <f t="shared" si="33"/>
        <v>#N/A</v>
      </c>
      <c r="V195" t="e">
        <f t="shared" si="33"/>
        <v>#N/A</v>
      </c>
      <c r="X195" t="e">
        <f t="shared" si="26"/>
        <v>#N/A</v>
      </c>
      <c r="Y195" t="e">
        <f t="shared" si="27"/>
        <v>#N/A</v>
      </c>
      <c r="Z195" t="e">
        <f t="shared" si="28"/>
        <v>#N/A</v>
      </c>
    </row>
    <row r="196" spans="1:26" x14ac:dyDescent="0.2">
      <c r="A196">
        <f t="shared" si="30"/>
        <v>37</v>
      </c>
      <c r="C196" t="e">
        <f t="shared" si="23"/>
        <v>#N/A</v>
      </c>
      <c r="D196" t="e">
        <f t="shared" si="24"/>
        <v>#N/A</v>
      </c>
      <c r="E196" t="e">
        <f t="shared" si="25"/>
        <v>#N/A</v>
      </c>
      <c r="F196" t="e">
        <f t="shared" si="33"/>
        <v>#N/A</v>
      </c>
      <c r="G196" t="e">
        <f t="shared" si="33"/>
        <v>#N/A</v>
      </c>
      <c r="H196" t="e">
        <f t="shared" si="33"/>
        <v>#N/A</v>
      </c>
      <c r="I196" t="e">
        <f t="shared" si="33"/>
        <v>#N/A</v>
      </c>
      <c r="J196" t="e">
        <f t="shared" si="33"/>
        <v>#N/A</v>
      </c>
      <c r="K196" t="e">
        <f t="shared" si="33"/>
        <v>#N/A</v>
      </c>
      <c r="L196" t="e">
        <f t="shared" si="33"/>
        <v>#N/A</v>
      </c>
      <c r="M196" t="e">
        <f t="shared" si="33"/>
        <v>#N/A</v>
      </c>
      <c r="N196" t="e">
        <f t="shared" si="33"/>
        <v>#N/A</v>
      </c>
      <c r="O196" t="e">
        <f t="shared" si="33"/>
        <v>#N/A</v>
      </c>
      <c r="P196" t="e">
        <f t="shared" si="33"/>
        <v>#N/A</v>
      </c>
      <c r="Q196" t="e">
        <f t="shared" si="33"/>
        <v>#N/A</v>
      </c>
      <c r="R196" t="e">
        <f t="shared" si="33"/>
        <v>#N/A</v>
      </c>
      <c r="S196" t="e">
        <f t="shared" si="33"/>
        <v>#N/A</v>
      </c>
      <c r="T196" t="e">
        <f t="shared" si="33"/>
        <v>#N/A</v>
      </c>
      <c r="U196" t="e">
        <f t="shared" si="33"/>
        <v>#N/A</v>
      </c>
      <c r="V196" t="e">
        <f t="shared" si="33"/>
        <v>#N/A</v>
      </c>
      <c r="X196" t="e">
        <f t="shared" si="26"/>
        <v>#N/A</v>
      </c>
      <c r="Y196" t="e">
        <f t="shared" si="27"/>
        <v>#N/A</v>
      </c>
      <c r="Z196" t="e">
        <f t="shared" si="28"/>
        <v>#N/A</v>
      </c>
    </row>
    <row r="197" spans="1:26" x14ac:dyDescent="0.2">
      <c r="A197">
        <f t="shared" si="30"/>
        <v>37</v>
      </c>
      <c r="C197" t="e">
        <f t="shared" si="23"/>
        <v>#N/A</v>
      </c>
      <c r="D197" t="e">
        <f t="shared" si="24"/>
        <v>#N/A</v>
      </c>
      <c r="E197" t="e">
        <f t="shared" si="25"/>
        <v>#N/A</v>
      </c>
      <c r="F197" t="e">
        <f t="shared" si="33"/>
        <v>#N/A</v>
      </c>
      <c r="G197" t="e">
        <f t="shared" si="33"/>
        <v>#N/A</v>
      </c>
      <c r="H197" t="e">
        <f t="shared" si="33"/>
        <v>#N/A</v>
      </c>
      <c r="I197" t="e">
        <f t="shared" si="33"/>
        <v>#N/A</v>
      </c>
      <c r="J197" t="e">
        <f t="shared" si="33"/>
        <v>#N/A</v>
      </c>
      <c r="K197" t="e">
        <f t="shared" si="33"/>
        <v>#N/A</v>
      </c>
      <c r="L197" t="e">
        <f t="shared" si="33"/>
        <v>#N/A</v>
      </c>
      <c r="M197" t="e">
        <f t="shared" si="33"/>
        <v>#N/A</v>
      </c>
      <c r="N197" t="e">
        <f t="shared" si="33"/>
        <v>#N/A</v>
      </c>
      <c r="O197" t="e">
        <f t="shared" si="33"/>
        <v>#N/A</v>
      </c>
      <c r="P197" t="e">
        <f t="shared" si="33"/>
        <v>#N/A</v>
      </c>
      <c r="Q197" t="e">
        <f t="shared" si="33"/>
        <v>#N/A</v>
      </c>
      <c r="R197" t="e">
        <f t="shared" si="33"/>
        <v>#N/A</v>
      </c>
      <c r="S197" t="e">
        <f t="shared" si="33"/>
        <v>#N/A</v>
      </c>
      <c r="T197" t="e">
        <f t="shared" si="33"/>
        <v>#N/A</v>
      </c>
      <c r="U197" t="e">
        <f t="shared" si="33"/>
        <v>#N/A</v>
      </c>
      <c r="V197" t="e">
        <f t="shared" si="33"/>
        <v>#N/A</v>
      </c>
      <c r="X197" t="e">
        <f t="shared" si="26"/>
        <v>#N/A</v>
      </c>
      <c r="Y197" t="e">
        <f t="shared" si="27"/>
        <v>#N/A</v>
      </c>
      <c r="Z197" t="e">
        <f t="shared" si="28"/>
        <v>#N/A</v>
      </c>
    </row>
    <row r="198" spans="1:26" x14ac:dyDescent="0.2">
      <c r="A198">
        <f t="shared" si="30"/>
        <v>37</v>
      </c>
      <c r="C198" t="e">
        <f t="shared" si="23"/>
        <v>#N/A</v>
      </c>
      <c r="D198" t="e">
        <f t="shared" si="24"/>
        <v>#N/A</v>
      </c>
      <c r="E198" t="e">
        <f t="shared" si="25"/>
        <v>#N/A</v>
      </c>
      <c r="F198" t="e">
        <f t="shared" si="33"/>
        <v>#N/A</v>
      </c>
      <c r="G198" t="e">
        <f t="shared" si="33"/>
        <v>#N/A</v>
      </c>
      <c r="H198" t="e">
        <f t="shared" si="33"/>
        <v>#N/A</v>
      </c>
      <c r="I198" t="e">
        <f t="shared" si="33"/>
        <v>#N/A</v>
      </c>
      <c r="J198" t="e">
        <f t="shared" si="33"/>
        <v>#N/A</v>
      </c>
      <c r="K198" t="e">
        <f t="shared" si="33"/>
        <v>#N/A</v>
      </c>
      <c r="L198" t="e">
        <f t="shared" si="33"/>
        <v>#N/A</v>
      </c>
      <c r="M198" t="e">
        <f t="shared" si="33"/>
        <v>#N/A</v>
      </c>
      <c r="N198" t="e">
        <f t="shared" si="33"/>
        <v>#N/A</v>
      </c>
      <c r="O198" t="e">
        <f t="shared" si="33"/>
        <v>#N/A</v>
      </c>
      <c r="P198" t="e">
        <f t="shared" si="33"/>
        <v>#N/A</v>
      </c>
      <c r="Q198" t="e">
        <f t="shared" si="33"/>
        <v>#N/A</v>
      </c>
      <c r="R198" t="e">
        <f t="shared" si="33"/>
        <v>#N/A</v>
      </c>
      <c r="S198" t="e">
        <f t="shared" si="33"/>
        <v>#N/A</v>
      </c>
      <c r="T198" t="e">
        <f t="shared" si="33"/>
        <v>#N/A</v>
      </c>
      <c r="U198" t="e">
        <f t="shared" si="33"/>
        <v>#N/A</v>
      </c>
      <c r="V198" t="e">
        <f t="shared" si="33"/>
        <v>#N/A</v>
      </c>
      <c r="X198" t="e">
        <f t="shared" si="26"/>
        <v>#N/A</v>
      </c>
      <c r="Y198" t="e">
        <f t="shared" si="27"/>
        <v>#N/A</v>
      </c>
      <c r="Z198" t="e">
        <f t="shared" si="28"/>
        <v>#N/A</v>
      </c>
    </row>
    <row r="199" spans="1:26" x14ac:dyDescent="0.2">
      <c r="A199">
        <f t="shared" si="30"/>
        <v>36</v>
      </c>
      <c r="C199" t="e">
        <f t="shared" si="23"/>
        <v>#N/A</v>
      </c>
      <c r="D199" t="e">
        <f t="shared" si="24"/>
        <v>#N/A</v>
      </c>
      <c r="E199" t="e">
        <f t="shared" si="25"/>
        <v>#N/A</v>
      </c>
      <c r="F199" t="e">
        <f t="shared" si="33"/>
        <v>#N/A</v>
      </c>
      <c r="G199" t="e">
        <f t="shared" si="33"/>
        <v>#N/A</v>
      </c>
      <c r="H199" t="e">
        <f t="shared" si="33"/>
        <v>#N/A</v>
      </c>
      <c r="I199" t="e">
        <f t="shared" si="33"/>
        <v>#N/A</v>
      </c>
      <c r="J199" t="e">
        <f t="shared" si="33"/>
        <v>#N/A</v>
      </c>
      <c r="K199" t="e">
        <f t="shared" si="33"/>
        <v>#N/A</v>
      </c>
      <c r="L199" t="e">
        <f t="shared" si="33"/>
        <v>#N/A</v>
      </c>
      <c r="M199" t="e">
        <f t="shared" si="33"/>
        <v>#N/A</v>
      </c>
      <c r="N199" t="e">
        <f t="shared" si="33"/>
        <v>#N/A</v>
      </c>
      <c r="O199" t="e">
        <f t="shared" si="33"/>
        <v>#N/A</v>
      </c>
      <c r="P199" t="e">
        <f t="shared" si="33"/>
        <v>#N/A</v>
      </c>
      <c r="Q199" t="e">
        <f t="shared" si="33"/>
        <v>#N/A</v>
      </c>
      <c r="R199" t="e">
        <f t="shared" si="33"/>
        <v>#N/A</v>
      </c>
      <c r="S199" t="e">
        <f t="shared" si="33"/>
        <v>#N/A</v>
      </c>
      <c r="T199" t="e">
        <f t="shared" si="33"/>
        <v>#N/A</v>
      </c>
      <c r="U199" t="e">
        <f t="shared" si="33"/>
        <v>#N/A</v>
      </c>
      <c r="V199" t="e">
        <f t="shared" si="33"/>
        <v>#N/A</v>
      </c>
      <c r="X199" t="e">
        <f t="shared" si="26"/>
        <v>#N/A</v>
      </c>
      <c r="Y199" t="e">
        <f t="shared" si="27"/>
        <v>#N/A</v>
      </c>
      <c r="Z199" t="e">
        <f t="shared" si="28"/>
        <v>#N/A</v>
      </c>
    </row>
    <row r="200" spans="1:26" x14ac:dyDescent="0.2">
      <c r="A200">
        <f t="shared" si="30"/>
        <v>36</v>
      </c>
      <c r="C200" t="e">
        <f t="shared" ref="C200:C263" si="34">C$4*(1+C$3)^(-$A200+26)</f>
        <v>#N/A</v>
      </c>
      <c r="D200" t="e">
        <f t="shared" ref="D200:D263" si="35">D$4*(1+D$3)^(-$A200*D$1)</f>
        <v>#N/A</v>
      </c>
      <c r="E200" t="e">
        <f t="shared" ref="E200:T263" si="36">E$4*(1+E$3)^(-($A200+52*(E$1-1)))</f>
        <v>#N/A</v>
      </c>
      <c r="F200" t="e">
        <f t="shared" si="36"/>
        <v>#N/A</v>
      </c>
      <c r="G200" t="e">
        <f t="shared" si="36"/>
        <v>#N/A</v>
      </c>
      <c r="H200" t="e">
        <f t="shared" si="36"/>
        <v>#N/A</v>
      </c>
      <c r="I200" t="e">
        <f t="shared" si="36"/>
        <v>#N/A</v>
      </c>
      <c r="J200" t="e">
        <f t="shared" si="36"/>
        <v>#N/A</v>
      </c>
      <c r="K200" t="e">
        <f t="shared" si="36"/>
        <v>#N/A</v>
      </c>
      <c r="L200" t="e">
        <f t="shared" si="36"/>
        <v>#N/A</v>
      </c>
      <c r="M200" t="e">
        <f t="shared" si="36"/>
        <v>#N/A</v>
      </c>
      <c r="N200" t="e">
        <f t="shared" si="36"/>
        <v>#N/A</v>
      </c>
      <c r="O200" t="e">
        <f t="shared" si="36"/>
        <v>#N/A</v>
      </c>
      <c r="P200" t="e">
        <f t="shared" si="36"/>
        <v>#N/A</v>
      </c>
      <c r="Q200" t="e">
        <f t="shared" si="36"/>
        <v>#N/A</v>
      </c>
      <c r="R200" t="e">
        <f t="shared" si="36"/>
        <v>#N/A</v>
      </c>
      <c r="S200" t="e">
        <f t="shared" si="36"/>
        <v>#N/A</v>
      </c>
      <c r="T200" t="e">
        <f t="shared" si="36"/>
        <v>#N/A</v>
      </c>
      <c r="U200" t="e">
        <f t="shared" si="33"/>
        <v>#N/A</v>
      </c>
      <c r="V200" t="e">
        <f t="shared" si="33"/>
        <v>#N/A</v>
      </c>
      <c r="X200" t="e">
        <f t="shared" ref="X200:X263" si="37">100*(1+F$3)^(-($A200+52*(F$1-1)))</f>
        <v>#N/A</v>
      </c>
      <c r="Y200" t="e">
        <f t="shared" ref="Y200:Y263" si="38">100*(1+L$3)^(-($A200+52*(L$1-1)))</f>
        <v>#N/A</v>
      </c>
      <c r="Z200" t="e">
        <f t="shared" ref="Z200:Z263" si="39">100*(1+V$3)^(-($A200+52*(V$1-1)))</f>
        <v>#N/A</v>
      </c>
    </row>
    <row r="201" spans="1:26" x14ac:dyDescent="0.2">
      <c r="A201">
        <f t="shared" si="30"/>
        <v>36</v>
      </c>
      <c r="C201" t="e">
        <f t="shared" si="34"/>
        <v>#N/A</v>
      </c>
      <c r="D201" t="e">
        <f t="shared" si="35"/>
        <v>#N/A</v>
      </c>
      <c r="E201" t="e">
        <f t="shared" si="36"/>
        <v>#N/A</v>
      </c>
      <c r="F201" t="e">
        <f t="shared" si="33"/>
        <v>#N/A</v>
      </c>
      <c r="G201" t="e">
        <f t="shared" si="33"/>
        <v>#N/A</v>
      </c>
      <c r="H201" t="e">
        <f t="shared" si="33"/>
        <v>#N/A</v>
      </c>
      <c r="I201" t="e">
        <f t="shared" si="33"/>
        <v>#N/A</v>
      </c>
      <c r="J201" t="e">
        <f t="shared" si="33"/>
        <v>#N/A</v>
      </c>
      <c r="K201" t="e">
        <f t="shared" si="33"/>
        <v>#N/A</v>
      </c>
      <c r="L201" t="e">
        <f t="shared" si="33"/>
        <v>#N/A</v>
      </c>
      <c r="M201" t="e">
        <f t="shared" si="33"/>
        <v>#N/A</v>
      </c>
      <c r="N201" t="e">
        <f t="shared" si="33"/>
        <v>#N/A</v>
      </c>
      <c r="O201" t="e">
        <f t="shared" si="33"/>
        <v>#N/A</v>
      </c>
      <c r="P201" t="e">
        <f t="shared" si="33"/>
        <v>#N/A</v>
      </c>
      <c r="Q201" t="e">
        <f t="shared" si="33"/>
        <v>#N/A</v>
      </c>
      <c r="R201" t="e">
        <f t="shared" si="33"/>
        <v>#N/A</v>
      </c>
      <c r="S201" t="e">
        <f t="shared" si="33"/>
        <v>#N/A</v>
      </c>
      <c r="T201" t="e">
        <f t="shared" si="33"/>
        <v>#N/A</v>
      </c>
      <c r="U201" t="e">
        <f t="shared" si="33"/>
        <v>#N/A</v>
      </c>
      <c r="V201" t="e">
        <f t="shared" si="33"/>
        <v>#N/A</v>
      </c>
      <c r="X201" t="e">
        <f t="shared" si="37"/>
        <v>#N/A</v>
      </c>
      <c r="Y201" t="e">
        <f t="shared" si="38"/>
        <v>#N/A</v>
      </c>
      <c r="Z201" t="e">
        <f t="shared" si="39"/>
        <v>#N/A</v>
      </c>
    </row>
    <row r="202" spans="1:26" x14ac:dyDescent="0.2">
      <c r="A202">
        <f t="shared" si="30"/>
        <v>36</v>
      </c>
      <c r="C202" t="e">
        <f t="shared" si="34"/>
        <v>#N/A</v>
      </c>
      <c r="D202" t="e">
        <f t="shared" si="35"/>
        <v>#N/A</v>
      </c>
      <c r="E202" t="e">
        <f t="shared" si="36"/>
        <v>#N/A</v>
      </c>
      <c r="F202" t="e">
        <f t="shared" si="33"/>
        <v>#N/A</v>
      </c>
      <c r="G202" t="e">
        <f t="shared" si="33"/>
        <v>#N/A</v>
      </c>
      <c r="H202" t="e">
        <f t="shared" si="33"/>
        <v>#N/A</v>
      </c>
      <c r="I202" t="e">
        <f t="shared" si="33"/>
        <v>#N/A</v>
      </c>
      <c r="J202" t="e">
        <f t="shared" si="33"/>
        <v>#N/A</v>
      </c>
      <c r="K202" t="e">
        <f t="shared" si="33"/>
        <v>#N/A</v>
      </c>
      <c r="L202" t="e">
        <f t="shared" si="33"/>
        <v>#N/A</v>
      </c>
      <c r="M202" t="e">
        <f t="shared" si="33"/>
        <v>#N/A</v>
      </c>
      <c r="N202" t="e">
        <f t="shared" si="33"/>
        <v>#N/A</v>
      </c>
      <c r="O202" t="e">
        <f t="shared" si="33"/>
        <v>#N/A</v>
      </c>
      <c r="P202" t="e">
        <f t="shared" si="33"/>
        <v>#N/A</v>
      </c>
      <c r="Q202" t="e">
        <f t="shared" si="33"/>
        <v>#N/A</v>
      </c>
      <c r="R202" t="e">
        <f t="shared" si="33"/>
        <v>#N/A</v>
      </c>
      <c r="S202" t="e">
        <f t="shared" si="33"/>
        <v>#N/A</v>
      </c>
      <c r="T202" t="e">
        <f t="shared" si="33"/>
        <v>#N/A</v>
      </c>
      <c r="U202" t="e">
        <f t="shared" si="33"/>
        <v>#N/A</v>
      </c>
      <c r="V202" t="e">
        <f t="shared" si="33"/>
        <v>#N/A</v>
      </c>
      <c r="X202" t="e">
        <f t="shared" si="37"/>
        <v>#N/A</v>
      </c>
      <c r="Y202" t="e">
        <f t="shared" si="38"/>
        <v>#N/A</v>
      </c>
      <c r="Z202" t="e">
        <f t="shared" si="39"/>
        <v>#N/A</v>
      </c>
    </row>
    <row r="203" spans="1:26" x14ac:dyDescent="0.2">
      <c r="A203">
        <f t="shared" si="30"/>
        <v>36</v>
      </c>
      <c r="C203" t="e">
        <f t="shared" si="34"/>
        <v>#N/A</v>
      </c>
      <c r="D203" t="e">
        <f t="shared" si="35"/>
        <v>#N/A</v>
      </c>
      <c r="E203" t="e">
        <f t="shared" si="36"/>
        <v>#N/A</v>
      </c>
      <c r="F203" t="e">
        <f t="shared" si="33"/>
        <v>#N/A</v>
      </c>
      <c r="G203" t="e">
        <f t="shared" si="33"/>
        <v>#N/A</v>
      </c>
      <c r="H203" t="e">
        <f t="shared" si="33"/>
        <v>#N/A</v>
      </c>
      <c r="I203" t="e">
        <f t="shared" si="33"/>
        <v>#N/A</v>
      </c>
      <c r="J203" t="e">
        <f t="shared" si="33"/>
        <v>#N/A</v>
      </c>
      <c r="K203" t="e">
        <f t="shared" si="33"/>
        <v>#N/A</v>
      </c>
      <c r="L203" t="e">
        <f t="shared" si="33"/>
        <v>#N/A</v>
      </c>
      <c r="M203" t="e">
        <f t="shared" si="33"/>
        <v>#N/A</v>
      </c>
      <c r="N203" t="e">
        <f t="shared" si="33"/>
        <v>#N/A</v>
      </c>
      <c r="O203" t="e">
        <f t="shared" si="33"/>
        <v>#N/A</v>
      </c>
      <c r="P203" t="e">
        <f t="shared" si="33"/>
        <v>#N/A</v>
      </c>
      <c r="Q203" t="e">
        <f t="shared" si="33"/>
        <v>#N/A</v>
      </c>
      <c r="R203" t="e">
        <f t="shared" si="33"/>
        <v>#N/A</v>
      </c>
      <c r="S203" t="e">
        <f t="shared" si="33"/>
        <v>#N/A</v>
      </c>
      <c r="T203" t="e">
        <f t="shared" si="33"/>
        <v>#N/A</v>
      </c>
      <c r="U203" t="e">
        <f t="shared" si="33"/>
        <v>#N/A</v>
      </c>
      <c r="V203" t="e">
        <f t="shared" si="33"/>
        <v>#N/A</v>
      </c>
      <c r="X203" t="e">
        <f t="shared" si="37"/>
        <v>#N/A</v>
      </c>
      <c r="Y203" t="e">
        <f t="shared" si="38"/>
        <v>#N/A</v>
      </c>
      <c r="Z203" t="e">
        <f t="shared" si="39"/>
        <v>#N/A</v>
      </c>
    </row>
    <row r="204" spans="1:26" x14ac:dyDescent="0.2">
      <c r="A204">
        <f t="shared" si="30"/>
        <v>36</v>
      </c>
      <c r="C204" t="e">
        <f t="shared" si="34"/>
        <v>#N/A</v>
      </c>
      <c r="D204" t="e">
        <f t="shared" si="35"/>
        <v>#N/A</v>
      </c>
      <c r="E204" t="e">
        <f t="shared" si="36"/>
        <v>#N/A</v>
      </c>
      <c r="F204" t="e">
        <f t="shared" ref="F204:V218" si="40">F$4*(1+F$3)^(-($A204+52*(F$1-1)))</f>
        <v>#N/A</v>
      </c>
      <c r="G204" t="e">
        <f t="shared" si="40"/>
        <v>#N/A</v>
      </c>
      <c r="H204" t="e">
        <f t="shared" si="40"/>
        <v>#N/A</v>
      </c>
      <c r="I204" t="e">
        <f t="shared" si="40"/>
        <v>#N/A</v>
      </c>
      <c r="J204" t="e">
        <f t="shared" si="40"/>
        <v>#N/A</v>
      </c>
      <c r="K204" t="e">
        <f t="shared" si="40"/>
        <v>#N/A</v>
      </c>
      <c r="L204" t="e">
        <f t="shared" si="40"/>
        <v>#N/A</v>
      </c>
      <c r="M204" t="e">
        <f t="shared" si="40"/>
        <v>#N/A</v>
      </c>
      <c r="N204" t="e">
        <f t="shared" si="40"/>
        <v>#N/A</v>
      </c>
      <c r="O204" t="e">
        <f t="shared" si="40"/>
        <v>#N/A</v>
      </c>
      <c r="P204" t="e">
        <f t="shared" si="40"/>
        <v>#N/A</v>
      </c>
      <c r="Q204" t="e">
        <f t="shared" si="40"/>
        <v>#N/A</v>
      </c>
      <c r="R204" t="e">
        <f t="shared" si="40"/>
        <v>#N/A</v>
      </c>
      <c r="S204" t="e">
        <f t="shared" si="40"/>
        <v>#N/A</v>
      </c>
      <c r="T204" t="e">
        <f t="shared" si="40"/>
        <v>#N/A</v>
      </c>
      <c r="U204" t="e">
        <f t="shared" si="40"/>
        <v>#N/A</v>
      </c>
      <c r="V204" t="e">
        <f t="shared" si="40"/>
        <v>#N/A</v>
      </c>
      <c r="X204" t="e">
        <f t="shared" si="37"/>
        <v>#N/A</v>
      </c>
      <c r="Y204" t="e">
        <f t="shared" si="38"/>
        <v>#N/A</v>
      </c>
      <c r="Z204" t="e">
        <f t="shared" si="39"/>
        <v>#N/A</v>
      </c>
    </row>
    <row r="205" spans="1:26" x14ac:dyDescent="0.2">
      <c r="A205">
        <f t="shared" si="30"/>
        <v>36</v>
      </c>
      <c r="C205" t="e">
        <f t="shared" si="34"/>
        <v>#N/A</v>
      </c>
      <c r="D205" t="e">
        <f t="shared" si="35"/>
        <v>#N/A</v>
      </c>
      <c r="E205" t="e">
        <f t="shared" si="36"/>
        <v>#N/A</v>
      </c>
      <c r="F205" t="e">
        <f t="shared" si="40"/>
        <v>#N/A</v>
      </c>
      <c r="G205" t="e">
        <f t="shared" si="40"/>
        <v>#N/A</v>
      </c>
      <c r="H205" t="e">
        <f t="shared" si="40"/>
        <v>#N/A</v>
      </c>
      <c r="I205" t="e">
        <f t="shared" si="40"/>
        <v>#N/A</v>
      </c>
      <c r="J205" t="e">
        <f t="shared" si="40"/>
        <v>#N/A</v>
      </c>
      <c r="K205" t="e">
        <f t="shared" si="40"/>
        <v>#N/A</v>
      </c>
      <c r="L205" t="e">
        <f t="shared" si="40"/>
        <v>#N/A</v>
      </c>
      <c r="M205" t="e">
        <f t="shared" si="40"/>
        <v>#N/A</v>
      </c>
      <c r="N205" t="e">
        <f t="shared" si="40"/>
        <v>#N/A</v>
      </c>
      <c r="O205" t="e">
        <f t="shared" si="40"/>
        <v>#N/A</v>
      </c>
      <c r="P205" t="e">
        <f t="shared" si="40"/>
        <v>#N/A</v>
      </c>
      <c r="Q205" t="e">
        <f t="shared" si="40"/>
        <v>#N/A</v>
      </c>
      <c r="R205" t="e">
        <f t="shared" si="40"/>
        <v>#N/A</v>
      </c>
      <c r="S205" t="e">
        <f t="shared" si="40"/>
        <v>#N/A</v>
      </c>
      <c r="T205" t="e">
        <f t="shared" si="40"/>
        <v>#N/A</v>
      </c>
      <c r="U205" t="e">
        <f t="shared" si="40"/>
        <v>#N/A</v>
      </c>
      <c r="V205" t="e">
        <f t="shared" si="40"/>
        <v>#N/A</v>
      </c>
      <c r="X205" t="e">
        <f t="shared" si="37"/>
        <v>#N/A</v>
      </c>
      <c r="Y205" t="e">
        <f t="shared" si="38"/>
        <v>#N/A</v>
      </c>
      <c r="Z205" t="e">
        <f t="shared" si="39"/>
        <v>#N/A</v>
      </c>
    </row>
    <row r="206" spans="1:26" x14ac:dyDescent="0.2">
      <c r="A206">
        <f t="shared" si="30"/>
        <v>36</v>
      </c>
      <c r="C206" t="e">
        <f t="shared" si="34"/>
        <v>#N/A</v>
      </c>
      <c r="D206" t="e">
        <f t="shared" si="35"/>
        <v>#N/A</v>
      </c>
      <c r="E206" t="e">
        <f t="shared" si="36"/>
        <v>#N/A</v>
      </c>
      <c r="F206" t="e">
        <f t="shared" si="40"/>
        <v>#N/A</v>
      </c>
      <c r="G206" t="e">
        <f t="shared" si="40"/>
        <v>#N/A</v>
      </c>
      <c r="H206" t="e">
        <f t="shared" si="40"/>
        <v>#N/A</v>
      </c>
      <c r="I206" t="e">
        <f t="shared" si="40"/>
        <v>#N/A</v>
      </c>
      <c r="J206" t="e">
        <f t="shared" si="40"/>
        <v>#N/A</v>
      </c>
      <c r="K206" t="e">
        <f t="shared" si="40"/>
        <v>#N/A</v>
      </c>
      <c r="L206" t="e">
        <f t="shared" si="40"/>
        <v>#N/A</v>
      </c>
      <c r="M206" t="e">
        <f t="shared" si="40"/>
        <v>#N/A</v>
      </c>
      <c r="N206" t="e">
        <f t="shared" si="40"/>
        <v>#N/A</v>
      </c>
      <c r="O206" t="e">
        <f t="shared" si="40"/>
        <v>#N/A</v>
      </c>
      <c r="P206" t="e">
        <f t="shared" si="40"/>
        <v>#N/A</v>
      </c>
      <c r="Q206" t="e">
        <f t="shared" si="40"/>
        <v>#N/A</v>
      </c>
      <c r="R206" t="e">
        <f t="shared" si="40"/>
        <v>#N/A</v>
      </c>
      <c r="S206" t="e">
        <f t="shared" si="40"/>
        <v>#N/A</v>
      </c>
      <c r="T206" t="e">
        <f t="shared" si="40"/>
        <v>#N/A</v>
      </c>
      <c r="U206" t="e">
        <f t="shared" si="40"/>
        <v>#N/A</v>
      </c>
      <c r="V206" t="e">
        <f t="shared" si="40"/>
        <v>#N/A</v>
      </c>
      <c r="X206" t="e">
        <f t="shared" si="37"/>
        <v>#N/A</v>
      </c>
      <c r="Y206" t="e">
        <f t="shared" si="38"/>
        <v>#N/A</v>
      </c>
      <c r="Z206" t="e">
        <f t="shared" si="39"/>
        <v>#N/A</v>
      </c>
    </row>
    <row r="207" spans="1:26" x14ac:dyDescent="0.2">
      <c r="A207">
        <f t="shared" si="30"/>
        <v>36</v>
      </c>
      <c r="C207" t="e">
        <f t="shared" si="34"/>
        <v>#N/A</v>
      </c>
      <c r="D207" t="e">
        <f t="shared" si="35"/>
        <v>#N/A</v>
      </c>
      <c r="E207" t="e">
        <f t="shared" si="36"/>
        <v>#N/A</v>
      </c>
      <c r="F207" t="e">
        <f t="shared" si="40"/>
        <v>#N/A</v>
      </c>
      <c r="G207" t="e">
        <f t="shared" si="40"/>
        <v>#N/A</v>
      </c>
      <c r="H207" t="e">
        <f t="shared" si="40"/>
        <v>#N/A</v>
      </c>
      <c r="I207" t="e">
        <f t="shared" si="40"/>
        <v>#N/A</v>
      </c>
      <c r="J207" t="e">
        <f t="shared" si="40"/>
        <v>#N/A</v>
      </c>
      <c r="K207" t="e">
        <f t="shared" si="40"/>
        <v>#N/A</v>
      </c>
      <c r="L207" t="e">
        <f t="shared" si="40"/>
        <v>#N/A</v>
      </c>
      <c r="M207" t="e">
        <f t="shared" si="40"/>
        <v>#N/A</v>
      </c>
      <c r="N207" t="e">
        <f t="shared" si="40"/>
        <v>#N/A</v>
      </c>
      <c r="O207" t="e">
        <f t="shared" si="40"/>
        <v>#N/A</v>
      </c>
      <c r="P207" t="e">
        <f t="shared" si="40"/>
        <v>#N/A</v>
      </c>
      <c r="Q207" t="e">
        <f t="shared" si="40"/>
        <v>#N/A</v>
      </c>
      <c r="R207" t="e">
        <f t="shared" si="40"/>
        <v>#N/A</v>
      </c>
      <c r="S207" t="e">
        <f t="shared" si="40"/>
        <v>#N/A</v>
      </c>
      <c r="T207" t="e">
        <f t="shared" si="40"/>
        <v>#N/A</v>
      </c>
      <c r="U207" t="e">
        <f t="shared" si="40"/>
        <v>#N/A</v>
      </c>
      <c r="V207" t="e">
        <f t="shared" si="40"/>
        <v>#N/A</v>
      </c>
      <c r="X207" t="e">
        <f t="shared" si="37"/>
        <v>#N/A</v>
      </c>
      <c r="Y207" t="e">
        <f t="shared" si="38"/>
        <v>#N/A</v>
      </c>
      <c r="Z207" t="e">
        <f t="shared" si="39"/>
        <v>#N/A</v>
      </c>
    </row>
    <row r="208" spans="1:26" x14ac:dyDescent="0.2">
      <c r="A208">
        <f t="shared" si="30"/>
        <v>36</v>
      </c>
      <c r="C208" t="e">
        <f t="shared" si="34"/>
        <v>#N/A</v>
      </c>
      <c r="D208" t="e">
        <f t="shared" si="35"/>
        <v>#N/A</v>
      </c>
      <c r="E208" t="e">
        <f t="shared" si="36"/>
        <v>#N/A</v>
      </c>
      <c r="F208" t="e">
        <f t="shared" si="40"/>
        <v>#N/A</v>
      </c>
      <c r="G208" t="e">
        <f t="shared" si="40"/>
        <v>#N/A</v>
      </c>
      <c r="H208" t="e">
        <f t="shared" si="40"/>
        <v>#N/A</v>
      </c>
      <c r="I208" t="e">
        <f t="shared" si="40"/>
        <v>#N/A</v>
      </c>
      <c r="J208" t="e">
        <f t="shared" si="40"/>
        <v>#N/A</v>
      </c>
      <c r="K208" t="e">
        <f t="shared" si="40"/>
        <v>#N/A</v>
      </c>
      <c r="L208" t="e">
        <f t="shared" si="40"/>
        <v>#N/A</v>
      </c>
      <c r="M208" t="e">
        <f t="shared" si="40"/>
        <v>#N/A</v>
      </c>
      <c r="N208" t="e">
        <f t="shared" si="40"/>
        <v>#N/A</v>
      </c>
      <c r="O208" t="e">
        <f t="shared" si="40"/>
        <v>#N/A</v>
      </c>
      <c r="P208" t="e">
        <f t="shared" si="40"/>
        <v>#N/A</v>
      </c>
      <c r="Q208" t="e">
        <f t="shared" si="40"/>
        <v>#N/A</v>
      </c>
      <c r="R208" t="e">
        <f t="shared" si="40"/>
        <v>#N/A</v>
      </c>
      <c r="S208" t="e">
        <f t="shared" si="40"/>
        <v>#N/A</v>
      </c>
      <c r="T208" t="e">
        <f t="shared" si="40"/>
        <v>#N/A</v>
      </c>
      <c r="U208" t="e">
        <f t="shared" si="40"/>
        <v>#N/A</v>
      </c>
      <c r="V208" t="e">
        <f t="shared" si="40"/>
        <v>#N/A</v>
      </c>
      <c r="X208" t="e">
        <f t="shared" si="37"/>
        <v>#N/A</v>
      </c>
      <c r="Y208" t="e">
        <f t="shared" si="38"/>
        <v>#N/A</v>
      </c>
      <c r="Z208" t="e">
        <f t="shared" si="39"/>
        <v>#N/A</v>
      </c>
    </row>
    <row r="209" spans="1:26" x14ac:dyDescent="0.2">
      <c r="A209">
        <f t="shared" si="30"/>
        <v>36</v>
      </c>
      <c r="C209" t="e">
        <f t="shared" si="34"/>
        <v>#N/A</v>
      </c>
      <c r="D209" t="e">
        <f t="shared" si="35"/>
        <v>#N/A</v>
      </c>
      <c r="E209" t="e">
        <f t="shared" si="36"/>
        <v>#N/A</v>
      </c>
      <c r="F209" t="e">
        <f t="shared" si="40"/>
        <v>#N/A</v>
      </c>
      <c r="G209" t="e">
        <f t="shared" si="40"/>
        <v>#N/A</v>
      </c>
      <c r="H209" t="e">
        <f t="shared" si="40"/>
        <v>#N/A</v>
      </c>
      <c r="I209" t="e">
        <f t="shared" si="40"/>
        <v>#N/A</v>
      </c>
      <c r="J209" t="e">
        <f t="shared" si="40"/>
        <v>#N/A</v>
      </c>
      <c r="K209" t="e">
        <f t="shared" si="40"/>
        <v>#N/A</v>
      </c>
      <c r="L209" t="e">
        <f t="shared" si="40"/>
        <v>#N/A</v>
      </c>
      <c r="M209" t="e">
        <f t="shared" si="40"/>
        <v>#N/A</v>
      </c>
      <c r="N209" t="e">
        <f t="shared" si="40"/>
        <v>#N/A</v>
      </c>
      <c r="O209" t="e">
        <f t="shared" si="40"/>
        <v>#N/A</v>
      </c>
      <c r="P209" t="e">
        <f t="shared" si="40"/>
        <v>#N/A</v>
      </c>
      <c r="Q209" t="e">
        <f t="shared" si="40"/>
        <v>#N/A</v>
      </c>
      <c r="R209" t="e">
        <f t="shared" si="40"/>
        <v>#N/A</v>
      </c>
      <c r="S209" t="e">
        <f t="shared" si="40"/>
        <v>#N/A</v>
      </c>
      <c r="T209" t="e">
        <f t="shared" si="40"/>
        <v>#N/A</v>
      </c>
      <c r="U209" t="e">
        <f t="shared" si="40"/>
        <v>#N/A</v>
      </c>
      <c r="V209" t="e">
        <f t="shared" si="40"/>
        <v>#N/A</v>
      </c>
      <c r="X209" t="e">
        <f t="shared" si="37"/>
        <v>#N/A</v>
      </c>
      <c r="Y209" t="e">
        <f t="shared" si="38"/>
        <v>#N/A</v>
      </c>
      <c r="Z209" t="e">
        <f t="shared" si="39"/>
        <v>#N/A</v>
      </c>
    </row>
    <row r="210" spans="1:26" x14ac:dyDescent="0.2">
      <c r="A210">
        <f t="shared" si="30"/>
        <v>36</v>
      </c>
      <c r="C210" t="e">
        <f t="shared" si="34"/>
        <v>#N/A</v>
      </c>
      <c r="D210" t="e">
        <f t="shared" si="35"/>
        <v>#N/A</v>
      </c>
      <c r="E210" t="e">
        <f t="shared" si="36"/>
        <v>#N/A</v>
      </c>
      <c r="F210" t="e">
        <f t="shared" si="40"/>
        <v>#N/A</v>
      </c>
      <c r="G210" t="e">
        <f t="shared" si="40"/>
        <v>#N/A</v>
      </c>
      <c r="H210" t="e">
        <f t="shared" si="40"/>
        <v>#N/A</v>
      </c>
      <c r="I210" t="e">
        <f t="shared" si="40"/>
        <v>#N/A</v>
      </c>
      <c r="J210" t="e">
        <f t="shared" si="40"/>
        <v>#N/A</v>
      </c>
      <c r="K210" t="e">
        <f t="shared" si="40"/>
        <v>#N/A</v>
      </c>
      <c r="L210" t="e">
        <f t="shared" si="40"/>
        <v>#N/A</v>
      </c>
      <c r="M210" t="e">
        <f t="shared" si="40"/>
        <v>#N/A</v>
      </c>
      <c r="N210" t="e">
        <f t="shared" si="40"/>
        <v>#N/A</v>
      </c>
      <c r="O210" t="e">
        <f t="shared" si="40"/>
        <v>#N/A</v>
      </c>
      <c r="P210" t="e">
        <f t="shared" si="40"/>
        <v>#N/A</v>
      </c>
      <c r="Q210" t="e">
        <f t="shared" si="40"/>
        <v>#N/A</v>
      </c>
      <c r="R210" t="e">
        <f t="shared" si="40"/>
        <v>#N/A</v>
      </c>
      <c r="S210" t="e">
        <f t="shared" si="40"/>
        <v>#N/A</v>
      </c>
      <c r="T210" t="e">
        <f t="shared" si="40"/>
        <v>#N/A</v>
      </c>
      <c r="U210" t="e">
        <f t="shared" si="40"/>
        <v>#N/A</v>
      </c>
      <c r="V210" t="e">
        <f t="shared" si="40"/>
        <v>#N/A</v>
      </c>
      <c r="X210" t="e">
        <f t="shared" si="37"/>
        <v>#N/A</v>
      </c>
      <c r="Y210" t="e">
        <f t="shared" si="38"/>
        <v>#N/A</v>
      </c>
      <c r="Z210" t="e">
        <f t="shared" si="39"/>
        <v>#N/A</v>
      </c>
    </row>
    <row r="211" spans="1:26" x14ac:dyDescent="0.2">
      <c r="A211">
        <f t="shared" si="30"/>
        <v>35</v>
      </c>
      <c r="C211" t="e">
        <f t="shared" si="34"/>
        <v>#N/A</v>
      </c>
      <c r="D211" t="e">
        <f t="shared" si="35"/>
        <v>#N/A</v>
      </c>
      <c r="E211" t="e">
        <f t="shared" si="36"/>
        <v>#N/A</v>
      </c>
      <c r="F211" t="e">
        <f t="shared" si="40"/>
        <v>#N/A</v>
      </c>
      <c r="G211" t="e">
        <f t="shared" si="40"/>
        <v>#N/A</v>
      </c>
      <c r="H211" t="e">
        <f t="shared" si="40"/>
        <v>#N/A</v>
      </c>
      <c r="I211" t="e">
        <f t="shared" si="40"/>
        <v>#N/A</v>
      </c>
      <c r="J211" t="e">
        <f t="shared" si="40"/>
        <v>#N/A</v>
      </c>
      <c r="K211" t="e">
        <f t="shared" si="40"/>
        <v>#N/A</v>
      </c>
      <c r="L211" t="e">
        <f t="shared" si="40"/>
        <v>#N/A</v>
      </c>
      <c r="M211" t="e">
        <f t="shared" si="40"/>
        <v>#N/A</v>
      </c>
      <c r="N211" t="e">
        <f t="shared" si="40"/>
        <v>#N/A</v>
      </c>
      <c r="O211" t="e">
        <f t="shared" si="40"/>
        <v>#N/A</v>
      </c>
      <c r="P211" t="e">
        <f t="shared" si="40"/>
        <v>#N/A</v>
      </c>
      <c r="Q211" t="e">
        <f t="shared" si="40"/>
        <v>#N/A</v>
      </c>
      <c r="R211" t="e">
        <f t="shared" si="40"/>
        <v>#N/A</v>
      </c>
      <c r="S211" t="e">
        <f t="shared" si="40"/>
        <v>#N/A</v>
      </c>
      <c r="T211" t="e">
        <f t="shared" si="40"/>
        <v>#N/A</v>
      </c>
      <c r="U211" t="e">
        <f t="shared" si="40"/>
        <v>#N/A</v>
      </c>
      <c r="V211" t="e">
        <f t="shared" si="40"/>
        <v>#N/A</v>
      </c>
      <c r="X211" t="e">
        <f t="shared" si="37"/>
        <v>#N/A</v>
      </c>
      <c r="Y211" t="e">
        <f t="shared" si="38"/>
        <v>#N/A</v>
      </c>
      <c r="Z211" t="e">
        <f t="shared" si="39"/>
        <v>#N/A</v>
      </c>
    </row>
    <row r="212" spans="1:26" x14ac:dyDescent="0.2">
      <c r="A212">
        <f t="shared" ref="A212:A275" si="41">A200-1</f>
        <v>35</v>
      </c>
      <c r="C212" t="e">
        <f t="shared" si="34"/>
        <v>#N/A</v>
      </c>
      <c r="D212" t="e">
        <f t="shared" si="35"/>
        <v>#N/A</v>
      </c>
      <c r="E212" t="e">
        <f t="shared" si="36"/>
        <v>#N/A</v>
      </c>
      <c r="F212" t="e">
        <f t="shared" si="40"/>
        <v>#N/A</v>
      </c>
      <c r="G212" t="e">
        <f t="shared" si="40"/>
        <v>#N/A</v>
      </c>
      <c r="H212" t="e">
        <f t="shared" si="40"/>
        <v>#N/A</v>
      </c>
      <c r="I212" t="e">
        <f t="shared" si="40"/>
        <v>#N/A</v>
      </c>
      <c r="J212" t="e">
        <f t="shared" si="40"/>
        <v>#N/A</v>
      </c>
      <c r="K212" t="e">
        <f t="shared" si="40"/>
        <v>#N/A</v>
      </c>
      <c r="L212" t="e">
        <f t="shared" si="40"/>
        <v>#N/A</v>
      </c>
      <c r="M212" t="e">
        <f t="shared" si="40"/>
        <v>#N/A</v>
      </c>
      <c r="N212" t="e">
        <f t="shared" si="40"/>
        <v>#N/A</v>
      </c>
      <c r="O212" t="e">
        <f t="shared" si="40"/>
        <v>#N/A</v>
      </c>
      <c r="P212" t="e">
        <f t="shared" si="40"/>
        <v>#N/A</v>
      </c>
      <c r="Q212" t="e">
        <f t="shared" si="40"/>
        <v>#N/A</v>
      </c>
      <c r="R212" t="e">
        <f t="shared" si="40"/>
        <v>#N/A</v>
      </c>
      <c r="S212" t="e">
        <f t="shared" si="40"/>
        <v>#N/A</v>
      </c>
      <c r="T212" t="e">
        <f t="shared" si="40"/>
        <v>#N/A</v>
      </c>
      <c r="U212" t="e">
        <f t="shared" si="40"/>
        <v>#N/A</v>
      </c>
      <c r="V212" t="e">
        <f t="shared" si="40"/>
        <v>#N/A</v>
      </c>
      <c r="X212" t="e">
        <f t="shared" si="37"/>
        <v>#N/A</v>
      </c>
      <c r="Y212" t="e">
        <f t="shared" si="38"/>
        <v>#N/A</v>
      </c>
      <c r="Z212" t="e">
        <f t="shared" si="39"/>
        <v>#N/A</v>
      </c>
    </row>
    <row r="213" spans="1:26" x14ac:dyDescent="0.2">
      <c r="A213">
        <f t="shared" si="41"/>
        <v>35</v>
      </c>
      <c r="C213" t="e">
        <f t="shared" si="34"/>
        <v>#N/A</v>
      </c>
      <c r="D213" t="e">
        <f t="shared" si="35"/>
        <v>#N/A</v>
      </c>
      <c r="E213" t="e">
        <f t="shared" si="36"/>
        <v>#N/A</v>
      </c>
      <c r="F213" t="e">
        <f t="shared" si="40"/>
        <v>#N/A</v>
      </c>
      <c r="G213" t="e">
        <f t="shared" si="40"/>
        <v>#N/A</v>
      </c>
      <c r="H213" t="e">
        <f t="shared" si="40"/>
        <v>#N/A</v>
      </c>
      <c r="I213" t="e">
        <f t="shared" si="40"/>
        <v>#N/A</v>
      </c>
      <c r="J213" t="e">
        <f t="shared" si="40"/>
        <v>#N/A</v>
      </c>
      <c r="K213" t="e">
        <f t="shared" si="40"/>
        <v>#N/A</v>
      </c>
      <c r="L213" t="e">
        <f t="shared" si="40"/>
        <v>#N/A</v>
      </c>
      <c r="M213" t="e">
        <f t="shared" si="40"/>
        <v>#N/A</v>
      </c>
      <c r="N213" t="e">
        <f t="shared" si="40"/>
        <v>#N/A</v>
      </c>
      <c r="O213" t="e">
        <f t="shared" si="40"/>
        <v>#N/A</v>
      </c>
      <c r="P213" t="e">
        <f t="shared" si="40"/>
        <v>#N/A</v>
      </c>
      <c r="Q213" t="e">
        <f t="shared" si="40"/>
        <v>#N/A</v>
      </c>
      <c r="R213" t="e">
        <f t="shared" si="40"/>
        <v>#N/A</v>
      </c>
      <c r="S213" t="e">
        <f t="shared" si="40"/>
        <v>#N/A</v>
      </c>
      <c r="T213" t="e">
        <f t="shared" si="40"/>
        <v>#N/A</v>
      </c>
      <c r="U213" t="e">
        <f t="shared" si="40"/>
        <v>#N/A</v>
      </c>
      <c r="V213" t="e">
        <f t="shared" si="40"/>
        <v>#N/A</v>
      </c>
      <c r="X213" t="e">
        <f t="shared" si="37"/>
        <v>#N/A</v>
      </c>
      <c r="Y213" t="e">
        <f t="shared" si="38"/>
        <v>#N/A</v>
      </c>
      <c r="Z213" t="e">
        <f t="shared" si="39"/>
        <v>#N/A</v>
      </c>
    </row>
    <row r="214" spans="1:26" x14ac:dyDescent="0.2">
      <c r="A214">
        <f t="shared" si="41"/>
        <v>35</v>
      </c>
      <c r="C214" t="e">
        <f t="shared" si="34"/>
        <v>#N/A</v>
      </c>
      <c r="D214" t="e">
        <f t="shared" si="35"/>
        <v>#N/A</v>
      </c>
      <c r="E214" t="e">
        <f t="shared" si="36"/>
        <v>#N/A</v>
      </c>
      <c r="F214" t="e">
        <f t="shared" si="40"/>
        <v>#N/A</v>
      </c>
      <c r="G214" t="e">
        <f t="shared" si="40"/>
        <v>#N/A</v>
      </c>
      <c r="H214" t="e">
        <f t="shared" si="40"/>
        <v>#N/A</v>
      </c>
      <c r="I214" t="e">
        <f t="shared" si="40"/>
        <v>#N/A</v>
      </c>
      <c r="J214" t="e">
        <f t="shared" si="40"/>
        <v>#N/A</v>
      </c>
      <c r="K214" t="e">
        <f t="shared" si="40"/>
        <v>#N/A</v>
      </c>
      <c r="L214" t="e">
        <f t="shared" si="40"/>
        <v>#N/A</v>
      </c>
      <c r="M214" t="e">
        <f t="shared" si="40"/>
        <v>#N/A</v>
      </c>
      <c r="N214" t="e">
        <f t="shared" si="40"/>
        <v>#N/A</v>
      </c>
      <c r="O214" t="e">
        <f t="shared" si="40"/>
        <v>#N/A</v>
      </c>
      <c r="P214" t="e">
        <f t="shared" si="40"/>
        <v>#N/A</v>
      </c>
      <c r="Q214" t="e">
        <f t="shared" si="40"/>
        <v>#N/A</v>
      </c>
      <c r="R214" t="e">
        <f t="shared" si="40"/>
        <v>#N/A</v>
      </c>
      <c r="S214" t="e">
        <f t="shared" si="40"/>
        <v>#N/A</v>
      </c>
      <c r="T214" t="e">
        <f t="shared" si="40"/>
        <v>#N/A</v>
      </c>
      <c r="U214" t="e">
        <f t="shared" si="40"/>
        <v>#N/A</v>
      </c>
      <c r="V214" t="e">
        <f t="shared" si="40"/>
        <v>#N/A</v>
      </c>
      <c r="X214" t="e">
        <f t="shared" si="37"/>
        <v>#N/A</v>
      </c>
      <c r="Y214" t="e">
        <f t="shared" si="38"/>
        <v>#N/A</v>
      </c>
      <c r="Z214" t="e">
        <f t="shared" si="39"/>
        <v>#N/A</v>
      </c>
    </row>
    <row r="215" spans="1:26" x14ac:dyDescent="0.2">
      <c r="A215">
        <f t="shared" si="41"/>
        <v>35</v>
      </c>
      <c r="C215" t="e">
        <f t="shared" si="34"/>
        <v>#N/A</v>
      </c>
      <c r="D215" t="e">
        <f t="shared" si="35"/>
        <v>#N/A</v>
      </c>
      <c r="E215" t="e">
        <f t="shared" si="36"/>
        <v>#N/A</v>
      </c>
      <c r="F215" t="e">
        <f t="shared" si="40"/>
        <v>#N/A</v>
      </c>
      <c r="G215" t="e">
        <f t="shared" si="40"/>
        <v>#N/A</v>
      </c>
      <c r="H215" t="e">
        <f t="shared" si="40"/>
        <v>#N/A</v>
      </c>
      <c r="I215" t="e">
        <f t="shared" si="40"/>
        <v>#N/A</v>
      </c>
      <c r="J215" t="e">
        <f t="shared" si="40"/>
        <v>#N/A</v>
      </c>
      <c r="K215" t="e">
        <f t="shared" si="40"/>
        <v>#N/A</v>
      </c>
      <c r="L215" t="e">
        <f t="shared" si="40"/>
        <v>#N/A</v>
      </c>
      <c r="M215" t="e">
        <f t="shared" si="40"/>
        <v>#N/A</v>
      </c>
      <c r="N215" t="e">
        <f t="shared" si="40"/>
        <v>#N/A</v>
      </c>
      <c r="O215" t="e">
        <f t="shared" si="40"/>
        <v>#N/A</v>
      </c>
      <c r="P215" t="e">
        <f t="shared" si="40"/>
        <v>#N/A</v>
      </c>
      <c r="Q215" t="e">
        <f t="shared" si="40"/>
        <v>#N/A</v>
      </c>
      <c r="R215" t="e">
        <f t="shared" si="40"/>
        <v>#N/A</v>
      </c>
      <c r="S215" t="e">
        <f t="shared" si="40"/>
        <v>#N/A</v>
      </c>
      <c r="T215" t="e">
        <f t="shared" si="40"/>
        <v>#N/A</v>
      </c>
      <c r="U215" t="e">
        <f t="shared" si="40"/>
        <v>#N/A</v>
      </c>
      <c r="V215" t="e">
        <f t="shared" si="40"/>
        <v>#N/A</v>
      </c>
      <c r="X215" t="e">
        <f t="shared" si="37"/>
        <v>#N/A</v>
      </c>
      <c r="Y215" t="e">
        <f t="shared" si="38"/>
        <v>#N/A</v>
      </c>
      <c r="Z215" t="e">
        <f t="shared" si="39"/>
        <v>#N/A</v>
      </c>
    </row>
    <row r="216" spans="1:26" x14ac:dyDescent="0.2">
      <c r="A216">
        <f t="shared" si="41"/>
        <v>35</v>
      </c>
      <c r="C216" t="e">
        <f t="shared" si="34"/>
        <v>#N/A</v>
      </c>
      <c r="D216" t="e">
        <f t="shared" si="35"/>
        <v>#N/A</v>
      </c>
      <c r="E216" t="e">
        <f t="shared" si="36"/>
        <v>#N/A</v>
      </c>
      <c r="F216" t="e">
        <f t="shared" si="40"/>
        <v>#N/A</v>
      </c>
      <c r="G216" t="e">
        <f t="shared" si="40"/>
        <v>#N/A</v>
      </c>
      <c r="H216" t="e">
        <f t="shared" si="40"/>
        <v>#N/A</v>
      </c>
      <c r="I216" t="e">
        <f t="shared" si="40"/>
        <v>#N/A</v>
      </c>
      <c r="J216" t="e">
        <f t="shared" si="40"/>
        <v>#N/A</v>
      </c>
      <c r="K216" t="e">
        <f t="shared" si="40"/>
        <v>#N/A</v>
      </c>
      <c r="L216" t="e">
        <f t="shared" si="40"/>
        <v>#N/A</v>
      </c>
      <c r="M216" t="e">
        <f t="shared" si="40"/>
        <v>#N/A</v>
      </c>
      <c r="N216" t="e">
        <f t="shared" si="40"/>
        <v>#N/A</v>
      </c>
      <c r="O216" t="e">
        <f t="shared" si="40"/>
        <v>#N/A</v>
      </c>
      <c r="P216" t="e">
        <f t="shared" si="40"/>
        <v>#N/A</v>
      </c>
      <c r="Q216" t="e">
        <f t="shared" si="40"/>
        <v>#N/A</v>
      </c>
      <c r="R216" t="e">
        <f t="shared" si="40"/>
        <v>#N/A</v>
      </c>
      <c r="S216" t="e">
        <f t="shared" si="40"/>
        <v>#N/A</v>
      </c>
      <c r="T216" t="e">
        <f t="shared" si="40"/>
        <v>#N/A</v>
      </c>
      <c r="U216" t="e">
        <f t="shared" si="40"/>
        <v>#N/A</v>
      </c>
      <c r="V216" t="e">
        <f t="shared" si="40"/>
        <v>#N/A</v>
      </c>
      <c r="X216" t="e">
        <f t="shared" si="37"/>
        <v>#N/A</v>
      </c>
      <c r="Y216" t="e">
        <f t="shared" si="38"/>
        <v>#N/A</v>
      </c>
      <c r="Z216" t="e">
        <f t="shared" si="39"/>
        <v>#N/A</v>
      </c>
    </row>
    <row r="217" spans="1:26" x14ac:dyDescent="0.2">
      <c r="A217">
        <f t="shared" si="41"/>
        <v>35</v>
      </c>
      <c r="C217" t="e">
        <f t="shared" si="34"/>
        <v>#N/A</v>
      </c>
      <c r="D217" t="e">
        <f t="shared" si="35"/>
        <v>#N/A</v>
      </c>
      <c r="E217" t="e">
        <f t="shared" si="36"/>
        <v>#N/A</v>
      </c>
      <c r="F217" t="e">
        <f t="shared" si="40"/>
        <v>#N/A</v>
      </c>
      <c r="G217" t="e">
        <f t="shared" si="40"/>
        <v>#N/A</v>
      </c>
      <c r="H217" t="e">
        <f t="shared" si="40"/>
        <v>#N/A</v>
      </c>
      <c r="I217" t="e">
        <f t="shared" si="40"/>
        <v>#N/A</v>
      </c>
      <c r="J217" t="e">
        <f t="shared" si="40"/>
        <v>#N/A</v>
      </c>
      <c r="K217" t="e">
        <f t="shared" si="40"/>
        <v>#N/A</v>
      </c>
      <c r="L217" t="e">
        <f t="shared" si="40"/>
        <v>#N/A</v>
      </c>
      <c r="M217" t="e">
        <f t="shared" si="40"/>
        <v>#N/A</v>
      </c>
      <c r="N217" t="e">
        <f t="shared" si="40"/>
        <v>#N/A</v>
      </c>
      <c r="O217" t="e">
        <f t="shared" si="40"/>
        <v>#N/A</v>
      </c>
      <c r="P217" t="e">
        <f t="shared" si="40"/>
        <v>#N/A</v>
      </c>
      <c r="Q217" t="e">
        <f t="shared" si="40"/>
        <v>#N/A</v>
      </c>
      <c r="R217" t="e">
        <f t="shared" si="40"/>
        <v>#N/A</v>
      </c>
      <c r="S217" t="e">
        <f t="shared" si="40"/>
        <v>#N/A</v>
      </c>
      <c r="T217" t="e">
        <f t="shared" si="40"/>
        <v>#N/A</v>
      </c>
      <c r="U217" t="e">
        <f t="shared" si="40"/>
        <v>#N/A</v>
      </c>
      <c r="V217" t="e">
        <f t="shared" si="40"/>
        <v>#N/A</v>
      </c>
      <c r="X217" t="e">
        <f t="shared" si="37"/>
        <v>#N/A</v>
      </c>
      <c r="Y217" t="e">
        <f t="shared" si="38"/>
        <v>#N/A</v>
      </c>
      <c r="Z217" t="e">
        <f t="shared" si="39"/>
        <v>#N/A</v>
      </c>
    </row>
    <row r="218" spans="1:26" x14ac:dyDescent="0.2">
      <c r="A218">
        <f t="shared" si="41"/>
        <v>35</v>
      </c>
      <c r="C218" t="e">
        <f t="shared" si="34"/>
        <v>#N/A</v>
      </c>
      <c r="D218" t="e">
        <f t="shared" si="35"/>
        <v>#N/A</v>
      </c>
      <c r="E218" t="e">
        <f t="shared" si="36"/>
        <v>#N/A</v>
      </c>
      <c r="F218" t="e">
        <f t="shared" si="40"/>
        <v>#N/A</v>
      </c>
      <c r="G218" t="e">
        <f t="shared" si="40"/>
        <v>#N/A</v>
      </c>
      <c r="H218" t="e">
        <f t="shared" si="40"/>
        <v>#N/A</v>
      </c>
      <c r="I218" t="e">
        <f t="shared" si="40"/>
        <v>#N/A</v>
      </c>
      <c r="J218" t="e">
        <f t="shared" si="40"/>
        <v>#N/A</v>
      </c>
      <c r="K218" t="e">
        <f t="shared" si="40"/>
        <v>#N/A</v>
      </c>
      <c r="L218" t="e">
        <f t="shared" si="40"/>
        <v>#N/A</v>
      </c>
      <c r="M218" t="e">
        <f t="shared" si="40"/>
        <v>#N/A</v>
      </c>
      <c r="N218" t="e">
        <f t="shared" si="40"/>
        <v>#N/A</v>
      </c>
      <c r="O218" t="e">
        <f t="shared" si="40"/>
        <v>#N/A</v>
      </c>
      <c r="P218" t="e">
        <f t="shared" si="40"/>
        <v>#N/A</v>
      </c>
      <c r="Q218" t="e">
        <f t="shared" si="40"/>
        <v>#N/A</v>
      </c>
      <c r="R218" t="e">
        <f t="shared" si="40"/>
        <v>#N/A</v>
      </c>
      <c r="S218" t="e">
        <f t="shared" si="40"/>
        <v>#N/A</v>
      </c>
      <c r="T218" t="e">
        <f t="shared" si="40"/>
        <v>#N/A</v>
      </c>
      <c r="U218" t="e">
        <f t="shared" si="40"/>
        <v>#N/A</v>
      </c>
      <c r="V218" t="e">
        <f t="shared" si="40"/>
        <v>#N/A</v>
      </c>
      <c r="X218" t="e">
        <f t="shared" si="37"/>
        <v>#N/A</v>
      </c>
      <c r="Y218" t="e">
        <f t="shared" si="38"/>
        <v>#N/A</v>
      </c>
      <c r="Z218" t="e">
        <f t="shared" si="39"/>
        <v>#N/A</v>
      </c>
    </row>
    <row r="219" spans="1:26" x14ac:dyDescent="0.2">
      <c r="A219">
        <f t="shared" si="41"/>
        <v>35</v>
      </c>
      <c r="C219" t="e">
        <f t="shared" si="34"/>
        <v>#N/A</v>
      </c>
      <c r="D219" t="e">
        <f t="shared" si="35"/>
        <v>#N/A</v>
      </c>
      <c r="E219" t="e">
        <f t="shared" si="36"/>
        <v>#N/A</v>
      </c>
      <c r="F219" t="e">
        <f t="shared" ref="F219:V233" si="42">F$4*(1+F$3)^(-($A219+52*(F$1-1)))</f>
        <v>#N/A</v>
      </c>
      <c r="G219" t="e">
        <f t="shared" si="42"/>
        <v>#N/A</v>
      </c>
      <c r="H219" t="e">
        <f t="shared" si="42"/>
        <v>#N/A</v>
      </c>
      <c r="I219" t="e">
        <f t="shared" si="42"/>
        <v>#N/A</v>
      </c>
      <c r="J219" t="e">
        <f t="shared" si="42"/>
        <v>#N/A</v>
      </c>
      <c r="K219" t="e">
        <f t="shared" si="42"/>
        <v>#N/A</v>
      </c>
      <c r="L219" t="e">
        <f t="shared" si="42"/>
        <v>#N/A</v>
      </c>
      <c r="M219" t="e">
        <f t="shared" si="42"/>
        <v>#N/A</v>
      </c>
      <c r="N219" t="e">
        <f t="shared" si="42"/>
        <v>#N/A</v>
      </c>
      <c r="O219" t="e">
        <f t="shared" si="42"/>
        <v>#N/A</v>
      </c>
      <c r="P219" t="e">
        <f t="shared" si="42"/>
        <v>#N/A</v>
      </c>
      <c r="Q219" t="e">
        <f t="shared" si="42"/>
        <v>#N/A</v>
      </c>
      <c r="R219" t="e">
        <f t="shared" si="42"/>
        <v>#N/A</v>
      </c>
      <c r="S219" t="e">
        <f t="shared" si="42"/>
        <v>#N/A</v>
      </c>
      <c r="T219" t="e">
        <f t="shared" si="42"/>
        <v>#N/A</v>
      </c>
      <c r="U219" t="e">
        <f t="shared" si="42"/>
        <v>#N/A</v>
      </c>
      <c r="V219" t="e">
        <f t="shared" si="42"/>
        <v>#N/A</v>
      </c>
      <c r="X219" t="e">
        <f t="shared" si="37"/>
        <v>#N/A</v>
      </c>
      <c r="Y219" t="e">
        <f t="shared" si="38"/>
        <v>#N/A</v>
      </c>
      <c r="Z219" t="e">
        <f t="shared" si="39"/>
        <v>#N/A</v>
      </c>
    </row>
    <row r="220" spans="1:26" x14ac:dyDescent="0.2">
      <c r="A220">
        <f t="shared" si="41"/>
        <v>35</v>
      </c>
      <c r="C220" t="e">
        <f t="shared" si="34"/>
        <v>#N/A</v>
      </c>
      <c r="D220" t="e">
        <f t="shared" si="35"/>
        <v>#N/A</v>
      </c>
      <c r="E220" t="e">
        <f t="shared" si="36"/>
        <v>#N/A</v>
      </c>
      <c r="F220" t="e">
        <f t="shared" si="42"/>
        <v>#N/A</v>
      </c>
      <c r="G220" t="e">
        <f t="shared" si="42"/>
        <v>#N/A</v>
      </c>
      <c r="H220" t="e">
        <f t="shared" si="42"/>
        <v>#N/A</v>
      </c>
      <c r="I220" t="e">
        <f t="shared" si="42"/>
        <v>#N/A</v>
      </c>
      <c r="J220" t="e">
        <f t="shared" si="42"/>
        <v>#N/A</v>
      </c>
      <c r="K220" t="e">
        <f t="shared" si="42"/>
        <v>#N/A</v>
      </c>
      <c r="L220" t="e">
        <f t="shared" si="42"/>
        <v>#N/A</v>
      </c>
      <c r="M220" t="e">
        <f t="shared" si="42"/>
        <v>#N/A</v>
      </c>
      <c r="N220" t="e">
        <f t="shared" si="42"/>
        <v>#N/A</v>
      </c>
      <c r="O220" t="e">
        <f t="shared" si="42"/>
        <v>#N/A</v>
      </c>
      <c r="P220" t="e">
        <f t="shared" si="42"/>
        <v>#N/A</v>
      </c>
      <c r="Q220" t="e">
        <f t="shared" si="42"/>
        <v>#N/A</v>
      </c>
      <c r="R220" t="e">
        <f t="shared" si="42"/>
        <v>#N/A</v>
      </c>
      <c r="S220" t="e">
        <f t="shared" si="42"/>
        <v>#N/A</v>
      </c>
      <c r="T220" t="e">
        <f t="shared" si="42"/>
        <v>#N/A</v>
      </c>
      <c r="U220" t="e">
        <f t="shared" si="42"/>
        <v>#N/A</v>
      </c>
      <c r="V220" t="e">
        <f t="shared" si="42"/>
        <v>#N/A</v>
      </c>
      <c r="X220" t="e">
        <f t="shared" si="37"/>
        <v>#N/A</v>
      </c>
      <c r="Y220" t="e">
        <f t="shared" si="38"/>
        <v>#N/A</v>
      </c>
      <c r="Z220" t="e">
        <f t="shared" si="39"/>
        <v>#N/A</v>
      </c>
    </row>
    <row r="221" spans="1:26" x14ac:dyDescent="0.2">
      <c r="A221">
        <f t="shared" si="41"/>
        <v>35</v>
      </c>
      <c r="C221" t="e">
        <f t="shared" si="34"/>
        <v>#N/A</v>
      </c>
      <c r="D221" t="e">
        <f t="shared" si="35"/>
        <v>#N/A</v>
      </c>
      <c r="E221" t="e">
        <f t="shared" si="36"/>
        <v>#N/A</v>
      </c>
      <c r="F221" t="e">
        <f t="shared" si="42"/>
        <v>#N/A</v>
      </c>
      <c r="G221" t="e">
        <f t="shared" si="42"/>
        <v>#N/A</v>
      </c>
      <c r="H221" t="e">
        <f t="shared" si="42"/>
        <v>#N/A</v>
      </c>
      <c r="I221" t="e">
        <f t="shared" si="42"/>
        <v>#N/A</v>
      </c>
      <c r="J221" t="e">
        <f t="shared" si="42"/>
        <v>#N/A</v>
      </c>
      <c r="K221" t="e">
        <f t="shared" si="42"/>
        <v>#N/A</v>
      </c>
      <c r="L221" t="e">
        <f t="shared" si="42"/>
        <v>#N/A</v>
      </c>
      <c r="M221" t="e">
        <f t="shared" si="42"/>
        <v>#N/A</v>
      </c>
      <c r="N221" t="e">
        <f t="shared" si="42"/>
        <v>#N/A</v>
      </c>
      <c r="O221" t="e">
        <f t="shared" si="42"/>
        <v>#N/A</v>
      </c>
      <c r="P221" t="e">
        <f t="shared" si="42"/>
        <v>#N/A</v>
      </c>
      <c r="Q221" t="e">
        <f t="shared" si="42"/>
        <v>#N/A</v>
      </c>
      <c r="R221" t="e">
        <f t="shared" si="42"/>
        <v>#N/A</v>
      </c>
      <c r="S221" t="e">
        <f t="shared" si="42"/>
        <v>#N/A</v>
      </c>
      <c r="T221" t="e">
        <f t="shared" si="42"/>
        <v>#N/A</v>
      </c>
      <c r="U221" t="e">
        <f t="shared" si="42"/>
        <v>#N/A</v>
      </c>
      <c r="V221" t="e">
        <f t="shared" si="42"/>
        <v>#N/A</v>
      </c>
      <c r="X221" t="e">
        <f t="shared" si="37"/>
        <v>#N/A</v>
      </c>
      <c r="Y221" t="e">
        <f t="shared" si="38"/>
        <v>#N/A</v>
      </c>
      <c r="Z221" t="e">
        <f t="shared" si="39"/>
        <v>#N/A</v>
      </c>
    </row>
    <row r="222" spans="1:26" x14ac:dyDescent="0.2">
      <c r="A222">
        <f t="shared" si="41"/>
        <v>35</v>
      </c>
      <c r="C222" t="e">
        <f t="shared" si="34"/>
        <v>#N/A</v>
      </c>
      <c r="D222" t="e">
        <f t="shared" si="35"/>
        <v>#N/A</v>
      </c>
      <c r="E222" t="e">
        <f t="shared" si="36"/>
        <v>#N/A</v>
      </c>
      <c r="F222" t="e">
        <f t="shared" si="42"/>
        <v>#N/A</v>
      </c>
      <c r="G222" t="e">
        <f t="shared" si="42"/>
        <v>#N/A</v>
      </c>
      <c r="H222" t="e">
        <f t="shared" si="42"/>
        <v>#N/A</v>
      </c>
      <c r="I222" t="e">
        <f t="shared" si="42"/>
        <v>#N/A</v>
      </c>
      <c r="J222" t="e">
        <f t="shared" si="42"/>
        <v>#N/A</v>
      </c>
      <c r="K222" t="e">
        <f t="shared" si="42"/>
        <v>#N/A</v>
      </c>
      <c r="L222" t="e">
        <f t="shared" si="42"/>
        <v>#N/A</v>
      </c>
      <c r="M222" t="e">
        <f t="shared" si="42"/>
        <v>#N/A</v>
      </c>
      <c r="N222" t="e">
        <f t="shared" si="42"/>
        <v>#N/A</v>
      </c>
      <c r="O222" t="e">
        <f t="shared" si="42"/>
        <v>#N/A</v>
      </c>
      <c r="P222" t="e">
        <f t="shared" si="42"/>
        <v>#N/A</v>
      </c>
      <c r="Q222" t="e">
        <f t="shared" si="42"/>
        <v>#N/A</v>
      </c>
      <c r="R222" t="e">
        <f t="shared" si="42"/>
        <v>#N/A</v>
      </c>
      <c r="S222" t="e">
        <f t="shared" si="42"/>
        <v>#N/A</v>
      </c>
      <c r="T222" t="e">
        <f t="shared" si="42"/>
        <v>#N/A</v>
      </c>
      <c r="U222" t="e">
        <f t="shared" si="42"/>
        <v>#N/A</v>
      </c>
      <c r="V222" t="e">
        <f t="shared" si="42"/>
        <v>#N/A</v>
      </c>
      <c r="X222" t="e">
        <f t="shared" si="37"/>
        <v>#N/A</v>
      </c>
      <c r="Y222" t="e">
        <f t="shared" si="38"/>
        <v>#N/A</v>
      </c>
      <c r="Z222" t="e">
        <f t="shared" si="39"/>
        <v>#N/A</v>
      </c>
    </row>
    <row r="223" spans="1:26" x14ac:dyDescent="0.2">
      <c r="A223">
        <f t="shared" si="41"/>
        <v>34</v>
      </c>
      <c r="C223" t="e">
        <f t="shared" si="34"/>
        <v>#N/A</v>
      </c>
      <c r="D223" t="e">
        <f t="shared" si="35"/>
        <v>#N/A</v>
      </c>
      <c r="E223" t="e">
        <f t="shared" si="36"/>
        <v>#N/A</v>
      </c>
      <c r="F223" t="e">
        <f t="shared" si="42"/>
        <v>#N/A</v>
      </c>
      <c r="G223" t="e">
        <f t="shared" si="42"/>
        <v>#N/A</v>
      </c>
      <c r="H223" t="e">
        <f t="shared" si="42"/>
        <v>#N/A</v>
      </c>
      <c r="I223" t="e">
        <f t="shared" si="42"/>
        <v>#N/A</v>
      </c>
      <c r="J223" t="e">
        <f t="shared" si="42"/>
        <v>#N/A</v>
      </c>
      <c r="K223" t="e">
        <f t="shared" si="42"/>
        <v>#N/A</v>
      </c>
      <c r="L223" t="e">
        <f t="shared" si="42"/>
        <v>#N/A</v>
      </c>
      <c r="M223" t="e">
        <f t="shared" si="42"/>
        <v>#N/A</v>
      </c>
      <c r="N223" t="e">
        <f t="shared" si="42"/>
        <v>#N/A</v>
      </c>
      <c r="O223" t="e">
        <f t="shared" si="42"/>
        <v>#N/A</v>
      </c>
      <c r="P223" t="e">
        <f t="shared" si="42"/>
        <v>#N/A</v>
      </c>
      <c r="Q223" t="e">
        <f t="shared" si="42"/>
        <v>#N/A</v>
      </c>
      <c r="R223" t="e">
        <f t="shared" si="42"/>
        <v>#N/A</v>
      </c>
      <c r="S223" t="e">
        <f t="shared" si="42"/>
        <v>#N/A</v>
      </c>
      <c r="T223" t="e">
        <f t="shared" si="42"/>
        <v>#N/A</v>
      </c>
      <c r="U223" t="e">
        <f t="shared" si="42"/>
        <v>#N/A</v>
      </c>
      <c r="V223" t="e">
        <f t="shared" si="42"/>
        <v>#N/A</v>
      </c>
      <c r="X223" t="e">
        <f t="shared" si="37"/>
        <v>#N/A</v>
      </c>
      <c r="Y223" t="e">
        <f t="shared" si="38"/>
        <v>#N/A</v>
      </c>
      <c r="Z223" t="e">
        <f t="shared" si="39"/>
        <v>#N/A</v>
      </c>
    </row>
    <row r="224" spans="1:26" x14ac:dyDescent="0.2">
      <c r="A224">
        <f t="shared" si="41"/>
        <v>34</v>
      </c>
      <c r="C224" t="e">
        <f t="shared" si="34"/>
        <v>#N/A</v>
      </c>
      <c r="D224" t="e">
        <f t="shared" si="35"/>
        <v>#N/A</v>
      </c>
      <c r="E224" t="e">
        <f t="shared" si="36"/>
        <v>#N/A</v>
      </c>
      <c r="F224" t="e">
        <f t="shared" si="42"/>
        <v>#N/A</v>
      </c>
      <c r="G224" t="e">
        <f t="shared" si="42"/>
        <v>#N/A</v>
      </c>
      <c r="H224" t="e">
        <f t="shared" si="42"/>
        <v>#N/A</v>
      </c>
      <c r="I224" t="e">
        <f t="shared" si="42"/>
        <v>#N/A</v>
      </c>
      <c r="J224" t="e">
        <f t="shared" si="42"/>
        <v>#N/A</v>
      </c>
      <c r="K224" t="e">
        <f t="shared" si="42"/>
        <v>#N/A</v>
      </c>
      <c r="L224" t="e">
        <f t="shared" si="42"/>
        <v>#N/A</v>
      </c>
      <c r="M224" t="e">
        <f t="shared" si="42"/>
        <v>#N/A</v>
      </c>
      <c r="N224" t="e">
        <f t="shared" si="42"/>
        <v>#N/A</v>
      </c>
      <c r="O224" t="e">
        <f t="shared" si="42"/>
        <v>#N/A</v>
      </c>
      <c r="P224" t="e">
        <f t="shared" si="42"/>
        <v>#N/A</v>
      </c>
      <c r="Q224" t="e">
        <f t="shared" si="42"/>
        <v>#N/A</v>
      </c>
      <c r="R224" t="e">
        <f t="shared" si="42"/>
        <v>#N/A</v>
      </c>
      <c r="S224" t="e">
        <f t="shared" si="42"/>
        <v>#N/A</v>
      </c>
      <c r="T224" t="e">
        <f t="shared" si="42"/>
        <v>#N/A</v>
      </c>
      <c r="U224" t="e">
        <f t="shared" si="42"/>
        <v>#N/A</v>
      </c>
      <c r="V224" t="e">
        <f t="shared" si="42"/>
        <v>#N/A</v>
      </c>
      <c r="X224" t="e">
        <f t="shared" si="37"/>
        <v>#N/A</v>
      </c>
      <c r="Y224" t="e">
        <f t="shared" si="38"/>
        <v>#N/A</v>
      </c>
      <c r="Z224" t="e">
        <f t="shared" si="39"/>
        <v>#N/A</v>
      </c>
    </row>
    <row r="225" spans="1:26" x14ac:dyDescent="0.2">
      <c r="A225">
        <f t="shared" si="41"/>
        <v>34</v>
      </c>
      <c r="C225" t="e">
        <f t="shared" si="34"/>
        <v>#N/A</v>
      </c>
      <c r="D225" t="e">
        <f t="shared" si="35"/>
        <v>#N/A</v>
      </c>
      <c r="E225" t="e">
        <f t="shared" si="36"/>
        <v>#N/A</v>
      </c>
      <c r="F225" t="e">
        <f t="shared" si="42"/>
        <v>#N/A</v>
      </c>
      <c r="G225" t="e">
        <f t="shared" si="42"/>
        <v>#N/A</v>
      </c>
      <c r="H225" t="e">
        <f t="shared" si="42"/>
        <v>#N/A</v>
      </c>
      <c r="I225" t="e">
        <f t="shared" si="42"/>
        <v>#N/A</v>
      </c>
      <c r="J225" t="e">
        <f t="shared" si="42"/>
        <v>#N/A</v>
      </c>
      <c r="K225" t="e">
        <f t="shared" si="42"/>
        <v>#N/A</v>
      </c>
      <c r="L225" t="e">
        <f t="shared" si="42"/>
        <v>#N/A</v>
      </c>
      <c r="M225" t="e">
        <f t="shared" si="42"/>
        <v>#N/A</v>
      </c>
      <c r="N225" t="e">
        <f t="shared" si="42"/>
        <v>#N/A</v>
      </c>
      <c r="O225" t="e">
        <f t="shared" si="42"/>
        <v>#N/A</v>
      </c>
      <c r="P225" t="e">
        <f t="shared" si="42"/>
        <v>#N/A</v>
      </c>
      <c r="Q225" t="e">
        <f t="shared" si="42"/>
        <v>#N/A</v>
      </c>
      <c r="R225" t="e">
        <f t="shared" si="42"/>
        <v>#N/A</v>
      </c>
      <c r="S225" t="e">
        <f t="shared" si="42"/>
        <v>#N/A</v>
      </c>
      <c r="T225" t="e">
        <f t="shared" si="42"/>
        <v>#N/A</v>
      </c>
      <c r="U225" t="e">
        <f t="shared" si="42"/>
        <v>#N/A</v>
      </c>
      <c r="V225" t="e">
        <f t="shared" si="42"/>
        <v>#N/A</v>
      </c>
      <c r="X225" t="e">
        <f t="shared" si="37"/>
        <v>#N/A</v>
      </c>
      <c r="Y225" t="e">
        <f t="shared" si="38"/>
        <v>#N/A</v>
      </c>
      <c r="Z225" t="e">
        <f t="shared" si="39"/>
        <v>#N/A</v>
      </c>
    </row>
    <row r="226" spans="1:26" x14ac:dyDescent="0.2">
      <c r="A226">
        <f t="shared" si="41"/>
        <v>34</v>
      </c>
      <c r="C226" t="e">
        <f t="shared" si="34"/>
        <v>#N/A</v>
      </c>
      <c r="D226" t="e">
        <f t="shared" si="35"/>
        <v>#N/A</v>
      </c>
      <c r="E226" t="e">
        <f t="shared" si="36"/>
        <v>#N/A</v>
      </c>
      <c r="F226" t="e">
        <f t="shared" si="42"/>
        <v>#N/A</v>
      </c>
      <c r="G226" t="e">
        <f t="shared" si="42"/>
        <v>#N/A</v>
      </c>
      <c r="H226" t="e">
        <f t="shared" si="42"/>
        <v>#N/A</v>
      </c>
      <c r="I226" t="e">
        <f t="shared" si="42"/>
        <v>#N/A</v>
      </c>
      <c r="J226" t="e">
        <f t="shared" si="42"/>
        <v>#N/A</v>
      </c>
      <c r="K226" t="e">
        <f t="shared" si="42"/>
        <v>#N/A</v>
      </c>
      <c r="L226" t="e">
        <f t="shared" si="42"/>
        <v>#N/A</v>
      </c>
      <c r="M226" t="e">
        <f t="shared" si="42"/>
        <v>#N/A</v>
      </c>
      <c r="N226" t="e">
        <f t="shared" si="42"/>
        <v>#N/A</v>
      </c>
      <c r="O226" t="e">
        <f t="shared" si="42"/>
        <v>#N/A</v>
      </c>
      <c r="P226" t="e">
        <f t="shared" si="42"/>
        <v>#N/A</v>
      </c>
      <c r="Q226" t="e">
        <f t="shared" si="42"/>
        <v>#N/A</v>
      </c>
      <c r="R226" t="e">
        <f t="shared" si="42"/>
        <v>#N/A</v>
      </c>
      <c r="S226" t="e">
        <f t="shared" si="42"/>
        <v>#N/A</v>
      </c>
      <c r="T226" t="e">
        <f t="shared" si="42"/>
        <v>#N/A</v>
      </c>
      <c r="U226" t="e">
        <f t="shared" si="42"/>
        <v>#N/A</v>
      </c>
      <c r="V226" t="e">
        <f t="shared" si="42"/>
        <v>#N/A</v>
      </c>
      <c r="X226" t="e">
        <f t="shared" si="37"/>
        <v>#N/A</v>
      </c>
      <c r="Y226" t="e">
        <f t="shared" si="38"/>
        <v>#N/A</v>
      </c>
      <c r="Z226" t="e">
        <f t="shared" si="39"/>
        <v>#N/A</v>
      </c>
    </row>
    <row r="227" spans="1:26" x14ac:dyDescent="0.2">
      <c r="A227">
        <f t="shared" si="41"/>
        <v>34</v>
      </c>
      <c r="C227" t="e">
        <f t="shared" si="34"/>
        <v>#N/A</v>
      </c>
      <c r="D227" t="e">
        <f t="shared" si="35"/>
        <v>#N/A</v>
      </c>
      <c r="E227" t="e">
        <f t="shared" si="36"/>
        <v>#N/A</v>
      </c>
      <c r="F227" t="e">
        <f t="shared" si="42"/>
        <v>#N/A</v>
      </c>
      <c r="G227" t="e">
        <f t="shared" si="42"/>
        <v>#N/A</v>
      </c>
      <c r="H227" t="e">
        <f t="shared" si="42"/>
        <v>#N/A</v>
      </c>
      <c r="I227" t="e">
        <f t="shared" si="42"/>
        <v>#N/A</v>
      </c>
      <c r="J227" t="e">
        <f t="shared" si="42"/>
        <v>#N/A</v>
      </c>
      <c r="K227" t="e">
        <f t="shared" si="42"/>
        <v>#N/A</v>
      </c>
      <c r="L227" t="e">
        <f t="shared" si="42"/>
        <v>#N/A</v>
      </c>
      <c r="M227" t="e">
        <f t="shared" si="42"/>
        <v>#N/A</v>
      </c>
      <c r="N227" t="e">
        <f t="shared" si="42"/>
        <v>#N/A</v>
      </c>
      <c r="O227" t="e">
        <f t="shared" si="42"/>
        <v>#N/A</v>
      </c>
      <c r="P227" t="e">
        <f t="shared" si="42"/>
        <v>#N/A</v>
      </c>
      <c r="Q227" t="e">
        <f t="shared" si="42"/>
        <v>#N/A</v>
      </c>
      <c r="R227" t="e">
        <f t="shared" si="42"/>
        <v>#N/A</v>
      </c>
      <c r="S227" t="e">
        <f t="shared" si="42"/>
        <v>#N/A</v>
      </c>
      <c r="T227" t="e">
        <f t="shared" si="42"/>
        <v>#N/A</v>
      </c>
      <c r="U227" t="e">
        <f t="shared" si="42"/>
        <v>#N/A</v>
      </c>
      <c r="V227" t="e">
        <f t="shared" si="42"/>
        <v>#N/A</v>
      </c>
      <c r="X227" t="e">
        <f t="shared" si="37"/>
        <v>#N/A</v>
      </c>
      <c r="Y227" t="e">
        <f t="shared" si="38"/>
        <v>#N/A</v>
      </c>
      <c r="Z227" t="e">
        <f t="shared" si="39"/>
        <v>#N/A</v>
      </c>
    </row>
    <row r="228" spans="1:26" x14ac:dyDescent="0.2">
      <c r="A228">
        <f t="shared" si="41"/>
        <v>34</v>
      </c>
      <c r="C228" t="e">
        <f t="shared" si="34"/>
        <v>#N/A</v>
      </c>
      <c r="D228" t="e">
        <f t="shared" si="35"/>
        <v>#N/A</v>
      </c>
      <c r="E228" t="e">
        <f t="shared" si="36"/>
        <v>#N/A</v>
      </c>
      <c r="F228" t="e">
        <f t="shared" si="42"/>
        <v>#N/A</v>
      </c>
      <c r="G228" t="e">
        <f t="shared" si="42"/>
        <v>#N/A</v>
      </c>
      <c r="H228" t="e">
        <f t="shared" si="42"/>
        <v>#N/A</v>
      </c>
      <c r="I228" t="e">
        <f t="shared" si="42"/>
        <v>#N/A</v>
      </c>
      <c r="J228" t="e">
        <f t="shared" si="42"/>
        <v>#N/A</v>
      </c>
      <c r="K228" t="e">
        <f t="shared" si="42"/>
        <v>#N/A</v>
      </c>
      <c r="L228" t="e">
        <f t="shared" si="42"/>
        <v>#N/A</v>
      </c>
      <c r="M228" t="e">
        <f t="shared" si="42"/>
        <v>#N/A</v>
      </c>
      <c r="N228" t="e">
        <f t="shared" si="42"/>
        <v>#N/A</v>
      </c>
      <c r="O228" t="e">
        <f t="shared" si="42"/>
        <v>#N/A</v>
      </c>
      <c r="P228" t="e">
        <f t="shared" si="42"/>
        <v>#N/A</v>
      </c>
      <c r="Q228" t="e">
        <f t="shared" si="42"/>
        <v>#N/A</v>
      </c>
      <c r="R228" t="e">
        <f t="shared" si="42"/>
        <v>#N/A</v>
      </c>
      <c r="S228" t="e">
        <f t="shared" si="42"/>
        <v>#N/A</v>
      </c>
      <c r="T228" t="e">
        <f t="shared" si="42"/>
        <v>#N/A</v>
      </c>
      <c r="U228" t="e">
        <f t="shared" si="42"/>
        <v>#N/A</v>
      </c>
      <c r="V228" t="e">
        <f t="shared" si="42"/>
        <v>#N/A</v>
      </c>
      <c r="X228" t="e">
        <f t="shared" si="37"/>
        <v>#N/A</v>
      </c>
      <c r="Y228" t="e">
        <f t="shared" si="38"/>
        <v>#N/A</v>
      </c>
      <c r="Z228" t="e">
        <f t="shared" si="39"/>
        <v>#N/A</v>
      </c>
    </row>
    <row r="229" spans="1:26" x14ac:dyDescent="0.2">
      <c r="A229">
        <f t="shared" si="41"/>
        <v>34</v>
      </c>
      <c r="C229" t="e">
        <f t="shared" si="34"/>
        <v>#N/A</v>
      </c>
      <c r="D229" t="e">
        <f t="shared" si="35"/>
        <v>#N/A</v>
      </c>
      <c r="E229" t="e">
        <f t="shared" si="36"/>
        <v>#N/A</v>
      </c>
      <c r="F229" t="e">
        <f t="shared" si="42"/>
        <v>#N/A</v>
      </c>
      <c r="G229" t="e">
        <f t="shared" si="42"/>
        <v>#N/A</v>
      </c>
      <c r="H229" t="e">
        <f t="shared" si="42"/>
        <v>#N/A</v>
      </c>
      <c r="I229" t="e">
        <f t="shared" si="42"/>
        <v>#N/A</v>
      </c>
      <c r="J229" t="e">
        <f t="shared" si="42"/>
        <v>#N/A</v>
      </c>
      <c r="K229" t="e">
        <f t="shared" si="42"/>
        <v>#N/A</v>
      </c>
      <c r="L229" t="e">
        <f t="shared" si="42"/>
        <v>#N/A</v>
      </c>
      <c r="M229" t="e">
        <f t="shared" si="42"/>
        <v>#N/A</v>
      </c>
      <c r="N229" t="e">
        <f t="shared" si="42"/>
        <v>#N/A</v>
      </c>
      <c r="O229" t="e">
        <f t="shared" si="42"/>
        <v>#N/A</v>
      </c>
      <c r="P229" t="e">
        <f t="shared" si="42"/>
        <v>#N/A</v>
      </c>
      <c r="Q229" t="e">
        <f t="shared" si="42"/>
        <v>#N/A</v>
      </c>
      <c r="R229" t="e">
        <f t="shared" si="42"/>
        <v>#N/A</v>
      </c>
      <c r="S229" t="e">
        <f t="shared" si="42"/>
        <v>#N/A</v>
      </c>
      <c r="T229" t="e">
        <f t="shared" si="42"/>
        <v>#N/A</v>
      </c>
      <c r="U229" t="e">
        <f t="shared" si="42"/>
        <v>#N/A</v>
      </c>
      <c r="V229" t="e">
        <f t="shared" si="42"/>
        <v>#N/A</v>
      </c>
      <c r="X229" t="e">
        <f t="shared" si="37"/>
        <v>#N/A</v>
      </c>
      <c r="Y229" t="e">
        <f t="shared" si="38"/>
        <v>#N/A</v>
      </c>
      <c r="Z229" t="e">
        <f t="shared" si="39"/>
        <v>#N/A</v>
      </c>
    </row>
    <row r="230" spans="1:26" x14ac:dyDescent="0.2">
      <c r="A230">
        <f t="shared" si="41"/>
        <v>34</v>
      </c>
      <c r="C230" t="e">
        <f t="shared" si="34"/>
        <v>#N/A</v>
      </c>
      <c r="D230" t="e">
        <f t="shared" si="35"/>
        <v>#N/A</v>
      </c>
      <c r="E230" t="e">
        <f t="shared" si="36"/>
        <v>#N/A</v>
      </c>
      <c r="F230" t="e">
        <f t="shared" si="42"/>
        <v>#N/A</v>
      </c>
      <c r="G230" t="e">
        <f t="shared" si="42"/>
        <v>#N/A</v>
      </c>
      <c r="H230" t="e">
        <f t="shared" si="42"/>
        <v>#N/A</v>
      </c>
      <c r="I230" t="e">
        <f t="shared" si="42"/>
        <v>#N/A</v>
      </c>
      <c r="J230" t="e">
        <f t="shared" si="42"/>
        <v>#N/A</v>
      </c>
      <c r="K230" t="e">
        <f t="shared" si="42"/>
        <v>#N/A</v>
      </c>
      <c r="L230" t="e">
        <f t="shared" si="42"/>
        <v>#N/A</v>
      </c>
      <c r="M230" t="e">
        <f t="shared" si="42"/>
        <v>#N/A</v>
      </c>
      <c r="N230" t="e">
        <f t="shared" si="42"/>
        <v>#N/A</v>
      </c>
      <c r="O230" t="e">
        <f t="shared" si="42"/>
        <v>#N/A</v>
      </c>
      <c r="P230" t="e">
        <f t="shared" si="42"/>
        <v>#N/A</v>
      </c>
      <c r="Q230" t="e">
        <f t="shared" si="42"/>
        <v>#N/A</v>
      </c>
      <c r="R230" t="e">
        <f t="shared" si="42"/>
        <v>#N/A</v>
      </c>
      <c r="S230" t="e">
        <f t="shared" si="42"/>
        <v>#N/A</v>
      </c>
      <c r="T230" t="e">
        <f t="shared" si="42"/>
        <v>#N/A</v>
      </c>
      <c r="U230" t="e">
        <f t="shared" si="42"/>
        <v>#N/A</v>
      </c>
      <c r="V230" t="e">
        <f t="shared" si="42"/>
        <v>#N/A</v>
      </c>
      <c r="X230" t="e">
        <f t="shared" si="37"/>
        <v>#N/A</v>
      </c>
      <c r="Y230" t="e">
        <f t="shared" si="38"/>
        <v>#N/A</v>
      </c>
      <c r="Z230" t="e">
        <f t="shared" si="39"/>
        <v>#N/A</v>
      </c>
    </row>
    <row r="231" spans="1:26" x14ac:dyDescent="0.2">
      <c r="A231">
        <f t="shared" si="41"/>
        <v>34</v>
      </c>
      <c r="C231" t="e">
        <f t="shared" si="34"/>
        <v>#N/A</v>
      </c>
      <c r="D231" t="e">
        <f t="shared" si="35"/>
        <v>#N/A</v>
      </c>
      <c r="E231" t="e">
        <f t="shared" si="36"/>
        <v>#N/A</v>
      </c>
      <c r="F231" t="e">
        <f t="shared" si="42"/>
        <v>#N/A</v>
      </c>
      <c r="G231" t="e">
        <f t="shared" si="42"/>
        <v>#N/A</v>
      </c>
      <c r="H231" t="e">
        <f t="shared" si="42"/>
        <v>#N/A</v>
      </c>
      <c r="I231" t="e">
        <f t="shared" si="42"/>
        <v>#N/A</v>
      </c>
      <c r="J231" t="e">
        <f t="shared" si="42"/>
        <v>#N/A</v>
      </c>
      <c r="K231" t="e">
        <f t="shared" si="42"/>
        <v>#N/A</v>
      </c>
      <c r="L231" t="e">
        <f t="shared" si="42"/>
        <v>#N/A</v>
      </c>
      <c r="M231" t="e">
        <f t="shared" si="42"/>
        <v>#N/A</v>
      </c>
      <c r="N231" t="e">
        <f t="shared" si="42"/>
        <v>#N/A</v>
      </c>
      <c r="O231" t="e">
        <f t="shared" si="42"/>
        <v>#N/A</v>
      </c>
      <c r="P231" t="e">
        <f t="shared" si="42"/>
        <v>#N/A</v>
      </c>
      <c r="Q231" t="e">
        <f t="shared" si="42"/>
        <v>#N/A</v>
      </c>
      <c r="R231" t="e">
        <f t="shared" si="42"/>
        <v>#N/A</v>
      </c>
      <c r="S231" t="e">
        <f t="shared" si="42"/>
        <v>#N/A</v>
      </c>
      <c r="T231" t="e">
        <f t="shared" si="42"/>
        <v>#N/A</v>
      </c>
      <c r="U231" t="e">
        <f t="shared" si="42"/>
        <v>#N/A</v>
      </c>
      <c r="V231" t="e">
        <f t="shared" si="42"/>
        <v>#N/A</v>
      </c>
      <c r="X231" t="e">
        <f t="shared" si="37"/>
        <v>#N/A</v>
      </c>
      <c r="Y231" t="e">
        <f t="shared" si="38"/>
        <v>#N/A</v>
      </c>
      <c r="Z231" t="e">
        <f t="shared" si="39"/>
        <v>#N/A</v>
      </c>
    </row>
    <row r="232" spans="1:26" x14ac:dyDescent="0.2">
      <c r="A232">
        <f t="shared" si="41"/>
        <v>34</v>
      </c>
      <c r="C232" t="e">
        <f t="shared" si="34"/>
        <v>#N/A</v>
      </c>
      <c r="D232" t="e">
        <f t="shared" si="35"/>
        <v>#N/A</v>
      </c>
      <c r="E232" t="e">
        <f t="shared" si="36"/>
        <v>#N/A</v>
      </c>
      <c r="F232" t="e">
        <f t="shared" si="42"/>
        <v>#N/A</v>
      </c>
      <c r="G232" t="e">
        <f t="shared" si="42"/>
        <v>#N/A</v>
      </c>
      <c r="H232" t="e">
        <f t="shared" si="42"/>
        <v>#N/A</v>
      </c>
      <c r="I232" t="e">
        <f t="shared" si="42"/>
        <v>#N/A</v>
      </c>
      <c r="J232" t="e">
        <f t="shared" si="42"/>
        <v>#N/A</v>
      </c>
      <c r="K232" t="e">
        <f t="shared" si="42"/>
        <v>#N/A</v>
      </c>
      <c r="L232" t="e">
        <f t="shared" si="42"/>
        <v>#N/A</v>
      </c>
      <c r="M232" t="e">
        <f t="shared" si="42"/>
        <v>#N/A</v>
      </c>
      <c r="N232" t="e">
        <f t="shared" si="42"/>
        <v>#N/A</v>
      </c>
      <c r="O232" t="e">
        <f t="shared" si="42"/>
        <v>#N/A</v>
      </c>
      <c r="P232" t="e">
        <f t="shared" si="42"/>
        <v>#N/A</v>
      </c>
      <c r="Q232" t="e">
        <f t="shared" si="42"/>
        <v>#N/A</v>
      </c>
      <c r="R232" t="e">
        <f t="shared" si="42"/>
        <v>#N/A</v>
      </c>
      <c r="S232" t="e">
        <f t="shared" si="42"/>
        <v>#N/A</v>
      </c>
      <c r="T232" t="e">
        <f t="shared" si="42"/>
        <v>#N/A</v>
      </c>
      <c r="U232" t="e">
        <f t="shared" si="42"/>
        <v>#N/A</v>
      </c>
      <c r="V232" t="e">
        <f t="shared" si="42"/>
        <v>#N/A</v>
      </c>
      <c r="X232" t="e">
        <f t="shared" si="37"/>
        <v>#N/A</v>
      </c>
      <c r="Y232" t="e">
        <f t="shared" si="38"/>
        <v>#N/A</v>
      </c>
      <c r="Z232" t="e">
        <f t="shared" si="39"/>
        <v>#N/A</v>
      </c>
    </row>
    <row r="233" spans="1:26" x14ac:dyDescent="0.2">
      <c r="A233">
        <f t="shared" si="41"/>
        <v>34</v>
      </c>
      <c r="C233" t="e">
        <f t="shared" si="34"/>
        <v>#N/A</v>
      </c>
      <c r="D233" t="e">
        <f t="shared" si="35"/>
        <v>#N/A</v>
      </c>
      <c r="E233" t="e">
        <f t="shared" si="36"/>
        <v>#N/A</v>
      </c>
      <c r="F233" t="e">
        <f t="shared" si="42"/>
        <v>#N/A</v>
      </c>
      <c r="G233" t="e">
        <f t="shared" si="42"/>
        <v>#N/A</v>
      </c>
      <c r="H233" t="e">
        <f t="shared" si="42"/>
        <v>#N/A</v>
      </c>
      <c r="I233" t="e">
        <f t="shared" si="42"/>
        <v>#N/A</v>
      </c>
      <c r="J233" t="e">
        <f t="shared" si="42"/>
        <v>#N/A</v>
      </c>
      <c r="K233" t="e">
        <f t="shared" si="42"/>
        <v>#N/A</v>
      </c>
      <c r="L233" t="e">
        <f t="shared" si="42"/>
        <v>#N/A</v>
      </c>
      <c r="M233" t="e">
        <f t="shared" si="42"/>
        <v>#N/A</v>
      </c>
      <c r="N233" t="e">
        <f t="shared" si="42"/>
        <v>#N/A</v>
      </c>
      <c r="O233" t="e">
        <f t="shared" si="42"/>
        <v>#N/A</v>
      </c>
      <c r="P233" t="e">
        <f t="shared" si="42"/>
        <v>#N/A</v>
      </c>
      <c r="Q233" t="e">
        <f t="shared" si="42"/>
        <v>#N/A</v>
      </c>
      <c r="R233" t="e">
        <f t="shared" si="42"/>
        <v>#N/A</v>
      </c>
      <c r="S233" t="e">
        <f t="shared" si="42"/>
        <v>#N/A</v>
      </c>
      <c r="T233" t="e">
        <f t="shared" si="42"/>
        <v>#N/A</v>
      </c>
      <c r="U233" t="e">
        <f t="shared" si="42"/>
        <v>#N/A</v>
      </c>
      <c r="V233" t="e">
        <f t="shared" si="42"/>
        <v>#N/A</v>
      </c>
      <c r="X233" t="e">
        <f t="shared" si="37"/>
        <v>#N/A</v>
      </c>
      <c r="Y233" t="e">
        <f t="shared" si="38"/>
        <v>#N/A</v>
      </c>
      <c r="Z233" t="e">
        <f t="shared" si="39"/>
        <v>#N/A</v>
      </c>
    </row>
    <row r="234" spans="1:26" x14ac:dyDescent="0.2">
      <c r="A234">
        <f t="shared" si="41"/>
        <v>34</v>
      </c>
      <c r="C234" t="e">
        <f t="shared" si="34"/>
        <v>#N/A</v>
      </c>
      <c r="D234" t="e">
        <f t="shared" si="35"/>
        <v>#N/A</v>
      </c>
      <c r="E234" t="e">
        <f t="shared" si="36"/>
        <v>#N/A</v>
      </c>
      <c r="F234" t="e">
        <f t="shared" ref="F234:V248" si="43">F$4*(1+F$3)^(-($A234+52*(F$1-1)))</f>
        <v>#N/A</v>
      </c>
      <c r="G234" t="e">
        <f t="shared" si="43"/>
        <v>#N/A</v>
      </c>
      <c r="H234" t="e">
        <f t="shared" si="43"/>
        <v>#N/A</v>
      </c>
      <c r="I234" t="e">
        <f t="shared" si="43"/>
        <v>#N/A</v>
      </c>
      <c r="J234" t="e">
        <f t="shared" si="43"/>
        <v>#N/A</v>
      </c>
      <c r="K234" t="e">
        <f t="shared" si="43"/>
        <v>#N/A</v>
      </c>
      <c r="L234" t="e">
        <f t="shared" si="43"/>
        <v>#N/A</v>
      </c>
      <c r="M234" t="e">
        <f t="shared" si="43"/>
        <v>#N/A</v>
      </c>
      <c r="N234" t="e">
        <f t="shared" si="43"/>
        <v>#N/A</v>
      </c>
      <c r="O234" t="e">
        <f t="shared" si="43"/>
        <v>#N/A</v>
      </c>
      <c r="P234" t="e">
        <f t="shared" si="43"/>
        <v>#N/A</v>
      </c>
      <c r="Q234" t="e">
        <f t="shared" si="43"/>
        <v>#N/A</v>
      </c>
      <c r="R234" t="e">
        <f t="shared" si="43"/>
        <v>#N/A</v>
      </c>
      <c r="S234" t="e">
        <f t="shared" si="43"/>
        <v>#N/A</v>
      </c>
      <c r="T234" t="e">
        <f t="shared" si="43"/>
        <v>#N/A</v>
      </c>
      <c r="U234" t="e">
        <f t="shared" si="43"/>
        <v>#N/A</v>
      </c>
      <c r="V234" t="e">
        <f t="shared" si="43"/>
        <v>#N/A</v>
      </c>
      <c r="X234" t="e">
        <f t="shared" si="37"/>
        <v>#N/A</v>
      </c>
      <c r="Y234" t="e">
        <f t="shared" si="38"/>
        <v>#N/A</v>
      </c>
      <c r="Z234" t="e">
        <f t="shared" si="39"/>
        <v>#N/A</v>
      </c>
    </row>
    <row r="235" spans="1:26" x14ac:dyDescent="0.2">
      <c r="A235">
        <f t="shared" si="41"/>
        <v>33</v>
      </c>
      <c r="C235" t="e">
        <f t="shared" si="34"/>
        <v>#N/A</v>
      </c>
      <c r="D235" t="e">
        <f t="shared" si="35"/>
        <v>#N/A</v>
      </c>
      <c r="E235" t="e">
        <f t="shared" si="36"/>
        <v>#N/A</v>
      </c>
      <c r="F235" t="e">
        <f t="shared" si="43"/>
        <v>#N/A</v>
      </c>
      <c r="G235" t="e">
        <f t="shared" si="43"/>
        <v>#N/A</v>
      </c>
      <c r="H235" t="e">
        <f t="shared" si="43"/>
        <v>#N/A</v>
      </c>
      <c r="I235" t="e">
        <f t="shared" si="43"/>
        <v>#N/A</v>
      </c>
      <c r="J235" t="e">
        <f t="shared" si="43"/>
        <v>#N/A</v>
      </c>
      <c r="K235" t="e">
        <f t="shared" si="43"/>
        <v>#N/A</v>
      </c>
      <c r="L235" t="e">
        <f t="shared" si="43"/>
        <v>#N/A</v>
      </c>
      <c r="M235" t="e">
        <f t="shared" si="43"/>
        <v>#N/A</v>
      </c>
      <c r="N235" t="e">
        <f t="shared" si="43"/>
        <v>#N/A</v>
      </c>
      <c r="O235" t="e">
        <f t="shared" si="43"/>
        <v>#N/A</v>
      </c>
      <c r="P235" t="e">
        <f t="shared" si="43"/>
        <v>#N/A</v>
      </c>
      <c r="Q235" t="e">
        <f t="shared" si="43"/>
        <v>#N/A</v>
      </c>
      <c r="R235" t="e">
        <f t="shared" si="43"/>
        <v>#N/A</v>
      </c>
      <c r="S235" t="e">
        <f t="shared" si="43"/>
        <v>#N/A</v>
      </c>
      <c r="T235" t="e">
        <f t="shared" si="43"/>
        <v>#N/A</v>
      </c>
      <c r="U235" t="e">
        <f t="shared" si="43"/>
        <v>#N/A</v>
      </c>
      <c r="V235" t="e">
        <f t="shared" si="43"/>
        <v>#N/A</v>
      </c>
      <c r="X235" t="e">
        <f t="shared" si="37"/>
        <v>#N/A</v>
      </c>
      <c r="Y235" t="e">
        <f t="shared" si="38"/>
        <v>#N/A</v>
      </c>
      <c r="Z235" t="e">
        <f t="shared" si="39"/>
        <v>#N/A</v>
      </c>
    </row>
    <row r="236" spans="1:26" x14ac:dyDescent="0.2">
      <c r="A236">
        <f t="shared" si="41"/>
        <v>33</v>
      </c>
      <c r="C236" t="e">
        <f t="shared" si="34"/>
        <v>#N/A</v>
      </c>
      <c r="D236" t="e">
        <f t="shared" si="35"/>
        <v>#N/A</v>
      </c>
      <c r="E236" t="e">
        <f t="shared" si="36"/>
        <v>#N/A</v>
      </c>
      <c r="F236" t="e">
        <f t="shared" si="43"/>
        <v>#N/A</v>
      </c>
      <c r="G236" t="e">
        <f t="shared" si="43"/>
        <v>#N/A</v>
      </c>
      <c r="H236" t="e">
        <f t="shared" si="43"/>
        <v>#N/A</v>
      </c>
      <c r="I236" t="e">
        <f t="shared" si="43"/>
        <v>#N/A</v>
      </c>
      <c r="J236" t="e">
        <f t="shared" si="43"/>
        <v>#N/A</v>
      </c>
      <c r="K236" t="e">
        <f t="shared" si="43"/>
        <v>#N/A</v>
      </c>
      <c r="L236" t="e">
        <f t="shared" si="43"/>
        <v>#N/A</v>
      </c>
      <c r="M236" t="e">
        <f t="shared" si="43"/>
        <v>#N/A</v>
      </c>
      <c r="N236" t="e">
        <f t="shared" si="43"/>
        <v>#N/A</v>
      </c>
      <c r="O236" t="e">
        <f t="shared" si="43"/>
        <v>#N/A</v>
      </c>
      <c r="P236" t="e">
        <f t="shared" si="43"/>
        <v>#N/A</v>
      </c>
      <c r="Q236" t="e">
        <f t="shared" si="43"/>
        <v>#N/A</v>
      </c>
      <c r="R236" t="e">
        <f t="shared" si="43"/>
        <v>#N/A</v>
      </c>
      <c r="S236" t="e">
        <f t="shared" si="43"/>
        <v>#N/A</v>
      </c>
      <c r="T236" t="e">
        <f t="shared" si="43"/>
        <v>#N/A</v>
      </c>
      <c r="U236" t="e">
        <f t="shared" si="43"/>
        <v>#N/A</v>
      </c>
      <c r="V236" t="e">
        <f t="shared" si="43"/>
        <v>#N/A</v>
      </c>
      <c r="X236" t="e">
        <f t="shared" si="37"/>
        <v>#N/A</v>
      </c>
      <c r="Y236" t="e">
        <f t="shared" si="38"/>
        <v>#N/A</v>
      </c>
      <c r="Z236" t="e">
        <f t="shared" si="39"/>
        <v>#N/A</v>
      </c>
    </row>
    <row r="237" spans="1:26" x14ac:dyDescent="0.2">
      <c r="A237">
        <f t="shared" si="41"/>
        <v>33</v>
      </c>
      <c r="C237" t="e">
        <f t="shared" si="34"/>
        <v>#N/A</v>
      </c>
      <c r="D237" t="e">
        <f t="shared" si="35"/>
        <v>#N/A</v>
      </c>
      <c r="E237" t="e">
        <f t="shared" si="36"/>
        <v>#N/A</v>
      </c>
      <c r="F237" t="e">
        <f t="shared" si="43"/>
        <v>#N/A</v>
      </c>
      <c r="G237" t="e">
        <f t="shared" si="43"/>
        <v>#N/A</v>
      </c>
      <c r="H237" t="e">
        <f t="shared" si="43"/>
        <v>#N/A</v>
      </c>
      <c r="I237" t="e">
        <f t="shared" si="43"/>
        <v>#N/A</v>
      </c>
      <c r="J237" t="e">
        <f t="shared" si="43"/>
        <v>#N/A</v>
      </c>
      <c r="K237" t="e">
        <f t="shared" si="43"/>
        <v>#N/A</v>
      </c>
      <c r="L237" t="e">
        <f t="shared" si="43"/>
        <v>#N/A</v>
      </c>
      <c r="M237" t="e">
        <f t="shared" si="43"/>
        <v>#N/A</v>
      </c>
      <c r="N237" t="e">
        <f t="shared" si="43"/>
        <v>#N/A</v>
      </c>
      <c r="O237" t="e">
        <f t="shared" si="43"/>
        <v>#N/A</v>
      </c>
      <c r="P237" t="e">
        <f t="shared" si="43"/>
        <v>#N/A</v>
      </c>
      <c r="Q237" t="e">
        <f t="shared" si="43"/>
        <v>#N/A</v>
      </c>
      <c r="R237" t="e">
        <f t="shared" si="43"/>
        <v>#N/A</v>
      </c>
      <c r="S237" t="e">
        <f t="shared" si="43"/>
        <v>#N/A</v>
      </c>
      <c r="T237" t="e">
        <f t="shared" si="43"/>
        <v>#N/A</v>
      </c>
      <c r="U237" t="e">
        <f t="shared" si="43"/>
        <v>#N/A</v>
      </c>
      <c r="V237" t="e">
        <f t="shared" si="43"/>
        <v>#N/A</v>
      </c>
      <c r="X237" t="e">
        <f t="shared" si="37"/>
        <v>#N/A</v>
      </c>
      <c r="Y237" t="e">
        <f t="shared" si="38"/>
        <v>#N/A</v>
      </c>
      <c r="Z237" t="e">
        <f t="shared" si="39"/>
        <v>#N/A</v>
      </c>
    </row>
    <row r="238" spans="1:26" x14ac:dyDescent="0.2">
      <c r="A238">
        <f t="shared" si="41"/>
        <v>33</v>
      </c>
      <c r="C238" t="e">
        <f t="shared" si="34"/>
        <v>#N/A</v>
      </c>
      <c r="D238" t="e">
        <f t="shared" si="35"/>
        <v>#N/A</v>
      </c>
      <c r="E238" t="e">
        <f t="shared" si="36"/>
        <v>#N/A</v>
      </c>
      <c r="F238" t="e">
        <f t="shared" si="43"/>
        <v>#N/A</v>
      </c>
      <c r="G238" t="e">
        <f t="shared" si="43"/>
        <v>#N/A</v>
      </c>
      <c r="H238" t="e">
        <f t="shared" si="43"/>
        <v>#N/A</v>
      </c>
      <c r="I238" t="e">
        <f t="shared" si="43"/>
        <v>#N/A</v>
      </c>
      <c r="J238" t="e">
        <f t="shared" si="43"/>
        <v>#N/A</v>
      </c>
      <c r="K238" t="e">
        <f t="shared" si="43"/>
        <v>#N/A</v>
      </c>
      <c r="L238" t="e">
        <f t="shared" si="43"/>
        <v>#N/A</v>
      </c>
      <c r="M238" t="e">
        <f t="shared" si="43"/>
        <v>#N/A</v>
      </c>
      <c r="N238" t="e">
        <f t="shared" si="43"/>
        <v>#N/A</v>
      </c>
      <c r="O238" t="e">
        <f t="shared" si="43"/>
        <v>#N/A</v>
      </c>
      <c r="P238" t="e">
        <f t="shared" si="43"/>
        <v>#N/A</v>
      </c>
      <c r="Q238" t="e">
        <f t="shared" si="43"/>
        <v>#N/A</v>
      </c>
      <c r="R238" t="e">
        <f t="shared" si="43"/>
        <v>#N/A</v>
      </c>
      <c r="S238" t="e">
        <f t="shared" si="43"/>
        <v>#N/A</v>
      </c>
      <c r="T238" t="e">
        <f t="shared" si="43"/>
        <v>#N/A</v>
      </c>
      <c r="U238" t="e">
        <f t="shared" si="43"/>
        <v>#N/A</v>
      </c>
      <c r="V238" t="e">
        <f t="shared" si="43"/>
        <v>#N/A</v>
      </c>
      <c r="X238" t="e">
        <f t="shared" si="37"/>
        <v>#N/A</v>
      </c>
      <c r="Y238" t="e">
        <f t="shared" si="38"/>
        <v>#N/A</v>
      </c>
      <c r="Z238" t="e">
        <f t="shared" si="39"/>
        <v>#N/A</v>
      </c>
    </row>
    <row r="239" spans="1:26" x14ac:dyDescent="0.2">
      <c r="A239">
        <f t="shared" si="41"/>
        <v>33</v>
      </c>
      <c r="C239" t="e">
        <f t="shared" si="34"/>
        <v>#N/A</v>
      </c>
      <c r="D239" t="e">
        <f t="shared" si="35"/>
        <v>#N/A</v>
      </c>
      <c r="E239" t="e">
        <f t="shared" si="36"/>
        <v>#N/A</v>
      </c>
      <c r="F239" t="e">
        <f t="shared" si="43"/>
        <v>#N/A</v>
      </c>
      <c r="G239" t="e">
        <f t="shared" si="43"/>
        <v>#N/A</v>
      </c>
      <c r="H239" t="e">
        <f t="shared" si="43"/>
        <v>#N/A</v>
      </c>
      <c r="I239" t="e">
        <f t="shared" si="43"/>
        <v>#N/A</v>
      </c>
      <c r="J239" t="e">
        <f t="shared" si="43"/>
        <v>#N/A</v>
      </c>
      <c r="K239" t="e">
        <f t="shared" si="43"/>
        <v>#N/A</v>
      </c>
      <c r="L239" t="e">
        <f t="shared" si="43"/>
        <v>#N/A</v>
      </c>
      <c r="M239" t="e">
        <f t="shared" si="43"/>
        <v>#N/A</v>
      </c>
      <c r="N239" t="e">
        <f t="shared" si="43"/>
        <v>#N/A</v>
      </c>
      <c r="O239" t="e">
        <f t="shared" si="43"/>
        <v>#N/A</v>
      </c>
      <c r="P239" t="e">
        <f t="shared" si="43"/>
        <v>#N/A</v>
      </c>
      <c r="Q239" t="e">
        <f t="shared" si="43"/>
        <v>#N/A</v>
      </c>
      <c r="R239" t="e">
        <f t="shared" si="43"/>
        <v>#N/A</v>
      </c>
      <c r="S239" t="e">
        <f t="shared" si="43"/>
        <v>#N/A</v>
      </c>
      <c r="T239" t="e">
        <f t="shared" si="43"/>
        <v>#N/A</v>
      </c>
      <c r="U239" t="e">
        <f t="shared" si="43"/>
        <v>#N/A</v>
      </c>
      <c r="V239" t="e">
        <f t="shared" si="43"/>
        <v>#N/A</v>
      </c>
      <c r="X239" t="e">
        <f t="shared" si="37"/>
        <v>#N/A</v>
      </c>
      <c r="Y239" t="e">
        <f t="shared" si="38"/>
        <v>#N/A</v>
      </c>
      <c r="Z239" t="e">
        <f t="shared" si="39"/>
        <v>#N/A</v>
      </c>
    </row>
    <row r="240" spans="1:26" x14ac:dyDescent="0.2">
      <c r="A240">
        <f t="shared" si="41"/>
        <v>33</v>
      </c>
      <c r="C240" t="e">
        <f t="shared" si="34"/>
        <v>#N/A</v>
      </c>
      <c r="D240" t="e">
        <f t="shared" si="35"/>
        <v>#N/A</v>
      </c>
      <c r="E240" t="e">
        <f t="shared" si="36"/>
        <v>#N/A</v>
      </c>
      <c r="F240" t="e">
        <f t="shared" si="43"/>
        <v>#N/A</v>
      </c>
      <c r="G240" t="e">
        <f t="shared" si="43"/>
        <v>#N/A</v>
      </c>
      <c r="H240" t="e">
        <f t="shared" si="43"/>
        <v>#N/A</v>
      </c>
      <c r="I240" t="e">
        <f t="shared" si="43"/>
        <v>#N/A</v>
      </c>
      <c r="J240" t="e">
        <f t="shared" si="43"/>
        <v>#N/A</v>
      </c>
      <c r="K240" t="e">
        <f t="shared" si="43"/>
        <v>#N/A</v>
      </c>
      <c r="L240" t="e">
        <f t="shared" si="43"/>
        <v>#N/A</v>
      </c>
      <c r="M240" t="e">
        <f t="shared" si="43"/>
        <v>#N/A</v>
      </c>
      <c r="N240" t="e">
        <f t="shared" si="43"/>
        <v>#N/A</v>
      </c>
      <c r="O240" t="e">
        <f t="shared" si="43"/>
        <v>#N/A</v>
      </c>
      <c r="P240" t="e">
        <f t="shared" si="43"/>
        <v>#N/A</v>
      </c>
      <c r="Q240" t="e">
        <f t="shared" si="43"/>
        <v>#N/A</v>
      </c>
      <c r="R240" t="e">
        <f t="shared" si="43"/>
        <v>#N/A</v>
      </c>
      <c r="S240" t="e">
        <f t="shared" si="43"/>
        <v>#N/A</v>
      </c>
      <c r="T240" t="e">
        <f t="shared" si="43"/>
        <v>#N/A</v>
      </c>
      <c r="U240" t="e">
        <f t="shared" si="43"/>
        <v>#N/A</v>
      </c>
      <c r="V240" t="e">
        <f t="shared" si="43"/>
        <v>#N/A</v>
      </c>
      <c r="X240" t="e">
        <f t="shared" si="37"/>
        <v>#N/A</v>
      </c>
      <c r="Y240" t="e">
        <f t="shared" si="38"/>
        <v>#N/A</v>
      </c>
      <c r="Z240" t="e">
        <f t="shared" si="39"/>
        <v>#N/A</v>
      </c>
    </row>
    <row r="241" spans="1:26" x14ac:dyDescent="0.2">
      <c r="A241">
        <f t="shared" si="41"/>
        <v>33</v>
      </c>
      <c r="C241" t="e">
        <f t="shared" si="34"/>
        <v>#N/A</v>
      </c>
      <c r="D241" t="e">
        <f t="shared" si="35"/>
        <v>#N/A</v>
      </c>
      <c r="E241" t="e">
        <f t="shared" si="36"/>
        <v>#N/A</v>
      </c>
      <c r="F241" t="e">
        <f t="shared" si="43"/>
        <v>#N/A</v>
      </c>
      <c r="G241" t="e">
        <f t="shared" si="43"/>
        <v>#N/A</v>
      </c>
      <c r="H241" t="e">
        <f t="shared" si="43"/>
        <v>#N/A</v>
      </c>
      <c r="I241" t="e">
        <f t="shared" si="43"/>
        <v>#N/A</v>
      </c>
      <c r="J241" t="e">
        <f t="shared" si="43"/>
        <v>#N/A</v>
      </c>
      <c r="K241" t="e">
        <f t="shared" si="43"/>
        <v>#N/A</v>
      </c>
      <c r="L241" t="e">
        <f t="shared" si="43"/>
        <v>#N/A</v>
      </c>
      <c r="M241" t="e">
        <f t="shared" si="43"/>
        <v>#N/A</v>
      </c>
      <c r="N241" t="e">
        <f t="shared" si="43"/>
        <v>#N/A</v>
      </c>
      <c r="O241" t="e">
        <f t="shared" si="43"/>
        <v>#N/A</v>
      </c>
      <c r="P241" t="e">
        <f t="shared" si="43"/>
        <v>#N/A</v>
      </c>
      <c r="Q241" t="e">
        <f t="shared" si="43"/>
        <v>#N/A</v>
      </c>
      <c r="R241" t="e">
        <f t="shared" si="43"/>
        <v>#N/A</v>
      </c>
      <c r="S241" t="e">
        <f t="shared" si="43"/>
        <v>#N/A</v>
      </c>
      <c r="T241" t="e">
        <f t="shared" si="43"/>
        <v>#N/A</v>
      </c>
      <c r="U241" t="e">
        <f t="shared" si="43"/>
        <v>#N/A</v>
      </c>
      <c r="V241" t="e">
        <f t="shared" si="43"/>
        <v>#N/A</v>
      </c>
      <c r="X241" t="e">
        <f t="shared" si="37"/>
        <v>#N/A</v>
      </c>
      <c r="Y241" t="e">
        <f t="shared" si="38"/>
        <v>#N/A</v>
      </c>
      <c r="Z241" t="e">
        <f t="shared" si="39"/>
        <v>#N/A</v>
      </c>
    </row>
    <row r="242" spans="1:26" x14ac:dyDescent="0.2">
      <c r="A242">
        <f t="shared" si="41"/>
        <v>33</v>
      </c>
      <c r="C242" t="e">
        <f t="shared" si="34"/>
        <v>#N/A</v>
      </c>
      <c r="D242" t="e">
        <f t="shared" si="35"/>
        <v>#N/A</v>
      </c>
      <c r="E242" t="e">
        <f t="shared" si="36"/>
        <v>#N/A</v>
      </c>
      <c r="F242" t="e">
        <f t="shared" si="43"/>
        <v>#N/A</v>
      </c>
      <c r="G242" t="e">
        <f t="shared" si="43"/>
        <v>#N/A</v>
      </c>
      <c r="H242" t="e">
        <f t="shared" si="43"/>
        <v>#N/A</v>
      </c>
      <c r="I242" t="e">
        <f t="shared" si="43"/>
        <v>#N/A</v>
      </c>
      <c r="J242" t="e">
        <f t="shared" si="43"/>
        <v>#N/A</v>
      </c>
      <c r="K242" t="e">
        <f t="shared" si="43"/>
        <v>#N/A</v>
      </c>
      <c r="L242" t="e">
        <f t="shared" si="43"/>
        <v>#N/A</v>
      </c>
      <c r="M242" t="e">
        <f t="shared" si="43"/>
        <v>#N/A</v>
      </c>
      <c r="N242" t="e">
        <f t="shared" si="43"/>
        <v>#N/A</v>
      </c>
      <c r="O242" t="e">
        <f t="shared" si="43"/>
        <v>#N/A</v>
      </c>
      <c r="P242" t="e">
        <f t="shared" si="43"/>
        <v>#N/A</v>
      </c>
      <c r="Q242" t="e">
        <f t="shared" si="43"/>
        <v>#N/A</v>
      </c>
      <c r="R242" t="e">
        <f t="shared" si="43"/>
        <v>#N/A</v>
      </c>
      <c r="S242" t="e">
        <f t="shared" si="43"/>
        <v>#N/A</v>
      </c>
      <c r="T242" t="e">
        <f t="shared" si="43"/>
        <v>#N/A</v>
      </c>
      <c r="U242" t="e">
        <f t="shared" si="43"/>
        <v>#N/A</v>
      </c>
      <c r="V242" t="e">
        <f t="shared" si="43"/>
        <v>#N/A</v>
      </c>
      <c r="X242" t="e">
        <f t="shared" si="37"/>
        <v>#N/A</v>
      </c>
      <c r="Y242" t="e">
        <f t="shared" si="38"/>
        <v>#N/A</v>
      </c>
      <c r="Z242" t="e">
        <f t="shared" si="39"/>
        <v>#N/A</v>
      </c>
    </row>
    <row r="243" spans="1:26" x14ac:dyDescent="0.2">
      <c r="A243">
        <f t="shared" si="41"/>
        <v>33</v>
      </c>
      <c r="C243" t="e">
        <f t="shared" si="34"/>
        <v>#N/A</v>
      </c>
      <c r="D243" t="e">
        <f t="shared" si="35"/>
        <v>#N/A</v>
      </c>
      <c r="E243" t="e">
        <f t="shared" si="36"/>
        <v>#N/A</v>
      </c>
      <c r="F243" t="e">
        <f t="shared" si="43"/>
        <v>#N/A</v>
      </c>
      <c r="G243" t="e">
        <f t="shared" si="43"/>
        <v>#N/A</v>
      </c>
      <c r="H243" t="e">
        <f t="shared" si="43"/>
        <v>#N/A</v>
      </c>
      <c r="I243" t="e">
        <f t="shared" si="43"/>
        <v>#N/A</v>
      </c>
      <c r="J243" t="e">
        <f t="shared" si="43"/>
        <v>#N/A</v>
      </c>
      <c r="K243" t="e">
        <f t="shared" si="43"/>
        <v>#N/A</v>
      </c>
      <c r="L243" t="e">
        <f t="shared" si="43"/>
        <v>#N/A</v>
      </c>
      <c r="M243" t="e">
        <f t="shared" si="43"/>
        <v>#N/A</v>
      </c>
      <c r="N243" t="e">
        <f t="shared" si="43"/>
        <v>#N/A</v>
      </c>
      <c r="O243" t="e">
        <f t="shared" si="43"/>
        <v>#N/A</v>
      </c>
      <c r="P243" t="e">
        <f t="shared" si="43"/>
        <v>#N/A</v>
      </c>
      <c r="Q243" t="e">
        <f t="shared" si="43"/>
        <v>#N/A</v>
      </c>
      <c r="R243" t="e">
        <f t="shared" si="43"/>
        <v>#N/A</v>
      </c>
      <c r="S243" t="e">
        <f t="shared" si="43"/>
        <v>#N/A</v>
      </c>
      <c r="T243" t="e">
        <f t="shared" si="43"/>
        <v>#N/A</v>
      </c>
      <c r="U243" t="e">
        <f t="shared" si="43"/>
        <v>#N/A</v>
      </c>
      <c r="V243" t="e">
        <f t="shared" si="43"/>
        <v>#N/A</v>
      </c>
      <c r="X243" t="e">
        <f t="shared" si="37"/>
        <v>#N/A</v>
      </c>
      <c r="Y243" t="e">
        <f t="shared" si="38"/>
        <v>#N/A</v>
      </c>
      <c r="Z243" t="e">
        <f t="shared" si="39"/>
        <v>#N/A</v>
      </c>
    </row>
    <row r="244" spans="1:26" x14ac:dyDescent="0.2">
      <c r="A244">
        <f t="shared" si="41"/>
        <v>33</v>
      </c>
      <c r="C244" t="e">
        <f t="shared" si="34"/>
        <v>#N/A</v>
      </c>
      <c r="D244" t="e">
        <f t="shared" si="35"/>
        <v>#N/A</v>
      </c>
      <c r="E244" t="e">
        <f t="shared" si="36"/>
        <v>#N/A</v>
      </c>
      <c r="F244" t="e">
        <f t="shared" si="43"/>
        <v>#N/A</v>
      </c>
      <c r="G244" t="e">
        <f t="shared" si="43"/>
        <v>#N/A</v>
      </c>
      <c r="H244" t="e">
        <f t="shared" si="43"/>
        <v>#N/A</v>
      </c>
      <c r="I244" t="e">
        <f t="shared" si="43"/>
        <v>#N/A</v>
      </c>
      <c r="J244" t="e">
        <f t="shared" si="43"/>
        <v>#N/A</v>
      </c>
      <c r="K244" t="e">
        <f t="shared" si="43"/>
        <v>#N/A</v>
      </c>
      <c r="L244" t="e">
        <f t="shared" si="43"/>
        <v>#N/A</v>
      </c>
      <c r="M244" t="e">
        <f t="shared" si="43"/>
        <v>#N/A</v>
      </c>
      <c r="N244" t="e">
        <f t="shared" si="43"/>
        <v>#N/A</v>
      </c>
      <c r="O244" t="e">
        <f t="shared" si="43"/>
        <v>#N/A</v>
      </c>
      <c r="P244" t="e">
        <f t="shared" si="43"/>
        <v>#N/A</v>
      </c>
      <c r="Q244" t="e">
        <f t="shared" si="43"/>
        <v>#N/A</v>
      </c>
      <c r="R244" t="e">
        <f t="shared" si="43"/>
        <v>#N/A</v>
      </c>
      <c r="S244" t="e">
        <f t="shared" si="43"/>
        <v>#N/A</v>
      </c>
      <c r="T244" t="e">
        <f t="shared" si="43"/>
        <v>#N/A</v>
      </c>
      <c r="U244" t="e">
        <f t="shared" si="43"/>
        <v>#N/A</v>
      </c>
      <c r="V244" t="e">
        <f t="shared" si="43"/>
        <v>#N/A</v>
      </c>
      <c r="X244" t="e">
        <f t="shared" si="37"/>
        <v>#N/A</v>
      </c>
      <c r="Y244" t="e">
        <f t="shared" si="38"/>
        <v>#N/A</v>
      </c>
      <c r="Z244" t="e">
        <f t="shared" si="39"/>
        <v>#N/A</v>
      </c>
    </row>
    <row r="245" spans="1:26" x14ac:dyDescent="0.2">
      <c r="A245">
        <f t="shared" si="41"/>
        <v>33</v>
      </c>
      <c r="C245" t="e">
        <f t="shared" si="34"/>
        <v>#N/A</v>
      </c>
      <c r="D245" t="e">
        <f t="shared" si="35"/>
        <v>#N/A</v>
      </c>
      <c r="E245" t="e">
        <f t="shared" si="36"/>
        <v>#N/A</v>
      </c>
      <c r="F245" t="e">
        <f t="shared" si="43"/>
        <v>#N/A</v>
      </c>
      <c r="G245" t="e">
        <f t="shared" si="43"/>
        <v>#N/A</v>
      </c>
      <c r="H245" t="e">
        <f t="shared" si="43"/>
        <v>#N/A</v>
      </c>
      <c r="I245" t="e">
        <f t="shared" si="43"/>
        <v>#N/A</v>
      </c>
      <c r="J245" t="e">
        <f t="shared" si="43"/>
        <v>#N/A</v>
      </c>
      <c r="K245" t="e">
        <f t="shared" si="43"/>
        <v>#N/A</v>
      </c>
      <c r="L245" t="e">
        <f t="shared" si="43"/>
        <v>#N/A</v>
      </c>
      <c r="M245" t="e">
        <f t="shared" si="43"/>
        <v>#N/A</v>
      </c>
      <c r="N245" t="e">
        <f t="shared" si="43"/>
        <v>#N/A</v>
      </c>
      <c r="O245" t="e">
        <f t="shared" si="43"/>
        <v>#N/A</v>
      </c>
      <c r="P245" t="e">
        <f t="shared" si="43"/>
        <v>#N/A</v>
      </c>
      <c r="Q245" t="e">
        <f t="shared" si="43"/>
        <v>#N/A</v>
      </c>
      <c r="R245" t="e">
        <f t="shared" si="43"/>
        <v>#N/A</v>
      </c>
      <c r="S245" t="e">
        <f t="shared" si="43"/>
        <v>#N/A</v>
      </c>
      <c r="T245" t="e">
        <f t="shared" si="43"/>
        <v>#N/A</v>
      </c>
      <c r="U245" t="e">
        <f t="shared" si="43"/>
        <v>#N/A</v>
      </c>
      <c r="V245" t="e">
        <f t="shared" si="43"/>
        <v>#N/A</v>
      </c>
      <c r="X245" t="e">
        <f t="shared" si="37"/>
        <v>#N/A</v>
      </c>
      <c r="Y245" t="e">
        <f t="shared" si="38"/>
        <v>#N/A</v>
      </c>
      <c r="Z245" t="e">
        <f t="shared" si="39"/>
        <v>#N/A</v>
      </c>
    </row>
    <row r="246" spans="1:26" x14ac:dyDescent="0.2">
      <c r="A246">
        <f t="shared" si="41"/>
        <v>33</v>
      </c>
      <c r="C246" t="e">
        <f t="shared" si="34"/>
        <v>#N/A</v>
      </c>
      <c r="D246" t="e">
        <f t="shared" si="35"/>
        <v>#N/A</v>
      </c>
      <c r="E246" t="e">
        <f t="shared" si="36"/>
        <v>#N/A</v>
      </c>
      <c r="F246" t="e">
        <f t="shared" si="43"/>
        <v>#N/A</v>
      </c>
      <c r="G246" t="e">
        <f t="shared" si="43"/>
        <v>#N/A</v>
      </c>
      <c r="H246" t="e">
        <f t="shared" si="43"/>
        <v>#N/A</v>
      </c>
      <c r="I246" t="e">
        <f t="shared" si="43"/>
        <v>#N/A</v>
      </c>
      <c r="J246" t="e">
        <f t="shared" si="43"/>
        <v>#N/A</v>
      </c>
      <c r="K246" t="e">
        <f t="shared" si="43"/>
        <v>#N/A</v>
      </c>
      <c r="L246" t="e">
        <f t="shared" si="43"/>
        <v>#N/A</v>
      </c>
      <c r="M246" t="e">
        <f t="shared" si="43"/>
        <v>#N/A</v>
      </c>
      <c r="N246" t="e">
        <f t="shared" si="43"/>
        <v>#N/A</v>
      </c>
      <c r="O246" t="e">
        <f t="shared" si="43"/>
        <v>#N/A</v>
      </c>
      <c r="P246" t="e">
        <f t="shared" si="43"/>
        <v>#N/A</v>
      </c>
      <c r="Q246" t="e">
        <f t="shared" si="43"/>
        <v>#N/A</v>
      </c>
      <c r="R246" t="e">
        <f t="shared" si="43"/>
        <v>#N/A</v>
      </c>
      <c r="S246" t="e">
        <f t="shared" si="43"/>
        <v>#N/A</v>
      </c>
      <c r="T246" t="e">
        <f t="shared" si="43"/>
        <v>#N/A</v>
      </c>
      <c r="U246" t="e">
        <f t="shared" si="43"/>
        <v>#N/A</v>
      </c>
      <c r="V246" t="e">
        <f t="shared" si="43"/>
        <v>#N/A</v>
      </c>
      <c r="X246" t="e">
        <f t="shared" si="37"/>
        <v>#N/A</v>
      </c>
      <c r="Y246" t="e">
        <f t="shared" si="38"/>
        <v>#N/A</v>
      </c>
      <c r="Z246" t="e">
        <f t="shared" si="39"/>
        <v>#N/A</v>
      </c>
    </row>
    <row r="247" spans="1:26" x14ac:dyDescent="0.2">
      <c r="A247">
        <f t="shared" si="41"/>
        <v>32</v>
      </c>
      <c r="C247" t="e">
        <f t="shared" si="34"/>
        <v>#N/A</v>
      </c>
      <c r="D247" t="e">
        <f t="shared" si="35"/>
        <v>#N/A</v>
      </c>
      <c r="E247" t="e">
        <f t="shared" si="36"/>
        <v>#N/A</v>
      </c>
      <c r="F247" t="e">
        <f t="shared" si="43"/>
        <v>#N/A</v>
      </c>
      <c r="G247" t="e">
        <f t="shared" si="43"/>
        <v>#N/A</v>
      </c>
      <c r="H247" t="e">
        <f t="shared" si="43"/>
        <v>#N/A</v>
      </c>
      <c r="I247" t="e">
        <f t="shared" si="43"/>
        <v>#N/A</v>
      </c>
      <c r="J247" t="e">
        <f t="shared" si="43"/>
        <v>#N/A</v>
      </c>
      <c r="K247" t="e">
        <f t="shared" si="43"/>
        <v>#N/A</v>
      </c>
      <c r="L247" t="e">
        <f t="shared" si="43"/>
        <v>#N/A</v>
      </c>
      <c r="M247" t="e">
        <f t="shared" si="43"/>
        <v>#N/A</v>
      </c>
      <c r="N247" t="e">
        <f t="shared" si="43"/>
        <v>#N/A</v>
      </c>
      <c r="O247" t="e">
        <f t="shared" si="43"/>
        <v>#N/A</v>
      </c>
      <c r="P247" t="e">
        <f t="shared" si="43"/>
        <v>#N/A</v>
      </c>
      <c r="Q247" t="e">
        <f t="shared" si="43"/>
        <v>#N/A</v>
      </c>
      <c r="R247" t="e">
        <f t="shared" si="43"/>
        <v>#N/A</v>
      </c>
      <c r="S247" t="e">
        <f t="shared" si="43"/>
        <v>#N/A</v>
      </c>
      <c r="T247" t="e">
        <f t="shared" si="43"/>
        <v>#N/A</v>
      </c>
      <c r="U247" t="e">
        <f t="shared" si="43"/>
        <v>#N/A</v>
      </c>
      <c r="V247" t="e">
        <f t="shared" si="43"/>
        <v>#N/A</v>
      </c>
      <c r="X247" t="e">
        <f t="shared" si="37"/>
        <v>#N/A</v>
      </c>
      <c r="Y247" t="e">
        <f t="shared" si="38"/>
        <v>#N/A</v>
      </c>
      <c r="Z247" t="e">
        <f t="shared" si="39"/>
        <v>#N/A</v>
      </c>
    </row>
    <row r="248" spans="1:26" x14ac:dyDescent="0.2">
      <c r="A248">
        <f t="shared" si="41"/>
        <v>32</v>
      </c>
      <c r="C248" t="e">
        <f t="shared" si="34"/>
        <v>#N/A</v>
      </c>
      <c r="D248" t="e">
        <f t="shared" si="35"/>
        <v>#N/A</v>
      </c>
      <c r="E248" t="e">
        <f t="shared" si="36"/>
        <v>#N/A</v>
      </c>
      <c r="F248" t="e">
        <f t="shared" si="43"/>
        <v>#N/A</v>
      </c>
      <c r="G248" t="e">
        <f t="shared" si="43"/>
        <v>#N/A</v>
      </c>
      <c r="H248" t="e">
        <f t="shared" si="43"/>
        <v>#N/A</v>
      </c>
      <c r="I248" t="e">
        <f t="shared" si="43"/>
        <v>#N/A</v>
      </c>
      <c r="J248" t="e">
        <f t="shared" si="43"/>
        <v>#N/A</v>
      </c>
      <c r="K248" t="e">
        <f t="shared" si="43"/>
        <v>#N/A</v>
      </c>
      <c r="L248" t="e">
        <f t="shared" si="43"/>
        <v>#N/A</v>
      </c>
      <c r="M248" t="e">
        <f t="shared" si="43"/>
        <v>#N/A</v>
      </c>
      <c r="N248" t="e">
        <f t="shared" si="43"/>
        <v>#N/A</v>
      </c>
      <c r="O248" t="e">
        <f t="shared" si="43"/>
        <v>#N/A</v>
      </c>
      <c r="P248" t="e">
        <f t="shared" si="43"/>
        <v>#N/A</v>
      </c>
      <c r="Q248" t="e">
        <f t="shared" si="43"/>
        <v>#N/A</v>
      </c>
      <c r="R248" t="e">
        <f t="shared" si="43"/>
        <v>#N/A</v>
      </c>
      <c r="S248" t="e">
        <f t="shared" si="43"/>
        <v>#N/A</v>
      </c>
      <c r="T248" t="e">
        <f t="shared" si="43"/>
        <v>#N/A</v>
      </c>
      <c r="U248" t="e">
        <f t="shared" si="43"/>
        <v>#N/A</v>
      </c>
      <c r="V248" t="e">
        <f t="shared" si="43"/>
        <v>#N/A</v>
      </c>
      <c r="X248" t="e">
        <f t="shared" si="37"/>
        <v>#N/A</v>
      </c>
      <c r="Y248" t="e">
        <f t="shared" si="38"/>
        <v>#N/A</v>
      </c>
      <c r="Z248" t="e">
        <f t="shared" si="39"/>
        <v>#N/A</v>
      </c>
    </row>
    <row r="249" spans="1:26" x14ac:dyDescent="0.2">
      <c r="A249">
        <f t="shared" si="41"/>
        <v>32</v>
      </c>
      <c r="C249" t="e">
        <f t="shared" si="34"/>
        <v>#N/A</v>
      </c>
      <c r="D249" t="e">
        <f t="shared" si="35"/>
        <v>#N/A</v>
      </c>
      <c r="E249" t="e">
        <f t="shared" si="36"/>
        <v>#N/A</v>
      </c>
      <c r="F249" t="e">
        <f t="shared" ref="F249:V263" si="44">F$4*(1+F$3)^(-($A249+52*(F$1-1)))</f>
        <v>#N/A</v>
      </c>
      <c r="G249" t="e">
        <f t="shared" si="44"/>
        <v>#N/A</v>
      </c>
      <c r="H249" t="e">
        <f t="shared" si="44"/>
        <v>#N/A</v>
      </c>
      <c r="I249" t="e">
        <f t="shared" si="44"/>
        <v>#N/A</v>
      </c>
      <c r="J249" t="e">
        <f t="shared" si="44"/>
        <v>#N/A</v>
      </c>
      <c r="K249" t="e">
        <f t="shared" si="44"/>
        <v>#N/A</v>
      </c>
      <c r="L249" t="e">
        <f t="shared" si="44"/>
        <v>#N/A</v>
      </c>
      <c r="M249" t="e">
        <f t="shared" si="44"/>
        <v>#N/A</v>
      </c>
      <c r="N249" t="e">
        <f t="shared" si="44"/>
        <v>#N/A</v>
      </c>
      <c r="O249" t="e">
        <f t="shared" si="44"/>
        <v>#N/A</v>
      </c>
      <c r="P249" t="e">
        <f t="shared" si="44"/>
        <v>#N/A</v>
      </c>
      <c r="Q249" t="e">
        <f t="shared" si="44"/>
        <v>#N/A</v>
      </c>
      <c r="R249" t="e">
        <f t="shared" si="44"/>
        <v>#N/A</v>
      </c>
      <c r="S249" t="e">
        <f t="shared" si="44"/>
        <v>#N/A</v>
      </c>
      <c r="T249" t="e">
        <f t="shared" si="44"/>
        <v>#N/A</v>
      </c>
      <c r="U249" t="e">
        <f t="shared" si="44"/>
        <v>#N/A</v>
      </c>
      <c r="V249" t="e">
        <f t="shared" si="44"/>
        <v>#N/A</v>
      </c>
      <c r="X249" t="e">
        <f t="shared" si="37"/>
        <v>#N/A</v>
      </c>
      <c r="Y249" t="e">
        <f t="shared" si="38"/>
        <v>#N/A</v>
      </c>
      <c r="Z249" t="e">
        <f t="shared" si="39"/>
        <v>#N/A</v>
      </c>
    </row>
    <row r="250" spans="1:26" x14ac:dyDescent="0.2">
      <c r="A250">
        <f t="shared" si="41"/>
        <v>32</v>
      </c>
      <c r="C250" t="e">
        <f t="shared" si="34"/>
        <v>#N/A</v>
      </c>
      <c r="D250" t="e">
        <f t="shared" si="35"/>
        <v>#N/A</v>
      </c>
      <c r="E250" t="e">
        <f t="shared" si="36"/>
        <v>#N/A</v>
      </c>
      <c r="F250" t="e">
        <f t="shared" si="44"/>
        <v>#N/A</v>
      </c>
      <c r="G250" t="e">
        <f t="shared" si="44"/>
        <v>#N/A</v>
      </c>
      <c r="H250" t="e">
        <f t="shared" si="44"/>
        <v>#N/A</v>
      </c>
      <c r="I250" t="e">
        <f t="shared" si="44"/>
        <v>#N/A</v>
      </c>
      <c r="J250" t="e">
        <f t="shared" si="44"/>
        <v>#N/A</v>
      </c>
      <c r="K250" t="e">
        <f t="shared" si="44"/>
        <v>#N/A</v>
      </c>
      <c r="L250" t="e">
        <f t="shared" si="44"/>
        <v>#N/A</v>
      </c>
      <c r="M250" t="e">
        <f t="shared" si="44"/>
        <v>#N/A</v>
      </c>
      <c r="N250" t="e">
        <f t="shared" si="44"/>
        <v>#N/A</v>
      </c>
      <c r="O250" t="e">
        <f t="shared" si="44"/>
        <v>#N/A</v>
      </c>
      <c r="P250" t="e">
        <f t="shared" si="44"/>
        <v>#N/A</v>
      </c>
      <c r="Q250" t="e">
        <f t="shared" si="44"/>
        <v>#N/A</v>
      </c>
      <c r="R250" t="e">
        <f t="shared" si="44"/>
        <v>#N/A</v>
      </c>
      <c r="S250" t="e">
        <f t="shared" si="44"/>
        <v>#N/A</v>
      </c>
      <c r="T250" t="e">
        <f t="shared" si="44"/>
        <v>#N/A</v>
      </c>
      <c r="U250" t="e">
        <f t="shared" si="44"/>
        <v>#N/A</v>
      </c>
      <c r="V250" t="e">
        <f t="shared" si="44"/>
        <v>#N/A</v>
      </c>
      <c r="X250" t="e">
        <f t="shared" si="37"/>
        <v>#N/A</v>
      </c>
      <c r="Y250" t="e">
        <f t="shared" si="38"/>
        <v>#N/A</v>
      </c>
      <c r="Z250" t="e">
        <f t="shared" si="39"/>
        <v>#N/A</v>
      </c>
    </row>
    <row r="251" spans="1:26" x14ac:dyDescent="0.2">
      <c r="A251">
        <f t="shared" si="41"/>
        <v>32</v>
      </c>
      <c r="C251" t="e">
        <f t="shared" si="34"/>
        <v>#N/A</v>
      </c>
      <c r="D251" t="e">
        <f t="shared" si="35"/>
        <v>#N/A</v>
      </c>
      <c r="E251" t="e">
        <f t="shared" si="36"/>
        <v>#N/A</v>
      </c>
      <c r="F251" t="e">
        <f t="shared" si="44"/>
        <v>#N/A</v>
      </c>
      <c r="G251" t="e">
        <f t="shared" si="44"/>
        <v>#N/A</v>
      </c>
      <c r="H251" t="e">
        <f t="shared" si="44"/>
        <v>#N/A</v>
      </c>
      <c r="I251" t="e">
        <f t="shared" si="44"/>
        <v>#N/A</v>
      </c>
      <c r="J251" t="e">
        <f t="shared" si="44"/>
        <v>#N/A</v>
      </c>
      <c r="K251" t="e">
        <f t="shared" si="44"/>
        <v>#N/A</v>
      </c>
      <c r="L251" t="e">
        <f t="shared" si="44"/>
        <v>#N/A</v>
      </c>
      <c r="M251" t="e">
        <f t="shared" si="44"/>
        <v>#N/A</v>
      </c>
      <c r="N251" t="e">
        <f t="shared" si="44"/>
        <v>#N/A</v>
      </c>
      <c r="O251" t="e">
        <f t="shared" si="44"/>
        <v>#N/A</v>
      </c>
      <c r="P251" t="e">
        <f t="shared" si="44"/>
        <v>#N/A</v>
      </c>
      <c r="Q251" t="e">
        <f t="shared" si="44"/>
        <v>#N/A</v>
      </c>
      <c r="R251" t="e">
        <f t="shared" si="44"/>
        <v>#N/A</v>
      </c>
      <c r="S251" t="e">
        <f t="shared" si="44"/>
        <v>#N/A</v>
      </c>
      <c r="T251" t="e">
        <f t="shared" si="44"/>
        <v>#N/A</v>
      </c>
      <c r="U251" t="e">
        <f t="shared" si="44"/>
        <v>#N/A</v>
      </c>
      <c r="V251" t="e">
        <f t="shared" si="44"/>
        <v>#N/A</v>
      </c>
      <c r="X251" t="e">
        <f t="shared" si="37"/>
        <v>#N/A</v>
      </c>
      <c r="Y251" t="e">
        <f t="shared" si="38"/>
        <v>#N/A</v>
      </c>
      <c r="Z251" t="e">
        <f t="shared" si="39"/>
        <v>#N/A</v>
      </c>
    </row>
    <row r="252" spans="1:26" x14ac:dyDescent="0.2">
      <c r="A252">
        <f t="shared" si="41"/>
        <v>32</v>
      </c>
      <c r="C252" t="e">
        <f t="shared" si="34"/>
        <v>#N/A</v>
      </c>
      <c r="D252" t="e">
        <f t="shared" si="35"/>
        <v>#N/A</v>
      </c>
      <c r="E252" t="e">
        <f t="shared" si="36"/>
        <v>#N/A</v>
      </c>
      <c r="F252" t="e">
        <f t="shared" si="44"/>
        <v>#N/A</v>
      </c>
      <c r="G252" t="e">
        <f t="shared" si="44"/>
        <v>#N/A</v>
      </c>
      <c r="H252" t="e">
        <f t="shared" si="44"/>
        <v>#N/A</v>
      </c>
      <c r="I252" t="e">
        <f t="shared" si="44"/>
        <v>#N/A</v>
      </c>
      <c r="J252" t="e">
        <f t="shared" si="44"/>
        <v>#N/A</v>
      </c>
      <c r="K252" t="e">
        <f t="shared" si="44"/>
        <v>#N/A</v>
      </c>
      <c r="L252" t="e">
        <f t="shared" si="44"/>
        <v>#N/A</v>
      </c>
      <c r="M252" t="e">
        <f t="shared" si="44"/>
        <v>#N/A</v>
      </c>
      <c r="N252" t="e">
        <f t="shared" si="44"/>
        <v>#N/A</v>
      </c>
      <c r="O252" t="e">
        <f t="shared" si="44"/>
        <v>#N/A</v>
      </c>
      <c r="P252" t="e">
        <f t="shared" si="44"/>
        <v>#N/A</v>
      </c>
      <c r="Q252" t="e">
        <f t="shared" si="44"/>
        <v>#N/A</v>
      </c>
      <c r="R252" t="e">
        <f t="shared" si="44"/>
        <v>#N/A</v>
      </c>
      <c r="S252" t="e">
        <f t="shared" si="44"/>
        <v>#N/A</v>
      </c>
      <c r="T252" t="e">
        <f t="shared" si="44"/>
        <v>#N/A</v>
      </c>
      <c r="U252" t="e">
        <f t="shared" si="44"/>
        <v>#N/A</v>
      </c>
      <c r="V252" t="e">
        <f t="shared" si="44"/>
        <v>#N/A</v>
      </c>
      <c r="X252" t="e">
        <f t="shared" si="37"/>
        <v>#N/A</v>
      </c>
      <c r="Y252" t="e">
        <f t="shared" si="38"/>
        <v>#N/A</v>
      </c>
      <c r="Z252" t="e">
        <f t="shared" si="39"/>
        <v>#N/A</v>
      </c>
    </row>
    <row r="253" spans="1:26" x14ac:dyDescent="0.2">
      <c r="A253">
        <f t="shared" si="41"/>
        <v>32</v>
      </c>
      <c r="C253" t="e">
        <f t="shared" si="34"/>
        <v>#N/A</v>
      </c>
      <c r="D253" t="e">
        <f t="shared" si="35"/>
        <v>#N/A</v>
      </c>
      <c r="E253" t="e">
        <f t="shared" si="36"/>
        <v>#N/A</v>
      </c>
      <c r="F253" t="e">
        <f t="shared" si="44"/>
        <v>#N/A</v>
      </c>
      <c r="G253" t="e">
        <f t="shared" si="44"/>
        <v>#N/A</v>
      </c>
      <c r="H253" t="e">
        <f t="shared" si="44"/>
        <v>#N/A</v>
      </c>
      <c r="I253" t="e">
        <f t="shared" si="44"/>
        <v>#N/A</v>
      </c>
      <c r="J253" t="e">
        <f t="shared" si="44"/>
        <v>#N/A</v>
      </c>
      <c r="K253" t="e">
        <f t="shared" si="44"/>
        <v>#N/A</v>
      </c>
      <c r="L253" t="e">
        <f t="shared" si="44"/>
        <v>#N/A</v>
      </c>
      <c r="M253" t="e">
        <f t="shared" si="44"/>
        <v>#N/A</v>
      </c>
      <c r="N253" t="e">
        <f t="shared" si="44"/>
        <v>#N/A</v>
      </c>
      <c r="O253" t="e">
        <f t="shared" si="44"/>
        <v>#N/A</v>
      </c>
      <c r="P253" t="e">
        <f t="shared" si="44"/>
        <v>#N/A</v>
      </c>
      <c r="Q253" t="e">
        <f t="shared" si="44"/>
        <v>#N/A</v>
      </c>
      <c r="R253" t="e">
        <f t="shared" si="44"/>
        <v>#N/A</v>
      </c>
      <c r="S253" t="e">
        <f t="shared" si="44"/>
        <v>#N/A</v>
      </c>
      <c r="T253" t="e">
        <f t="shared" si="44"/>
        <v>#N/A</v>
      </c>
      <c r="U253" t="e">
        <f t="shared" si="44"/>
        <v>#N/A</v>
      </c>
      <c r="V253" t="e">
        <f t="shared" si="44"/>
        <v>#N/A</v>
      </c>
      <c r="X253" t="e">
        <f t="shared" si="37"/>
        <v>#N/A</v>
      </c>
      <c r="Y253" t="e">
        <f t="shared" si="38"/>
        <v>#N/A</v>
      </c>
      <c r="Z253" t="e">
        <f t="shared" si="39"/>
        <v>#N/A</v>
      </c>
    </row>
    <row r="254" spans="1:26" x14ac:dyDescent="0.2">
      <c r="A254">
        <f t="shared" si="41"/>
        <v>32</v>
      </c>
      <c r="C254" t="e">
        <f t="shared" si="34"/>
        <v>#N/A</v>
      </c>
      <c r="D254" t="e">
        <f t="shared" si="35"/>
        <v>#N/A</v>
      </c>
      <c r="E254" t="e">
        <f t="shared" si="36"/>
        <v>#N/A</v>
      </c>
      <c r="F254" t="e">
        <f t="shared" si="44"/>
        <v>#N/A</v>
      </c>
      <c r="G254" t="e">
        <f t="shared" si="44"/>
        <v>#N/A</v>
      </c>
      <c r="H254" t="e">
        <f t="shared" si="44"/>
        <v>#N/A</v>
      </c>
      <c r="I254" t="e">
        <f t="shared" si="44"/>
        <v>#N/A</v>
      </c>
      <c r="J254" t="e">
        <f t="shared" si="44"/>
        <v>#N/A</v>
      </c>
      <c r="K254" t="e">
        <f t="shared" si="44"/>
        <v>#N/A</v>
      </c>
      <c r="L254" t="e">
        <f t="shared" si="44"/>
        <v>#N/A</v>
      </c>
      <c r="M254" t="e">
        <f t="shared" si="44"/>
        <v>#N/A</v>
      </c>
      <c r="N254" t="e">
        <f t="shared" si="44"/>
        <v>#N/A</v>
      </c>
      <c r="O254" t="e">
        <f t="shared" si="44"/>
        <v>#N/A</v>
      </c>
      <c r="P254" t="e">
        <f t="shared" si="44"/>
        <v>#N/A</v>
      </c>
      <c r="Q254" t="e">
        <f t="shared" si="44"/>
        <v>#N/A</v>
      </c>
      <c r="R254" t="e">
        <f t="shared" si="44"/>
        <v>#N/A</v>
      </c>
      <c r="S254" t="e">
        <f t="shared" si="44"/>
        <v>#N/A</v>
      </c>
      <c r="T254" t="e">
        <f t="shared" si="44"/>
        <v>#N/A</v>
      </c>
      <c r="U254" t="e">
        <f t="shared" si="44"/>
        <v>#N/A</v>
      </c>
      <c r="V254" t="e">
        <f t="shared" si="44"/>
        <v>#N/A</v>
      </c>
      <c r="X254" t="e">
        <f t="shared" si="37"/>
        <v>#N/A</v>
      </c>
      <c r="Y254" t="e">
        <f t="shared" si="38"/>
        <v>#N/A</v>
      </c>
      <c r="Z254" t="e">
        <f t="shared" si="39"/>
        <v>#N/A</v>
      </c>
    </row>
    <row r="255" spans="1:26" x14ac:dyDescent="0.2">
      <c r="A255">
        <f t="shared" si="41"/>
        <v>32</v>
      </c>
      <c r="C255" t="e">
        <f t="shared" si="34"/>
        <v>#N/A</v>
      </c>
      <c r="D255" t="e">
        <f t="shared" si="35"/>
        <v>#N/A</v>
      </c>
      <c r="E255" t="e">
        <f t="shared" si="36"/>
        <v>#N/A</v>
      </c>
      <c r="F255" t="e">
        <f t="shared" si="44"/>
        <v>#N/A</v>
      </c>
      <c r="G255" t="e">
        <f t="shared" si="44"/>
        <v>#N/A</v>
      </c>
      <c r="H255" t="e">
        <f t="shared" si="44"/>
        <v>#N/A</v>
      </c>
      <c r="I255" t="e">
        <f t="shared" si="44"/>
        <v>#N/A</v>
      </c>
      <c r="J255" t="e">
        <f t="shared" si="44"/>
        <v>#N/A</v>
      </c>
      <c r="K255" t="e">
        <f t="shared" si="44"/>
        <v>#N/A</v>
      </c>
      <c r="L255" t="e">
        <f t="shared" si="44"/>
        <v>#N/A</v>
      </c>
      <c r="M255" t="e">
        <f t="shared" si="44"/>
        <v>#N/A</v>
      </c>
      <c r="N255" t="e">
        <f t="shared" si="44"/>
        <v>#N/A</v>
      </c>
      <c r="O255" t="e">
        <f t="shared" si="44"/>
        <v>#N/A</v>
      </c>
      <c r="P255" t="e">
        <f t="shared" si="44"/>
        <v>#N/A</v>
      </c>
      <c r="Q255" t="e">
        <f t="shared" si="44"/>
        <v>#N/A</v>
      </c>
      <c r="R255" t="e">
        <f t="shared" si="44"/>
        <v>#N/A</v>
      </c>
      <c r="S255" t="e">
        <f t="shared" si="44"/>
        <v>#N/A</v>
      </c>
      <c r="T255" t="e">
        <f t="shared" si="44"/>
        <v>#N/A</v>
      </c>
      <c r="U255" t="e">
        <f t="shared" si="44"/>
        <v>#N/A</v>
      </c>
      <c r="V255" t="e">
        <f t="shared" si="44"/>
        <v>#N/A</v>
      </c>
      <c r="X255" t="e">
        <f t="shared" si="37"/>
        <v>#N/A</v>
      </c>
      <c r="Y255" t="e">
        <f t="shared" si="38"/>
        <v>#N/A</v>
      </c>
      <c r="Z255" t="e">
        <f t="shared" si="39"/>
        <v>#N/A</v>
      </c>
    </row>
    <row r="256" spans="1:26" x14ac:dyDescent="0.2">
      <c r="A256">
        <f t="shared" si="41"/>
        <v>32</v>
      </c>
      <c r="C256" t="e">
        <f t="shared" si="34"/>
        <v>#N/A</v>
      </c>
      <c r="D256" t="e">
        <f t="shared" si="35"/>
        <v>#N/A</v>
      </c>
      <c r="E256" t="e">
        <f t="shared" si="36"/>
        <v>#N/A</v>
      </c>
      <c r="F256" t="e">
        <f t="shared" si="44"/>
        <v>#N/A</v>
      </c>
      <c r="G256" t="e">
        <f t="shared" si="44"/>
        <v>#N/A</v>
      </c>
      <c r="H256" t="e">
        <f t="shared" si="44"/>
        <v>#N/A</v>
      </c>
      <c r="I256" t="e">
        <f t="shared" si="44"/>
        <v>#N/A</v>
      </c>
      <c r="J256" t="e">
        <f t="shared" si="44"/>
        <v>#N/A</v>
      </c>
      <c r="K256" t="e">
        <f t="shared" si="44"/>
        <v>#N/A</v>
      </c>
      <c r="L256" t="e">
        <f t="shared" si="44"/>
        <v>#N/A</v>
      </c>
      <c r="M256" t="e">
        <f t="shared" si="44"/>
        <v>#N/A</v>
      </c>
      <c r="N256" t="e">
        <f t="shared" si="44"/>
        <v>#N/A</v>
      </c>
      <c r="O256" t="e">
        <f t="shared" si="44"/>
        <v>#N/A</v>
      </c>
      <c r="P256" t="e">
        <f t="shared" si="44"/>
        <v>#N/A</v>
      </c>
      <c r="Q256" t="e">
        <f t="shared" si="44"/>
        <v>#N/A</v>
      </c>
      <c r="R256" t="e">
        <f t="shared" si="44"/>
        <v>#N/A</v>
      </c>
      <c r="S256" t="e">
        <f t="shared" si="44"/>
        <v>#N/A</v>
      </c>
      <c r="T256" t="e">
        <f t="shared" si="44"/>
        <v>#N/A</v>
      </c>
      <c r="U256" t="e">
        <f t="shared" si="44"/>
        <v>#N/A</v>
      </c>
      <c r="V256" t="e">
        <f t="shared" si="44"/>
        <v>#N/A</v>
      </c>
      <c r="X256" t="e">
        <f t="shared" si="37"/>
        <v>#N/A</v>
      </c>
      <c r="Y256" t="e">
        <f t="shared" si="38"/>
        <v>#N/A</v>
      </c>
      <c r="Z256" t="e">
        <f t="shared" si="39"/>
        <v>#N/A</v>
      </c>
    </row>
    <row r="257" spans="1:26" x14ac:dyDescent="0.2">
      <c r="A257">
        <f t="shared" si="41"/>
        <v>32</v>
      </c>
      <c r="C257" t="e">
        <f t="shared" si="34"/>
        <v>#N/A</v>
      </c>
      <c r="D257" t="e">
        <f t="shared" si="35"/>
        <v>#N/A</v>
      </c>
      <c r="E257" t="e">
        <f t="shared" si="36"/>
        <v>#N/A</v>
      </c>
      <c r="F257" t="e">
        <f t="shared" si="44"/>
        <v>#N/A</v>
      </c>
      <c r="G257" t="e">
        <f t="shared" si="44"/>
        <v>#N/A</v>
      </c>
      <c r="H257" t="e">
        <f t="shared" si="44"/>
        <v>#N/A</v>
      </c>
      <c r="I257" t="e">
        <f t="shared" si="44"/>
        <v>#N/A</v>
      </c>
      <c r="J257" t="e">
        <f t="shared" si="44"/>
        <v>#N/A</v>
      </c>
      <c r="K257" t="e">
        <f t="shared" si="44"/>
        <v>#N/A</v>
      </c>
      <c r="L257" t="e">
        <f t="shared" si="44"/>
        <v>#N/A</v>
      </c>
      <c r="M257" t="e">
        <f t="shared" si="44"/>
        <v>#N/A</v>
      </c>
      <c r="N257" t="e">
        <f t="shared" si="44"/>
        <v>#N/A</v>
      </c>
      <c r="O257" t="e">
        <f t="shared" si="44"/>
        <v>#N/A</v>
      </c>
      <c r="P257" t="e">
        <f t="shared" si="44"/>
        <v>#N/A</v>
      </c>
      <c r="Q257" t="e">
        <f t="shared" si="44"/>
        <v>#N/A</v>
      </c>
      <c r="R257" t="e">
        <f t="shared" si="44"/>
        <v>#N/A</v>
      </c>
      <c r="S257" t="e">
        <f t="shared" si="44"/>
        <v>#N/A</v>
      </c>
      <c r="T257" t="e">
        <f t="shared" si="44"/>
        <v>#N/A</v>
      </c>
      <c r="U257" t="e">
        <f t="shared" si="44"/>
        <v>#N/A</v>
      </c>
      <c r="V257" t="e">
        <f t="shared" si="44"/>
        <v>#N/A</v>
      </c>
      <c r="X257" t="e">
        <f t="shared" si="37"/>
        <v>#N/A</v>
      </c>
      <c r="Y257" t="e">
        <f t="shared" si="38"/>
        <v>#N/A</v>
      </c>
      <c r="Z257" t="e">
        <f t="shared" si="39"/>
        <v>#N/A</v>
      </c>
    </row>
    <row r="258" spans="1:26" x14ac:dyDescent="0.2">
      <c r="A258">
        <f t="shared" si="41"/>
        <v>32</v>
      </c>
      <c r="C258" t="e">
        <f t="shared" si="34"/>
        <v>#N/A</v>
      </c>
      <c r="D258" t="e">
        <f t="shared" si="35"/>
        <v>#N/A</v>
      </c>
      <c r="E258" t="e">
        <f t="shared" si="36"/>
        <v>#N/A</v>
      </c>
      <c r="F258" t="e">
        <f t="shared" si="44"/>
        <v>#N/A</v>
      </c>
      <c r="G258" t="e">
        <f t="shared" si="44"/>
        <v>#N/A</v>
      </c>
      <c r="H258" t="e">
        <f t="shared" si="44"/>
        <v>#N/A</v>
      </c>
      <c r="I258" t="e">
        <f t="shared" si="44"/>
        <v>#N/A</v>
      </c>
      <c r="J258" t="e">
        <f t="shared" si="44"/>
        <v>#N/A</v>
      </c>
      <c r="K258" t="e">
        <f t="shared" si="44"/>
        <v>#N/A</v>
      </c>
      <c r="L258" t="e">
        <f t="shared" si="44"/>
        <v>#N/A</v>
      </c>
      <c r="M258" t="e">
        <f t="shared" si="44"/>
        <v>#N/A</v>
      </c>
      <c r="N258" t="e">
        <f t="shared" si="44"/>
        <v>#N/A</v>
      </c>
      <c r="O258" t="e">
        <f t="shared" si="44"/>
        <v>#N/A</v>
      </c>
      <c r="P258" t="e">
        <f t="shared" si="44"/>
        <v>#N/A</v>
      </c>
      <c r="Q258" t="e">
        <f t="shared" si="44"/>
        <v>#N/A</v>
      </c>
      <c r="R258" t="e">
        <f t="shared" si="44"/>
        <v>#N/A</v>
      </c>
      <c r="S258" t="e">
        <f t="shared" si="44"/>
        <v>#N/A</v>
      </c>
      <c r="T258" t="e">
        <f t="shared" si="44"/>
        <v>#N/A</v>
      </c>
      <c r="U258" t="e">
        <f t="shared" si="44"/>
        <v>#N/A</v>
      </c>
      <c r="V258" t="e">
        <f t="shared" si="44"/>
        <v>#N/A</v>
      </c>
      <c r="X258" t="e">
        <f t="shared" si="37"/>
        <v>#N/A</v>
      </c>
      <c r="Y258" t="e">
        <f t="shared" si="38"/>
        <v>#N/A</v>
      </c>
      <c r="Z258" t="e">
        <f t="shared" si="39"/>
        <v>#N/A</v>
      </c>
    </row>
    <row r="259" spans="1:26" x14ac:dyDescent="0.2">
      <c r="A259">
        <f t="shared" si="41"/>
        <v>31</v>
      </c>
      <c r="C259" t="e">
        <f t="shared" si="34"/>
        <v>#N/A</v>
      </c>
      <c r="D259" t="e">
        <f t="shared" si="35"/>
        <v>#N/A</v>
      </c>
      <c r="E259" t="e">
        <f t="shared" si="36"/>
        <v>#N/A</v>
      </c>
      <c r="F259" t="e">
        <f t="shared" si="44"/>
        <v>#N/A</v>
      </c>
      <c r="G259" t="e">
        <f t="shared" si="44"/>
        <v>#N/A</v>
      </c>
      <c r="H259" t="e">
        <f t="shared" si="44"/>
        <v>#N/A</v>
      </c>
      <c r="I259" t="e">
        <f t="shared" si="44"/>
        <v>#N/A</v>
      </c>
      <c r="J259" t="e">
        <f t="shared" si="44"/>
        <v>#N/A</v>
      </c>
      <c r="K259" t="e">
        <f t="shared" si="44"/>
        <v>#N/A</v>
      </c>
      <c r="L259" t="e">
        <f t="shared" si="44"/>
        <v>#N/A</v>
      </c>
      <c r="M259" t="e">
        <f t="shared" si="44"/>
        <v>#N/A</v>
      </c>
      <c r="N259" t="e">
        <f t="shared" si="44"/>
        <v>#N/A</v>
      </c>
      <c r="O259" t="e">
        <f t="shared" si="44"/>
        <v>#N/A</v>
      </c>
      <c r="P259" t="e">
        <f t="shared" si="44"/>
        <v>#N/A</v>
      </c>
      <c r="Q259" t="e">
        <f t="shared" si="44"/>
        <v>#N/A</v>
      </c>
      <c r="R259" t="e">
        <f t="shared" si="44"/>
        <v>#N/A</v>
      </c>
      <c r="S259" t="e">
        <f t="shared" si="44"/>
        <v>#N/A</v>
      </c>
      <c r="T259" t="e">
        <f t="shared" si="44"/>
        <v>#N/A</v>
      </c>
      <c r="U259" t="e">
        <f t="shared" si="44"/>
        <v>#N/A</v>
      </c>
      <c r="V259" t="e">
        <f t="shared" si="44"/>
        <v>#N/A</v>
      </c>
      <c r="X259" t="e">
        <f t="shared" si="37"/>
        <v>#N/A</v>
      </c>
      <c r="Y259" t="e">
        <f t="shared" si="38"/>
        <v>#N/A</v>
      </c>
      <c r="Z259" t="e">
        <f t="shared" si="39"/>
        <v>#N/A</v>
      </c>
    </row>
    <row r="260" spans="1:26" x14ac:dyDescent="0.2">
      <c r="A260">
        <f t="shared" si="41"/>
        <v>31</v>
      </c>
      <c r="C260" t="e">
        <f t="shared" si="34"/>
        <v>#N/A</v>
      </c>
      <c r="D260" t="e">
        <f t="shared" si="35"/>
        <v>#N/A</v>
      </c>
      <c r="E260" t="e">
        <f t="shared" si="36"/>
        <v>#N/A</v>
      </c>
      <c r="F260" t="e">
        <f t="shared" si="44"/>
        <v>#N/A</v>
      </c>
      <c r="G260" t="e">
        <f t="shared" si="44"/>
        <v>#N/A</v>
      </c>
      <c r="H260" t="e">
        <f t="shared" si="44"/>
        <v>#N/A</v>
      </c>
      <c r="I260" t="e">
        <f t="shared" si="44"/>
        <v>#N/A</v>
      </c>
      <c r="J260" t="e">
        <f t="shared" si="44"/>
        <v>#N/A</v>
      </c>
      <c r="K260" t="e">
        <f t="shared" si="44"/>
        <v>#N/A</v>
      </c>
      <c r="L260" t="e">
        <f t="shared" si="44"/>
        <v>#N/A</v>
      </c>
      <c r="M260" t="e">
        <f t="shared" si="44"/>
        <v>#N/A</v>
      </c>
      <c r="N260" t="e">
        <f t="shared" si="44"/>
        <v>#N/A</v>
      </c>
      <c r="O260" t="e">
        <f t="shared" si="44"/>
        <v>#N/A</v>
      </c>
      <c r="P260" t="e">
        <f t="shared" si="44"/>
        <v>#N/A</v>
      </c>
      <c r="Q260" t="e">
        <f t="shared" si="44"/>
        <v>#N/A</v>
      </c>
      <c r="R260" t="e">
        <f t="shared" si="44"/>
        <v>#N/A</v>
      </c>
      <c r="S260" t="e">
        <f t="shared" si="44"/>
        <v>#N/A</v>
      </c>
      <c r="T260" t="e">
        <f t="shared" si="44"/>
        <v>#N/A</v>
      </c>
      <c r="U260" t="e">
        <f t="shared" si="44"/>
        <v>#N/A</v>
      </c>
      <c r="V260" t="e">
        <f t="shared" si="44"/>
        <v>#N/A</v>
      </c>
      <c r="X260" t="e">
        <f t="shared" si="37"/>
        <v>#N/A</v>
      </c>
      <c r="Y260" t="e">
        <f t="shared" si="38"/>
        <v>#N/A</v>
      </c>
      <c r="Z260" t="e">
        <f t="shared" si="39"/>
        <v>#N/A</v>
      </c>
    </row>
    <row r="261" spans="1:26" x14ac:dyDescent="0.2">
      <c r="A261">
        <f t="shared" si="41"/>
        <v>31</v>
      </c>
      <c r="C261" t="e">
        <f t="shared" si="34"/>
        <v>#N/A</v>
      </c>
      <c r="D261" t="e">
        <f t="shared" si="35"/>
        <v>#N/A</v>
      </c>
      <c r="E261" t="e">
        <f t="shared" si="36"/>
        <v>#N/A</v>
      </c>
      <c r="F261" t="e">
        <f t="shared" si="44"/>
        <v>#N/A</v>
      </c>
      <c r="G261" t="e">
        <f t="shared" si="44"/>
        <v>#N/A</v>
      </c>
      <c r="H261" t="e">
        <f t="shared" si="44"/>
        <v>#N/A</v>
      </c>
      <c r="I261" t="e">
        <f t="shared" si="44"/>
        <v>#N/A</v>
      </c>
      <c r="J261" t="e">
        <f t="shared" si="44"/>
        <v>#N/A</v>
      </c>
      <c r="K261" t="e">
        <f t="shared" si="44"/>
        <v>#N/A</v>
      </c>
      <c r="L261" t="e">
        <f t="shared" si="44"/>
        <v>#N/A</v>
      </c>
      <c r="M261" t="e">
        <f t="shared" si="44"/>
        <v>#N/A</v>
      </c>
      <c r="N261" t="e">
        <f t="shared" si="44"/>
        <v>#N/A</v>
      </c>
      <c r="O261" t="e">
        <f t="shared" si="44"/>
        <v>#N/A</v>
      </c>
      <c r="P261" t="e">
        <f t="shared" si="44"/>
        <v>#N/A</v>
      </c>
      <c r="Q261" t="e">
        <f t="shared" si="44"/>
        <v>#N/A</v>
      </c>
      <c r="R261" t="e">
        <f t="shared" si="44"/>
        <v>#N/A</v>
      </c>
      <c r="S261" t="e">
        <f t="shared" si="44"/>
        <v>#N/A</v>
      </c>
      <c r="T261" t="e">
        <f t="shared" si="44"/>
        <v>#N/A</v>
      </c>
      <c r="U261" t="e">
        <f t="shared" si="44"/>
        <v>#N/A</v>
      </c>
      <c r="V261" t="e">
        <f t="shared" si="44"/>
        <v>#N/A</v>
      </c>
      <c r="X261" t="e">
        <f t="shared" si="37"/>
        <v>#N/A</v>
      </c>
      <c r="Y261" t="e">
        <f t="shared" si="38"/>
        <v>#N/A</v>
      </c>
      <c r="Z261" t="e">
        <f t="shared" si="39"/>
        <v>#N/A</v>
      </c>
    </row>
    <row r="262" spans="1:26" x14ac:dyDescent="0.2">
      <c r="A262">
        <f t="shared" si="41"/>
        <v>31</v>
      </c>
      <c r="C262" t="e">
        <f t="shared" si="34"/>
        <v>#N/A</v>
      </c>
      <c r="D262" t="e">
        <f t="shared" si="35"/>
        <v>#N/A</v>
      </c>
      <c r="E262" t="e">
        <f t="shared" si="36"/>
        <v>#N/A</v>
      </c>
      <c r="F262" t="e">
        <f t="shared" si="44"/>
        <v>#N/A</v>
      </c>
      <c r="G262" t="e">
        <f t="shared" si="44"/>
        <v>#N/A</v>
      </c>
      <c r="H262" t="e">
        <f t="shared" si="44"/>
        <v>#N/A</v>
      </c>
      <c r="I262" t="e">
        <f t="shared" si="44"/>
        <v>#N/A</v>
      </c>
      <c r="J262" t="e">
        <f t="shared" si="44"/>
        <v>#N/A</v>
      </c>
      <c r="K262" t="e">
        <f t="shared" si="44"/>
        <v>#N/A</v>
      </c>
      <c r="L262" t="e">
        <f t="shared" si="44"/>
        <v>#N/A</v>
      </c>
      <c r="M262" t="e">
        <f t="shared" si="44"/>
        <v>#N/A</v>
      </c>
      <c r="N262" t="e">
        <f t="shared" si="44"/>
        <v>#N/A</v>
      </c>
      <c r="O262" t="e">
        <f t="shared" si="44"/>
        <v>#N/A</v>
      </c>
      <c r="P262" t="e">
        <f t="shared" si="44"/>
        <v>#N/A</v>
      </c>
      <c r="Q262" t="e">
        <f t="shared" si="44"/>
        <v>#N/A</v>
      </c>
      <c r="R262" t="e">
        <f t="shared" si="44"/>
        <v>#N/A</v>
      </c>
      <c r="S262" t="e">
        <f t="shared" si="44"/>
        <v>#N/A</v>
      </c>
      <c r="T262" t="e">
        <f t="shared" si="44"/>
        <v>#N/A</v>
      </c>
      <c r="U262" t="e">
        <f t="shared" si="44"/>
        <v>#N/A</v>
      </c>
      <c r="V262" t="e">
        <f t="shared" si="44"/>
        <v>#N/A</v>
      </c>
      <c r="X262" t="e">
        <f t="shared" si="37"/>
        <v>#N/A</v>
      </c>
      <c r="Y262" t="e">
        <f t="shared" si="38"/>
        <v>#N/A</v>
      </c>
      <c r="Z262" t="e">
        <f t="shared" si="39"/>
        <v>#N/A</v>
      </c>
    </row>
    <row r="263" spans="1:26" x14ac:dyDescent="0.2">
      <c r="A263">
        <f t="shared" si="41"/>
        <v>31</v>
      </c>
      <c r="C263" t="e">
        <f t="shared" si="34"/>
        <v>#N/A</v>
      </c>
      <c r="D263" t="e">
        <f t="shared" si="35"/>
        <v>#N/A</v>
      </c>
      <c r="E263" t="e">
        <f t="shared" si="36"/>
        <v>#N/A</v>
      </c>
      <c r="F263" t="e">
        <f t="shared" si="44"/>
        <v>#N/A</v>
      </c>
      <c r="G263" t="e">
        <f t="shared" si="44"/>
        <v>#N/A</v>
      </c>
      <c r="H263" t="e">
        <f t="shared" si="44"/>
        <v>#N/A</v>
      </c>
      <c r="I263" t="e">
        <f t="shared" si="44"/>
        <v>#N/A</v>
      </c>
      <c r="J263" t="e">
        <f t="shared" si="44"/>
        <v>#N/A</v>
      </c>
      <c r="K263" t="e">
        <f t="shared" si="44"/>
        <v>#N/A</v>
      </c>
      <c r="L263" t="e">
        <f t="shared" si="44"/>
        <v>#N/A</v>
      </c>
      <c r="M263" t="e">
        <f t="shared" si="44"/>
        <v>#N/A</v>
      </c>
      <c r="N263" t="e">
        <f t="shared" si="44"/>
        <v>#N/A</v>
      </c>
      <c r="O263" t="e">
        <f t="shared" si="44"/>
        <v>#N/A</v>
      </c>
      <c r="P263" t="e">
        <f t="shared" si="44"/>
        <v>#N/A</v>
      </c>
      <c r="Q263" t="e">
        <f t="shared" si="44"/>
        <v>#N/A</v>
      </c>
      <c r="R263" t="e">
        <f t="shared" si="44"/>
        <v>#N/A</v>
      </c>
      <c r="S263" t="e">
        <f t="shared" si="44"/>
        <v>#N/A</v>
      </c>
      <c r="T263" t="e">
        <f t="shared" si="44"/>
        <v>#N/A</v>
      </c>
      <c r="U263" t="e">
        <f t="shared" si="44"/>
        <v>#N/A</v>
      </c>
      <c r="V263" t="e">
        <f t="shared" si="44"/>
        <v>#N/A</v>
      </c>
      <c r="X263" t="e">
        <f t="shared" si="37"/>
        <v>#N/A</v>
      </c>
      <c r="Y263" t="e">
        <f t="shared" si="38"/>
        <v>#N/A</v>
      </c>
      <c r="Z263" t="e">
        <f t="shared" si="39"/>
        <v>#N/A</v>
      </c>
    </row>
    <row r="264" spans="1:26" x14ac:dyDescent="0.2">
      <c r="A264">
        <f t="shared" si="41"/>
        <v>31</v>
      </c>
      <c r="C264" t="e">
        <f t="shared" ref="C264:C318" si="45">C$4*(1+C$3)^(-$A264+26)</f>
        <v>#N/A</v>
      </c>
      <c r="D264" t="e">
        <f t="shared" ref="D264:D327" si="46">D$4*(1+D$3)^(-$A264*D$1)</f>
        <v>#N/A</v>
      </c>
      <c r="E264" t="e">
        <f t="shared" ref="E264:T327" si="47">E$4*(1+E$3)^(-($A264+52*(E$1-1)))</f>
        <v>#N/A</v>
      </c>
      <c r="F264" t="e">
        <f t="shared" si="47"/>
        <v>#N/A</v>
      </c>
      <c r="G264" t="e">
        <f t="shared" si="47"/>
        <v>#N/A</v>
      </c>
      <c r="H264" t="e">
        <f t="shared" si="47"/>
        <v>#N/A</v>
      </c>
      <c r="I264" t="e">
        <f t="shared" si="47"/>
        <v>#N/A</v>
      </c>
      <c r="J264" t="e">
        <f t="shared" si="47"/>
        <v>#N/A</v>
      </c>
      <c r="K264" t="e">
        <f t="shared" si="47"/>
        <v>#N/A</v>
      </c>
      <c r="L264" t="e">
        <f t="shared" si="47"/>
        <v>#N/A</v>
      </c>
      <c r="M264" t="e">
        <f t="shared" si="47"/>
        <v>#N/A</v>
      </c>
      <c r="N264" t="e">
        <f t="shared" si="47"/>
        <v>#N/A</v>
      </c>
      <c r="O264" t="e">
        <f t="shared" si="47"/>
        <v>#N/A</v>
      </c>
      <c r="P264" t="e">
        <f t="shared" si="47"/>
        <v>#N/A</v>
      </c>
      <c r="Q264" t="e">
        <f t="shared" si="47"/>
        <v>#N/A</v>
      </c>
      <c r="R264" t="e">
        <f t="shared" si="47"/>
        <v>#N/A</v>
      </c>
      <c r="S264" t="e">
        <f t="shared" si="47"/>
        <v>#N/A</v>
      </c>
      <c r="T264" t="e">
        <f t="shared" si="47"/>
        <v>#N/A</v>
      </c>
      <c r="U264" t="e">
        <f t="shared" ref="F264:V279" si="48">U$4*(1+U$3)^(-($A264+52*(U$1-1)))</f>
        <v>#N/A</v>
      </c>
      <c r="V264" t="e">
        <f t="shared" si="48"/>
        <v>#N/A</v>
      </c>
      <c r="X264" t="e">
        <f t="shared" ref="X264:X327" si="49">100*(1+F$3)^(-($A264+52*(F$1-1)))</f>
        <v>#N/A</v>
      </c>
      <c r="Y264" t="e">
        <f t="shared" ref="Y264:Y327" si="50">100*(1+L$3)^(-($A264+52*(L$1-1)))</f>
        <v>#N/A</v>
      </c>
      <c r="Z264" t="e">
        <f t="shared" ref="Z264:Z327" si="51">100*(1+V$3)^(-($A264+52*(V$1-1)))</f>
        <v>#N/A</v>
      </c>
    </row>
    <row r="265" spans="1:26" x14ac:dyDescent="0.2">
      <c r="A265">
        <f t="shared" si="41"/>
        <v>31</v>
      </c>
      <c r="C265" t="e">
        <f t="shared" si="45"/>
        <v>#N/A</v>
      </c>
      <c r="D265" t="e">
        <f t="shared" si="46"/>
        <v>#N/A</v>
      </c>
      <c r="E265" t="e">
        <f t="shared" si="47"/>
        <v>#N/A</v>
      </c>
      <c r="F265" t="e">
        <f t="shared" si="48"/>
        <v>#N/A</v>
      </c>
      <c r="G265" t="e">
        <f t="shared" si="48"/>
        <v>#N/A</v>
      </c>
      <c r="H265" t="e">
        <f t="shared" si="48"/>
        <v>#N/A</v>
      </c>
      <c r="I265" t="e">
        <f t="shared" si="48"/>
        <v>#N/A</v>
      </c>
      <c r="J265" t="e">
        <f t="shared" si="48"/>
        <v>#N/A</v>
      </c>
      <c r="K265" t="e">
        <f t="shared" si="48"/>
        <v>#N/A</v>
      </c>
      <c r="L265" t="e">
        <f t="shared" si="48"/>
        <v>#N/A</v>
      </c>
      <c r="M265" t="e">
        <f t="shared" si="48"/>
        <v>#N/A</v>
      </c>
      <c r="N265" t="e">
        <f t="shared" si="48"/>
        <v>#N/A</v>
      </c>
      <c r="O265" t="e">
        <f t="shared" si="48"/>
        <v>#N/A</v>
      </c>
      <c r="P265" t="e">
        <f t="shared" si="48"/>
        <v>#N/A</v>
      </c>
      <c r="Q265" t="e">
        <f t="shared" si="48"/>
        <v>#N/A</v>
      </c>
      <c r="R265" t="e">
        <f t="shared" si="48"/>
        <v>#N/A</v>
      </c>
      <c r="S265" t="e">
        <f t="shared" si="48"/>
        <v>#N/A</v>
      </c>
      <c r="T265" t="e">
        <f t="shared" si="48"/>
        <v>#N/A</v>
      </c>
      <c r="U265" t="e">
        <f t="shared" si="48"/>
        <v>#N/A</v>
      </c>
      <c r="V265" t="e">
        <f t="shared" si="48"/>
        <v>#N/A</v>
      </c>
      <c r="X265" t="e">
        <f t="shared" si="49"/>
        <v>#N/A</v>
      </c>
      <c r="Y265" t="e">
        <f t="shared" si="50"/>
        <v>#N/A</v>
      </c>
      <c r="Z265" t="e">
        <f t="shared" si="51"/>
        <v>#N/A</v>
      </c>
    </row>
    <row r="266" spans="1:26" x14ac:dyDescent="0.2">
      <c r="A266">
        <f t="shared" si="41"/>
        <v>31</v>
      </c>
      <c r="C266" t="e">
        <f t="shared" si="45"/>
        <v>#N/A</v>
      </c>
      <c r="D266" t="e">
        <f t="shared" si="46"/>
        <v>#N/A</v>
      </c>
      <c r="E266" t="e">
        <f t="shared" si="47"/>
        <v>#N/A</v>
      </c>
      <c r="F266" t="e">
        <f t="shared" si="48"/>
        <v>#N/A</v>
      </c>
      <c r="G266" t="e">
        <f t="shared" si="48"/>
        <v>#N/A</v>
      </c>
      <c r="H266" t="e">
        <f t="shared" si="48"/>
        <v>#N/A</v>
      </c>
      <c r="I266" t="e">
        <f t="shared" si="48"/>
        <v>#N/A</v>
      </c>
      <c r="J266" t="e">
        <f t="shared" si="48"/>
        <v>#N/A</v>
      </c>
      <c r="K266" t="e">
        <f t="shared" si="48"/>
        <v>#N/A</v>
      </c>
      <c r="L266" t="e">
        <f t="shared" si="48"/>
        <v>#N/A</v>
      </c>
      <c r="M266" t="e">
        <f t="shared" si="48"/>
        <v>#N/A</v>
      </c>
      <c r="N266" t="e">
        <f t="shared" si="48"/>
        <v>#N/A</v>
      </c>
      <c r="O266" t="e">
        <f t="shared" si="48"/>
        <v>#N/A</v>
      </c>
      <c r="P266" t="e">
        <f t="shared" si="48"/>
        <v>#N/A</v>
      </c>
      <c r="Q266" t="e">
        <f t="shared" si="48"/>
        <v>#N/A</v>
      </c>
      <c r="R266" t="e">
        <f t="shared" si="48"/>
        <v>#N/A</v>
      </c>
      <c r="S266" t="e">
        <f t="shared" si="48"/>
        <v>#N/A</v>
      </c>
      <c r="T266" t="e">
        <f t="shared" si="48"/>
        <v>#N/A</v>
      </c>
      <c r="U266" t="e">
        <f t="shared" si="48"/>
        <v>#N/A</v>
      </c>
      <c r="V266" t="e">
        <f t="shared" si="48"/>
        <v>#N/A</v>
      </c>
      <c r="X266" t="e">
        <f t="shared" si="49"/>
        <v>#N/A</v>
      </c>
      <c r="Y266" t="e">
        <f t="shared" si="50"/>
        <v>#N/A</v>
      </c>
      <c r="Z266" t="e">
        <f t="shared" si="51"/>
        <v>#N/A</v>
      </c>
    </row>
    <row r="267" spans="1:26" x14ac:dyDescent="0.2">
      <c r="A267">
        <f t="shared" si="41"/>
        <v>31</v>
      </c>
      <c r="C267" t="e">
        <f t="shared" si="45"/>
        <v>#N/A</v>
      </c>
      <c r="D267" t="e">
        <f t="shared" si="46"/>
        <v>#N/A</v>
      </c>
      <c r="E267" t="e">
        <f t="shared" si="47"/>
        <v>#N/A</v>
      </c>
      <c r="F267" t="e">
        <f t="shared" si="48"/>
        <v>#N/A</v>
      </c>
      <c r="G267" t="e">
        <f t="shared" si="48"/>
        <v>#N/A</v>
      </c>
      <c r="H267" t="e">
        <f t="shared" si="48"/>
        <v>#N/A</v>
      </c>
      <c r="I267" t="e">
        <f t="shared" si="48"/>
        <v>#N/A</v>
      </c>
      <c r="J267" t="e">
        <f t="shared" si="48"/>
        <v>#N/A</v>
      </c>
      <c r="K267" t="e">
        <f t="shared" si="48"/>
        <v>#N/A</v>
      </c>
      <c r="L267" t="e">
        <f t="shared" si="48"/>
        <v>#N/A</v>
      </c>
      <c r="M267" t="e">
        <f t="shared" si="48"/>
        <v>#N/A</v>
      </c>
      <c r="N267" t="e">
        <f t="shared" si="48"/>
        <v>#N/A</v>
      </c>
      <c r="O267" t="e">
        <f t="shared" si="48"/>
        <v>#N/A</v>
      </c>
      <c r="P267" t="e">
        <f t="shared" si="48"/>
        <v>#N/A</v>
      </c>
      <c r="Q267" t="e">
        <f t="shared" si="48"/>
        <v>#N/A</v>
      </c>
      <c r="R267" t="e">
        <f t="shared" si="48"/>
        <v>#N/A</v>
      </c>
      <c r="S267" t="e">
        <f t="shared" si="48"/>
        <v>#N/A</v>
      </c>
      <c r="T267" t="e">
        <f t="shared" si="48"/>
        <v>#N/A</v>
      </c>
      <c r="U267" t="e">
        <f t="shared" si="48"/>
        <v>#N/A</v>
      </c>
      <c r="V267" t="e">
        <f t="shared" si="48"/>
        <v>#N/A</v>
      </c>
      <c r="X267" t="e">
        <f t="shared" si="49"/>
        <v>#N/A</v>
      </c>
      <c r="Y267" t="e">
        <f t="shared" si="50"/>
        <v>#N/A</v>
      </c>
      <c r="Z267" t="e">
        <f t="shared" si="51"/>
        <v>#N/A</v>
      </c>
    </row>
    <row r="268" spans="1:26" x14ac:dyDescent="0.2">
      <c r="A268">
        <f t="shared" si="41"/>
        <v>31</v>
      </c>
      <c r="C268" t="e">
        <f t="shared" si="45"/>
        <v>#N/A</v>
      </c>
      <c r="D268" t="e">
        <f t="shared" si="46"/>
        <v>#N/A</v>
      </c>
      <c r="E268" t="e">
        <f t="shared" si="47"/>
        <v>#N/A</v>
      </c>
      <c r="F268" t="e">
        <f t="shared" si="48"/>
        <v>#N/A</v>
      </c>
      <c r="G268" t="e">
        <f t="shared" si="48"/>
        <v>#N/A</v>
      </c>
      <c r="H268" t="e">
        <f t="shared" si="48"/>
        <v>#N/A</v>
      </c>
      <c r="I268" t="e">
        <f t="shared" si="48"/>
        <v>#N/A</v>
      </c>
      <c r="J268" t="e">
        <f t="shared" si="48"/>
        <v>#N/A</v>
      </c>
      <c r="K268" t="e">
        <f t="shared" si="48"/>
        <v>#N/A</v>
      </c>
      <c r="L268" t="e">
        <f t="shared" si="48"/>
        <v>#N/A</v>
      </c>
      <c r="M268" t="e">
        <f t="shared" si="48"/>
        <v>#N/A</v>
      </c>
      <c r="N268" t="e">
        <f t="shared" si="48"/>
        <v>#N/A</v>
      </c>
      <c r="O268" t="e">
        <f t="shared" si="48"/>
        <v>#N/A</v>
      </c>
      <c r="P268" t="e">
        <f t="shared" si="48"/>
        <v>#N/A</v>
      </c>
      <c r="Q268" t="e">
        <f t="shared" si="48"/>
        <v>#N/A</v>
      </c>
      <c r="R268" t="e">
        <f t="shared" si="48"/>
        <v>#N/A</v>
      </c>
      <c r="S268" t="e">
        <f t="shared" si="48"/>
        <v>#N/A</v>
      </c>
      <c r="T268" t="e">
        <f t="shared" si="48"/>
        <v>#N/A</v>
      </c>
      <c r="U268" t="e">
        <f t="shared" si="48"/>
        <v>#N/A</v>
      </c>
      <c r="V268" t="e">
        <f t="shared" si="48"/>
        <v>#N/A</v>
      </c>
      <c r="X268" t="e">
        <f t="shared" si="49"/>
        <v>#N/A</v>
      </c>
      <c r="Y268" t="e">
        <f t="shared" si="50"/>
        <v>#N/A</v>
      </c>
      <c r="Z268" t="e">
        <f t="shared" si="51"/>
        <v>#N/A</v>
      </c>
    </row>
    <row r="269" spans="1:26" x14ac:dyDescent="0.2">
      <c r="A269">
        <f t="shared" si="41"/>
        <v>31</v>
      </c>
      <c r="C269" t="e">
        <f t="shared" si="45"/>
        <v>#N/A</v>
      </c>
      <c r="D269" t="e">
        <f t="shared" si="46"/>
        <v>#N/A</v>
      </c>
      <c r="E269" t="e">
        <f t="shared" si="47"/>
        <v>#N/A</v>
      </c>
      <c r="F269" t="e">
        <f t="shared" si="48"/>
        <v>#N/A</v>
      </c>
      <c r="G269" t="e">
        <f t="shared" si="48"/>
        <v>#N/A</v>
      </c>
      <c r="H269" t="e">
        <f t="shared" si="48"/>
        <v>#N/A</v>
      </c>
      <c r="I269" t="e">
        <f t="shared" si="48"/>
        <v>#N/A</v>
      </c>
      <c r="J269" t="e">
        <f t="shared" si="48"/>
        <v>#N/A</v>
      </c>
      <c r="K269" t="e">
        <f t="shared" si="48"/>
        <v>#N/A</v>
      </c>
      <c r="L269" t="e">
        <f t="shared" si="48"/>
        <v>#N/A</v>
      </c>
      <c r="M269" t="e">
        <f t="shared" si="48"/>
        <v>#N/A</v>
      </c>
      <c r="N269" t="e">
        <f t="shared" si="48"/>
        <v>#N/A</v>
      </c>
      <c r="O269" t="e">
        <f t="shared" si="48"/>
        <v>#N/A</v>
      </c>
      <c r="P269" t="e">
        <f t="shared" si="48"/>
        <v>#N/A</v>
      </c>
      <c r="Q269" t="e">
        <f t="shared" si="48"/>
        <v>#N/A</v>
      </c>
      <c r="R269" t="e">
        <f t="shared" si="48"/>
        <v>#N/A</v>
      </c>
      <c r="S269" t="e">
        <f t="shared" si="48"/>
        <v>#N/A</v>
      </c>
      <c r="T269" t="e">
        <f t="shared" si="48"/>
        <v>#N/A</v>
      </c>
      <c r="U269" t="e">
        <f t="shared" si="48"/>
        <v>#N/A</v>
      </c>
      <c r="V269" t="e">
        <f t="shared" si="48"/>
        <v>#N/A</v>
      </c>
      <c r="X269" t="e">
        <f t="shared" si="49"/>
        <v>#N/A</v>
      </c>
      <c r="Y269" t="e">
        <f t="shared" si="50"/>
        <v>#N/A</v>
      </c>
      <c r="Z269" t="e">
        <f t="shared" si="51"/>
        <v>#N/A</v>
      </c>
    </row>
    <row r="270" spans="1:26" x14ac:dyDescent="0.2">
      <c r="A270">
        <f t="shared" si="41"/>
        <v>31</v>
      </c>
      <c r="C270" t="e">
        <f t="shared" si="45"/>
        <v>#N/A</v>
      </c>
      <c r="D270" t="e">
        <f t="shared" si="46"/>
        <v>#N/A</v>
      </c>
      <c r="E270" t="e">
        <f t="shared" si="47"/>
        <v>#N/A</v>
      </c>
      <c r="F270" t="e">
        <f t="shared" si="48"/>
        <v>#N/A</v>
      </c>
      <c r="G270" t="e">
        <f t="shared" si="48"/>
        <v>#N/A</v>
      </c>
      <c r="H270" t="e">
        <f t="shared" si="48"/>
        <v>#N/A</v>
      </c>
      <c r="I270" t="e">
        <f t="shared" si="48"/>
        <v>#N/A</v>
      </c>
      <c r="J270" t="e">
        <f t="shared" si="48"/>
        <v>#N/A</v>
      </c>
      <c r="K270" t="e">
        <f t="shared" si="48"/>
        <v>#N/A</v>
      </c>
      <c r="L270" t="e">
        <f t="shared" si="48"/>
        <v>#N/A</v>
      </c>
      <c r="M270" t="e">
        <f t="shared" si="48"/>
        <v>#N/A</v>
      </c>
      <c r="N270" t="e">
        <f t="shared" si="48"/>
        <v>#N/A</v>
      </c>
      <c r="O270" t="e">
        <f t="shared" si="48"/>
        <v>#N/A</v>
      </c>
      <c r="P270" t="e">
        <f t="shared" si="48"/>
        <v>#N/A</v>
      </c>
      <c r="Q270" t="e">
        <f t="shared" si="48"/>
        <v>#N/A</v>
      </c>
      <c r="R270" t="e">
        <f t="shared" si="48"/>
        <v>#N/A</v>
      </c>
      <c r="S270" t="e">
        <f t="shared" si="48"/>
        <v>#N/A</v>
      </c>
      <c r="T270" t="e">
        <f t="shared" si="48"/>
        <v>#N/A</v>
      </c>
      <c r="U270" t="e">
        <f t="shared" si="48"/>
        <v>#N/A</v>
      </c>
      <c r="V270" t="e">
        <f t="shared" si="48"/>
        <v>#N/A</v>
      </c>
      <c r="X270" t="e">
        <f t="shared" si="49"/>
        <v>#N/A</v>
      </c>
      <c r="Y270" t="e">
        <f t="shared" si="50"/>
        <v>#N/A</v>
      </c>
      <c r="Z270" t="e">
        <f t="shared" si="51"/>
        <v>#N/A</v>
      </c>
    </row>
    <row r="271" spans="1:26" x14ac:dyDescent="0.2">
      <c r="A271">
        <f t="shared" si="41"/>
        <v>30</v>
      </c>
      <c r="C271" t="e">
        <f t="shared" si="45"/>
        <v>#N/A</v>
      </c>
      <c r="D271" t="e">
        <f t="shared" si="46"/>
        <v>#N/A</v>
      </c>
      <c r="E271" t="e">
        <f t="shared" si="47"/>
        <v>#N/A</v>
      </c>
      <c r="F271" t="e">
        <f t="shared" si="48"/>
        <v>#N/A</v>
      </c>
      <c r="G271" t="e">
        <f t="shared" si="48"/>
        <v>#N/A</v>
      </c>
      <c r="H271" t="e">
        <f t="shared" si="48"/>
        <v>#N/A</v>
      </c>
      <c r="I271" t="e">
        <f t="shared" si="48"/>
        <v>#N/A</v>
      </c>
      <c r="J271" t="e">
        <f t="shared" si="48"/>
        <v>#N/A</v>
      </c>
      <c r="K271" t="e">
        <f t="shared" si="48"/>
        <v>#N/A</v>
      </c>
      <c r="L271" t="e">
        <f t="shared" si="48"/>
        <v>#N/A</v>
      </c>
      <c r="M271" t="e">
        <f t="shared" si="48"/>
        <v>#N/A</v>
      </c>
      <c r="N271" t="e">
        <f t="shared" si="48"/>
        <v>#N/A</v>
      </c>
      <c r="O271" t="e">
        <f t="shared" si="48"/>
        <v>#N/A</v>
      </c>
      <c r="P271" t="e">
        <f t="shared" si="48"/>
        <v>#N/A</v>
      </c>
      <c r="Q271" t="e">
        <f t="shared" si="48"/>
        <v>#N/A</v>
      </c>
      <c r="R271" t="e">
        <f t="shared" si="48"/>
        <v>#N/A</v>
      </c>
      <c r="S271" t="e">
        <f t="shared" si="48"/>
        <v>#N/A</v>
      </c>
      <c r="T271" t="e">
        <f t="shared" si="48"/>
        <v>#N/A</v>
      </c>
      <c r="U271" t="e">
        <f t="shared" si="48"/>
        <v>#N/A</v>
      </c>
      <c r="V271" t="e">
        <f t="shared" si="48"/>
        <v>#N/A</v>
      </c>
      <c r="X271" t="e">
        <f t="shared" si="49"/>
        <v>#N/A</v>
      </c>
      <c r="Y271" t="e">
        <f t="shared" si="50"/>
        <v>#N/A</v>
      </c>
      <c r="Z271" t="e">
        <f t="shared" si="51"/>
        <v>#N/A</v>
      </c>
    </row>
    <row r="272" spans="1:26" x14ac:dyDescent="0.2">
      <c r="A272">
        <f t="shared" si="41"/>
        <v>30</v>
      </c>
      <c r="C272" t="e">
        <f t="shared" si="45"/>
        <v>#N/A</v>
      </c>
      <c r="D272" t="e">
        <f t="shared" si="46"/>
        <v>#N/A</v>
      </c>
      <c r="E272" t="e">
        <f t="shared" si="47"/>
        <v>#N/A</v>
      </c>
      <c r="F272" t="e">
        <f t="shared" si="48"/>
        <v>#N/A</v>
      </c>
      <c r="G272" t="e">
        <f t="shared" si="48"/>
        <v>#N/A</v>
      </c>
      <c r="H272" t="e">
        <f t="shared" si="48"/>
        <v>#N/A</v>
      </c>
      <c r="I272" t="e">
        <f t="shared" si="48"/>
        <v>#N/A</v>
      </c>
      <c r="J272" t="e">
        <f t="shared" si="48"/>
        <v>#N/A</v>
      </c>
      <c r="K272" t="e">
        <f t="shared" si="48"/>
        <v>#N/A</v>
      </c>
      <c r="L272" t="e">
        <f t="shared" si="48"/>
        <v>#N/A</v>
      </c>
      <c r="M272" t="e">
        <f t="shared" si="48"/>
        <v>#N/A</v>
      </c>
      <c r="N272" t="e">
        <f t="shared" si="48"/>
        <v>#N/A</v>
      </c>
      <c r="O272" t="e">
        <f t="shared" si="48"/>
        <v>#N/A</v>
      </c>
      <c r="P272" t="e">
        <f t="shared" si="48"/>
        <v>#N/A</v>
      </c>
      <c r="Q272" t="e">
        <f t="shared" si="48"/>
        <v>#N/A</v>
      </c>
      <c r="R272" t="e">
        <f t="shared" si="48"/>
        <v>#N/A</v>
      </c>
      <c r="S272" t="e">
        <f t="shared" si="48"/>
        <v>#N/A</v>
      </c>
      <c r="T272" t="e">
        <f t="shared" si="48"/>
        <v>#N/A</v>
      </c>
      <c r="U272" t="e">
        <f t="shared" si="48"/>
        <v>#N/A</v>
      </c>
      <c r="V272" t="e">
        <f t="shared" si="48"/>
        <v>#N/A</v>
      </c>
      <c r="X272" t="e">
        <f t="shared" si="49"/>
        <v>#N/A</v>
      </c>
      <c r="Y272" t="e">
        <f t="shared" si="50"/>
        <v>#N/A</v>
      </c>
      <c r="Z272" t="e">
        <f t="shared" si="51"/>
        <v>#N/A</v>
      </c>
    </row>
    <row r="273" spans="1:26" x14ac:dyDescent="0.2">
      <c r="A273">
        <f t="shared" si="41"/>
        <v>30</v>
      </c>
      <c r="C273" t="e">
        <f t="shared" si="45"/>
        <v>#N/A</v>
      </c>
      <c r="D273" t="e">
        <f t="shared" si="46"/>
        <v>#N/A</v>
      </c>
      <c r="E273" t="e">
        <f t="shared" si="47"/>
        <v>#N/A</v>
      </c>
      <c r="F273" t="e">
        <f t="shared" si="48"/>
        <v>#N/A</v>
      </c>
      <c r="G273" t="e">
        <f t="shared" si="48"/>
        <v>#N/A</v>
      </c>
      <c r="H273" t="e">
        <f t="shared" si="48"/>
        <v>#N/A</v>
      </c>
      <c r="I273" t="e">
        <f t="shared" si="48"/>
        <v>#N/A</v>
      </c>
      <c r="J273" t="e">
        <f t="shared" si="48"/>
        <v>#N/A</v>
      </c>
      <c r="K273" t="e">
        <f t="shared" si="48"/>
        <v>#N/A</v>
      </c>
      <c r="L273" t="e">
        <f t="shared" si="48"/>
        <v>#N/A</v>
      </c>
      <c r="M273" t="e">
        <f t="shared" si="48"/>
        <v>#N/A</v>
      </c>
      <c r="N273" t="e">
        <f t="shared" si="48"/>
        <v>#N/A</v>
      </c>
      <c r="O273" t="e">
        <f t="shared" si="48"/>
        <v>#N/A</v>
      </c>
      <c r="P273" t="e">
        <f t="shared" si="48"/>
        <v>#N/A</v>
      </c>
      <c r="Q273" t="e">
        <f t="shared" si="48"/>
        <v>#N/A</v>
      </c>
      <c r="R273" t="e">
        <f t="shared" si="48"/>
        <v>#N/A</v>
      </c>
      <c r="S273" t="e">
        <f t="shared" si="48"/>
        <v>#N/A</v>
      </c>
      <c r="T273" t="e">
        <f t="shared" si="48"/>
        <v>#N/A</v>
      </c>
      <c r="U273" t="e">
        <f t="shared" si="48"/>
        <v>#N/A</v>
      </c>
      <c r="V273" t="e">
        <f t="shared" si="48"/>
        <v>#N/A</v>
      </c>
      <c r="X273" t="e">
        <f t="shared" si="49"/>
        <v>#N/A</v>
      </c>
      <c r="Y273" t="e">
        <f t="shared" si="50"/>
        <v>#N/A</v>
      </c>
      <c r="Z273" t="e">
        <f t="shared" si="51"/>
        <v>#N/A</v>
      </c>
    </row>
    <row r="274" spans="1:26" x14ac:dyDescent="0.2">
      <c r="A274">
        <f t="shared" si="41"/>
        <v>30</v>
      </c>
      <c r="C274" t="e">
        <f t="shared" si="45"/>
        <v>#N/A</v>
      </c>
      <c r="D274" t="e">
        <f t="shared" si="46"/>
        <v>#N/A</v>
      </c>
      <c r="E274" t="e">
        <f t="shared" si="47"/>
        <v>#N/A</v>
      </c>
      <c r="F274" t="e">
        <f t="shared" si="48"/>
        <v>#N/A</v>
      </c>
      <c r="G274" t="e">
        <f t="shared" si="48"/>
        <v>#N/A</v>
      </c>
      <c r="H274" t="e">
        <f t="shared" si="48"/>
        <v>#N/A</v>
      </c>
      <c r="I274" t="e">
        <f t="shared" si="48"/>
        <v>#N/A</v>
      </c>
      <c r="J274" t="e">
        <f t="shared" si="48"/>
        <v>#N/A</v>
      </c>
      <c r="K274" t="e">
        <f t="shared" si="48"/>
        <v>#N/A</v>
      </c>
      <c r="L274" t="e">
        <f t="shared" si="48"/>
        <v>#N/A</v>
      </c>
      <c r="M274" t="e">
        <f t="shared" si="48"/>
        <v>#N/A</v>
      </c>
      <c r="N274" t="e">
        <f t="shared" si="48"/>
        <v>#N/A</v>
      </c>
      <c r="O274" t="e">
        <f t="shared" si="48"/>
        <v>#N/A</v>
      </c>
      <c r="P274" t="e">
        <f t="shared" si="48"/>
        <v>#N/A</v>
      </c>
      <c r="Q274" t="e">
        <f t="shared" si="48"/>
        <v>#N/A</v>
      </c>
      <c r="R274" t="e">
        <f t="shared" si="48"/>
        <v>#N/A</v>
      </c>
      <c r="S274" t="e">
        <f t="shared" si="48"/>
        <v>#N/A</v>
      </c>
      <c r="T274" t="e">
        <f t="shared" si="48"/>
        <v>#N/A</v>
      </c>
      <c r="U274" t="e">
        <f t="shared" si="48"/>
        <v>#N/A</v>
      </c>
      <c r="V274" t="e">
        <f t="shared" si="48"/>
        <v>#N/A</v>
      </c>
      <c r="X274" t="e">
        <f t="shared" si="49"/>
        <v>#N/A</v>
      </c>
      <c r="Y274" t="e">
        <f t="shared" si="50"/>
        <v>#N/A</v>
      </c>
      <c r="Z274" t="e">
        <f t="shared" si="51"/>
        <v>#N/A</v>
      </c>
    </row>
    <row r="275" spans="1:26" x14ac:dyDescent="0.2">
      <c r="A275">
        <f t="shared" si="41"/>
        <v>30</v>
      </c>
      <c r="C275" t="e">
        <f t="shared" si="45"/>
        <v>#N/A</v>
      </c>
      <c r="D275" t="e">
        <f t="shared" si="46"/>
        <v>#N/A</v>
      </c>
      <c r="E275" t="e">
        <f t="shared" si="47"/>
        <v>#N/A</v>
      </c>
      <c r="F275" t="e">
        <f t="shared" si="48"/>
        <v>#N/A</v>
      </c>
      <c r="G275" t="e">
        <f t="shared" si="48"/>
        <v>#N/A</v>
      </c>
      <c r="H275" t="e">
        <f t="shared" si="48"/>
        <v>#N/A</v>
      </c>
      <c r="I275" t="e">
        <f t="shared" si="48"/>
        <v>#N/A</v>
      </c>
      <c r="J275" t="e">
        <f t="shared" si="48"/>
        <v>#N/A</v>
      </c>
      <c r="K275" t="e">
        <f t="shared" si="48"/>
        <v>#N/A</v>
      </c>
      <c r="L275" t="e">
        <f t="shared" si="48"/>
        <v>#N/A</v>
      </c>
      <c r="M275" t="e">
        <f t="shared" si="48"/>
        <v>#N/A</v>
      </c>
      <c r="N275" t="e">
        <f t="shared" si="48"/>
        <v>#N/A</v>
      </c>
      <c r="O275" t="e">
        <f t="shared" si="48"/>
        <v>#N/A</v>
      </c>
      <c r="P275" t="e">
        <f t="shared" si="48"/>
        <v>#N/A</v>
      </c>
      <c r="Q275" t="e">
        <f t="shared" si="48"/>
        <v>#N/A</v>
      </c>
      <c r="R275" t="e">
        <f t="shared" si="48"/>
        <v>#N/A</v>
      </c>
      <c r="S275" t="e">
        <f t="shared" si="48"/>
        <v>#N/A</v>
      </c>
      <c r="T275" t="e">
        <f t="shared" si="48"/>
        <v>#N/A</v>
      </c>
      <c r="U275" t="e">
        <f t="shared" si="48"/>
        <v>#N/A</v>
      </c>
      <c r="V275" t="e">
        <f t="shared" si="48"/>
        <v>#N/A</v>
      </c>
      <c r="X275" t="e">
        <f t="shared" si="49"/>
        <v>#N/A</v>
      </c>
      <c r="Y275" t="e">
        <f t="shared" si="50"/>
        <v>#N/A</v>
      </c>
      <c r="Z275" t="e">
        <f t="shared" si="51"/>
        <v>#N/A</v>
      </c>
    </row>
    <row r="276" spans="1:26" x14ac:dyDescent="0.2">
      <c r="A276">
        <f t="shared" ref="A276:A339" si="52">A264-1</f>
        <v>30</v>
      </c>
      <c r="C276" t="e">
        <f t="shared" si="45"/>
        <v>#N/A</v>
      </c>
      <c r="D276" t="e">
        <f t="shared" si="46"/>
        <v>#N/A</v>
      </c>
      <c r="E276" t="e">
        <f t="shared" si="47"/>
        <v>#N/A</v>
      </c>
      <c r="F276" t="e">
        <f t="shared" si="48"/>
        <v>#N/A</v>
      </c>
      <c r="G276" t="e">
        <f t="shared" si="48"/>
        <v>#N/A</v>
      </c>
      <c r="H276" t="e">
        <f t="shared" si="48"/>
        <v>#N/A</v>
      </c>
      <c r="I276" t="e">
        <f t="shared" si="48"/>
        <v>#N/A</v>
      </c>
      <c r="J276" t="e">
        <f t="shared" si="48"/>
        <v>#N/A</v>
      </c>
      <c r="K276" t="e">
        <f t="shared" si="48"/>
        <v>#N/A</v>
      </c>
      <c r="L276" t="e">
        <f t="shared" si="48"/>
        <v>#N/A</v>
      </c>
      <c r="M276" t="e">
        <f t="shared" si="48"/>
        <v>#N/A</v>
      </c>
      <c r="N276" t="e">
        <f t="shared" si="48"/>
        <v>#N/A</v>
      </c>
      <c r="O276" t="e">
        <f t="shared" si="48"/>
        <v>#N/A</v>
      </c>
      <c r="P276" t="e">
        <f t="shared" si="48"/>
        <v>#N/A</v>
      </c>
      <c r="Q276" t="e">
        <f t="shared" si="48"/>
        <v>#N/A</v>
      </c>
      <c r="R276" t="e">
        <f t="shared" si="48"/>
        <v>#N/A</v>
      </c>
      <c r="S276" t="e">
        <f t="shared" si="48"/>
        <v>#N/A</v>
      </c>
      <c r="T276" t="e">
        <f t="shared" si="48"/>
        <v>#N/A</v>
      </c>
      <c r="U276" t="e">
        <f t="shared" si="48"/>
        <v>#N/A</v>
      </c>
      <c r="V276" t="e">
        <f t="shared" si="48"/>
        <v>#N/A</v>
      </c>
      <c r="X276" t="e">
        <f t="shared" si="49"/>
        <v>#N/A</v>
      </c>
      <c r="Y276" t="e">
        <f t="shared" si="50"/>
        <v>#N/A</v>
      </c>
      <c r="Z276" t="e">
        <f t="shared" si="51"/>
        <v>#N/A</v>
      </c>
    </row>
    <row r="277" spans="1:26" x14ac:dyDescent="0.2">
      <c r="A277">
        <f t="shared" si="52"/>
        <v>30</v>
      </c>
      <c r="C277" t="e">
        <f t="shared" si="45"/>
        <v>#N/A</v>
      </c>
      <c r="D277" t="e">
        <f t="shared" si="46"/>
        <v>#N/A</v>
      </c>
      <c r="E277" t="e">
        <f t="shared" si="47"/>
        <v>#N/A</v>
      </c>
      <c r="F277" t="e">
        <f t="shared" si="48"/>
        <v>#N/A</v>
      </c>
      <c r="G277" t="e">
        <f t="shared" si="48"/>
        <v>#N/A</v>
      </c>
      <c r="H277" t="e">
        <f t="shared" si="48"/>
        <v>#N/A</v>
      </c>
      <c r="I277" t="e">
        <f t="shared" si="48"/>
        <v>#N/A</v>
      </c>
      <c r="J277" t="e">
        <f t="shared" si="48"/>
        <v>#N/A</v>
      </c>
      <c r="K277" t="e">
        <f t="shared" si="48"/>
        <v>#N/A</v>
      </c>
      <c r="L277" t="e">
        <f t="shared" si="48"/>
        <v>#N/A</v>
      </c>
      <c r="M277" t="e">
        <f t="shared" si="48"/>
        <v>#N/A</v>
      </c>
      <c r="N277" t="e">
        <f t="shared" si="48"/>
        <v>#N/A</v>
      </c>
      <c r="O277" t="e">
        <f t="shared" si="48"/>
        <v>#N/A</v>
      </c>
      <c r="P277" t="e">
        <f t="shared" si="48"/>
        <v>#N/A</v>
      </c>
      <c r="Q277" t="e">
        <f t="shared" si="48"/>
        <v>#N/A</v>
      </c>
      <c r="R277" t="e">
        <f t="shared" si="48"/>
        <v>#N/A</v>
      </c>
      <c r="S277" t="e">
        <f t="shared" si="48"/>
        <v>#N/A</v>
      </c>
      <c r="T277" t="e">
        <f t="shared" si="48"/>
        <v>#N/A</v>
      </c>
      <c r="U277" t="e">
        <f t="shared" si="48"/>
        <v>#N/A</v>
      </c>
      <c r="V277" t="e">
        <f t="shared" si="48"/>
        <v>#N/A</v>
      </c>
      <c r="X277" t="e">
        <f t="shared" si="49"/>
        <v>#N/A</v>
      </c>
      <c r="Y277" t="e">
        <f t="shared" si="50"/>
        <v>#N/A</v>
      </c>
      <c r="Z277" t="e">
        <f t="shared" si="51"/>
        <v>#N/A</v>
      </c>
    </row>
    <row r="278" spans="1:26" x14ac:dyDescent="0.2">
      <c r="A278">
        <f t="shared" si="52"/>
        <v>30</v>
      </c>
      <c r="C278" t="e">
        <f t="shared" si="45"/>
        <v>#N/A</v>
      </c>
      <c r="D278" t="e">
        <f t="shared" si="46"/>
        <v>#N/A</v>
      </c>
      <c r="E278" t="e">
        <f t="shared" si="47"/>
        <v>#N/A</v>
      </c>
      <c r="F278" t="e">
        <f t="shared" si="48"/>
        <v>#N/A</v>
      </c>
      <c r="G278" t="e">
        <f t="shared" si="48"/>
        <v>#N/A</v>
      </c>
      <c r="H278" t="e">
        <f t="shared" si="48"/>
        <v>#N/A</v>
      </c>
      <c r="I278" t="e">
        <f t="shared" si="48"/>
        <v>#N/A</v>
      </c>
      <c r="J278" t="e">
        <f t="shared" si="48"/>
        <v>#N/A</v>
      </c>
      <c r="K278" t="e">
        <f t="shared" si="48"/>
        <v>#N/A</v>
      </c>
      <c r="L278" t="e">
        <f t="shared" si="48"/>
        <v>#N/A</v>
      </c>
      <c r="M278" t="e">
        <f t="shared" si="48"/>
        <v>#N/A</v>
      </c>
      <c r="N278" t="e">
        <f t="shared" si="48"/>
        <v>#N/A</v>
      </c>
      <c r="O278" t="e">
        <f t="shared" si="48"/>
        <v>#N/A</v>
      </c>
      <c r="P278" t="e">
        <f t="shared" si="48"/>
        <v>#N/A</v>
      </c>
      <c r="Q278" t="e">
        <f t="shared" si="48"/>
        <v>#N/A</v>
      </c>
      <c r="R278" t="e">
        <f t="shared" si="48"/>
        <v>#N/A</v>
      </c>
      <c r="S278" t="e">
        <f t="shared" si="48"/>
        <v>#N/A</v>
      </c>
      <c r="T278" t="e">
        <f t="shared" si="48"/>
        <v>#N/A</v>
      </c>
      <c r="U278" t="e">
        <f t="shared" si="48"/>
        <v>#N/A</v>
      </c>
      <c r="V278" t="e">
        <f t="shared" si="48"/>
        <v>#N/A</v>
      </c>
      <c r="X278" t="e">
        <f t="shared" si="49"/>
        <v>#N/A</v>
      </c>
      <c r="Y278" t="e">
        <f t="shared" si="50"/>
        <v>#N/A</v>
      </c>
      <c r="Z278" t="e">
        <f t="shared" si="51"/>
        <v>#N/A</v>
      </c>
    </row>
    <row r="279" spans="1:26" x14ac:dyDescent="0.2">
      <c r="A279">
        <f t="shared" si="52"/>
        <v>30</v>
      </c>
      <c r="C279" t="e">
        <f t="shared" si="45"/>
        <v>#N/A</v>
      </c>
      <c r="D279" t="e">
        <f t="shared" si="46"/>
        <v>#N/A</v>
      </c>
      <c r="E279" t="e">
        <f t="shared" si="47"/>
        <v>#N/A</v>
      </c>
      <c r="F279" t="e">
        <f t="shared" si="48"/>
        <v>#N/A</v>
      </c>
      <c r="G279" t="e">
        <f t="shared" si="48"/>
        <v>#N/A</v>
      </c>
      <c r="H279" t="e">
        <f t="shared" si="48"/>
        <v>#N/A</v>
      </c>
      <c r="I279" t="e">
        <f t="shared" si="48"/>
        <v>#N/A</v>
      </c>
      <c r="J279" t="e">
        <f t="shared" si="48"/>
        <v>#N/A</v>
      </c>
      <c r="K279" t="e">
        <f t="shared" si="48"/>
        <v>#N/A</v>
      </c>
      <c r="L279" t="e">
        <f t="shared" si="48"/>
        <v>#N/A</v>
      </c>
      <c r="M279" t="e">
        <f t="shared" si="48"/>
        <v>#N/A</v>
      </c>
      <c r="N279" t="e">
        <f t="shared" si="48"/>
        <v>#N/A</v>
      </c>
      <c r="O279" t="e">
        <f t="shared" si="48"/>
        <v>#N/A</v>
      </c>
      <c r="P279" t="e">
        <f t="shared" si="48"/>
        <v>#N/A</v>
      </c>
      <c r="Q279" t="e">
        <f t="shared" si="48"/>
        <v>#N/A</v>
      </c>
      <c r="R279" t="e">
        <f t="shared" si="48"/>
        <v>#N/A</v>
      </c>
      <c r="S279" t="e">
        <f t="shared" si="48"/>
        <v>#N/A</v>
      </c>
      <c r="T279" t="e">
        <f t="shared" si="48"/>
        <v>#N/A</v>
      </c>
      <c r="U279" t="e">
        <f t="shared" ref="F279:V294" si="53">U$4*(1+U$3)^(-($A279+52*(U$1-1)))</f>
        <v>#N/A</v>
      </c>
      <c r="V279" t="e">
        <f t="shared" si="53"/>
        <v>#N/A</v>
      </c>
      <c r="X279" t="e">
        <f t="shared" si="49"/>
        <v>#N/A</v>
      </c>
      <c r="Y279" t="e">
        <f t="shared" si="50"/>
        <v>#N/A</v>
      </c>
      <c r="Z279" t="e">
        <f t="shared" si="51"/>
        <v>#N/A</v>
      </c>
    </row>
    <row r="280" spans="1:26" x14ac:dyDescent="0.2">
      <c r="A280">
        <f t="shared" si="52"/>
        <v>30</v>
      </c>
      <c r="C280" t="e">
        <f t="shared" si="45"/>
        <v>#N/A</v>
      </c>
      <c r="D280" t="e">
        <f t="shared" si="46"/>
        <v>#N/A</v>
      </c>
      <c r="E280" t="e">
        <f t="shared" si="47"/>
        <v>#N/A</v>
      </c>
      <c r="F280" t="e">
        <f t="shared" si="53"/>
        <v>#N/A</v>
      </c>
      <c r="G280" t="e">
        <f t="shared" si="53"/>
        <v>#N/A</v>
      </c>
      <c r="H280" t="e">
        <f t="shared" si="53"/>
        <v>#N/A</v>
      </c>
      <c r="I280" t="e">
        <f t="shared" si="53"/>
        <v>#N/A</v>
      </c>
      <c r="J280" t="e">
        <f t="shared" si="53"/>
        <v>#N/A</v>
      </c>
      <c r="K280" t="e">
        <f t="shared" si="53"/>
        <v>#N/A</v>
      </c>
      <c r="L280" t="e">
        <f t="shared" si="53"/>
        <v>#N/A</v>
      </c>
      <c r="M280" t="e">
        <f t="shared" si="53"/>
        <v>#N/A</v>
      </c>
      <c r="N280" t="e">
        <f t="shared" si="53"/>
        <v>#N/A</v>
      </c>
      <c r="O280" t="e">
        <f t="shared" si="53"/>
        <v>#N/A</v>
      </c>
      <c r="P280" t="e">
        <f t="shared" si="53"/>
        <v>#N/A</v>
      </c>
      <c r="Q280" t="e">
        <f t="shared" si="53"/>
        <v>#N/A</v>
      </c>
      <c r="R280" t="e">
        <f t="shared" si="53"/>
        <v>#N/A</v>
      </c>
      <c r="S280" t="e">
        <f t="shared" si="53"/>
        <v>#N/A</v>
      </c>
      <c r="T280" t="e">
        <f t="shared" si="53"/>
        <v>#N/A</v>
      </c>
      <c r="U280" t="e">
        <f t="shared" si="53"/>
        <v>#N/A</v>
      </c>
      <c r="V280" t="e">
        <f t="shared" si="53"/>
        <v>#N/A</v>
      </c>
      <c r="X280" t="e">
        <f t="shared" si="49"/>
        <v>#N/A</v>
      </c>
      <c r="Y280" t="e">
        <f t="shared" si="50"/>
        <v>#N/A</v>
      </c>
      <c r="Z280" t="e">
        <f t="shared" si="51"/>
        <v>#N/A</v>
      </c>
    </row>
    <row r="281" spans="1:26" x14ac:dyDescent="0.2">
      <c r="A281">
        <f t="shared" si="52"/>
        <v>30</v>
      </c>
      <c r="C281" t="e">
        <f t="shared" si="45"/>
        <v>#N/A</v>
      </c>
      <c r="D281" t="e">
        <f t="shared" si="46"/>
        <v>#N/A</v>
      </c>
      <c r="E281" t="e">
        <f t="shared" si="47"/>
        <v>#N/A</v>
      </c>
      <c r="F281" t="e">
        <f t="shared" si="53"/>
        <v>#N/A</v>
      </c>
      <c r="G281" t="e">
        <f t="shared" si="53"/>
        <v>#N/A</v>
      </c>
      <c r="H281" t="e">
        <f t="shared" si="53"/>
        <v>#N/A</v>
      </c>
      <c r="I281" t="e">
        <f t="shared" si="53"/>
        <v>#N/A</v>
      </c>
      <c r="J281" t="e">
        <f t="shared" si="53"/>
        <v>#N/A</v>
      </c>
      <c r="K281" t="e">
        <f t="shared" si="53"/>
        <v>#N/A</v>
      </c>
      <c r="L281" t="e">
        <f t="shared" si="53"/>
        <v>#N/A</v>
      </c>
      <c r="M281" t="e">
        <f t="shared" si="53"/>
        <v>#N/A</v>
      </c>
      <c r="N281" t="e">
        <f t="shared" si="53"/>
        <v>#N/A</v>
      </c>
      <c r="O281" t="e">
        <f t="shared" si="53"/>
        <v>#N/A</v>
      </c>
      <c r="P281" t="e">
        <f t="shared" si="53"/>
        <v>#N/A</v>
      </c>
      <c r="Q281" t="e">
        <f t="shared" si="53"/>
        <v>#N/A</v>
      </c>
      <c r="R281" t="e">
        <f t="shared" si="53"/>
        <v>#N/A</v>
      </c>
      <c r="S281" t="e">
        <f t="shared" si="53"/>
        <v>#N/A</v>
      </c>
      <c r="T281" t="e">
        <f t="shared" si="53"/>
        <v>#N/A</v>
      </c>
      <c r="U281" t="e">
        <f t="shared" si="53"/>
        <v>#N/A</v>
      </c>
      <c r="V281" t="e">
        <f t="shared" si="53"/>
        <v>#N/A</v>
      </c>
      <c r="X281" t="e">
        <f t="shared" si="49"/>
        <v>#N/A</v>
      </c>
      <c r="Y281" t="e">
        <f t="shared" si="50"/>
        <v>#N/A</v>
      </c>
      <c r="Z281" t="e">
        <f t="shared" si="51"/>
        <v>#N/A</v>
      </c>
    </row>
    <row r="282" spans="1:26" x14ac:dyDescent="0.2">
      <c r="A282">
        <f t="shared" si="52"/>
        <v>30</v>
      </c>
      <c r="C282" t="e">
        <f t="shared" si="45"/>
        <v>#N/A</v>
      </c>
      <c r="D282" t="e">
        <f t="shared" si="46"/>
        <v>#N/A</v>
      </c>
      <c r="E282" t="e">
        <f t="shared" si="47"/>
        <v>#N/A</v>
      </c>
      <c r="F282" t="e">
        <f t="shared" si="53"/>
        <v>#N/A</v>
      </c>
      <c r="G282" t="e">
        <f t="shared" si="53"/>
        <v>#N/A</v>
      </c>
      <c r="H282" t="e">
        <f t="shared" si="53"/>
        <v>#N/A</v>
      </c>
      <c r="I282" t="e">
        <f t="shared" si="53"/>
        <v>#N/A</v>
      </c>
      <c r="J282" t="e">
        <f t="shared" si="53"/>
        <v>#N/A</v>
      </c>
      <c r="K282" t="e">
        <f t="shared" si="53"/>
        <v>#N/A</v>
      </c>
      <c r="L282" t="e">
        <f t="shared" si="53"/>
        <v>#N/A</v>
      </c>
      <c r="M282" t="e">
        <f t="shared" si="53"/>
        <v>#N/A</v>
      </c>
      <c r="N282" t="e">
        <f t="shared" si="53"/>
        <v>#N/A</v>
      </c>
      <c r="O282" t="e">
        <f t="shared" si="53"/>
        <v>#N/A</v>
      </c>
      <c r="P282" t="e">
        <f t="shared" si="53"/>
        <v>#N/A</v>
      </c>
      <c r="Q282" t="e">
        <f t="shared" si="53"/>
        <v>#N/A</v>
      </c>
      <c r="R282" t="e">
        <f t="shared" si="53"/>
        <v>#N/A</v>
      </c>
      <c r="S282" t="e">
        <f t="shared" si="53"/>
        <v>#N/A</v>
      </c>
      <c r="T282" t="e">
        <f t="shared" si="53"/>
        <v>#N/A</v>
      </c>
      <c r="U282" t="e">
        <f t="shared" si="53"/>
        <v>#N/A</v>
      </c>
      <c r="V282" t="e">
        <f t="shared" si="53"/>
        <v>#N/A</v>
      </c>
      <c r="X282" t="e">
        <f t="shared" si="49"/>
        <v>#N/A</v>
      </c>
      <c r="Y282" t="e">
        <f t="shared" si="50"/>
        <v>#N/A</v>
      </c>
      <c r="Z282" t="e">
        <f t="shared" si="51"/>
        <v>#N/A</v>
      </c>
    </row>
    <row r="283" spans="1:26" x14ac:dyDescent="0.2">
      <c r="A283">
        <f t="shared" si="52"/>
        <v>29</v>
      </c>
      <c r="C283" t="e">
        <f t="shared" si="45"/>
        <v>#N/A</v>
      </c>
      <c r="D283" t="e">
        <f t="shared" si="46"/>
        <v>#N/A</v>
      </c>
      <c r="E283" t="e">
        <f t="shared" si="47"/>
        <v>#N/A</v>
      </c>
      <c r="F283" t="e">
        <f t="shared" si="53"/>
        <v>#N/A</v>
      </c>
      <c r="G283" t="e">
        <f t="shared" si="53"/>
        <v>#N/A</v>
      </c>
      <c r="H283" t="e">
        <f t="shared" si="53"/>
        <v>#N/A</v>
      </c>
      <c r="I283" t="e">
        <f t="shared" si="53"/>
        <v>#N/A</v>
      </c>
      <c r="J283" t="e">
        <f t="shared" si="53"/>
        <v>#N/A</v>
      </c>
      <c r="K283" t="e">
        <f t="shared" si="53"/>
        <v>#N/A</v>
      </c>
      <c r="L283" t="e">
        <f t="shared" si="53"/>
        <v>#N/A</v>
      </c>
      <c r="M283" t="e">
        <f t="shared" si="53"/>
        <v>#N/A</v>
      </c>
      <c r="N283" t="e">
        <f t="shared" si="53"/>
        <v>#N/A</v>
      </c>
      <c r="O283" t="e">
        <f t="shared" si="53"/>
        <v>#N/A</v>
      </c>
      <c r="P283" t="e">
        <f t="shared" si="53"/>
        <v>#N/A</v>
      </c>
      <c r="Q283" t="e">
        <f t="shared" si="53"/>
        <v>#N/A</v>
      </c>
      <c r="R283" t="e">
        <f t="shared" si="53"/>
        <v>#N/A</v>
      </c>
      <c r="S283" t="e">
        <f t="shared" si="53"/>
        <v>#N/A</v>
      </c>
      <c r="T283" t="e">
        <f t="shared" si="53"/>
        <v>#N/A</v>
      </c>
      <c r="U283" t="e">
        <f t="shared" si="53"/>
        <v>#N/A</v>
      </c>
      <c r="V283" t="e">
        <f t="shared" si="53"/>
        <v>#N/A</v>
      </c>
      <c r="X283" t="e">
        <f t="shared" si="49"/>
        <v>#N/A</v>
      </c>
      <c r="Y283" t="e">
        <f t="shared" si="50"/>
        <v>#N/A</v>
      </c>
      <c r="Z283" t="e">
        <f t="shared" si="51"/>
        <v>#N/A</v>
      </c>
    </row>
    <row r="284" spans="1:26" x14ac:dyDescent="0.2">
      <c r="A284">
        <f t="shared" si="52"/>
        <v>29</v>
      </c>
      <c r="C284" t="e">
        <f t="shared" si="45"/>
        <v>#N/A</v>
      </c>
      <c r="D284" t="e">
        <f t="shared" si="46"/>
        <v>#N/A</v>
      </c>
      <c r="E284" t="e">
        <f t="shared" si="47"/>
        <v>#N/A</v>
      </c>
      <c r="F284" t="e">
        <f t="shared" si="53"/>
        <v>#N/A</v>
      </c>
      <c r="G284" t="e">
        <f t="shared" si="53"/>
        <v>#N/A</v>
      </c>
      <c r="H284" t="e">
        <f t="shared" si="53"/>
        <v>#N/A</v>
      </c>
      <c r="I284" t="e">
        <f t="shared" si="53"/>
        <v>#N/A</v>
      </c>
      <c r="J284" t="e">
        <f t="shared" si="53"/>
        <v>#N/A</v>
      </c>
      <c r="K284" t="e">
        <f t="shared" si="53"/>
        <v>#N/A</v>
      </c>
      <c r="L284" t="e">
        <f t="shared" si="53"/>
        <v>#N/A</v>
      </c>
      <c r="M284" t="e">
        <f t="shared" si="53"/>
        <v>#N/A</v>
      </c>
      <c r="N284" t="e">
        <f t="shared" si="53"/>
        <v>#N/A</v>
      </c>
      <c r="O284" t="e">
        <f t="shared" si="53"/>
        <v>#N/A</v>
      </c>
      <c r="P284" t="e">
        <f t="shared" si="53"/>
        <v>#N/A</v>
      </c>
      <c r="Q284" t="e">
        <f t="shared" si="53"/>
        <v>#N/A</v>
      </c>
      <c r="R284" t="e">
        <f t="shared" si="53"/>
        <v>#N/A</v>
      </c>
      <c r="S284" t="e">
        <f t="shared" si="53"/>
        <v>#N/A</v>
      </c>
      <c r="T284" t="e">
        <f t="shared" si="53"/>
        <v>#N/A</v>
      </c>
      <c r="U284" t="e">
        <f t="shared" si="53"/>
        <v>#N/A</v>
      </c>
      <c r="V284" t="e">
        <f t="shared" si="53"/>
        <v>#N/A</v>
      </c>
      <c r="X284" t="e">
        <f t="shared" si="49"/>
        <v>#N/A</v>
      </c>
      <c r="Y284" t="e">
        <f t="shared" si="50"/>
        <v>#N/A</v>
      </c>
      <c r="Z284" t="e">
        <f t="shared" si="51"/>
        <v>#N/A</v>
      </c>
    </row>
    <row r="285" spans="1:26" x14ac:dyDescent="0.2">
      <c r="A285">
        <f t="shared" si="52"/>
        <v>29</v>
      </c>
      <c r="C285" t="e">
        <f t="shared" si="45"/>
        <v>#N/A</v>
      </c>
      <c r="D285" t="e">
        <f t="shared" si="46"/>
        <v>#N/A</v>
      </c>
      <c r="E285" t="e">
        <f t="shared" si="47"/>
        <v>#N/A</v>
      </c>
      <c r="F285" t="e">
        <f t="shared" si="53"/>
        <v>#N/A</v>
      </c>
      <c r="G285" t="e">
        <f t="shared" si="53"/>
        <v>#N/A</v>
      </c>
      <c r="H285" t="e">
        <f t="shared" si="53"/>
        <v>#N/A</v>
      </c>
      <c r="I285" t="e">
        <f t="shared" si="53"/>
        <v>#N/A</v>
      </c>
      <c r="J285" t="e">
        <f t="shared" si="53"/>
        <v>#N/A</v>
      </c>
      <c r="K285" t="e">
        <f t="shared" si="53"/>
        <v>#N/A</v>
      </c>
      <c r="L285" t="e">
        <f t="shared" si="53"/>
        <v>#N/A</v>
      </c>
      <c r="M285" t="e">
        <f t="shared" si="53"/>
        <v>#N/A</v>
      </c>
      <c r="N285" t="e">
        <f t="shared" si="53"/>
        <v>#N/A</v>
      </c>
      <c r="O285" t="e">
        <f t="shared" si="53"/>
        <v>#N/A</v>
      </c>
      <c r="P285" t="e">
        <f t="shared" si="53"/>
        <v>#N/A</v>
      </c>
      <c r="Q285" t="e">
        <f t="shared" si="53"/>
        <v>#N/A</v>
      </c>
      <c r="R285" t="e">
        <f t="shared" si="53"/>
        <v>#N/A</v>
      </c>
      <c r="S285" t="e">
        <f t="shared" si="53"/>
        <v>#N/A</v>
      </c>
      <c r="T285" t="e">
        <f t="shared" si="53"/>
        <v>#N/A</v>
      </c>
      <c r="U285" t="e">
        <f t="shared" si="53"/>
        <v>#N/A</v>
      </c>
      <c r="V285" t="e">
        <f t="shared" si="53"/>
        <v>#N/A</v>
      </c>
      <c r="X285" t="e">
        <f t="shared" si="49"/>
        <v>#N/A</v>
      </c>
      <c r="Y285" t="e">
        <f t="shared" si="50"/>
        <v>#N/A</v>
      </c>
      <c r="Z285" t="e">
        <f t="shared" si="51"/>
        <v>#N/A</v>
      </c>
    </row>
    <row r="286" spans="1:26" x14ac:dyDescent="0.2">
      <c r="A286">
        <f t="shared" si="52"/>
        <v>29</v>
      </c>
      <c r="C286" t="e">
        <f t="shared" si="45"/>
        <v>#N/A</v>
      </c>
      <c r="D286" t="e">
        <f t="shared" si="46"/>
        <v>#N/A</v>
      </c>
      <c r="E286" t="e">
        <f t="shared" si="47"/>
        <v>#N/A</v>
      </c>
      <c r="F286" t="e">
        <f t="shared" si="53"/>
        <v>#N/A</v>
      </c>
      <c r="G286" t="e">
        <f t="shared" si="53"/>
        <v>#N/A</v>
      </c>
      <c r="H286" t="e">
        <f t="shared" si="53"/>
        <v>#N/A</v>
      </c>
      <c r="I286" t="e">
        <f t="shared" si="53"/>
        <v>#N/A</v>
      </c>
      <c r="J286" t="e">
        <f t="shared" si="53"/>
        <v>#N/A</v>
      </c>
      <c r="K286" t="e">
        <f t="shared" si="53"/>
        <v>#N/A</v>
      </c>
      <c r="L286" t="e">
        <f t="shared" si="53"/>
        <v>#N/A</v>
      </c>
      <c r="M286" t="e">
        <f t="shared" si="53"/>
        <v>#N/A</v>
      </c>
      <c r="N286" t="e">
        <f t="shared" si="53"/>
        <v>#N/A</v>
      </c>
      <c r="O286" t="e">
        <f t="shared" si="53"/>
        <v>#N/A</v>
      </c>
      <c r="P286" t="e">
        <f t="shared" si="53"/>
        <v>#N/A</v>
      </c>
      <c r="Q286" t="e">
        <f t="shared" si="53"/>
        <v>#N/A</v>
      </c>
      <c r="R286" t="e">
        <f t="shared" si="53"/>
        <v>#N/A</v>
      </c>
      <c r="S286" t="e">
        <f t="shared" si="53"/>
        <v>#N/A</v>
      </c>
      <c r="T286" t="e">
        <f t="shared" si="53"/>
        <v>#N/A</v>
      </c>
      <c r="U286" t="e">
        <f t="shared" si="53"/>
        <v>#N/A</v>
      </c>
      <c r="V286" t="e">
        <f t="shared" si="53"/>
        <v>#N/A</v>
      </c>
      <c r="X286" t="e">
        <f t="shared" si="49"/>
        <v>#N/A</v>
      </c>
      <c r="Y286" t="e">
        <f t="shared" si="50"/>
        <v>#N/A</v>
      </c>
      <c r="Z286" t="e">
        <f t="shared" si="51"/>
        <v>#N/A</v>
      </c>
    </row>
    <row r="287" spans="1:26" x14ac:dyDescent="0.2">
      <c r="A287">
        <f t="shared" si="52"/>
        <v>29</v>
      </c>
      <c r="C287" t="e">
        <f t="shared" si="45"/>
        <v>#N/A</v>
      </c>
      <c r="D287" t="e">
        <f t="shared" si="46"/>
        <v>#N/A</v>
      </c>
      <c r="E287" t="e">
        <f t="shared" si="47"/>
        <v>#N/A</v>
      </c>
      <c r="F287" t="e">
        <f t="shared" si="53"/>
        <v>#N/A</v>
      </c>
      <c r="G287" t="e">
        <f t="shared" si="53"/>
        <v>#N/A</v>
      </c>
      <c r="H287" t="e">
        <f t="shared" si="53"/>
        <v>#N/A</v>
      </c>
      <c r="I287" t="e">
        <f t="shared" si="53"/>
        <v>#N/A</v>
      </c>
      <c r="J287" t="e">
        <f t="shared" si="53"/>
        <v>#N/A</v>
      </c>
      <c r="K287" t="e">
        <f t="shared" si="53"/>
        <v>#N/A</v>
      </c>
      <c r="L287" t="e">
        <f t="shared" si="53"/>
        <v>#N/A</v>
      </c>
      <c r="M287" t="e">
        <f t="shared" si="53"/>
        <v>#N/A</v>
      </c>
      <c r="N287" t="e">
        <f t="shared" si="53"/>
        <v>#N/A</v>
      </c>
      <c r="O287" t="e">
        <f t="shared" si="53"/>
        <v>#N/A</v>
      </c>
      <c r="P287" t="e">
        <f t="shared" si="53"/>
        <v>#N/A</v>
      </c>
      <c r="Q287" t="e">
        <f t="shared" si="53"/>
        <v>#N/A</v>
      </c>
      <c r="R287" t="e">
        <f t="shared" si="53"/>
        <v>#N/A</v>
      </c>
      <c r="S287" t="e">
        <f t="shared" si="53"/>
        <v>#N/A</v>
      </c>
      <c r="T287" t="e">
        <f t="shared" si="53"/>
        <v>#N/A</v>
      </c>
      <c r="U287" t="e">
        <f t="shared" si="53"/>
        <v>#N/A</v>
      </c>
      <c r="V287" t="e">
        <f t="shared" si="53"/>
        <v>#N/A</v>
      </c>
      <c r="X287" t="e">
        <f t="shared" si="49"/>
        <v>#N/A</v>
      </c>
      <c r="Y287" t="e">
        <f t="shared" si="50"/>
        <v>#N/A</v>
      </c>
      <c r="Z287" t="e">
        <f t="shared" si="51"/>
        <v>#N/A</v>
      </c>
    </row>
    <row r="288" spans="1:26" x14ac:dyDescent="0.2">
      <c r="A288">
        <f t="shared" si="52"/>
        <v>29</v>
      </c>
      <c r="C288" t="e">
        <f t="shared" si="45"/>
        <v>#N/A</v>
      </c>
      <c r="D288" t="e">
        <f t="shared" si="46"/>
        <v>#N/A</v>
      </c>
      <c r="E288" t="e">
        <f t="shared" si="47"/>
        <v>#N/A</v>
      </c>
      <c r="F288" t="e">
        <f t="shared" si="53"/>
        <v>#N/A</v>
      </c>
      <c r="G288" t="e">
        <f t="shared" si="53"/>
        <v>#N/A</v>
      </c>
      <c r="H288" t="e">
        <f t="shared" si="53"/>
        <v>#N/A</v>
      </c>
      <c r="I288" t="e">
        <f t="shared" si="53"/>
        <v>#N/A</v>
      </c>
      <c r="J288" t="e">
        <f t="shared" si="53"/>
        <v>#N/A</v>
      </c>
      <c r="K288" t="e">
        <f t="shared" si="53"/>
        <v>#N/A</v>
      </c>
      <c r="L288" t="e">
        <f t="shared" si="53"/>
        <v>#N/A</v>
      </c>
      <c r="M288" t="e">
        <f t="shared" si="53"/>
        <v>#N/A</v>
      </c>
      <c r="N288" t="e">
        <f t="shared" si="53"/>
        <v>#N/A</v>
      </c>
      <c r="O288" t="e">
        <f t="shared" si="53"/>
        <v>#N/A</v>
      </c>
      <c r="P288" t="e">
        <f t="shared" si="53"/>
        <v>#N/A</v>
      </c>
      <c r="Q288" t="e">
        <f t="shared" si="53"/>
        <v>#N/A</v>
      </c>
      <c r="R288" t="e">
        <f t="shared" si="53"/>
        <v>#N/A</v>
      </c>
      <c r="S288" t="e">
        <f t="shared" si="53"/>
        <v>#N/A</v>
      </c>
      <c r="T288" t="e">
        <f t="shared" si="53"/>
        <v>#N/A</v>
      </c>
      <c r="U288" t="e">
        <f t="shared" si="53"/>
        <v>#N/A</v>
      </c>
      <c r="V288" t="e">
        <f t="shared" si="53"/>
        <v>#N/A</v>
      </c>
      <c r="X288" t="e">
        <f t="shared" si="49"/>
        <v>#N/A</v>
      </c>
      <c r="Y288" t="e">
        <f t="shared" si="50"/>
        <v>#N/A</v>
      </c>
      <c r="Z288" t="e">
        <f t="shared" si="51"/>
        <v>#N/A</v>
      </c>
    </row>
    <row r="289" spans="1:26" x14ac:dyDescent="0.2">
      <c r="A289">
        <f t="shared" si="52"/>
        <v>29</v>
      </c>
      <c r="C289" t="e">
        <f t="shared" si="45"/>
        <v>#N/A</v>
      </c>
      <c r="D289" t="e">
        <f t="shared" si="46"/>
        <v>#N/A</v>
      </c>
      <c r="E289" t="e">
        <f t="shared" si="47"/>
        <v>#N/A</v>
      </c>
      <c r="F289" t="e">
        <f t="shared" si="53"/>
        <v>#N/A</v>
      </c>
      <c r="G289" t="e">
        <f t="shared" si="53"/>
        <v>#N/A</v>
      </c>
      <c r="H289" t="e">
        <f t="shared" si="53"/>
        <v>#N/A</v>
      </c>
      <c r="I289" t="e">
        <f t="shared" si="53"/>
        <v>#N/A</v>
      </c>
      <c r="J289" t="e">
        <f t="shared" si="53"/>
        <v>#N/A</v>
      </c>
      <c r="K289" t="e">
        <f t="shared" si="53"/>
        <v>#N/A</v>
      </c>
      <c r="L289" t="e">
        <f t="shared" si="53"/>
        <v>#N/A</v>
      </c>
      <c r="M289" t="e">
        <f t="shared" si="53"/>
        <v>#N/A</v>
      </c>
      <c r="N289" t="e">
        <f t="shared" si="53"/>
        <v>#N/A</v>
      </c>
      <c r="O289" t="e">
        <f t="shared" si="53"/>
        <v>#N/A</v>
      </c>
      <c r="P289" t="e">
        <f t="shared" si="53"/>
        <v>#N/A</v>
      </c>
      <c r="Q289" t="e">
        <f t="shared" si="53"/>
        <v>#N/A</v>
      </c>
      <c r="R289" t="e">
        <f t="shared" si="53"/>
        <v>#N/A</v>
      </c>
      <c r="S289" t="e">
        <f t="shared" si="53"/>
        <v>#N/A</v>
      </c>
      <c r="T289" t="e">
        <f t="shared" si="53"/>
        <v>#N/A</v>
      </c>
      <c r="U289" t="e">
        <f t="shared" si="53"/>
        <v>#N/A</v>
      </c>
      <c r="V289" t="e">
        <f t="shared" si="53"/>
        <v>#N/A</v>
      </c>
      <c r="X289" t="e">
        <f t="shared" si="49"/>
        <v>#N/A</v>
      </c>
      <c r="Y289" t="e">
        <f t="shared" si="50"/>
        <v>#N/A</v>
      </c>
      <c r="Z289" t="e">
        <f t="shared" si="51"/>
        <v>#N/A</v>
      </c>
    </row>
    <row r="290" spans="1:26" x14ac:dyDescent="0.2">
      <c r="A290">
        <f t="shared" si="52"/>
        <v>29</v>
      </c>
      <c r="C290" t="e">
        <f t="shared" si="45"/>
        <v>#N/A</v>
      </c>
      <c r="D290" t="e">
        <f t="shared" si="46"/>
        <v>#N/A</v>
      </c>
      <c r="E290" t="e">
        <f t="shared" si="47"/>
        <v>#N/A</v>
      </c>
      <c r="F290" t="e">
        <f t="shared" si="53"/>
        <v>#N/A</v>
      </c>
      <c r="G290" t="e">
        <f t="shared" si="53"/>
        <v>#N/A</v>
      </c>
      <c r="H290" t="e">
        <f t="shared" si="53"/>
        <v>#N/A</v>
      </c>
      <c r="I290" t="e">
        <f t="shared" si="53"/>
        <v>#N/A</v>
      </c>
      <c r="J290" t="e">
        <f t="shared" si="53"/>
        <v>#N/A</v>
      </c>
      <c r="K290" t="e">
        <f t="shared" si="53"/>
        <v>#N/A</v>
      </c>
      <c r="L290" t="e">
        <f t="shared" si="53"/>
        <v>#N/A</v>
      </c>
      <c r="M290" t="e">
        <f t="shared" si="53"/>
        <v>#N/A</v>
      </c>
      <c r="N290" t="e">
        <f t="shared" si="53"/>
        <v>#N/A</v>
      </c>
      <c r="O290" t="e">
        <f t="shared" si="53"/>
        <v>#N/A</v>
      </c>
      <c r="P290" t="e">
        <f t="shared" si="53"/>
        <v>#N/A</v>
      </c>
      <c r="Q290" t="e">
        <f t="shared" si="53"/>
        <v>#N/A</v>
      </c>
      <c r="R290" t="e">
        <f t="shared" si="53"/>
        <v>#N/A</v>
      </c>
      <c r="S290" t="e">
        <f t="shared" si="53"/>
        <v>#N/A</v>
      </c>
      <c r="T290" t="e">
        <f t="shared" si="53"/>
        <v>#N/A</v>
      </c>
      <c r="U290" t="e">
        <f t="shared" si="53"/>
        <v>#N/A</v>
      </c>
      <c r="V290" t="e">
        <f t="shared" si="53"/>
        <v>#N/A</v>
      </c>
      <c r="X290" t="e">
        <f t="shared" si="49"/>
        <v>#N/A</v>
      </c>
      <c r="Y290" t="e">
        <f t="shared" si="50"/>
        <v>#N/A</v>
      </c>
      <c r="Z290" t="e">
        <f t="shared" si="51"/>
        <v>#N/A</v>
      </c>
    </row>
    <row r="291" spans="1:26" x14ac:dyDescent="0.2">
      <c r="A291">
        <f t="shared" si="52"/>
        <v>29</v>
      </c>
      <c r="C291" t="e">
        <f t="shared" si="45"/>
        <v>#N/A</v>
      </c>
      <c r="D291" t="e">
        <f t="shared" si="46"/>
        <v>#N/A</v>
      </c>
      <c r="E291" t="e">
        <f t="shared" si="47"/>
        <v>#N/A</v>
      </c>
      <c r="F291" t="e">
        <f t="shared" si="53"/>
        <v>#N/A</v>
      </c>
      <c r="G291" t="e">
        <f t="shared" si="53"/>
        <v>#N/A</v>
      </c>
      <c r="H291" t="e">
        <f t="shared" si="53"/>
        <v>#N/A</v>
      </c>
      <c r="I291" t="e">
        <f t="shared" si="53"/>
        <v>#N/A</v>
      </c>
      <c r="J291" t="e">
        <f t="shared" si="53"/>
        <v>#N/A</v>
      </c>
      <c r="K291" t="e">
        <f t="shared" si="53"/>
        <v>#N/A</v>
      </c>
      <c r="L291" t="e">
        <f t="shared" si="53"/>
        <v>#N/A</v>
      </c>
      <c r="M291" t="e">
        <f t="shared" si="53"/>
        <v>#N/A</v>
      </c>
      <c r="N291" t="e">
        <f t="shared" si="53"/>
        <v>#N/A</v>
      </c>
      <c r="O291" t="e">
        <f t="shared" si="53"/>
        <v>#N/A</v>
      </c>
      <c r="P291" t="e">
        <f t="shared" si="53"/>
        <v>#N/A</v>
      </c>
      <c r="Q291" t="e">
        <f t="shared" si="53"/>
        <v>#N/A</v>
      </c>
      <c r="R291" t="e">
        <f t="shared" si="53"/>
        <v>#N/A</v>
      </c>
      <c r="S291" t="e">
        <f t="shared" si="53"/>
        <v>#N/A</v>
      </c>
      <c r="T291" t="e">
        <f t="shared" si="53"/>
        <v>#N/A</v>
      </c>
      <c r="U291" t="e">
        <f t="shared" si="53"/>
        <v>#N/A</v>
      </c>
      <c r="V291" t="e">
        <f t="shared" si="53"/>
        <v>#N/A</v>
      </c>
      <c r="X291" t="e">
        <f t="shared" si="49"/>
        <v>#N/A</v>
      </c>
      <c r="Y291" t="e">
        <f t="shared" si="50"/>
        <v>#N/A</v>
      </c>
      <c r="Z291" t="e">
        <f t="shared" si="51"/>
        <v>#N/A</v>
      </c>
    </row>
    <row r="292" spans="1:26" x14ac:dyDescent="0.2">
      <c r="A292">
        <f t="shared" si="52"/>
        <v>29</v>
      </c>
      <c r="C292" t="e">
        <f t="shared" si="45"/>
        <v>#N/A</v>
      </c>
      <c r="D292" t="e">
        <f t="shared" si="46"/>
        <v>#N/A</v>
      </c>
      <c r="E292" t="e">
        <f t="shared" si="47"/>
        <v>#N/A</v>
      </c>
      <c r="F292" t="e">
        <f t="shared" si="53"/>
        <v>#N/A</v>
      </c>
      <c r="G292" t="e">
        <f t="shared" si="53"/>
        <v>#N/A</v>
      </c>
      <c r="H292" t="e">
        <f t="shared" si="53"/>
        <v>#N/A</v>
      </c>
      <c r="I292" t="e">
        <f t="shared" si="53"/>
        <v>#N/A</v>
      </c>
      <c r="J292" t="e">
        <f t="shared" si="53"/>
        <v>#N/A</v>
      </c>
      <c r="K292" t="e">
        <f t="shared" si="53"/>
        <v>#N/A</v>
      </c>
      <c r="L292" t="e">
        <f t="shared" si="53"/>
        <v>#N/A</v>
      </c>
      <c r="M292" t="e">
        <f t="shared" si="53"/>
        <v>#N/A</v>
      </c>
      <c r="N292" t="e">
        <f t="shared" si="53"/>
        <v>#N/A</v>
      </c>
      <c r="O292" t="e">
        <f t="shared" si="53"/>
        <v>#N/A</v>
      </c>
      <c r="P292" t="e">
        <f t="shared" si="53"/>
        <v>#N/A</v>
      </c>
      <c r="Q292" t="e">
        <f t="shared" si="53"/>
        <v>#N/A</v>
      </c>
      <c r="R292" t="e">
        <f t="shared" si="53"/>
        <v>#N/A</v>
      </c>
      <c r="S292" t="e">
        <f t="shared" si="53"/>
        <v>#N/A</v>
      </c>
      <c r="T292" t="e">
        <f t="shared" si="53"/>
        <v>#N/A</v>
      </c>
      <c r="U292" t="e">
        <f t="shared" si="53"/>
        <v>#N/A</v>
      </c>
      <c r="V292" t="e">
        <f t="shared" si="53"/>
        <v>#N/A</v>
      </c>
      <c r="X292" t="e">
        <f t="shared" si="49"/>
        <v>#N/A</v>
      </c>
      <c r="Y292" t="e">
        <f t="shared" si="50"/>
        <v>#N/A</v>
      </c>
      <c r="Z292" t="e">
        <f t="shared" si="51"/>
        <v>#N/A</v>
      </c>
    </row>
    <row r="293" spans="1:26" x14ac:dyDescent="0.2">
      <c r="A293">
        <f t="shared" si="52"/>
        <v>29</v>
      </c>
      <c r="C293" t="e">
        <f t="shared" si="45"/>
        <v>#N/A</v>
      </c>
      <c r="D293" t="e">
        <f t="shared" si="46"/>
        <v>#N/A</v>
      </c>
      <c r="E293" t="e">
        <f t="shared" si="47"/>
        <v>#N/A</v>
      </c>
      <c r="F293" t="e">
        <f t="shared" si="53"/>
        <v>#N/A</v>
      </c>
      <c r="G293" t="e">
        <f t="shared" si="53"/>
        <v>#N/A</v>
      </c>
      <c r="H293" t="e">
        <f t="shared" si="53"/>
        <v>#N/A</v>
      </c>
      <c r="I293" t="e">
        <f t="shared" si="53"/>
        <v>#N/A</v>
      </c>
      <c r="J293" t="e">
        <f t="shared" si="53"/>
        <v>#N/A</v>
      </c>
      <c r="K293" t="e">
        <f t="shared" si="53"/>
        <v>#N/A</v>
      </c>
      <c r="L293" t="e">
        <f t="shared" si="53"/>
        <v>#N/A</v>
      </c>
      <c r="M293" t="e">
        <f t="shared" si="53"/>
        <v>#N/A</v>
      </c>
      <c r="N293" t="e">
        <f t="shared" si="53"/>
        <v>#N/A</v>
      </c>
      <c r="O293" t="e">
        <f t="shared" si="53"/>
        <v>#N/A</v>
      </c>
      <c r="P293" t="e">
        <f t="shared" si="53"/>
        <v>#N/A</v>
      </c>
      <c r="Q293" t="e">
        <f t="shared" si="53"/>
        <v>#N/A</v>
      </c>
      <c r="R293" t="e">
        <f t="shared" si="53"/>
        <v>#N/A</v>
      </c>
      <c r="S293" t="e">
        <f t="shared" si="53"/>
        <v>#N/A</v>
      </c>
      <c r="T293" t="e">
        <f t="shared" si="53"/>
        <v>#N/A</v>
      </c>
      <c r="U293" t="e">
        <f t="shared" si="53"/>
        <v>#N/A</v>
      </c>
      <c r="V293" t="e">
        <f t="shared" si="53"/>
        <v>#N/A</v>
      </c>
      <c r="X293" t="e">
        <f t="shared" si="49"/>
        <v>#N/A</v>
      </c>
      <c r="Y293" t="e">
        <f t="shared" si="50"/>
        <v>#N/A</v>
      </c>
      <c r="Z293" t="e">
        <f t="shared" si="51"/>
        <v>#N/A</v>
      </c>
    </row>
    <row r="294" spans="1:26" x14ac:dyDescent="0.2">
      <c r="A294">
        <f t="shared" si="52"/>
        <v>29</v>
      </c>
      <c r="C294" t="e">
        <f t="shared" si="45"/>
        <v>#N/A</v>
      </c>
      <c r="D294" t="e">
        <f t="shared" si="46"/>
        <v>#N/A</v>
      </c>
      <c r="E294" t="e">
        <f t="shared" si="47"/>
        <v>#N/A</v>
      </c>
      <c r="F294" t="e">
        <f t="shared" si="53"/>
        <v>#N/A</v>
      </c>
      <c r="G294" t="e">
        <f t="shared" si="53"/>
        <v>#N/A</v>
      </c>
      <c r="H294" t="e">
        <f t="shared" si="53"/>
        <v>#N/A</v>
      </c>
      <c r="I294" t="e">
        <f t="shared" si="53"/>
        <v>#N/A</v>
      </c>
      <c r="J294" t="e">
        <f t="shared" si="53"/>
        <v>#N/A</v>
      </c>
      <c r="K294" t="e">
        <f t="shared" si="53"/>
        <v>#N/A</v>
      </c>
      <c r="L294" t="e">
        <f t="shared" si="53"/>
        <v>#N/A</v>
      </c>
      <c r="M294" t="e">
        <f t="shared" si="53"/>
        <v>#N/A</v>
      </c>
      <c r="N294" t="e">
        <f t="shared" si="53"/>
        <v>#N/A</v>
      </c>
      <c r="O294" t="e">
        <f t="shared" si="53"/>
        <v>#N/A</v>
      </c>
      <c r="P294" t="e">
        <f t="shared" si="53"/>
        <v>#N/A</v>
      </c>
      <c r="Q294" t="e">
        <f t="shared" si="53"/>
        <v>#N/A</v>
      </c>
      <c r="R294" t="e">
        <f t="shared" si="53"/>
        <v>#N/A</v>
      </c>
      <c r="S294" t="e">
        <f t="shared" si="53"/>
        <v>#N/A</v>
      </c>
      <c r="T294" t="e">
        <f t="shared" si="53"/>
        <v>#N/A</v>
      </c>
      <c r="U294" t="e">
        <f t="shared" ref="F294:V309" si="54">U$4*(1+U$3)^(-($A294+52*(U$1-1)))</f>
        <v>#N/A</v>
      </c>
      <c r="V294" t="e">
        <f t="shared" si="54"/>
        <v>#N/A</v>
      </c>
      <c r="X294" t="e">
        <f t="shared" si="49"/>
        <v>#N/A</v>
      </c>
      <c r="Y294" t="e">
        <f t="shared" si="50"/>
        <v>#N/A</v>
      </c>
      <c r="Z294" t="e">
        <f t="shared" si="51"/>
        <v>#N/A</v>
      </c>
    </row>
    <row r="295" spans="1:26" x14ac:dyDescent="0.2">
      <c r="A295">
        <f t="shared" si="52"/>
        <v>28</v>
      </c>
      <c r="C295" t="e">
        <f t="shared" si="45"/>
        <v>#N/A</v>
      </c>
      <c r="D295" t="e">
        <f t="shared" si="46"/>
        <v>#N/A</v>
      </c>
      <c r="E295" t="e">
        <f t="shared" si="47"/>
        <v>#N/A</v>
      </c>
      <c r="F295" t="e">
        <f t="shared" si="54"/>
        <v>#N/A</v>
      </c>
      <c r="G295" t="e">
        <f t="shared" si="54"/>
        <v>#N/A</v>
      </c>
      <c r="H295" t="e">
        <f t="shared" si="54"/>
        <v>#N/A</v>
      </c>
      <c r="I295" t="e">
        <f t="shared" si="54"/>
        <v>#N/A</v>
      </c>
      <c r="J295" t="e">
        <f t="shared" si="54"/>
        <v>#N/A</v>
      </c>
      <c r="K295" t="e">
        <f t="shared" si="54"/>
        <v>#N/A</v>
      </c>
      <c r="L295" t="e">
        <f t="shared" si="54"/>
        <v>#N/A</v>
      </c>
      <c r="M295" t="e">
        <f t="shared" si="54"/>
        <v>#N/A</v>
      </c>
      <c r="N295" t="e">
        <f t="shared" si="54"/>
        <v>#N/A</v>
      </c>
      <c r="O295" t="e">
        <f t="shared" si="54"/>
        <v>#N/A</v>
      </c>
      <c r="P295" t="e">
        <f t="shared" si="54"/>
        <v>#N/A</v>
      </c>
      <c r="Q295" t="e">
        <f t="shared" si="54"/>
        <v>#N/A</v>
      </c>
      <c r="R295" t="e">
        <f t="shared" si="54"/>
        <v>#N/A</v>
      </c>
      <c r="S295" t="e">
        <f t="shared" si="54"/>
        <v>#N/A</v>
      </c>
      <c r="T295" t="e">
        <f t="shared" si="54"/>
        <v>#N/A</v>
      </c>
      <c r="U295" t="e">
        <f t="shared" si="54"/>
        <v>#N/A</v>
      </c>
      <c r="V295" t="e">
        <f t="shared" si="54"/>
        <v>#N/A</v>
      </c>
      <c r="X295" t="e">
        <f t="shared" si="49"/>
        <v>#N/A</v>
      </c>
      <c r="Y295" t="e">
        <f t="shared" si="50"/>
        <v>#N/A</v>
      </c>
      <c r="Z295" t="e">
        <f t="shared" si="51"/>
        <v>#N/A</v>
      </c>
    </row>
    <row r="296" spans="1:26" x14ac:dyDescent="0.2">
      <c r="A296">
        <f t="shared" si="52"/>
        <v>28</v>
      </c>
      <c r="C296" t="e">
        <f t="shared" si="45"/>
        <v>#N/A</v>
      </c>
      <c r="D296" t="e">
        <f t="shared" si="46"/>
        <v>#N/A</v>
      </c>
      <c r="E296" t="e">
        <f t="shared" si="47"/>
        <v>#N/A</v>
      </c>
      <c r="F296" t="e">
        <f t="shared" si="54"/>
        <v>#N/A</v>
      </c>
      <c r="G296" t="e">
        <f t="shared" si="54"/>
        <v>#N/A</v>
      </c>
      <c r="H296" t="e">
        <f t="shared" si="54"/>
        <v>#N/A</v>
      </c>
      <c r="I296" t="e">
        <f t="shared" si="54"/>
        <v>#N/A</v>
      </c>
      <c r="J296" t="e">
        <f t="shared" si="54"/>
        <v>#N/A</v>
      </c>
      <c r="K296" t="e">
        <f t="shared" si="54"/>
        <v>#N/A</v>
      </c>
      <c r="L296" t="e">
        <f t="shared" si="54"/>
        <v>#N/A</v>
      </c>
      <c r="M296" t="e">
        <f t="shared" si="54"/>
        <v>#N/A</v>
      </c>
      <c r="N296" t="e">
        <f t="shared" si="54"/>
        <v>#N/A</v>
      </c>
      <c r="O296" t="e">
        <f t="shared" si="54"/>
        <v>#N/A</v>
      </c>
      <c r="P296" t="e">
        <f t="shared" si="54"/>
        <v>#N/A</v>
      </c>
      <c r="Q296" t="e">
        <f t="shared" si="54"/>
        <v>#N/A</v>
      </c>
      <c r="R296" t="e">
        <f t="shared" si="54"/>
        <v>#N/A</v>
      </c>
      <c r="S296" t="e">
        <f t="shared" si="54"/>
        <v>#N/A</v>
      </c>
      <c r="T296" t="e">
        <f t="shared" si="54"/>
        <v>#N/A</v>
      </c>
      <c r="U296" t="e">
        <f t="shared" si="54"/>
        <v>#N/A</v>
      </c>
      <c r="V296" t="e">
        <f t="shared" si="54"/>
        <v>#N/A</v>
      </c>
      <c r="X296" t="e">
        <f t="shared" si="49"/>
        <v>#N/A</v>
      </c>
      <c r="Y296" t="e">
        <f t="shared" si="50"/>
        <v>#N/A</v>
      </c>
      <c r="Z296" t="e">
        <f t="shared" si="51"/>
        <v>#N/A</v>
      </c>
    </row>
    <row r="297" spans="1:26" x14ac:dyDescent="0.2">
      <c r="A297">
        <f t="shared" si="52"/>
        <v>28</v>
      </c>
      <c r="C297" t="e">
        <f t="shared" si="45"/>
        <v>#N/A</v>
      </c>
      <c r="D297" t="e">
        <f t="shared" si="46"/>
        <v>#N/A</v>
      </c>
      <c r="E297" t="e">
        <f t="shared" si="47"/>
        <v>#N/A</v>
      </c>
      <c r="F297" t="e">
        <f t="shared" si="54"/>
        <v>#N/A</v>
      </c>
      <c r="G297" t="e">
        <f t="shared" si="54"/>
        <v>#N/A</v>
      </c>
      <c r="H297" t="e">
        <f t="shared" si="54"/>
        <v>#N/A</v>
      </c>
      <c r="I297" t="e">
        <f t="shared" si="54"/>
        <v>#N/A</v>
      </c>
      <c r="J297" t="e">
        <f t="shared" si="54"/>
        <v>#N/A</v>
      </c>
      <c r="K297" t="e">
        <f t="shared" si="54"/>
        <v>#N/A</v>
      </c>
      <c r="L297" t="e">
        <f t="shared" si="54"/>
        <v>#N/A</v>
      </c>
      <c r="M297" t="e">
        <f t="shared" si="54"/>
        <v>#N/A</v>
      </c>
      <c r="N297" t="e">
        <f t="shared" si="54"/>
        <v>#N/A</v>
      </c>
      <c r="O297" t="e">
        <f t="shared" si="54"/>
        <v>#N/A</v>
      </c>
      <c r="P297" t="e">
        <f t="shared" si="54"/>
        <v>#N/A</v>
      </c>
      <c r="Q297" t="e">
        <f t="shared" si="54"/>
        <v>#N/A</v>
      </c>
      <c r="R297" t="e">
        <f t="shared" si="54"/>
        <v>#N/A</v>
      </c>
      <c r="S297" t="e">
        <f t="shared" si="54"/>
        <v>#N/A</v>
      </c>
      <c r="T297" t="e">
        <f t="shared" si="54"/>
        <v>#N/A</v>
      </c>
      <c r="U297" t="e">
        <f t="shared" si="54"/>
        <v>#N/A</v>
      </c>
      <c r="V297" t="e">
        <f t="shared" si="54"/>
        <v>#N/A</v>
      </c>
      <c r="X297" t="e">
        <f t="shared" si="49"/>
        <v>#N/A</v>
      </c>
      <c r="Y297" t="e">
        <f t="shared" si="50"/>
        <v>#N/A</v>
      </c>
      <c r="Z297" t="e">
        <f t="shared" si="51"/>
        <v>#N/A</v>
      </c>
    </row>
    <row r="298" spans="1:26" x14ac:dyDescent="0.2">
      <c r="A298">
        <f t="shared" si="52"/>
        <v>28</v>
      </c>
      <c r="C298" t="e">
        <f t="shared" si="45"/>
        <v>#N/A</v>
      </c>
      <c r="D298" t="e">
        <f t="shared" si="46"/>
        <v>#N/A</v>
      </c>
      <c r="E298" t="e">
        <f t="shared" si="47"/>
        <v>#N/A</v>
      </c>
      <c r="F298" t="e">
        <f t="shared" si="54"/>
        <v>#N/A</v>
      </c>
      <c r="G298" t="e">
        <f t="shared" si="54"/>
        <v>#N/A</v>
      </c>
      <c r="H298" t="e">
        <f t="shared" si="54"/>
        <v>#N/A</v>
      </c>
      <c r="I298" t="e">
        <f t="shared" si="54"/>
        <v>#N/A</v>
      </c>
      <c r="J298" t="e">
        <f t="shared" si="54"/>
        <v>#N/A</v>
      </c>
      <c r="K298" t="e">
        <f t="shared" si="54"/>
        <v>#N/A</v>
      </c>
      <c r="L298" t="e">
        <f t="shared" si="54"/>
        <v>#N/A</v>
      </c>
      <c r="M298" t="e">
        <f t="shared" si="54"/>
        <v>#N/A</v>
      </c>
      <c r="N298" t="e">
        <f t="shared" si="54"/>
        <v>#N/A</v>
      </c>
      <c r="O298" t="e">
        <f t="shared" si="54"/>
        <v>#N/A</v>
      </c>
      <c r="P298" t="e">
        <f t="shared" si="54"/>
        <v>#N/A</v>
      </c>
      <c r="Q298" t="e">
        <f t="shared" si="54"/>
        <v>#N/A</v>
      </c>
      <c r="R298" t="e">
        <f t="shared" si="54"/>
        <v>#N/A</v>
      </c>
      <c r="S298" t="e">
        <f t="shared" si="54"/>
        <v>#N/A</v>
      </c>
      <c r="T298" t="e">
        <f t="shared" si="54"/>
        <v>#N/A</v>
      </c>
      <c r="U298" t="e">
        <f t="shared" si="54"/>
        <v>#N/A</v>
      </c>
      <c r="V298" t="e">
        <f t="shared" si="54"/>
        <v>#N/A</v>
      </c>
      <c r="X298" t="e">
        <f t="shared" si="49"/>
        <v>#N/A</v>
      </c>
      <c r="Y298" t="e">
        <f t="shared" si="50"/>
        <v>#N/A</v>
      </c>
      <c r="Z298" t="e">
        <f t="shared" si="51"/>
        <v>#N/A</v>
      </c>
    </row>
    <row r="299" spans="1:26" x14ac:dyDescent="0.2">
      <c r="A299">
        <f t="shared" si="52"/>
        <v>28</v>
      </c>
      <c r="C299" t="e">
        <f t="shared" si="45"/>
        <v>#N/A</v>
      </c>
      <c r="D299" t="e">
        <f t="shared" si="46"/>
        <v>#N/A</v>
      </c>
      <c r="E299" t="e">
        <f t="shared" si="47"/>
        <v>#N/A</v>
      </c>
      <c r="F299" t="e">
        <f t="shared" si="54"/>
        <v>#N/A</v>
      </c>
      <c r="G299" t="e">
        <f t="shared" si="54"/>
        <v>#N/A</v>
      </c>
      <c r="H299" t="e">
        <f t="shared" si="54"/>
        <v>#N/A</v>
      </c>
      <c r="I299" t="e">
        <f t="shared" si="54"/>
        <v>#N/A</v>
      </c>
      <c r="J299" t="e">
        <f t="shared" si="54"/>
        <v>#N/A</v>
      </c>
      <c r="K299" t="e">
        <f t="shared" si="54"/>
        <v>#N/A</v>
      </c>
      <c r="L299" t="e">
        <f t="shared" si="54"/>
        <v>#N/A</v>
      </c>
      <c r="M299" t="e">
        <f t="shared" si="54"/>
        <v>#N/A</v>
      </c>
      <c r="N299" t="e">
        <f t="shared" si="54"/>
        <v>#N/A</v>
      </c>
      <c r="O299" t="e">
        <f t="shared" si="54"/>
        <v>#N/A</v>
      </c>
      <c r="P299" t="e">
        <f t="shared" si="54"/>
        <v>#N/A</v>
      </c>
      <c r="Q299" t="e">
        <f t="shared" si="54"/>
        <v>#N/A</v>
      </c>
      <c r="R299" t="e">
        <f t="shared" si="54"/>
        <v>#N/A</v>
      </c>
      <c r="S299" t="e">
        <f t="shared" si="54"/>
        <v>#N/A</v>
      </c>
      <c r="T299" t="e">
        <f t="shared" si="54"/>
        <v>#N/A</v>
      </c>
      <c r="U299" t="e">
        <f t="shared" si="54"/>
        <v>#N/A</v>
      </c>
      <c r="V299" t="e">
        <f t="shared" si="54"/>
        <v>#N/A</v>
      </c>
      <c r="X299" t="e">
        <f t="shared" si="49"/>
        <v>#N/A</v>
      </c>
      <c r="Y299" t="e">
        <f t="shared" si="50"/>
        <v>#N/A</v>
      </c>
      <c r="Z299" t="e">
        <f t="shared" si="51"/>
        <v>#N/A</v>
      </c>
    </row>
    <row r="300" spans="1:26" x14ac:dyDescent="0.2">
      <c r="A300">
        <f t="shared" si="52"/>
        <v>28</v>
      </c>
      <c r="C300" t="e">
        <f t="shared" si="45"/>
        <v>#N/A</v>
      </c>
      <c r="D300" t="e">
        <f t="shared" si="46"/>
        <v>#N/A</v>
      </c>
      <c r="E300" t="e">
        <f t="shared" si="47"/>
        <v>#N/A</v>
      </c>
      <c r="F300" t="e">
        <f t="shared" si="54"/>
        <v>#N/A</v>
      </c>
      <c r="G300" t="e">
        <f t="shared" si="54"/>
        <v>#N/A</v>
      </c>
      <c r="H300" t="e">
        <f t="shared" si="54"/>
        <v>#N/A</v>
      </c>
      <c r="I300" t="e">
        <f t="shared" si="54"/>
        <v>#N/A</v>
      </c>
      <c r="J300" t="e">
        <f t="shared" si="54"/>
        <v>#N/A</v>
      </c>
      <c r="K300" t="e">
        <f t="shared" si="54"/>
        <v>#N/A</v>
      </c>
      <c r="L300" t="e">
        <f t="shared" si="54"/>
        <v>#N/A</v>
      </c>
      <c r="M300" t="e">
        <f t="shared" si="54"/>
        <v>#N/A</v>
      </c>
      <c r="N300" t="e">
        <f t="shared" si="54"/>
        <v>#N/A</v>
      </c>
      <c r="O300" t="e">
        <f t="shared" si="54"/>
        <v>#N/A</v>
      </c>
      <c r="P300" t="e">
        <f t="shared" si="54"/>
        <v>#N/A</v>
      </c>
      <c r="Q300" t="e">
        <f t="shared" si="54"/>
        <v>#N/A</v>
      </c>
      <c r="R300" t="e">
        <f t="shared" si="54"/>
        <v>#N/A</v>
      </c>
      <c r="S300" t="e">
        <f t="shared" si="54"/>
        <v>#N/A</v>
      </c>
      <c r="T300" t="e">
        <f t="shared" si="54"/>
        <v>#N/A</v>
      </c>
      <c r="U300" t="e">
        <f t="shared" si="54"/>
        <v>#N/A</v>
      </c>
      <c r="V300" t="e">
        <f t="shared" si="54"/>
        <v>#N/A</v>
      </c>
      <c r="X300" t="e">
        <f t="shared" si="49"/>
        <v>#N/A</v>
      </c>
      <c r="Y300" t="e">
        <f t="shared" si="50"/>
        <v>#N/A</v>
      </c>
      <c r="Z300" t="e">
        <f t="shared" si="51"/>
        <v>#N/A</v>
      </c>
    </row>
    <row r="301" spans="1:26" x14ac:dyDescent="0.2">
      <c r="A301">
        <f t="shared" si="52"/>
        <v>28</v>
      </c>
      <c r="C301" t="e">
        <f t="shared" si="45"/>
        <v>#N/A</v>
      </c>
      <c r="D301" t="e">
        <f t="shared" si="46"/>
        <v>#N/A</v>
      </c>
      <c r="E301" t="e">
        <f t="shared" si="47"/>
        <v>#N/A</v>
      </c>
      <c r="F301" t="e">
        <f t="shared" si="54"/>
        <v>#N/A</v>
      </c>
      <c r="G301" t="e">
        <f t="shared" si="54"/>
        <v>#N/A</v>
      </c>
      <c r="H301" t="e">
        <f t="shared" si="54"/>
        <v>#N/A</v>
      </c>
      <c r="I301" t="e">
        <f t="shared" si="54"/>
        <v>#N/A</v>
      </c>
      <c r="J301" t="e">
        <f t="shared" si="54"/>
        <v>#N/A</v>
      </c>
      <c r="K301" t="e">
        <f t="shared" si="54"/>
        <v>#N/A</v>
      </c>
      <c r="L301" t="e">
        <f t="shared" si="54"/>
        <v>#N/A</v>
      </c>
      <c r="M301" t="e">
        <f t="shared" si="54"/>
        <v>#N/A</v>
      </c>
      <c r="N301" t="e">
        <f t="shared" si="54"/>
        <v>#N/A</v>
      </c>
      <c r="O301" t="e">
        <f t="shared" si="54"/>
        <v>#N/A</v>
      </c>
      <c r="P301" t="e">
        <f t="shared" si="54"/>
        <v>#N/A</v>
      </c>
      <c r="Q301" t="e">
        <f t="shared" si="54"/>
        <v>#N/A</v>
      </c>
      <c r="R301" t="e">
        <f t="shared" si="54"/>
        <v>#N/A</v>
      </c>
      <c r="S301" t="e">
        <f t="shared" si="54"/>
        <v>#N/A</v>
      </c>
      <c r="T301" t="e">
        <f t="shared" si="54"/>
        <v>#N/A</v>
      </c>
      <c r="U301" t="e">
        <f t="shared" si="54"/>
        <v>#N/A</v>
      </c>
      <c r="V301" t="e">
        <f t="shared" si="54"/>
        <v>#N/A</v>
      </c>
      <c r="X301" t="e">
        <f t="shared" si="49"/>
        <v>#N/A</v>
      </c>
      <c r="Y301" t="e">
        <f t="shared" si="50"/>
        <v>#N/A</v>
      </c>
      <c r="Z301" t="e">
        <f t="shared" si="51"/>
        <v>#N/A</v>
      </c>
    </row>
    <row r="302" spans="1:26" x14ac:dyDescent="0.2">
      <c r="A302">
        <f t="shared" si="52"/>
        <v>28</v>
      </c>
      <c r="C302" t="e">
        <f t="shared" si="45"/>
        <v>#N/A</v>
      </c>
      <c r="D302" t="e">
        <f t="shared" si="46"/>
        <v>#N/A</v>
      </c>
      <c r="E302" t="e">
        <f t="shared" si="47"/>
        <v>#N/A</v>
      </c>
      <c r="F302" t="e">
        <f t="shared" si="54"/>
        <v>#N/A</v>
      </c>
      <c r="G302" t="e">
        <f t="shared" si="54"/>
        <v>#N/A</v>
      </c>
      <c r="H302" t="e">
        <f t="shared" si="54"/>
        <v>#N/A</v>
      </c>
      <c r="I302" t="e">
        <f t="shared" si="54"/>
        <v>#N/A</v>
      </c>
      <c r="J302" t="e">
        <f t="shared" si="54"/>
        <v>#N/A</v>
      </c>
      <c r="K302" t="e">
        <f t="shared" si="54"/>
        <v>#N/A</v>
      </c>
      <c r="L302" t="e">
        <f t="shared" si="54"/>
        <v>#N/A</v>
      </c>
      <c r="M302" t="e">
        <f t="shared" si="54"/>
        <v>#N/A</v>
      </c>
      <c r="N302" t="e">
        <f t="shared" si="54"/>
        <v>#N/A</v>
      </c>
      <c r="O302" t="e">
        <f t="shared" si="54"/>
        <v>#N/A</v>
      </c>
      <c r="P302" t="e">
        <f t="shared" si="54"/>
        <v>#N/A</v>
      </c>
      <c r="Q302" t="e">
        <f t="shared" si="54"/>
        <v>#N/A</v>
      </c>
      <c r="R302" t="e">
        <f t="shared" si="54"/>
        <v>#N/A</v>
      </c>
      <c r="S302" t="e">
        <f t="shared" si="54"/>
        <v>#N/A</v>
      </c>
      <c r="T302" t="e">
        <f t="shared" si="54"/>
        <v>#N/A</v>
      </c>
      <c r="U302" t="e">
        <f t="shared" si="54"/>
        <v>#N/A</v>
      </c>
      <c r="V302" t="e">
        <f t="shared" si="54"/>
        <v>#N/A</v>
      </c>
      <c r="X302" t="e">
        <f t="shared" si="49"/>
        <v>#N/A</v>
      </c>
      <c r="Y302" t="e">
        <f t="shared" si="50"/>
        <v>#N/A</v>
      </c>
      <c r="Z302" t="e">
        <f t="shared" si="51"/>
        <v>#N/A</v>
      </c>
    </row>
    <row r="303" spans="1:26" x14ac:dyDescent="0.2">
      <c r="A303">
        <f t="shared" si="52"/>
        <v>28</v>
      </c>
      <c r="C303" t="e">
        <f t="shared" si="45"/>
        <v>#N/A</v>
      </c>
      <c r="D303" t="e">
        <f t="shared" si="46"/>
        <v>#N/A</v>
      </c>
      <c r="E303" t="e">
        <f t="shared" si="47"/>
        <v>#N/A</v>
      </c>
      <c r="F303" t="e">
        <f t="shared" si="54"/>
        <v>#N/A</v>
      </c>
      <c r="G303" t="e">
        <f t="shared" si="54"/>
        <v>#N/A</v>
      </c>
      <c r="H303" t="e">
        <f t="shared" si="54"/>
        <v>#N/A</v>
      </c>
      <c r="I303" t="e">
        <f t="shared" si="54"/>
        <v>#N/A</v>
      </c>
      <c r="J303" t="e">
        <f t="shared" si="54"/>
        <v>#N/A</v>
      </c>
      <c r="K303" t="e">
        <f t="shared" si="54"/>
        <v>#N/A</v>
      </c>
      <c r="L303" t="e">
        <f t="shared" si="54"/>
        <v>#N/A</v>
      </c>
      <c r="M303" t="e">
        <f t="shared" si="54"/>
        <v>#N/A</v>
      </c>
      <c r="N303" t="e">
        <f t="shared" si="54"/>
        <v>#N/A</v>
      </c>
      <c r="O303" t="e">
        <f t="shared" si="54"/>
        <v>#N/A</v>
      </c>
      <c r="P303" t="e">
        <f t="shared" si="54"/>
        <v>#N/A</v>
      </c>
      <c r="Q303" t="e">
        <f t="shared" si="54"/>
        <v>#N/A</v>
      </c>
      <c r="R303" t="e">
        <f t="shared" si="54"/>
        <v>#N/A</v>
      </c>
      <c r="S303" t="e">
        <f t="shared" si="54"/>
        <v>#N/A</v>
      </c>
      <c r="T303" t="e">
        <f t="shared" si="54"/>
        <v>#N/A</v>
      </c>
      <c r="U303" t="e">
        <f t="shared" si="54"/>
        <v>#N/A</v>
      </c>
      <c r="V303" t="e">
        <f t="shared" si="54"/>
        <v>#N/A</v>
      </c>
      <c r="X303" t="e">
        <f t="shared" si="49"/>
        <v>#N/A</v>
      </c>
      <c r="Y303" t="e">
        <f t="shared" si="50"/>
        <v>#N/A</v>
      </c>
      <c r="Z303" t="e">
        <f t="shared" si="51"/>
        <v>#N/A</v>
      </c>
    </row>
    <row r="304" spans="1:26" x14ac:dyDescent="0.2">
      <c r="A304">
        <f t="shared" si="52"/>
        <v>28</v>
      </c>
      <c r="C304" t="e">
        <f t="shared" si="45"/>
        <v>#N/A</v>
      </c>
      <c r="D304" t="e">
        <f t="shared" si="46"/>
        <v>#N/A</v>
      </c>
      <c r="E304" t="e">
        <f t="shared" si="47"/>
        <v>#N/A</v>
      </c>
      <c r="F304" t="e">
        <f t="shared" si="54"/>
        <v>#N/A</v>
      </c>
      <c r="G304" t="e">
        <f t="shared" si="54"/>
        <v>#N/A</v>
      </c>
      <c r="H304" t="e">
        <f t="shared" si="54"/>
        <v>#N/A</v>
      </c>
      <c r="I304" t="e">
        <f t="shared" si="54"/>
        <v>#N/A</v>
      </c>
      <c r="J304" t="e">
        <f t="shared" si="54"/>
        <v>#N/A</v>
      </c>
      <c r="K304" t="e">
        <f t="shared" si="54"/>
        <v>#N/A</v>
      </c>
      <c r="L304" t="e">
        <f t="shared" si="54"/>
        <v>#N/A</v>
      </c>
      <c r="M304" t="e">
        <f t="shared" si="54"/>
        <v>#N/A</v>
      </c>
      <c r="N304" t="e">
        <f t="shared" si="54"/>
        <v>#N/A</v>
      </c>
      <c r="O304" t="e">
        <f t="shared" si="54"/>
        <v>#N/A</v>
      </c>
      <c r="P304" t="e">
        <f t="shared" si="54"/>
        <v>#N/A</v>
      </c>
      <c r="Q304" t="e">
        <f t="shared" si="54"/>
        <v>#N/A</v>
      </c>
      <c r="R304" t="e">
        <f t="shared" si="54"/>
        <v>#N/A</v>
      </c>
      <c r="S304" t="e">
        <f t="shared" si="54"/>
        <v>#N/A</v>
      </c>
      <c r="T304" t="e">
        <f t="shared" si="54"/>
        <v>#N/A</v>
      </c>
      <c r="U304" t="e">
        <f t="shared" si="54"/>
        <v>#N/A</v>
      </c>
      <c r="V304" t="e">
        <f t="shared" si="54"/>
        <v>#N/A</v>
      </c>
      <c r="X304" t="e">
        <f t="shared" si="49"/>
        <v>#N/A</v>
      </c>
      <c r="Y304" t="e">
        <f t="shared" si="50"/>
        <v>#N/A</v>
      </c>
      <c r="Z304" t="e">
        <f t="shared" si="51"/>
        <v>#N/A</v>
      </c>
    </row>
    <row r="305" spans="1:26" x14ac:dyDescent="0.2">
      <c r="A305">
        <f t="shared" si="52"/>
        <v>28</v>
      </c>
      <c r="C305" t="e">
        <f t="shared" si="45"/>
        <v>#N/A</v>
      </c>
      <c r="D305" t="e">
        <f t="shared" si="46"/>
        <v>#N/A</v>
      </c>
      <c r="E305" t="e">
        <f t="shared" si="47"/>
        <v>#N/A</v>
      </c>
      <c r="F305" t="e">
        <f t="shared" si="54"/>
        <v>#N/A</v>
      </c>
      <c r="G305" t="e">
        <f t="shared" si="54"/>
        <v>#N/A</v>
      </c>
      <c r="H305" t="e">
        <f t="shared" si="54"/>
        <v>#N/A</v>
      </c>
      <c r="I305" t="e">
        <f t="shared" si="54"/>
        <v>#N/A</v>
      </c>
      <c r="J305" t="e">
        <f t="shared" si="54"/>
        <v>#N/A</v>
      </c>
      <c r="K305" t="e">
        <f t="shared" si="54"/>
        <v>#N/A</v>
      </c>
      <c r="L305" t="e">
        <f t="shared" si="54"/>
        <v>#N/A</v>
      </c>
      <c r="M305" t="e">
        <f t="shared" si="54"/>
        <v>#N/A</v>
      </c>
      <c r="N305" t="e">
        <f t="shared" si="54"/>
        <v>#N/A</v>
      </c>
      <c r="O305" t="e">
        <f t="shared" si="54"/>
        <v>#N/A</v>
      </c>
      <c r="P305" t="e">
        <f t="shared" si="54"/>
        <v>#N/A</v>
      </c>
      <c r="Q305" t="e">
        <f t="shared" si="54"/>
        <v>#N/A</v>
      </c>
      <c r="R305" t="e">
        <f t="shared" si="54"/>
        <v>#N/A</v>
      </c>
      <c r="S305" t="e">
        <f t="shared" si="54"/>
        <v>#N/A</v>
      </c>
      <c r="T305" t="e">
        <f t="shared" si="54"/>
        <v>#N/A</v>
      </c>
      <c r="U305" t="e">
        <f t="shared" si="54"/>
        <v>#N/A</v>
      </c>
      <c r="V305" t="e">
        <f t="shared" si="54"/>
        <v>#N/A</v>
      </c>
      <c r="X305" t="e">
        <f t="shared" si="49"/>
        <v>#N/A</v>
      </c>
      <c r="Y305" t="e">
        <f t="shared" si="50"/>
        <v>#N/A</v>
      </c>
      <c r="Z305" t="e">
        <f t="shared" si="51"/>
        <v>#N/A</v>
      </c>
    </row>
    <row r="306" spans="1:26" x14ac:dyDescent="0.2">
      <c r="A306">
        <f t="shared" si="52"/>
        <v>28</v>
      </c>
      <c r="C306" t="e">
        <f t="shared" si="45"/>
        <v>#N/A</v>
      </c>
      <c r="D306" t="e">
        <f t="shared" si="46"/>
        <v>#N/A</v>
      </c>
      <c r="E306" t="e">
        <f t="shared" si="47"/>
        <v>#N/A</v>
      </c>
      <c r="F306" t="e">
        <f t="shared" si="54"/>
        <v>#N/A</v>
      </c>
      <c r="G306" t="e">
        <f t="shared" si="54"/>
        <v>#N/A</v>
      </c>
      <c r="H306" t="e">
        <f t="shared" si="54"/>
        <v>#N/A</v>
      </c>
      <c r="I306" t="e">
        <f t="shared" si="54"/>
        <v>#N/A</v>
      </c>
      <c r="J306" t="e">
        <f t="shared" si="54"/>
        <v>#N/A</v>
      </c>
      <c r="K306" t="e">
        <f t="shared" si="54"/>
        <v>#N/A</v>
      </c>
      <c r="L306" t="e">
        <f t="shared" si="54"/>
        <v>#N/A</v>
      </c>
      <c r="M306" t="e">
        <f t="shared" si="54"/>
        <v>#N/A</v>
      </c>
      <c r="N306" t="e">
        <f t="shared" si="54"/>
        <v>#N/A</v>
      </c>
      <c r="O306" t="e">
        <f t="shared" si="54"/>
        <v>#N/A</v>
      </c>
      <c r="P306" t="e">
        <f t="shared" si="54"/>
        <v>#N/A</v>
      </c>
      <c r="Q306" t="e">
        <f t="shared" si="54"/>
        <v>#N/A</v>
      </c>
      <c r="R306" t="e">
        <f t="shared" si="54"/>
        <v>#N/A</v>
      </c>
      <c r="S306" t="e">
        <f t="shared" si="54"/>
        <v>#N/A</v>
      </c>
      <c r="T306" t="e">
        <f t="shared" si="54"/>
        <v>#N/A</v>
      </c>
      <c r="U306" t="e">
        <f t="shared" si="54"/>
        <v>#N/A</v>
      </c>
      <c r="V306" t="e">
        <f t="shared" si="54"/>
        <v>#N/A</v>
      </c>
      <c r="X306" t="e">
        <f t="shared" si="49"/>
        <v>#N/A</v>
      </c>
      <c r="Y306" t="e">
        <f t="shared" si="50"/>
        <v>#N/A</v>
      </c>
      <c r="Z306" t="e">
        <f t="shared" si="51"/>
        <v>#N/A</v>
      </c>
    </row>
    <row r="307" spans="1:26" x14ac:dyDescent="0.2">
      <c r="A307">
        <f t="shared" si="52"/>
        <v>27</v>
      </c>
      <c r="C307" t="e">
        <f t="shared" si="45"/>
        <v>#N/A</v>
      </c>
      <c r="D307" t="e">
        <f t="shared" si="46"/>
        <v>#N/A</v>
      </c>
      <c r="E307" t="e">
        <f t="shared" si="47"/>
        <v>#N/A</v>
      </c>
      <c r="F307" t="e">
        <f t="shared" si="54"/>
        <v>#N/A</v>
      </c>
      <c r="G307" t="e">
        <f t="shared" si="54"/>
        <v>#N/A</v>
      </c>
      <c r="H307" t="e">
        <f t="shared" si="54"/>
        <v>#N/A</v>
      </c>
      <c r="I307" t="e">
        <f t="shared" si="54"/>
        <v>#N/A</v>
      </c>
      <c r="J307" t="e">
        <f t="shared" si="54"/>
        <v>#N/A</v>
      </c>
      <c r="K307" t="e">
        <f t="shared" si="54"/>
        <v>#N/A</v>
      </c>
      <c r="L307" t="e">
        <f t="shared" si="54"/>
        <v>#N/A</v>
      </c>
      <c r="M307" t="e">
        <f t="shared" si="54"/>
        <v>#N/A</v>
      </c>
      <c r="N307" t="e">
        <f t="shared" si="54"/>
        <v>#N/A</v>
      </c>
      <c r="O307" t="e">
        <f t="shared" si="54"/>
        <v>#N/A</v>
      </c>
      <c r="P307" t="e">
        <f t="shared" si="54"/>
        <v>#N/A</v>
      </c>
      <c r="Q307" t="e">
        <f t="shared" si="54"/>
        <v>#N/A</v>
      </c>
      <c r="R307" t="e">
        <f t="shared" si="54"/>
        <v>#N/A</v>
      </c>
      <c r="S307" t="e">
        <f t="shared" si="54"/>
        <v>#N/A</v>
      </c>
      <c r="T307" t="e">
        <f t="shared" si="54"/>
        <v>#N/A</v>
      </c>
      <c r="U307" t="e">
        <f t="shared" si="54"/>
        <v>#N/A</v>
      </c>
      <c r="V307" t="e">
        <f t="shared" si="54"/>
        <v>#N/A</v>
      </c>
      <c r="X307" t="e">
        <f t="shared" si="49"/>
        <v>#N/A</v>
      </c>
      <c r="Y307" t="e">
        <f t="shared" si="50"/>
        <v>#N/A</v>
      </c>
      <c r="Z307" t="e">
        <f t="shared" si="51"/>
        <v>#N/A</v>
      </c>
    </row>
    <row r="308" spans="1:26" x14ac:dyDescent="0.2">
      <c r="A308">
        <f t="shared" si="52"/>
        <v>27</v>
      </c>
      <c r="C308" t="e">
        <f t="shared" si="45"/>
        <v>#N/A</v>
      </c>
      <c r="D308" t="e">
        <f t="shared" si="46"/>
        <v>#N/A</v>
      </c>
      <c r="E308" t="e">
        <f t="shared" si="47"/>
        <v>#N/A</v>
      </c>
      <c r="F308" t="e">
        <f t="shared" si="54"/>
        <v>#N/A</v>
      </c>
      <c r="G308" t="e">
        <f t="shared" si="54"/>
        <v>#N/A</v>
      </c>
      <c r="H308" t="e">
        <f t="shared" si="54"/>
        <v>#N/A</v>
      </c>
      <c r="I308" t="e">
        <f t="shared" si="54"/>
        <v>#N/A</v>
      </c>
      <c r="J308" t="e">
        <f t="shared" si="54"/>
        <v>#N/A</v>
      </c>
      <c r="K308" t="e">
        <f t="shared" si="54"/>
        <v>#N/A</v>
      </c>
      <c r="L308" t="e">
        <f t="shared" si="54"/>
        <v>#N/A</v>
      </c>
      <c r="M308" t="e">
        <f t="shared" si="54"/>
        <v>#N/A</v>
      </c>
      <c r="N308" t="e">
        <f t="shared" si="54"/>
        <v>#N/A</v>
      </c>
      <c r="O308" t="e">
        <f t="shared" si="54"/>
        <v>#N/A</v>
      </c>
      <c r="P308" t="e">
        <f t="shared" si="54"/>
        <v>#N/A</v>
      </c>
      <c r="Q308" t="e">
        <f t="shared" si="54"/>
        <v>#N/A</v>
      </c>
      <c r="R308" t="e">
        <f t="shared" si="54"/>
        <v>#N/A</v>
      </c>
      <c r="S308" t="e">
        <f t="shared" si="54"/>
        <v>#N/A</v>
      </c>
      <c r="T308" t="e">
        <f t="shared" si="54"/>
        <v>#N/A</v>
      </c>
      <c r="U308" t="e">
        <f t="shared" si="54"/>
        <v>#N/A</v>
      </c>
      <c r="V308" t="e">
        <f t="shared" si="54"/>
        <v>#N/A</v>
      </c>
      <c r="X308" t="e">
        <f t="shared" si="49"/>
        <v>#N/A</v>
      </c>
      <c r="Y308" t="e">
        <f t="shared" si="50"/>
        <v>#N/A</v>
      </c>
      <c r="Z308" t="e">
        <f t="shared" si="51"/>
        <v>#N/A</v>
      </c>
    </row>
    <row r="309" spans="1:26" x14ac:dyDescent="0.2">
      <c r="A309">
        <f t="shared" si="52"/>
        <v>27</v>
      </c>
      <c r="C309" t="e">
        <f t="shared" si="45"/>
        <v>#N/A</v>
      </c>
      <c r="D309" t="e">
        <f t="shared" si="46"/>
        <v>#N/A</v>
      </c>
      <c r="E309" t="e">
        <f t="shared" si="47"/>
        <v>#N/A</v>
      </c>
      <c r="F309" t="e">
        <f t="shared" si="54"/>
        <v>#N/A</v>
      </c>
      <c r="G309" t="e">
        <f t="shared" si="54"/>
        <v>#N/A</v>
      </c>
      <c r="H309" t="e">
        <f t="shared" si="54"/>
        <v>#N/A</v>
      </c>
      <c r="I309" t="e">
        <f t="shared" si="54"/>
        <v>#N/A</v>
      </c>
      <c r="J309" t="e">
        <f t="shared" si="54"/>
        <v>#N/A</v>
      </c>
      <c r="K309" t="e">
        <f t="shared" si="54"/>
        <v>#N/A</v>
      </c>
      <c r="L309" t="e">
        <f t="shared" si="54"/>
        <v>#N/A</v>
      </c>
      <c r="M309" t="e">
        <f t="shared" si="54"/>
        <v>#N/A</v>
      </c>
      <c r="N309" t="e">
        <f t="shared" si="54"/>
        <v>#N/A</v>
      </c>
      <c r="O309" t="e">
        <f t="shared" si="54"/>
        <v>#N/A</v>
      </c>
      <c r="P309" t="e">
        <f t="shared" si="54"/>
        <v>#N/A</v>
      </c>
      <c r="Q309" t="e">
        <f t="shared" si="54"/>
        <v>#N/A</v>
      </c>
      <c r="R309" t="e">
        <f t="shared" si="54"/>
        <v>#N/A</v>
      </c>
      <c r="S309" t="e">
        <f t="shared" si="54"/>
        <v>#N/A</v>
      </c>
      <c r="T309" t="e">
        <f t="shared" si="54"/>
        <v>#N/A</v>
      </c>
      <c r="U309" t="e">
        <f t="shared" ref="F309:V324" si="55">U$4*(1+U$3)^(-($A309+52*(U$1-1)))</f>
        <v>#N/A</v>
      </c>
      <c r="V309" t="e">
        <f t="shared" si="55"/>
        <v>#N/A</v>
      </c>
      <c r="X309" t="e">
        <f t="shared" si="49"/>
        <v>#N/A</v>
      </c>
      <c r="Y309" t="e">
        <f t="shared" si="50"/>
        <v>#N/A</v>
      </c>
      <c r="Z309" t="e">
        <f t="shared" si="51"/>
        <v>#N/A</v>
      </c>
    </row>
    <row r="310" spans="1:26" x14ac:dyDescent="0.2">
      <c r="A310">
        <f t="shared" si="52"/>
        <v>27</v>
      </c>
      <c r="C310" t="e">
        <f t="shared" si="45"/>
        <v>#N/A</v>
      </c>
      <c r="D310" t="e">
        <f t="shared" si="46"/>
        <v>#N/A</v>
      </c>
      <c r="E310" t="e">
        <f t="shared" si="47"/>
        <v>#N/A</v>
      </c>
      <c r="F310" t="e">
        <f t="shared" si="55"/>
        <v>#N/A</v>
      </c>
      <c r="G310" t="e">
        <f t="shared" si="55"/>
        <v>#N/A</v>
      </c>
      <c r="H310" t="e">
        <f t="shared" si="55"/>
        <v>#N/A</v>
      </c>
      <c r="I310" t="e">
        <f t="shared" si="55"/>
        <v>#N/A</v>
      </c>
      <c r="J310" t="e">
        <f t="shared" si="55"/>
        <v>#N/A</v>
      </c>
      <c r="K310" t="e">
        <f t="shared" si="55"/>
        <v>#N/A</v>
      </c>
      <c r="L310" t="e">
        <f t="shared" si="55"/>
        <v>#N/A</v>
      </c>
      <c r="M310" t="e">
        <f t="shared" si="55"/>
        <v>#N/A</v>
      </c>
      <c r="N310" t="e">
        <f t="shared" si="55"/>
        <v>#N/A</v>
      </c>
      <c r="O310" t="e">
        <f t="shared" si="55"/>
        <v>#N/A</v>
      </c>
      <c r="P310" t="e">
        <f t="shared" si="55"/>
        <v>#N/A</v>
      </c>
      <c r="Q310" t="e">
        <f t="shared" si="55"/>
        <v>#N/A</v>
      </c>
      <c r="R310" t="e">
        <f t="shared" si="55"/>
        <v>#N/A</v>
      </c>
      <c r="S310" t="e">
        <f t="shared" si="55"/>
        <v>#N/A</v>
      </c>
      <c r="T310" t="e">
        <f t="shared" si="55"/>
        <v>#N/A</v>
      </c>
      <c r="U310" t="e">
        <f t="shared" si="55"/>
        <v>#N/A</v>
      </c>
      <c r="V310" t="e">
        <f t="shared" si="55"/>
        <v>#N/A</v>
      </c>
      <c r="X310" t="e">
        <f t="shared" si="49"/>
        <v>#N/A</v>
      </c>
      <c r="Y310" t="e">
        <f t="shared" si="50"/>
        <v>#N/A</v>
      </c>
      <c r="Z310" t="e">
        <f t="shared" si="51"/>
        <v>#N/A</v>
      </c>
    </row>
    <row r="311" spans="1:26" x14ac:dyDescent="0.2">
      <c r="A311">
        <f t="shared" si="52"/>
        <v>27</v>
      </c>
      <c r="C311" t="e">
        <f t="shared" si="45"/>
        <v>#N/A</v>
      </c>
      <c r="D311" t="e">
        <f t="shared" si="46"/>
        <v>#N/A</v>
      </c>
      <c r="E311" t="e">
        <f t="shared" si="47"/>
        <v>#N/A</v>
      </c>
      <c r="F311" t="e">
        <f t="shared" si="55"/>
        <v>#N/A</v>
      </c>
      <c r="G311" t="e">
        <f t="shared" si="55"/>
        <v>#N/A</v>
      </c>
      <c r="H311" t="e">
        <f t="shared" si="55"/>
        <v>#N/A</v>
      </c>
      <c r="I311" t="e">
        <f t="shared" si="55"/>
        <v>#N/A</v>
      </c>
      <c r="J311" t="e">
        <f t="shared" si="55"/>
        <v>#N/A</v>
      </c>
      <c r="K311" t="e">
        <f t="shared" si="55"/>
        <v>#N/A</v>
      </c>
      <c r="L311" t="e">
        <f t="shared" si="55"/>
        <v>#N/A</v>
      </c>
      <c r="M311" t="e">
        <f t="shared" si="55"/>
        <v>#N/A</v>
      </c>
      <c r="N311" t="e">
        <f t="shared" si="55"/>
        <v>#N/A</v>
      </c>
      <c r="O311" t="e">
        <f t="shared" si="55"/>
        <v>#N/A</v>
      </c>
      <c r="P311" t="e">
        <f t="shared" si="55"/>
        <v>#N/A</v>
      </c>
      <c r="Q311" t="e">
        <f t="shared" si="55"/>
        <v>#N/A</v>
      </c>
      <c r="R311" t="e">
        <f t="shared" si="55"/>
        <v>#N/A</v>
      </c>
      <c r="S311" t="e">
        <f t="shared" si="55"/>
        <v>#N/A</v>
      </c>
      <c r="T311" t="e">
        <f t="shared" si="55"/>
        <v>#N/A</v>
      </c>
      <c r="U311" t="e">
        <f t="shared" si="55"/>
        <v>#N/A</v>
      </c>
      <c r="V311" t="e">
        <f t="shared" si="55"/>
        <v>#N/A</v>
      </c>
      <c r="X311" t="e">
        <f t="shared" si="49"/>
        <v>#N/A</v>
      </c>
      <c r="Y311" t="e">
        <f t="shared" si="50"/>
        <v>#N/A</v>
      </c>
      <c r="Z311" t="e">
        <f t="shared" si="51"/>
        <v>#N/A</v>
      </c>
    </row>
    <row r="312" spans="1:26" x14ac:dyDescent="0.2">
      <c r="A312">
        <f t="shared" si="52"/>
        <v>27</v>
      </c>
      <c r="C312" t="e">
        <f t="shared" si="45"/>
        <v>#N/A</v>
      </c>
      <c r="D312" t="e">
        <f t="shared" si="46"/>
        <v>#N/A</v>
      </c>
      <c r="E312" t="e">
        <f t="shared" si="47"/>
        <v>#N/A</v>
      </c>
      <c r="F312" t="e">
        <f t="shared" si="55"/>
        <v>#N/A</v>
      </c>
      <c r="G312" t="e">
        <f t="shared" si="55"/>
        <v>#N/A</v>
      </c>
      <c r="H312" t="e">
        <f t="shared" si="55"/>
        <v>#N/A</v>
      </c>
      <c r="I312" t="e">
        <f t="shared" si="55"/>
        <v>#N/A</v>
      </c>
      <c r="J312" t="e">
        <f t="shared" si="55"/>
        <v>#N/A</v>
      </c>
      <c r="K312" t="e">
        <f t="shared" si="55"/>
        <v>#N/A</v>
      </c>
      <c r="L312" t="e">
        <f t="shared" si="55"/>
        <v>#N/A</v>
      </c>
      <c r="M312" t="e">
        <f t="shared" si="55"/>
        <v>#N/A</v>
      </c>
      <c r="N312" t="e">
        <f t="shared" si="55"/>
        <v>#N/A</v>
      </c>
      <c r="O312" t="e">
        <f t="shared" si="55"/>
        <v>#N/A</v>
      </c>
      <c r="P312" t="e">
        <f t="shared" si="55"/>
        <v>#N/A</v>
      </c>
      <c r="Q312" t="e">
        <f t="shared" si="55"/>
        <v>#N/A</v>
      </c>
      <c r="R312" t="e">
        <f t="shared" si="55"/>
        <v>#N/A</v>
      </c>
      <c r="S312" t="e">
        <f t="shared" si="55"/>
        <v>#N/A</v>
      </c>
      <c r="T312" t="e">
        <f t="shared" si="55"/>
        <v>#N/A</v>
      </c>
      <c r="U312" t="e">
        <f t="shared" si="55"/>
        <v>#N/A</v>
      </c>
      <c r="V312" t="e">
        <f t="shared" si="55"/>
        <v>#N/A</v>
      </c>
      <c r="X312" t="e">
        <f t="shared" si="49"/>
        <v>#N/A</v>
      </c>
      <c r="Y312" t="e">
        <f t="shared" si="50"/>
        <v>#N/A</v>
      </c>
      <c r="Z312" t="e">
        <f t="shared" si="51"/>
        <v>#N/A</v>
      </c>
    </row>
    <row r="313" spans="1:26" x14ac:dyDescent="0.2">
      <c r="A313">
        <f t="shared" si="52"/>
        <v>27</v>
      </c>
      <c r="C313" t="e">
        <f t="shared" si="45"/>
        <v>#N/A</v>
      </c>
      <c r="D313" t="e">
        <f t="shared" si="46"/>
        <v>#N/A</v>
      </c>
      <c r="E313" t="e">
        <f t="shared" si="47"/>
        <v>#N/A</v>
      </c>
      <c r="F313" t="e">
        <f t="shared" si="55"/>
        <v>#N/A</v>
      </c>
      <c r="G313" t="e">
        <f t="shared" si="55"/>
        <v>#N/A</v>
      </c>
      <c r="H313" t="e">
        <f t="shared" si="55"/>
        <v>#N/A</v>
      </c>
      <c r="I313" t="e">
        <f t="shared" si="55"/>
        <v>#N/A</v>
      </c>
      <c r="J313" t="e">
        <f t="shared" si="55"/>
        <v>#N/A</v>
      </c>
      <c r="K313" t="e">
        <f t="shared" si="55"/>
        <v>#N/A</v>
      </c>
      <c r="L313" t="e">
        <f t="shared" si="55"/>
        <v>#N/A</v>
      </c>
      <c r="M313" t="e">
        <f t="shared" si="55"/>
        <v>#N/A</v>
      </c>
      <c r="N313" t="e">
        <f t="shared" si="55"/>
        <v>#N/A</v>
      </c>
      <c r="O313" t="e">
        <f t="shared" si="55"/>
        <v>#N/A</v>
      </c>
      <c r="P313" t="e">
        <f t="shared" si="55"/>
        <v>#N/A</v>
      </c>
      <c r="Q313" t="e">
        <f t="shared" si="55"/>
        <v>#N/A</v>
      </c>
      <c r="R313" t="e">
        <f t="shared" si="55"/>
        <v>#N/A</v>
      </c>
      <c r="S313" t="e">
        <f t="shared" si="55"/>
        <v>#N/A</v>
      </c>
      <c r="T313" t="e">
        <f t="shared" si="55"/>
        <v>#N/A</v>
      </c>
      <c r="U313" t="e">
        <f t="shared" si="55"/>
        <v>#N/A</v>
      </c>
      <c r="V313" t="e">
        <f t="shared" si="55"/>
        <v>#N/A</v>
      </c>
      <c r="X313" t="e">
        <f t="shared" si="49"/>
        <v>#N/A</v>
      </c>
      <c r="Y313" t="e">
        <f t="shared" si="50"/>
        <v>#N/A</v>
      </c>
      <c r="Z313" t="e">
        <f t="shared" si="51"/>
        <v>#N/A</v>
      </c>
    </row>
    <row r="314" spans="1:26" x14ac:dyDescent="0.2">
      <c r="A314">
        <f t="shared" si="52"/>
        <v>27</v>
      </c>
      <c r="C314" t="e">
        <f t="shared" si="45"/>
        <v>#N/A</v>
      </c>
      <c r="D314" t="e">
        <f t="shared" si="46"/>
        <v>#N/A</v>
      </c>
      <c r="E314" t="e">
        <f t="shared" si="47"/>
        <v>#N/A</v>
      </c>
      <c r="F314" t="e">
        <f t="shared" si="55"/>
        <v>#N/A</v>
      </c>
      <c r="G314" t="e">
        <f t="shared" si="55"/>
        <v>#N/A</v>
      </c>
      <c r="H314" t="e">
        <f t="shared" si="55"/>
        <v>#N/A</v>
      </c>
      <c r="I314" t="e">
        <f t="shared" si="55"/>
        <v>#N/A</v>
      </c>
      <c r="J314" t="e">
        <f t="shared" si="55"/>
        <v>#N/A</v>
      </c>
      <c r="K314" t="e">
        <f t="shared" si="55"/>
        <v>#N/A</v>
      </c>
      <c r="L314" t="e">
        <f t="shared" si="55"/>
        <v>#N/A</v>
      </c>
      <c r="M314" t="e">
        <f t="shared" si="55"/>
        <v>#N/A</v>
      </c>
      <c r="N314" t="e">
        <f t="shared" si="55"/>
        <v>#N/A</v>
      </c>
      <c r="O314" t="e">
        <f t="shared" si="55"/>
        <v>#N/A</v>
      </c>
      <c r="P314" t="e">
        <f t="shared" si="55"/>
        <v>#N/A</v>
      </c>
      <c r="Q314" t="e">
        <f t="shared" si="55"/>
        <v>#N/A</v>
      </c>
      <c r="R314" t="e">
        <f t="shared" si="55"/>
        <v>#N/A</v>
      </c>
      <c r="S314" t="e">
        <f t="shared" si="55"/>
        <v>#N/A</v>
      </c>
      <c r="T314" t="e">
        <f t="shared" si="55"/>
        <v>#N/A</v>
      </c>
      <c r="U314" t="e">
        <f t="shared" si="55"/>
        <v>#N/A</v>
      </c>
      <c r="V314" t="e">
        <f t="shared" si="55"/>
        <v>#N/A</v>
      </c>
      <c r="X314" t="e">
        <f t="shared" si="49"/>
        <v>#N/A</v>
      </c>
      <c r="Y314" t="e">
        <f t="shared" si="50"/>
        <v>#N/A</v>
      </c>
      <c r="Z314" t="e">
        <f t="shared" si="51"/>
        <v>#N/A</v>
      </c>
    </row>
    <row r="315" spans="1:26" x14ac:dyDescent="0.2">
      <c r="A315">
        <f t="shared" si="52"/>
        <v>27</v>
      </c>
      <c r="C315" t="e">
        <f t="shared" si="45"/>
        <v>#N/A</v>
      </c>
      <c r="D315" t="e">
        <f t="shared" si="46"/>
        <v>#N/A</v>
      </c>
      <c r="E315" t="e">
        <f t="shared" si="47"/>
        <v>#N/A</v>
      </c>
      <c r="F315" t="e">
        <f t="shared" si="55"/>
        <v>#N/A</v>
      </c>
      <c r="G315" t="e">
        <f t="shared" si="55"/>
        <v>#N/A</v>
      </c>
      <c r="H315" t="e">
        <f t="shared" si="55"/>
        <v>#N/A</v>
      </c>
      <c r="I315" t="e">
        <f t="shared" si="55"/>
        <v>#N/A</v>
      </c>
      <c r="J315" t="e">
        <f t="shared" si="55"/>
        <v>#N/A</v>
      </c>
      <c r="K315" t="e">
        <f t="shared" si="55"/>
        <v>#N/A</v>
      </c>
      <c r="L315" t="e">
        <f t="shared" si="55"/>
        <v>#N/A</v>
      </c>
      <c r="M315" t="e">
        <f t="shared" si="55"/>
        <v>#N/A</v>
      </c>
      <c r="N315" t="e">
        <f t="shared" si="55"/>
        <v>#N/A</v>
      </c>
      <c r="O315" t="e">
        <f t="shared" si="55"/>
        <v>#N/A</v>
      </c>
      <c r="P315" t="e">
        <f t="shared" si="55"/>
        <v>#N/A</v>
      </c>
      <c r="Q315" t="e">
        <f t="shared" si="55"/>
        <v>#N/A</v>
      </c>
      <c r="R315" t="e">
        <f t="shared" si="55"/>
        <v>#N/A</v>
      </c>
      <c r="S315" t="e">
        <f t="shared" si="55"/>
        <v>#N/A</v>
      </c>
      <c r="T315" t="e">
        <f t="shared" si="55"/>
        <v>#N/A</v>
      </c>
      <c r="U315" t="e">
        <f t="shared" si="55"/>
        <v>#N/A</v>
      </c>
      <c r="V315" t="e">
        <f t="shared" si="55"/>
        <v>#N/A</v>
      </c>
      <c r="X315" t="e">
        <f t="shared" si="49"/>
        <v>#N/A</v>
      </c>
      <c r="Y315" t="e">
        <f t="shared" si="50"/>
        <v>#N/A</v>
      </c>
      <c r="Z315" t="e">
        <f t="shared" si="51"/>
        <v>#N/A</v>
      </c>
    </row>
    <row r="316" spans="1:26" x14ac:dyDescent="0.2">
      <c r="A316">
        <f t="shared" si="52"/>
        <v>27</v>
      </c>
      <c r="C316" t="e">
        <f t="shared" si="45"/>
        <v>#N/A</v>
      </c>
      <c r="D316" t="e">
        <f t="shared" si="46"/>
        <v>#N/A</v>
      </c>
      <c r="E316" t="e">
        <f t="shared" si="47"/>
        <v>#N/A</v>
      </c>
      <c r="F316" t="e">
        <f t="shared" si="55"/>
        <v>#N/A</v>
      </c>
      <c r="G316" t="e">
        <f t="shared" si="55"/>
        <v>#N/A</v>
      </c>
      <c r="H316" t="e">
        <f t="shared" si="55"/>
        <v>#N/A</v>
      </c>
      <c r="I316" t="e">
        <f t="shared" si="55"/>
        <v>#N/A</v>
      </c>
      <c r="J316" t="e">
        <f t="shared" si="55"/>
        <v>#N/A</v>
      </c>
      <c r="K316" t="e">
        <f t="shared" si="55"/>
        <v>#N/A</v>
      </c>
      <c r="L316" t="e">
        <f t="shared" si="55"/>
        <v>#N/A</v>
      </c>
      <c r="M316" t="e">
        <f t="shared" si="55"/>
        <v>#N/A</v>
      </c>
      <c r="N316" t="e">
        <f t="shared" si="55"/>
        <v>#N/A</v>
      </c>
      <c r="O316" t="e">
        <f t="shared" si="55"/>
        <v>#N/A</v>
      </c>
      <c r="P316" t="e">
        <f t="shared" si="55"/>
        <v>#N/A</v>
      </c>
      <c r="Q316" t="e">
        <f t="shared" si="55"/>
        <v>#N/A</v>
      </c>
      <c r="R316" t="e">
        <f t="shared" si="55"/>
        <v>#N/A</v>
      </c>
      <c r="S316" t="e">
        <f t="shared" si="55"/>
        <v>#N/A</v>
      </c>
      <c r="T316" t="e">
        <f t="shared" si="55"/>
        <v>#N/A</v>
      </c>
      <c r="U316" t="e">
        <f t="shared" si="55"/>
        <v>#N/A</v>
      </c>
      <c r="V316" t="e">
        <f t="shared" si="55"/>
        <v>#N/A</v>
      </c>
      <c r="X316" t="e">
        <f t="shared" si="49"/>
        <v>#N/A</v>
      </c>
      <c r="Y316" t="e">
        <f t="shared" si="50"/>
        <v>#N/A</v>
      </c>
      <c r="Z316" t="e">
        <f t="shared" si="51"/>
        <v>#N/A</v>
      </c>
    </row>
    <row r="317" spans="1:26" x14ac:dyDescent="0.2">
      <c r="A317">
        <f t="shared" si="52"/>
        <v>27</v>
      </c>
      <c r="C317" t="e">
        <f t="shared" si="45"/>
        <v>#N/A</v>
      </c>
      <c r="D317" t="e">
        <f t="shared" si="46"/>
        <v>#N/A</v>
      </c>
      <c r="E317" t="e">
        <f t="shared" si="47"/>
        <v>#N/A</v>
      </c>
      <c r="F317" t="e">
        <f t="shared" si="55"/>
        <v>#N/A</v>
      </c>
      <c r="G317" t="e">
        <f t="shared" si="55"/>
        <v>#N/A</v>
      </c>
      <c r="H317" t="e">
        <f t="shared" si="55"/>
        <v>#N/A</v>
      </c>
      <c r="I317" t="e">
        <f t="shared" si="55"/>
        <v>#N/A</v>
      </c>
      <c r="J317" t="e">
        <f t="shared" si="55"/>
        <v>#N/A</v>
      </c>
      <c r="K317" t="e">
        <f t="shared" si="55"/>
        <v>#N/A</v>
      </c>
      <c r="L317" t="e">
        <f t="shared" si="55"/>
        <v>#N/A</v>
      </c>
      <c r="M317" t="e">
        <f t="shared" si="55"/>
        <v>#N/A</v>
      </c>
      <c r="N317" t="e">
        <f t="shared" si="55"/>
        <v>#N/A</v>
      </c>
      <c r="O317" t="e">
        <f t="shared" si="55"/>
        <v>#N/A</v>
      </c>
      <c r="P317" t="e">
        <f t="shared" si="55"/>
        <v>#N/A</v>
      </c>
      <c r="Q317" t="e">
        <f t="shared" si="55"/>
        <v>#N/A</v>
      </c>
      <c r="R317" t="e">
        <f t="shared" si="55"/>
        <v>#N/A</v>
      </c>
      <c r="S317" t="e">
        <f t="shared" si="55"/>
        <v>#N/A</v>
      </c>
      <c r="T317" t="e">
        <f t="shared" si="55"/>
        <v>#N/A</v>
      </c>
      <c r="U317" t="e">
        <f t="shared" si="55"/>
        <v>#N/A</v>
      </c>
      <c r="V317" t="e">
        <f t="shared" si="55"/>
        <v>#N/A</v>
      </c>
      <c r="X317" t="e">
        <f t="shared" si="49"/>
        <v>#N/A</v>
      </c>
      <c r="Y317" t="e">
        <f t="shared" si="50"/>
        <v>#N/A</v>
      </c>
      <c r="Z317" t="e">
        <f t="shared" si="51"/>
        <v>#N/A</v>
      </c>
    </row>
    <row r="318" spans="1:26" x14ac:dyDescent="0.2">
      <c r="A318">
        <f t="shared" si="52"/>
        <v>27</v>
      </c>
      <c r="C318" t="e">
        <f t="shared" si="45"/>
        <v>#N/A</v>
      </c>
      <c r="D318" t="e">
        <f t="shared" si="46"/>
        <v>#N/A</v>
      </c>
      <c r="E318" t="e">
        <f t="shared" si="47"/>
        <v>#N/A</v>
      </c>
      <c r="F318" t="e">
        <f t="shared" si="55"/>
        <v>#N/A</v>
      </c>
      <c r="G318" t="e">
        <f t="shared" si="55"/>
        <v>#N/A</v>
      </c>
      <c r="H318" t="e">
        <f t="shared" si="55"/>
        <v>#N/A</v>
      </c>
      <c r="I318" t="e">
        <f t="shared" si="55"/>
        <v>#N/A</v>
      </c>
      <c r="J318" t="e">
        <f t="shared" si="55"/>
        <v>#N/A</v>
      </c>
      <c r="K318" t="e">
        <f t="shared" si="55"/>
        <v>#N/A</v>
      </c>
      <c r="L318" t="e">
        <f t="shared" si="55"/>
        <v>#N/A</v>
      </c>
      <c r="M318" t="e">
        <f t="shared" si="55"/>
        <v>#N/A</v>
      </c>
      <c r="N318" t="e">
        <f t="shared" si="55"/>
        <v>#N/A</v>
      </c>
      <c r="O318" t="e">
        <f t="shared" si="55"/>
        <v>#N/A</v>
      </c>
      <c r="P318" t="e">
        <f t="shared" si="55"/>
        <v>#N/A</v>
      </c>
      <c r="Q318" t="e">
        <f t="shared" si="55"/>
        <v>#N/A</v>
      </c>
      <c r="R318" t="e">
        <f t="shared" si="55"/>
        <v>#N/A</v>
      </c>
      <c r="S318" t="e">
        <f t="shared" si="55"/>
        <v>#N/A</v>
      </c>
      <c r="T318" t="e">
        <f t="shared" si="55"/>
        <v>#N/A</v>
      </c>
      <c r="U318" t="e">
        <f t="shared" si="55"/>
        <v>#N/A</v>
      </c>
      <c r="V318" t="e">
        <f t="shared" si="55"/>
        <v>#N/A</v>
      </c>
      <c r="X318" t="e">
        <f t="shared" si="49"/>
        <v>#N/A</v>
      </c>
      <c r="Y318" t="e">
        <f t="shared" si="50"/>
        <v>#N/A</v>
      </c>
      <c r="Z318" t="e">
        <f t="shared" si="51"/>
        <v>#N/A</v>
      </c>
    </row>
    <row r="319" spans="1:26" x14ac:dyDescent="0.2">
      <c r="A319">
        <f t="shared" si="52"/>
        <v>26</v>
      </c>
      <c r="D319" t="e">
        <f t="shared" si="46"/>
        <v>#N/A</v>
      </c>
      <c r="E319" t="e">
        <f t="shared" si="47"/>
        <v>#N/A</v>
      </c>
      <c r="F319" t="e">
        <f t="shared" si="55"/>
        <v>#N/A</v>
      </c>
      <c r="G319" t="e">
        <f t="shared" si="55"/>
        <v>#N/A</v>
      </c>
      <c r="H319" t="e">
        <f t="shared" si="55"/>
        <v>#N/A</v>
      </c>
      <c r="I319" t="e">
        <f t="shared" si="55"/>
        <v>#N/A</v>
      </c>
      <c r="J319" t="e">
        <f t="shared" si="55"/>
        <v>#N/A</v>
      </c>
      <c r="K319" t="e">
        <f t="shared" si="55"/>
        <v>#N/A</v>
      </c>
      <c r="L319" t="e">
        <f t="shared" si="55"/>
        <v>#N/A</v>
      </c>
      <c r="M319" t="e">
        <f t="shared" si="55"/>
        <v>#N/A</v>
      </c>
      <c r="N319" t="e">
        <f t="shared" si="55"/>
        <v>#N/A</v>
      </c>
      <c r="O319" t="e">
        <f t="shared" si="55"/>
        <v>#N/A</v>
      </c>
      <c r="P319" t="e">
        <f t="shared" si="55"/>
        <v>#N/A</v>
      </c>
      <c r="Q319" t="e">
        <f t="shared" si="55"/>
        <v>#N/A</v>
      </c>
      <c r="R319" t="e">
        <f t="shared" si="55"/>
        <v>#N/A</v>
      </c>
      <c r="S319" t="e">
        <f t="shared" si="55"/>
        <v>#N/A</v>
      </c>
      <c r="T319" t="e">
        <f t="shared" si="55"/>
        <v>#N/A</v>
      </c>
      <c r="U319" t="e">
        <f t="shared" si="55"/>
        <v>#N/A</v>
      </c>
      <c r="V319" t="e">
        <f t="shared" si="55"/>
        <v>#N/A</v>
      </c>
      <c r="X319" t="e">
        <f t="shared" si="49"/>
        <v>#N/A</v>
      </c>
      <c r="Y319" t="e">
        <f t="shared" si="50"/>
        <v>#N/A</v>
      </c>
      <c r="Z319" t="e">
        <f t="shared" si="51"/>
        <v>#N/A</v>
      </c>
    </row>
    <row r="320" spans="1:26" x14ac:dyDescent="0.2">
      <c r="A320">
        <f t="shared" si="52"/>
        <v>26</v>
      </c>
      <c r="D320" t="e">
        <f t="shared" si="46"/>
        <v>#N/A</v>
      </c>
      <c r="E320" t="e">
        <f t="shared" si="47"/>
        <v>#N/A</v>
      </c>
      <c r="F320" t="e">
        <f t="shared" si="55"/>
        <v>#N/A</v>
      </c>
      <c r="G320" t="e">
        <f t="shared" si="55"/>
        <v>#N/A</v>
      </c>
      <c r="H320" t="e">
        <f t="shared" si="55"/>
        <v>#N/A</v>
      </c>
      <c r="I320" t="e">
        <f t="shared" si="55"/>
        <v>#N/A</v>
      </c>
      <c r="J320" t="e">
        <f t="shared" si="55"/>
        <v>#N/A</v>
      </c>
      <c r="K320" t="e">
        <f t="shared" si="55"/>
        <v>#N/A</v>
      </c>
      <c r="L320" t="e">
        <f t="shared" si="55"/>
        <v>#N/A</v>
      </c>
      <c r="M320" t="e">
        <f t="shared" si="55"/>
        <v>#N/A</v>
      </c>
      <c r="N320" t="e">
        <f t="shared" si="55"/>
        <v>#N/A</v>
      </c>
      <c r="O320" t="e">
        <f t="shared" si="55"/>
        <v>#N/A</v>
      </c>
      <c r="P320" t="e">
        <f t="shared" si="55"/>
        <v>#N/A</v>
      </c>
      <c r="Q320" t="e">
        <f t="shared" si="55"/>
        <v>#N/A</v>
      </c>
      <c r="R320" t="e">
        <f t="shared" si="55"/>
        <v>#N/A</v>
      </c>
      <c r="S320" t="e">
        <f t="shared" si="55"/>
        <v>#N/A</v>
      </c>
      <c r="T320" t="e">
        <f t="shared" si="55"/>
        <v>#N/A</v>
      </c>
      <c r="U320" t="e">
        <f t="shared" si="55"/>
        <v>#N/A</v>
      </c>
      <c r="V320" t="e">
        <f t="shared" si="55"/>
        <v>#N/A</v>
      </c>
      <c r="X320" t="e">
        <f t="shared" si="49"/>
        <v>#N/A</v>
      </c>
      <c r="Y320" t="e">
        <f t="shared" si="50"/>
        <v>#N/A</v>
      </c>
      <c r="Z320" t="e">
        <f t="shared" si="51"/>
        <v>#N/A</v>
      </c>
    </row>
    <row r="321" spans="1:26" x14ac:dyDescent="0.2">
      <c r="A321">
        <f t="shared" si="52"/>
        <v>26</v>
      </c>
      <c r="D321" t="e">
        <f t="shared" si="46"/>
        <v>#N/A</v>
      </c>
      <c r="E321" t="e">
        <f t="shared" si="47"/>
        <v>#N/A</v>
      </c>
      <c r="F321" t="e">
        <f t="shared" si="55"/>
        <v>#N/A</v>
      </c>
      <c r="G321" t="e">
        <f t="shared" si="55"/>
        <v>#N/A</v>
      </c>
      <c r="H321" t="e">
        <f t="shared" si="55"/>
        <v>#N/A</v>
      </c>
      <c r="I321" t="e">
        <f t="shared" si="55"/>
        <v>#N/A</v>
      </c>
      <c r="J321" t="e">
        <f t="shared" si="55"/>
        <v>#N/A</v>
      </c>
      <c r="K321" t="e">
        <f t="shared" si="55"/>
        <v>#N/A</v>
      </c>
      <c r="L321" t="e">
        <f t="shared" si="55"/>
        <v>#N/A</v>
      </c>
      <c r="M321" t="e">
        <f t="shared" si="55"/>
        <v>#N/A</v>
      </c>
      <c r="N321" t="e">
        <f t="shared" si="55"/>
        <v>#N/A</v>
      </c>
      <c r="O321" t="e">
        <f t="shared" si="55"/>
        <v>#N/A</v>
      </c>
      <c r="P321" t="e">
        <f t="shared" si="55"/>
        <v>#N/A</v>
      </c>
      <c r="Q321" t="e">
        <f t="shared" si="55"/>
        <v>#N/A</v>
      </c>
      <c r="R321" t="e">
        <f t="shared" si="55"/>
        <v>#N/A</v>
      </c>
      <c r="S321" t="e">
        <f t="shared" si="55"/>
        <v>#N/A</v>
      </c>
      <c r="T321" t="e">
        <f t="shared" si="55"/>
        <v>#N/A</v>
      </c>
      <c r="U321" t="e">
        <f t="shared" si="55"/>
        <v>#N/A</v>
      </c>
      <c r="V321" t="e">
        <f t="shared" si="55"/>
        <v>#N/A</v>
      </c>
      <c r="X321" t="e">
        <f t="shared" si="49"/>
        <v>#N/A</v>
      </c>
      <c r="Y321" t="e">
        <f t="shared" si="50"/>
        <v>#N/A</v>
      </c>
      <c r="Z321" t="e">
        <f t="shared" si="51"/>
        <v>#N/A</v>
      </c>
    </row>
    <row r="322" spans="1:26" x14ac:dyDescent="0.2">
      <c r="A322">
        <f t="shared" si="52"/>
        <v>26</v>
      </c>
      <c r="D322" t="e">
        <f t="shared" si="46"/>
        <v>#N/A</v>
      </c>
      <c r="E322" t="e">
        <f t="shared" si="47"/>
        <v>#N/A</v>
      </c>
      <c r="F322" t="e">
        <f t="shared" si="55"/>
        <v>#N/A</v>
      </c>
      <c r="G322" t="e">
        <f t="shared" si="55"/>
        <v>#N/A</v>
      </c>
      <c r="H322" t="e">
        <f t="shared" si="55"/>
        <v>#N/A</v>
      </c>
      <c r="I322" t="e">
        <f t="shared" si="55"/>
        <v>#N/A</v>
      </c>
      <c r="J322" t="e">
        <f t="shared" si="55"/>
        <v>#N/A</v>
      </c>
      <c r="K322" t="e">
        <f t="shared" si="55"/>
        <v>#N/A</v>
      </c>
      <c r="L322" t="e">
        <f t="shared" si="55"/>
        <v>#N/A</v>
      </c>
      <c r="M322" t="e">
        <f t="shared" si="55"/>
        <v>#N/A</v>
      </c>
      <c r="N322" t="e">
        <f t="shared" si="55"/>
        <v>#N/A</v>
      </c>
      <c r="O322" t="e">
        <f t="shared" si="55"/>
        <v>#N/A</v>
      </c>
      <c r="P322" t="e">
        <f t="shared" si="55"/>
        <v>#N/A</v>
      </c>
      <c r="Q322" t="e">
        <f t="shared" si="55"/>
        <v>#N/A</v>
      </c>
      <c r="R322" t="e">
        <f t="shared" si="55"/>
        <v>#N/A</v>
      </c>
      <c r="S322" t="e">
        <f t="shared" si="55"/>
        <v>#N/A</v>
      </c>
      <c r="T322" t="e">
        <f t="shared" si="55"/>
        <v>#N/A</v>
      </c>
      <c r="U322" t="e">
        <f t="shared" si="55"/>
        <v>#N/A</v>
      </c>
      <c r="V322" t="e">
        <f t="shared" si="55"/>
        <v>#N/A</v>
      </c>
      <c r="X322" t="e">
        <f t="shared" si="49"/>
        <v>#N/A</v>
      </c>
      <c r="Y322" t="e">
        <f t="shared" si="50"/>
        <v>#N/A</v>
      </c>
      <c r="Z322" t="e">
        <f t="shared" si="51"/>
        <v>#N/A</v>
      </c>
    </row>
    <row r="323" spans="1:26" x14ac:dyDescent="0.2">
      <c r="A323">
        <f t="shared" si="52"/>
        <v>26</v>
      </c>
      <c r="D323" t="e">
        <f t="shared" si="46"/>
        <v>#N/A</v>
      </c>
      <c r="E323" t="e">
        <f t="shared" si="47"/>
        <v>#N/A</v>
      </c>
      <c r="F323" t="e">
        <f t="shared" si="55"/>
        <v>#N/A</v>
      </c>
      <c r="G323" t="e">
        <f t="shared" si="55"/>
        <v>#N/A</v>
      </c>
      <c r="H323" t="e">
        <f t="shared" si="55"/>
        <v>#N/A</v>
      </c>
      <c r="I323" t="e">
        <f t="shared" si="55"/>
        <v>#N/A</v>
      </c>
      <c r="J323" t="e">
        <f t="shared" si="55"/>
        <v>#N/A</v>
      </c>
      <c r="K323" t="e">
        <f t="shared" si="55"/>
        <v>#N/A</v>
      </c>
      <c r="L323" t="e">
        <f t="shared" si="55"/>
        <v>#N/A</v>
      </c>
      <c r="M323" t="e">
        <f t="shared" si="55"/>
        <v>#N/A</v>
      </c>
      <c r="N323" t="e">
        <f t="shared" si="55"/>
        <v>#N/A</v>
      </c>
      <c r="O323" t="e">
        <f t="shared" si="55"/>
        <v>#N/A</v>
      </c>
      <c r="P323" t="e">
        <f t="shared" si="55"/>
        <v>#N/A</v>
      </c>
      <c r="Q323" t="e">
        <f t="shared" si="55"/>
        <v>#N/A</v>
      </c>
      <c r="R323" t="e">
        <f t="shared" si="55"/>
        <v>#N/A</v>
      </c>
      <c r="S323" t="e">
        <f t="shared" si="55"/>
        <v>#N/A</v>
      </c>
      <c r="T323" t="e">
        <f t="shared" si="55"/>
        <v>#N/A</v>
      </c>
      <c r="U323" t="e">
        <f t="shared" si="55"/>
        <v>#N/A</v>
      </c>
      <c r="V323" t="e">
        <f t="shared" si="55"/>
        <v>#N/A</v>
      </c>
      <c r="X323" t="e">
        <f t="shared" si="49"/>
        <v>#N/A</v>
      </c>
      <c r="Y323" t="e">
        <f t="shared" si="50"/>
        <v>#N/A</v>
      </c>
      <c r="Z323" t="e">
        <f t="shared" si="51"/>
        <v>#N/A</v>
      </c>
    </row>
    <row r="324" spans="1:26" x14ac:dyDescent="0.2">
      <c r="A324">
        <f t="shared" si="52"/>
        <v>26</v>
      </c>
      <c r="D324" t="e">
        <f t="shared" si="46"/>
        <v>#N/A</v>
      </c>
      <c r="E324" t="e">
        <f t="shared" si="47"/>
        <v>#N/A</v>
      </c>
      <c r="F324" t="e">
        <f t="shared" si="55"/>
        <v>#N/A</v>
      </c>
      <c r="G324" t="e">
        <f t="shared" si="55"/>
        <v>#N/A</v>
      </c>
      <c r="H324" t="e">
        <f t="shared" si="55"/>
        <v>#N/A</v>
      </c>
      <c r="I324" t="e">
        <f t="shared" si="55"/>
        <v>#N/A</v>
      </c>
      <c r="J324" t="e">
        <f t="shared" si="55"/>
        <v>#N/A</v>
      </c>
      <c r="K324" t="e">
        <f t="shared" si="55"/>
        <v>#N/A</v>
      </c>
      <c r="L324" t="e">
        <f t="shared" si="55"/>
        <v>#N/A</v>
      </c>
      <c r="M324" t="e">
        <f t="shared" si="55"/>
        <v>#N/A</v>
      </c>
      <c r="N324" t="e">
        <f t="shared" si="55"/>
        <v>#N/A</v>
      </c>
      <c r="O324" t="e">
        <f t="shared" si="55"/>
        <v>#N/A</v>
      </c>
      <c r="P324" t="e">
        <f t="shared" si="55"/>
        <v>#N/A</v>
      </c>
      <c r="Q324" t="e">
        <f t="shared" si="55"/>
        <v>#N/A</v>
      </c>
      <c r="R324" t="e">
        <f t="shared" si="55"/>
        <v>#N/A</v>
      </c>
      <c r="S324" t="e">
        <f t="shared" si="55"/>
        <v>#N/A</v>
      </c>
      <c r="T324" t="e">
        <f t="shared" si="55"/>
        <v>#N/A</v>
      </c>
      <c r="U324" t="e">
        <f t="shared" ref="F324:V339" si="56">U$4*(1+U$3)^(-($A324+52*(U$1-1)))</f>
        <v>#N/A</v>
      </c>
      <c r="V324" t="e">
        <f t="shared" si="56"/>
        <v>#N/A</v>
      </c>
      <c r="X324" t="e">
        <f t="shared" si="49"/>
        <v>#N/A</v>
      </c>
      <c r="Y324" t="e">
        <f t="shared" si="50"/>
        <v>#N/A</v>
      </c>
      <c r="Z324" t="e">
        <f t="shared" si="51"/>
        <v>#N/A</v>
      </c>
    </row>
    <row r="325" spans="1:26" x14ac:dyDescent="0.2">
      <c r="A325">
        <f t="shared" si="52"/>
        <v>26</v>
      </c>
      <c r="D325" t="e">
        <f t="shared" si="46"/>
        <v>#N/A</v>
      </c>
      <c r="E325" t="e">
        <f t="shared" si="47"/>
        <v>#N/A</v>
      </c>
      <c r="F325" t="e">
        <f t="shared" si="56"/>
        <v>#N/A</v>
      </c>
      <c r="G325" t="e">
        <f t="shared" si="56"/>
        <v>#N/A</v>
      </c>
      <c r="H325" t="e">
        <f t="shared" si="56"/>
        <v>#N/A</v>
      </c>
      <c r="I325" t="e">
        <f t="shared" si="56"/>
        <v>#N/A</v>
      </c>
      <c r="J325" t="e">
        <f t="shared" si="56"/>
        <v>#N/A</v>
      </c>
      <c r="K325" t="e">
        <f t="shared" si="56"/>
        <v>#N/A</v>
      </c>
      <c r="L325" t="e">
        <f t="shared" si="56"/>
        <v>#N/A</v>
      </c>
      <c r="M325" t="e">
        <f t="shared" si="56"/>
        <v>#N/A</v>
      </c>
      <c r="N325" t="e">
        <f t="shared" si="56"/>
        <v>#N/A</v>
      </c>
      <c r="O325" t="e">
        <f t="shared" si="56"/>
        <v>#N/A</v>
      </c>
      <c r="P325" t="e">
        <f t="shared" si="56"/>
        <v>#N/A</v>
      </c>
      <c r="Q325" t="e">
        <f t="shared" si="56"/>
        <v>#N/A</v>
      </c>
      <c r="R325" t="e">
        <f t="shared" si="56"/>
        <v>#N/A</v>
      </c>
      <c r="S325" t="e">
        <f t="shared" si="56"/>
        <v>#N/A</v>
      </c>
      <c r="T325" t="e">
        <f t="shared" si="56"/>
        <v>#N/A</v>
      </c>
      <c r="U325" t="e">
        <f t="shared" si="56"/>
        <v>#N/A</v>
      </c>
      <c r="V325" t="e">
        <f t="shared" si="56"/>
        <v>#N/A</v>
      </c>
      <c r="X325" t="e">
        <f t="shared" si="49"/>
        <v>#N/A</v>
      </c>
      <c r="Y325" t="e">
        <f t="shared" si="50"/>
        <v>#N/A</v>
      </c>
      <c r="Z325" t="e">
        <f t="shared" si="51"/>
        <v>#N/A</v>
      </c>
    </row>
    <row r="326" spans="1:26" x14ac:dyDescent="0.2">
      <c r="A326">
        <f t="shared" si="52"/>
        <v>26</v>
      </c>
      <c r="D326" t="e">
        <f t="shared" si="46"/>
        <v>#N/A</v>
      </c>
      <c r="E326" t="e">
        <f t="shared" si="47"/>
        <v>#N/A</v>
      </c>
      <c r="F326" t="e">
        <f t="shared" si="56"/>
        <v>#N/A</v>
      </c>
      <c r="G326" t="e">
        <f t="shared" si="56"/>
        <v>#N/A</v>
      </c>
      <c r="H326" t="e">
        <f t="shared" si="56"/>
        <v>#N/A</v>
      </c>
      <c r="I326" t="e">
        <f t="shared" si="56"/>
        <v>#N/A</v>
      </c>
      <c r="J326" t="e">
        <f t="shared" si="56"/>
        <v>#N/A</v>
      </c>
      <c r="K326" t="e">
        <f t="shared" si="56"/>
        <v>#N/A</v>
      </c>
      <c r="L326" t="e">
        <f t="shared" si="56"/>
        <v>#N/A</v>
      </c>
      <c r="M326" t="e">
        <f t="shared" si="56"/>
        <v>#N/A</v>
      </c>
      <c r="N326" t="e">
        <f t="shared" si="56"/>
        <v>#N/A</v>
      </c>
      <c r="O326" t="e">
        <f t="shared" si="56"/>
        <v>#N/A</v>
      </c>
      <c r="P326" t="e">
        <f t="shared" si="56"/>
        <v>#N/A</v>
      </c>
      <c r="Q326" t="e">
        <f t="shared" si="56"/>
        <v>#N/A</v>
      </c>
      <c r="R326" t="e">
        <f t="shared" si="56"/>
        <v>#N/A</v>
      </c>
      <c r="S326" t="e">
        <f t="shared" si="56"/>
        <v>#N/A</v>
      </c>
      <c r="T326" t="e">
        <f t="shared" si="56"/>
        <v>#N/A</v>
      </c>
      <c r="U326" t="e">
        <f t="shared" si="56"/>
        <v>#N/A</v>
      </c>
      <c r="V326" t="e">
        <f t="shared" si="56"/>
        <v>#N/A</v>
      </c>
      <c r="X326" t="e">
        <f t="shared" si="49"/>
        <v>#N/A</v>
      </c>
      <c r="Y326" t="e">
        <f t="shared" si="50"/>
        <v>#N/A</v>
      </c>
      <c r="Z326" t="e">
        <f t="shared" si="51"/>
        <v>#N/A</v>
      </c>
    </row>
    <row r="327" spans="1:26" x14ac:dyDescent="0.2">
      <c r="A327">
        <f t="shared" si="52"/>
        <v>26</v>
      </c>
      <c r="D327" t="e">
        <f t="shared" si="46"/>
        <v>#N/A</v>
      </c>
      <c r="E327" t="e">
        <f t="shared" si="47"/>
        <v>#N/A</v>
      </c>
      <c r="F327" t="e">
        <f t="shared" si="56"/>
        <v>#N/A</v>
      </c>
      <c r="G327" t="e">
        <f t="shared" si="56"/>
        <v>#N/A</v>
      </c>
      <c r="H327" t="e">
        <f t="shared" si="56"/>
        <v>#N/A</v>
      </c>
      <c r="I327" t="e">
        <f t="shared" si="56"/>
        <v>#N/A</v>
      </c>
      <c r="J327" t="e">
        <f t="shared" si="56"/>
        <v>#N/A</v>
      </c>
      <c r="K327" t="e">
        <f t="shared" si="56"/>
        <v>#N/A</v>
      </c>
      <c r="L327" t="e">
        <f t="shared" si="56"/>
        <v>#N/A</v>
      </c>
      <c r="M327" t="e">
        <f t="shared" si="56"/>
        <v>#N/A</v>
      </c>
      <c r="N327" t="e">
        <f t="shared" si="56"/>
        <v>#N/A</v>
      </c>
      <c r="O327" t="e">
        <f t="shared" si="56"/>
        <v>#N/A</v>
      </c>
      <c r="P327" t="e">
        <f t="shared" si="56"/>
        <v>#N/A</v>
      </c>
      <c r="Q327" t="e">
        <f t="shared" si="56"/>
        <v>#N/A</v>
      </c>
      <c r="R327" t="e">
        <f t="shared" si="56"/>
        <v>#N/A</v>
      </c>
      <c r="S327" t="e">
        <f t="shared" si="56"/>
        <v>#N/A</v>
      </c>
      <c r="T327" t="e">
        <f t="shared" si="56"/>
        <v>#N/A</v>
      </c>
      <c r="U327" t="e">
        <f t="shared" si="56"/>
        <v>#N/A</v>
      </c>
      <c r="V327" t="e">
        <f t="shared" si="56"/>
        <v>#N/A</v>
      </c>
      <c r="X327" t="e">
        <f t="shared" si="49"/>
        <v>#N/A</v>
      </c>
      <c r="Y327" t="e">
        <f t="shared" si="50"/>
        <v>#N/A</v>
      </c>
      <c r="Z327" t="e">
        <f t="shared" si="51"/>
        <v>#N/A</v>
      </c>
    </row>
    <row r="328" spans="1:26" x14ac:dyDescent="0.2">
      <c r="A328">
        <f t="shared" si="52"/>
        <v>26</v>
      </c>
      <c r="D328" t="e">
        <f t="shared" ref="D328:D391" si="57">D$4*(1+D$3)^(-$A328*D$1)</f>
        <v>#N/A</v>
      </c>
      <c r="E328" t="e">
        <f t="shared" ref="E328:T391" si="58">E$4*(1+E$3)^(-($A328+52*(E$1-1)))</f>
        <v>#N/A</v>
      </c>
      <c r="F328" t="e">
        <f t="shared" si="58"/>
        <v>#N/A</v>
      </c>
      <c r="G328" t="e">
        <f t="shared" si="58"/>
        <v>#N/A</v>
      </c>
      <c r="H328" t="e">
        <f t="shared" si="58"/>
        <v>#N/A</v>
      </c>
      <c r="I328" t="e">
        <f t="shared" si="58"/>
        <v>#N/A</v>
      </c>
      <c r="J328" t="e">
        <f t="shared" si="58"/>
        <v>#N/A</v>
      </c>
      <c r="K328" t="e">
        <f t="shared" si="58"/>
        <v>#N/A</v>
      </c>
      <c r="L328" t="e">
        <f t="shared" si="58"/>
        <v>#N/A</v>
      </c>
      <c r="M328" t="e">
        <f t="shared" si="58"/>
        <v>#N/A</v>
      </c>
      <c r="N328" t="e">
        <f t="shared" si="58"/>
        <v>#N/A</v>
      </c>
      <c r="O328" t="e">
        <f t="shared" si="58"/>
        <v>#N/A</v>
      </c>
      <c r="P328" t="e">
        <f t="shared" si="58"/>
        <v>#N/A</v>
      </c>
      <c r="Q328" t="e">
        <f t="shared" si="58"/>
        <v>#N/A</v>
      </c>
      <c r="R328" t="e">
        <f t="shared" si="58"/>
        <v>#N/A</v>
      </c>
      <c r="S328" t="e">
        <f t="shared" si="58"/>
        <v>#N/A</v>
      </c>
      <c r="T328" t="e">
        <f t="shared" si="58"/>
        <v>#N/A</v>
      </c>
      <c r="U328" t="e">
        <f t="shared" si="56"/>
        <v>#N/A</v>
      </c>
      <c r="V328" t="e">
        <f t="shared" si="56"/>
        <v>#N/A</v>
      </c>
      <c r="X328" t="e">
        <f t="shared" ref="X328:X391" si="59">100*(1+F$3)^(-($A328+52*(F$1-1)))</f>
        <v>#N/A</v>
      </c>
      <c r="Y328" t="e">
        <f t="shared" ref="Y328:Y391" si="60">100*(1+L$3)^(-($A328+52*(L$1-1)))</f>
        <v>#N/A</v>
      </c>
      <c r="Z328" t="e">
        <f t="shared" ref="Z328:Z391" si="61">100*(1+V$3)^(-($A328+52*(V$1-1)))</f>
        <v>#N/A</v>
      </c>
    </row>
    <row r="329" spans="1:26" x14ac:dyDescent="0.2">
      <c r="A329">
        <f t="shared" si="52"/>
        <v>26</v>
      </c>
      <c r="D329" t="e">
        <f t="shared" si="57"/>
        <v>#N/A</v>
      </c>
      <c r="E329" t="e">
        <f t="shared" si="58"/>
        <v>#N/A</v>
      </c>
      <c r="F329" t="e">
        <f t="shared" si="56"/>
        <v>#N/A</v>
      </c>
      <c r="G329" t="e">
        <f t="shared" si="56"/>
        <v>#N/A</v>
      </c>
      <c r="H329" t="e">
        <f t="shared" si="56"/>
        <v>#N/A</v>
      </c>
      <c r="I329" t="e">
        <f t="shared" si="56"/>
        <v>#N/A</v>
      </c>
      <c r="J329" t="e">
        <f t="shared" si="56"/>
        <v>#N/A</v>
      </c>
      <c r="K329" t="e">
        <f t="shared" si="56"/>
        <v>#N/A</v>
      </c>
      <c r="L329" t="e">
        <f t="shared" si="56"/>
        <v>#N/A</v>
      </c>
      <c r="M329" t="e">
        <f t="shared" si="56"/>
        <v>#N/A</v>
      </c>
      <c r="N329" t="e">
        <f t="shared" si="56"/>
        <v>#N/A</v>
      </c>
      <c r="O329" t="e">
        <f t="shared" si="56"/>
        <v>#N/A</v>
      </c>
      <c r="P329" t="e">
        <f t="shared" si="56"/>
        <v>#N/A</v>
      </c>
      <c r="Q329" t="e">
        <f t="shared" si="56"/>
        <v>#N/A</v>
      </c>
      <c r="R329" t="e">
        <f t="shared" si="56"/>
        <v>#N/A</v>
      </c>
      <c r="S329" t="e">
        <f t="shared" si="56"/>
        <v>#N/A</v>
      </c>
      <c r="T329" t="e">
        <f t="shared" si="56"/>
        <v>#N/A</v>
      </c>
      <c r="U329" t="e">
        <f t="shared" si="56"/>
        <v>#N/A</v>
      </c>
      <c r="V329" t="e">
        <f t="shared" si="56"/>
        <v>#N/A</v>
      </c>
      <c r="X329" t="e">
        <f t="shared" si="59"/>
        <v>#N/A</v>
      </c>
      <c r="Y329" t="e">
        <f t="shared" si="60"/>
        <v>#N/A</v>
      </c>
      <c r="Z329" t="e">
        <f t="shared" si="61"/>
        <v>#N/A</v>
      </c>
    </row>
    <row r="330" spans="1:26" x14ac:dyDescent="0.2">
      <c r="A330">
        <f t="shared" si="52"/>
        <v>26</v>
      </c>
      <c r="D330" t="e">
        <f t="shared" si="57"/>
        <v>#N/A</v>
      </c>
      <c r="E330" t="e">
        <f t="shared" si="58"/>
        <v>#N/A</v>
      </c>
      <c r="F330" t="e">
        <f t="shared" si="56"/>
        <v>#N/A</v>
      </c>
      <c r="G330" t="e">
        <f t="shared" si="56"/>
        <v>#N/A</v>
      </c>
      <c r="H330" t="e">
        <f t="shared" si="56"/>
        <v>#N/A</v>
      </c>
      <c r="I330" t="e">
        <f t="shared" si="56"/>
        <v>#N/A</v>
      </c>
      <c r="J330" t="e">
        <f t="shared" si="56"/>
        <v>#N/A</v>
      </c>
      <c r="K330" t="e">
        <f t="shared" si="56"/>
        <v>#N/A</v>
      </c>
      <c r="L330" t="e">
        <f t="shared" si="56"/>
        <v>#N/A</v>
      </c>
      <c r="M330" t="e">
        <f t="shared" si="56"/>
        <v>#N/A</v>
      </c>
      <c r="N330" t="e">
        <f t="shared" si="56"/>
        <v>#N/A</v>
      </c>
      <c r="O330" t="e">
        <f t="shared" si="56"/>
        <v>#N/A</v>
      </c>
      <c r="P330" t="e">
        <f t="shared" si="56"/>
        <v>#N/A</v>
      </c>
      <c r="Q330" t="e">
        <f t="shared" si="56"/>
        <v>#N/A</v>
      </c>
      <c r="R330" t="e">
        <f t="shared" si="56"/>
        <v>#N/A</v>
      </c>
      <c r="S330" t="e">
        <f t="shared" si="56"/>
        <v>#N/A</v>
      </c>
      <c r="T330" t="e">
        <f t="shared" si="56"/>
        <v>#N/A</v>
      </c>
      <c r="U330" t="e">
        <f t="shared" si="56"/>
        <v>#N/A</v>
      </c>
      <c r="V330" t="e">
        <f t="shared" si="56"/>
        <v>#N/A</v>
      </c>
      <c r="X330" t="e">
        <f t="shared" si="59"/>
        <v>#N/A</v>
      </c>
      <c r="Y330" t="e">
        <f t="shared" si="60"/>
        <v>#N/A</v>
      </c>
      <c r="Z330" t="e">
        <f t="shared" si="61"/>
        <v>#N/A</v>
      </c>
    </row>
    <row r="331" spans="1:26" x14ac:dyDescent="0.2">
      <c r="A331">
        <f t="shared" si="52"/>
        <v>25</v>
      </c>
      <c r="D331" t="e">
        <f t="shared" si="57"/>
        <v>#N/A</v>
      </c>
      <c r="E331" t="e">
        <f t="shared" si="58"/>
        <v>#N/A</v>
      </c>
      <c r="F331" t="e">
        <f t="shared" si="56"/>
        <v>#N/A</v>
      </c>
      <c r="G331" t="e">
        <f t="shared" si="56"/>
        <v>#N/A</v>
      </c>
      <c r="H331" t="e">
        <f t="shared" si="56"/>
        <v>#N/A</v>
      </c>
      <c r="I331" t="e">
        <f t="shared" si="56"/>
        <v>#N/A</v>
      </c>
      <c r="J331" t="e">
        <f t="shared" si="56"/>
        <v>#N/A</v>
      </c>
      <c r="K331" t="e">
        <f t="shared" si="56"/>
        <v>#N/A</v>
      </c>
      <c r="L331" t="e">
        <f t="shared" si="56"/>
        <v>#N/A</v>
      </c>
      <c r="M331" t="e">
        <f t="shared" si="56"/>
        <v>#N/A</v>
      </c>
      <c r="N331" t="e">
        <f t="shared" si="56"/>
        <v>#N/A</v>
      </c>
      <c r="O331" t="e">
        <f t="shared" si="56"/>
        <v>#N/A</v>
      </c>
      <c r="P331" t="e">
        <f t="shared" si="56"/>
        <v>#N/A</v>
      </c>
      <c r="Q331" t="e">
        <f t="shared" si="56"/>
        <v>#N/A</v>
      </c>
      <c r="R331" t="e">
        <f t="shared" si="56"/>
        <v>#N/A</v>
      </c>
      <c r="S331" t="e">
        <f t="shared" si="56"/>
        <v>#N/A</v>
      </c>
      <c r="T331" t="e">
        <f t="shared" si="56"/>
        <v>#N/A</v>
      </c>
      <c r="U331" t="e">
        <f t="shared" si="56"/>
        <v>#N/A</v>
      </c>
      <c r="V331" t="e">
        <f t="shared" si="56"/>
        <v>#N/A</v>
      </c>
      <c r="X331" t="e">
        <f t="shared" si="59"/>
        <v>#N/A</v>
      </c>
      <c r="Y331" t="e">
        <f t="shared" si="60"/>
        <v>#N/A</v>
      </c>
      <c r="Z331" t="e">
        <f t="shared" si="61"/>
        <v>#N/A</v>
      </c>
    </row>
    <row r="332" spans="1:26" x14ac:dyDescent="0.2">
      <c r="A332">
        <f t="shared" si="52"/>
        <v>25</v>
      </c>
      <c r="D332" t="e">
        <f t="shared" si="57"/>
        <v>#N/A</v>
      </c>
      <c r="E332" t="e">
        <f t="shared" si="58"/>
        <v>#N/A</v>
      </c>
      <c r="F332" t="e">
        <f t="shared" si="56"/>
        <v>#N/A</v>
      </c>
      <c r="G332" t="e">
        <f t="shared" si="56"/>
        <v>#N/A</v>
      </c>
      <c r="H332" t="e">
        <f t="shared" si="56"/>
        <v>#N/A</v>
      </c>
      <c r="I332" t="e">
        <f t="shared" si="56"/>
        <v>#N/A</v>
      </c>
      <c r="J332" t="e">
        <f t="shared" si="56"/>
        <v>#N/A</v>
      </c>
      <c r="K332" t="e">
        <f t="shared" si="56"/>
        <v>#N/A</v>
      </c>
      <c r="L332" t="e">
        <f t="shared" si="56"/>
        <v>#N/A</v>
      </c>
      <c r="M332" t="e">
        <f t="shared" si="56"/>
        <v>#N/A</v>
      </c>
      <c r="N332" t="e">
        <f t="shared" si="56"/>
        <v>#N/A</v>
      </c>
      <c r="O332" t="e">
        <f t="shared" si="56"/>
        <v>#N/A</v>
      </c>
      <c r="P332" t="e">
        <f t="shared" si="56"/>
        <v>#N/A</v>
      </c>
      <c r="Q332" t="e">
        <f t="shared" si="56"/>
        <v>#N/A</v>
      </c>
      <c r="R332" t="e">
        <f t="shared" si="56"/>
        <v>#N/A</v>
      </c>
      <c r="S332" t="e">
        <f t="shared" si="56"/>
        <v>#N/A</v>
      </c>
      <c r="T332" t="e">
        <f t="shared" si="56"/>
        <v>#N/A</v>
      </c>
      <c r="U332" t="e">
        <f t="shared" si="56"/>
        <v>#N/A</v>
      </c>
      <c r="V332" t="e">
        <f t="shared" si="56"/>
        <v>#N/A</v>
      </c>
      <c r="X332" t="e">
        <f t="shared" si="59"/>
        <v>#N/A</v>
      </c>
      <c r="Y332" t="e">
        <f t="shared" si="60"/>
        <v>#N/A</v>
      </c>
      <c r="Z332" t="e">
        <f t="shared" si="61"/>
        <v>#N/A</v>
      </c>
    </row>
    <row r="333" spans="1:26" x14ac:dyDescent="0.2">
      <c r="A333">
        <f t="shared" si="52"/>
        <v>25</v>
      </c>
      <c r="D333" t="e">
        <f t="shared" si="57"/>
        <v>#N/A</v>
      </c>
      <c r="E333" t="e">
        <f t="shared" si="58"/>
        <v>#N/A</v>
      </c>
      <c r="F333" t="e">
        <f t="shared" si="56"/>
        <v>#N/A</v>
      </c>
      <c r="G333" t="e">
        <f t="shared" si="56"/>
        <v>#N/A</v>
      </c>
      <c r="H333" t="e">
        <f t="shared" si="56"/>
        <v>#N/A</v>
      </c>
      <c r="I333" t="e">
        <f t="shared" si="56"/>
        <v>#N/A</v>
      </c>
      <c r="J333" t="e">
        <f t="shared" si="56"/>
        <v>#N/A</v>
      </c>
      <c r="K333" t="e">
        <f t="shared" si="56"/>
        <v>#N/A</v>
      </c>
      <c r="L333" t="e">
        <f t="shared" si="56"/>
        <v>#N/A</v>
      </c>
      <c r="M333" t="e">
        <f t="shared" si="56"/>
        <v>#N/A</v>
      </c>
      <c r="N333" t="e">
        <f t="shared" si="56"/>
        <v>#N/A</v>
      </c>
      <c r="O333" t="e">
        <f t="shared" si="56"/>
        <v>#N/A</v>
      </c>
      <c r="P333" t="e">
        <f t="shared" si="56"/>
        <v>#N/A</v>
      </c>
      <c r="Q333" t="e">
        <f t="shared" si="56"/>
        <v>#N/A</v>
      </c>
      <c r="R333" t="e">
        <f t="shared" si="56"/>
        <v>#N/A</v>
      </c>
      <c r="S333" t="e">
        <f t="shared" si="56"/>
        <v>#N/A</v>
      </c>
      <c r="T333" t="e">
        <f t="shared" si="56"/>
        <v>#N/A</v>
      </c>
      <c r="U333" t="e">
        <f t="shared" si="56"/>
        <v>#N/A</v>
      </c>
      <c r="V333" t="e">
        <f t="shared" si="56"/>
        <v>#N/A</v>
      </c>
      <c r="X333" t="e">
        <f t="shared" si="59"/>
        <v>#N/A</v>
      </c>
      <c r="Y333" t="e">
        <f t="shared" si="60"/>
        <v>#N/A</v>
      </c>
      <c r="Z333" t="e">
        <f t="shared" si="61"/>
        <v>#N/A</v>
      </c>
    </row>
    <row r="334" spans="1:26" x14ac:dyDescent="0.2">
      <c r="A334">
        <f t="shared" si="52"/>
        <v>25</v>
      </c>
      <c r="D334" t="e">
        <f t="shared" si="57"/>
        <v>#N/A</v>
      </c>
      <c r="E334" t="e">
        <f t="shared" si="58"/>
        <v>#N/A</v>
      </c>
      <c r="F334" t="e">
        <f t="shared" si="56"/>
        <v>#N/A</v>
      </c>
      <c r="G334" t="e">
        <f t="shared" si="56"/>
        <v>#N/A</v>
      </c>
      <c r="H334" t="e">
        <f t="shared" si="56"/>
        <v>#N/A</v>
      </c>
      <c r="I334" t="e">
        <f t="shared" si="56"/>
        <v>#N/A</v>
      </c>
      <c r="J334" t="e">
        <f t="shared" si="56"/>
        <v>#N/A</v>
      </c>
      <c r="K334" t="e">
        <f t="shared" si="56"/>
        <v>#N/A</v>
      </c>
      <c r="L334" t="e">
        <f t="shared" si="56"/>
        <v>#N/A</v>
      </c>
      <c r="M334" t="e">
        <f t="shared" si="56"/>
        <v>#N/A</v>
      </c>
      <c r="N334" t="e">
        <f t="shared" si="56"/>
        <v>#N/A</v>
      </c>
      <c r="O334" t="e">
        <f t="shared" si="56"/>
        <v>#N/A</v>
      </c>
      <c r="P334" t="e">
        <f t="shared" si="56"/>
        <v>#N/A</v>
      </c>
      <c r="Q334" t="e">
        <f t="shared" si="56"/>
        <v>#N/A</v>
      </c>
      <c r="R334" t="e">
        <f t="shared" si="56"/>
        <v>#N/A</v>
      </c>
      <c r="S334" t="e">
        <f t="shared" si="56"/>
        <v>#N/A</v>
      </c>
      <c r="T334" t="e">
        <f t="shared" si="56"/>
        <v>#N/A</v>
      </c>
      <c r="U334" t="e">
        <f t="shared" si="56"/>
        <v>#N/A</v>
      </c>
      <c r="V334" t="e">
        <f t="shared" si="56"/>
        <v>#N/A</v>
      </c>
      <c r="X334" t="e">
        <f t="shared" si="59"/>
        <v>#N/A</v>
      </c>
      <c r="Y334" t="e">
        <f t="shared" si="60"/>
        <v>#N/A</v>
      </c>
      <c r="Z334" t="e">
        <f t="shared" si="61"/>
        <v>#N/A</v>
      </c>
    </row>
    <row r="335" spans="1:26" x14ac:dyDescent="0.2">
      <c r="A335">
        <f t="shared" si="52"/>
        <v>25</v>
      </c>
      <c r="D335" t="e">
        <f t="shared" si="57"/>
        <v>#N/A</v>
      </c>
      <c r="E335" t="e">
        <f t="shared" si="58"/>
        <v>#N/A</v>
      </c>
      <c r="F335" t="e">
        <f t="shared" si="56"/>
        <v>#N/A</v>
      </c>
      <c r="G335" t="e">
        <f t="shared" si="56"/>
        <v>#N/A</v>
      </c>
      <c r="H335" t="e">
        <f t="shared" si="56"/>
        <v>#N/A</v>
      </c>
      <c r="I335" t="e">
        <f t="shared" si="56"/>
        <v>#N/A</v>
      </c>
      <c r="J335" t="e">
        <f t="shared" si="56"/>
        <v>#N/A</v>
      </c>
      <c r="K335" t="e">
        <f t="shared" si="56"/>
        <v>#N/A</v>
      </c>
      <c r="L335" t="e">
        <f t="shared" si="56"/>
        <v>#N/A</v>
      </c>
      <c r="M335" t="e">
        <f t="shared" si="56"/>
        <v>#N/A</v>
      </c>
      <c r="N335" t="e">
        <f t="shared" si="56"/>
        <v>#N/A</v>
      </c>
      <c r="O335" t="e">
        <f t="shared" si="56"/>
        <v>#N/A</v>
      </c>
      <c r="P335" t="e">
        <f t="shared" si="56"/>
        <v>#N/A</v>
      </c>
      <c r="Q335" t="e">
        <f t="shared" si="56"/>
        <v>#N/A</v>
      </c>
      <c r="R335" t="e">
        <f t="shared" si="56"/>
        <v>#N/A</v>
      </c>
      <c r="S335" t="e">
        <f t="shared" si="56"/>
        <v>#N/A</v>
      </c>
      <c r="T335" t="e">
        <f t="shared" si="56"/>
        <v>#N/A</v>
      </c>
      <c r="U335" t="e">
        <f t="shared" si="56"/>
        <v>#N/A</v>
      </c>
      <c r="V335" t="e">
        <f t="shared" si="56"/>
        <v>#N/A</v>
      </c>
      <c r="X335" t="e">
        <f t="shared" si="59"/>
        <v>#N/A</v>
      </c>
      <c r="Y335" t="e">
        <f t="shared" si="60"/>
        <v>#N/A</v>
      </c>
      <c r="Z335" t="e">
        <f t="shared" si="61"/>
        <v>#N/A</v>
      </c>
    </row>
    <row r="336" spans="1:26" x14ac:dyDescent="0.2">
      <c r="A336">
        <f t="shared" si="52"/>
        <v>25</v>
      </c>
      <c r="D336" t="e">
        <f t="shared" si="57"/>
        <v>#N/A</v>
      </c>
      <c r="E336" t="e">
        <f t="shared" si="58"/>
        <v>#N/A</v>
      </c>
      <c r="F336" t="e">
        <f t="shared" si="56"/>
        <v>#N/A</v>
      </c>
      <c r="G336" t="e">
        <f t="shared" si="56"/>
        <v>#N/A</v>
      </c>
      <c r="H336" t="e">
        <f t="shared" si="56"/>
        <v>#N/A</v>
      </c>
      <c r="I336" t="e">
        <f t="shared" si="56"/>
        <v>#N/A</v>
      </c>
      <c r="J336" t="e">
        <f t="shared" si="56"/>
        <v>#N/A</v>
      </c>
      <c r="K336" t="e">
        <f t="shared" si="56"/>
        <v>#N/A</v>
      </c>
      <c r="L336" t="e">
        <f t="shared" si="56"/>
        <v>#N/A</v>
      </c>
      <c r="M336" t="e">
        <f t="shared" si="56"/>
        <v>#N/A</v>
      </c>
      <c r="N336" t="e">
        <f t="shared" si="56"/>
        <v>#N/A</v>
      </c>
      <c r="O336" t="e">
        <f t="shared" si="56"/>
        <v>#N/A</v>
      </c>
      <c r="P336" t="e">
        <f t="shared" si="56"/>
        <v>#N/A</v>
      </c>
      <c r="Q336" t="e">
        <f t="shared" si="56"/>
        <v>#N/A</v>
      </c>
      <c r="R336" t="e">
        <f t="shared" si="56"/>
        <v>#N/A</v>
      </c>
      <c r="S336" t="e">
        <f t="shared" si="56"/>
        <v>#N/A</v>
      </c>
      <c r="T336" t="e">
        <f t="shared" si="56"/>
        <v>#N/A</v>
      </c>
      <c r="U336" t="e">
        <f t="shared" si="56"/>
        <v>#N/A</v>
      </c>
      <c r="V336" t="e">
        <f t="shared" si="56"/>
        <v>#N/A</v>
      </c>
      <c r="X336" t="e">
        <f t="shared" si="59"/>
        <v>#N/A</v>
      </c>
      <c r="Y336" t="e">
        <f t="shared" si="60"/>
        <v>#N/A</v>
      </c>
      <c r="Z336" t="e">
        <f t="shared" si="61"/>
        <v>#N/A</v>
      </c>
    </row>
    <row r="337" spans="1:26" x14ac:dyDescent="0.2">
      <c r="A337">
        <f t="shared" si="52"/>
        <v>25</v>
      </c>
      <c r="D337" t="e">
        <f t="shared" si="57"/>
        <v>#N/A</v>
      </c>
      <c r="E337" t="e">
        <f t="shared" si="58"/>
        <v>#N/A</v>
      </c>
      <c r="F337" t="e">
        <f t="shared" si="56"/>
        <v>#N/A</v>
      </c>
      <c r="G337" t="e">
        <f t="shared" si="56"/>
        <v>#N/A</v>
      </c>
      <c r="H337" t="e">
        <f t="shared" si="56"/>
        <v>#N/A</v>
      </c>
      <c r="I337" t="e">
        <f t="shared" si="56"/>
        <v>#N/A</v>
      </c>
      <c r="J337" t="e">
        <f t="shared" si="56"/>
        <v>#N/A</v>
      </c>
      <c r="K337" t="e">
        <f t="shared" si="56"/>
        <v>#N/A</v>
      </c>
      <c r="L337" t="e">
        <f t="shared" si="56"/>
        <v>#N/A</v>
      </c>
      <c r="M337" t="e">
        <f t="shared" si="56"/>
        <v>#N/A</v>
      </c>
      <c r="N337" t="e">
        <f t="shared" si="56"/>
        <v>#N/A</v>
      </c>
      <c r="O337" t="e">
        <f t="shared" si="56"/>
        <v>#N/A</v>
      </c>
      <c r="P337" t="e">
        <f t="shared" si="56"/>
        <v>#N/A</v>
      </c>
      <c r="Q337" t="e">
        <f t="shared" si="56"/>
        <v>#N/A</v>
      </c>
      <c r="R337" t="e">
        <f t="shared" si="56"/>
        <v>#N/A</v>
      </c>
      <c r="S337" t="e">
        <f t="shared" si="56"/>
        <v>#N/A</v>
      </c>
      <c r="T337" t="e">
        <f t="shared" si="56"/>
        <v>#N/A</v>
      </c>
      <c r="U337" t="e">
        <f t="shared" si="56"/>
        <v>#N/A</v>
      </c>
      <c r="V337" t="e">
        <f t="shared" si="56"/>
        <v>#N/A</v>
      </c>
      <c r="X337" t="e">
        <f t="shared" si="59"/>
        <v>#N/A</v>
      </c>
      <c r="Y337" t="e">
        <f t="shared" si="60"/>
        <v>#N/A</v>
      </c>
      <c r="Z337" t="e">
        <f t="shared" si="61"/>
        <v>#N/A</v>
      </c>
    </row>
    <row r="338" spans="1:26" x14ac:dyDescent="0.2">
      <c r="A338">
        <f t="shared" si="52"/>
        <v>25</v>
      </c>
      <c r="D338" t="e">
        <f t="shared" si="57"/>
        <v>#N/A</v>
      </c>
      <c r="E338" t="e">
        <f t="shared" si="58"/>
        <v>#N/A</v>
      </c>
      <c r="F338" t="e">
        <f t="shared" si="56"/>
        <v>#N/A</v>
      </c>
      <c r="G338" t="e">
        <f t="shared" si="56"/>
        <v>#N/A</v>
      </c>
      <c r="H338" t="e">
        <f t="shared" si="56"/>
        <v>#N/A</v>
      </c>
      <c r="I338" t="e">
        <f t="shared" si="56"/>
        <v>#N/A</v>
      </c>
      <c r="J338" t="e">
        <f t="shared" si="56"/>
        <v>#N/A</v>
      </c>
      <c r="K338" t="e">
        <f t="shared" si="56"/>
        <v>#N/A</v>
      </c>
      <c r="L338" t="e">
        <f t="shared" si="56"/>
        <v>#N/A</v>
      </c>
      <c r="M338" t="e">
        <f t="shared" si="56"/>
        <v>#N/A</v>
      </c>
      <c r="N338" t="e">
        <f t="shared" si="56"/>
        <v>#N/A</v>
      </c>
      <c r="O338" t="e">
        <f t="shared" si="56"/>
        <v>#N/A</v>
      </c>
      <c r="P338" t="e">
        <f t="shared" si="56"/>
        <v>#N/A</v>
      </c>
      <c r="Q338" t="e">
        <f t="shared" si="56"/>
        <v>#N/A</v>
      </c>
      <c r="R338" t="e">
        <f t="shared" si="56"/>
        <v>#N/A</v>
      </c>
      <c r="S338" t="e">
        <f t="shared" si="56"/>
        <v>#N/A</v>
      </c>
      <c r="T338" t="e">
        <f t="shared" si="56"/>
        <v>#N/A</v>
      </c>
      <c r="U338" t="e">
        <f t="shared" si="56"/>
        <v>#N/A</v>
      </c>
      <c r="V338" t="e">
        <f t="shared" si="56"/>
        <v>#N/A</v>
      </c>
      <c r="X338" t="e">
        <f t="shared" si="59"/>
        <v>#N/A</v>
      </c>
      <c r="Y338" t="e">
        <f t="shared" si="60"/>
        <v>#N/A</v>
      </c>
      <c r="Z338" t="e">
        <f t="shared" si="61"/>
        <v>#N/A</v>
      </c>
    </row>
    <row r="339" spans="1:26" x14ac:dyDescent="0.2">
      <c r="A339">
        <f t="shared" si="52"/>
        <v>25</v>
      </c>
      <c r="D339" t="e">
        <f t="shared" si="57"/>
        <v>#N/A</v>
      </c>
      <c r="E339" t="e">
        <f t="shared" si="58"/>
        <v>#N/A</v>
      </c>
      <c r="F339" t="e">
        <f t="shared" si="56"/>
        <v>#N/A</v>
      </c>
      <c r="G339" t="e">
        <f t="shared" si="56"/>
        <v>#N/A</v>
      </c>
      <c r="H339" t="e">
        <f t="shared" si="56"/>
        <v>#N/A</v>
      </c>
      <c r="I339" t="e">
        <f t="shared" si="56"/>
        <v>#N/A</v>
      </c>
      <c r="J339" t="e">
        <f t="shared" si="56"/>
        <v>#N/A</v>
      </c>
      <c r="K339" t="e">
        <f t="shared" si="56"/>
        <v>#N/A</v>
      </c>
      <c r="L339" t="e">
        <f t="shared" si="56"/>
        <v>#N/A</v>
      </c>
      <c r="M339" t="e">
        <f t="shared" si="56"/>
        <v>#N/A</v>
      </c>
      <c r="N339" t="e">
        <f t="shared" si="56"/>
        <v>#N/A</v>
      </c>
      <c r="O339" t="e">
        <f t="shared" si="56"/>
        <v>#N/A</v>
      </c>
      <c r="P339" t="e">
        <f t="shared" si="56"/>
        <v>#N/A</v>
      </c>
      <c r="Q339" t="e">
        <f t="shared" si="56"/>
        <v>#N/A</v>
      </c>
      <c r="R339" t="e">
        <f t="shared" si="56"/>
        <v>#N/A</v>
      </c>
      <c r="S339" t="e">
        <f t="shared" si="56"/>
        <v>#N/A</v>
      </c>
      <c r="T339" t="e">
        <f t="shared" si="56"/>
        <v>#N/A</v>
      </c>
      <c r="U339" t="e">
        <f t="shared" si="56"/>
        <v>#N/A</v>
      </c>
      <c r="V339" t="e">
        <f t="shared" si="56"/>
        <v>#N/A</v>
      </c>
      <c r="X339" t="e">
        <f t="shared" si="59"/>
        <v>#N/A</v>
      </c>
      <c r="Y339" t="e">
        <f t="shared" si="60"/>
        <v>#N/A</v>
      </c>
      <c r="Z339" t="e">
        <f t="shared" si="61"/>
        <v>#N/A</v>
      </c>
    </row>
    <row r="340" spans="1:26" x14ac:dyDescent="0.2">
      <c r="A340">
        <f t="shared" ref="A340:A403" si="62">A328-1</f>
        <v>25</v>
      </c>
      <c r="D340" t="e">
        <f t="shared" si="57"/>
        <v>#N/A</v>
      </c>
      <c r="E340" t="e">
        <f t="shared" si="58"/>
        <v>#N/A</v>
      </c>
      <c r="F340" t="e">
        <f t="shared" ref="F340:V354" si="63">F$4*(1+F$3)^(-($A340+52*(F$1-1)))</f>
        <v>#N/A</v>
      </c>
      <c r="G340" t="e">
        <f t="shared" si="63"/>
        <v>#N/A</v>
      </c>
      <c r="H340" t="e">
        <f t="shared" si="63"/>
        <v>#N/A</v>
      </c>
      <c r="I340" t="e">
        <f t="shared" si="63"/>
        <v>#N/A</v>
      </c>
      <c r="J340" t="e">
        <f t="shared" si="63"/>
        <v>#N/A</v>
      </c>
      <c r="K340" t="e">
        <f t="shared" si="63"/>
        <v>#N/A</v>
      </c>
      <c r="L340" t="e">
        <f t="shared" si="63"/>
        <v>#N/A</v>
      </c>
      <c r="M340" t="e">
        <f t="shared" si="63"/>
        <v>#N/A</v>
      </c>
      <c r="N340" t="e">
        <f t="shared" si="63"/>
        <v>#N/A</v>
      </c>
      <c r="O340" t="e">
        <f t="shared" si="63"/>
        <v>#N/A</v>
      </c>
      <c r="P340" t="e">
        <f t="shared" si="63"/>
        <v>#N/A</v>
      </c>
      <c r="Q340" t="e">
        <f t="shared" si="63"/>
        <v>#N/A</v>
      </c>
      <c r="R340" t="e">
        <f t="shared" si="63"/>
        <v>#N/A</v>
      </c>
      <c r="S340" t="e">
        <f t="shared" si="63"/>
        <v>#N/A</v>
      </c>
      <c r="T340" t="e">
        <f t="shared" si="63"/>
        <v>#N/A</v>
      </c>
      <c r="U340" t="e">
        <f t="shared" si="63"/>
        <v>#N/A</v>
      </c>
      <c r="V340" t="e">
        <f t="shared" si="63"/>
        <v>#N/A</v>
      </c>
      <c r="X340" t="e">
        <f t="shared" si="59"/>
        <v>#N/A</v>
      </c>
      <c r="Y340" t="e">
        <f t="shared" si="60"/>
        <v>#N/A</v>
      </c>
      <c r="Z340" t="e">
        <f t="shared" si="61"/>
        <v>#N/A</v>
      </c>
    </row>
    <row r="341" spans="1:26" x14ac:dyDescent="0.2">
      <c r="A341">
        <f t="shared" si="62"/>
        <v>25</v>
      </c>
      <c r="D341" t="e">
        <f t="shared" si="57"/>
        <v>#N/A</v>
      </c>
      <c r="E341" t="e">
        <f t="shared" si="58"/>
        <v>#N/A</v>
      </c>
      <c r="F341" t="e">
        <f t="shared" si="63"/>
        <v>#N/A</v>
      </c>
      <c r="G341" t="e">
        <f t="shared" si="63"/>
        <v>#N/A</v>
      </c>
      <c r="H341" t="e">
        <f t="shared" si="63"/>
        <v>#N/A</v>
      </c>
      <c r="I341" t="e">
        <f t="shared" si="63"/>
        <v>#N/A</v>
      </c>
      <c r="J341" t="e">
        <f t="shared" si="63"/>
        <v>#N/A</v>
      </c>
      <c r="K341" t="e">
        <f t="shared" si="63"/>
        <v>#N/A</v>
      </c>
      <c r="L341" t="e">
        <f t="shared" si="63"/>
        <v>#N/A</v>
      </c>
      <c r="M341" t="e">
        <f t="shared" si="63"/>
        <v>#N/A</v>
      </c>
      <c r="N341" t="e">
        <f t="shared" si="63"/>
        <v>#N/A</v>
      </c>
      <c r="O341" t="e">
        <f t="shared" si="63"/>
        <v>#N/A</v>
      </c>
      <c r="P341" t="e">
        <f t="shared" si="63"/>
        <v>#N/A</v>
      </c>
      <c r="Q341" t="e">
        <f t="shared" si="63"/>
        <v>#N/A</v>
      </c>
      <c r="R341" t="e">
        <f t="shared" si="63"/>
        <v>#N/A</v>
      </c>
      <c r="S341" t="e">
        <f t="shared" si="63"/>
        <v>#N/A</v>
      </c>
      <c r="T341" t="e">
        <f t="shared" si="63"/>
        <v>#N/A</v>
      </c>
      <c r="U341" t="e">
        <f t="shared" si="63"/>
        <v>#N/A</v>
      </c>
      <c r="V341" t="e">
        <f t="shared" si="63"/>
        <v>#N/A</v>
      </c>
      <c r="X341" t="e">
        <f t="shared" si="59"/>
        <v>#N/A</v>
      </c>
      <c r="Y341" t="e">
        <f t="shared" si="60"/>
        <v>#N/A</v>
      </c>
      <c r="Z341" t="e">
        <f t="shared" si="61"/>
        <v>#N/A</v>
      </c>
    </row>
    <row r="342" spans="1:26" x14ac:dyDescent="0.2">
      <c r="A342">
        <f t="shared" si="62"/>
        <v>25</v>
      </c>
      <c r="D342" t="e">
        <f t="shared" si="57"/>
        <v>#N/A</v>
      </c>
      <c r="E342" t="e">
        <f t="shared" si="58"/>
        <v>#N/A</v>
      </c>
      <c r="F342" t="e">
        <f t="shared" si="63"/>
        <v>#N/A</v>
      </c>
      <c r="G342" t="e">
        <f t="shared" si="63"/>
        <v>#N/A</v>
      </c>
      <c r="H342" t="e">
        <f t="shared" si="63"/>
        <v>#N/A</v>
      </c>
      <c r="I342" t="e">
        <f t="shared" si="63"/>
        <v>#N/A</v>
      </c>
      <c r="J342" t="e">
        <f t="shared" si="63"/>
        <v>#N/A</v>
      </c>
      <c r="K342" t="e">
        <f t="shared" si="63"/>
        <v>#N/A</v>
      </c>
      <c r="L342" t="e">
        <f t="shared" si="63"/>
        <v>#N/A</v>
      </c>
      <c r="M342" t="e">
        <f t="shared" si="63"/>
        <v>#N/A</v>
      </c>
      <c r="N342" t="e">
        <f t="shared" si="63"/>
        <v>#N/A</v>
      </c>
      <c r="O342" t="e">
        <f t="shared" si="63"/>
        <v>#N/A</v>
      </c>
      <c r="P342" t="e">
        <f t="shared" si="63"/>
        <v>#N/A</v>
      </c>
      <c r="Q342" t="e">
        <f t="shared" si="63"/>
        <v>#N/A</v>
      </c>
      <c r="R342" t="e">
        <f t="shared" si="63"/>
        <v>#N/A</v>
      </c>
      <c r="S342" t="e">
        <f t="shared" si="63"/>
        <v>#N/A</v>
      </c>
      <c r="T342" t="e">
        <f t="shared" si="63"/>
        <v>#N/A</v>
      </c>
      <c r="U342" t="e">
        <f t="shared" si="63"/>
        <v>#N/A</v>
      </c>
      <c r="V342" t="e">
        <f t="shared" si="63"/>
        <v>#N/A</v>
      </c>
      <c r="X342" t="e">
        <f t="shared" si="59"/>
        <v>#N/A</v>
      </c>
      <c r="Y342" t="e">
        <f t="shared" si="60"/>
        <v>#N/A</v>
      </c>
      <c r="Z342" t="e">
        <f t="shared" si="61"/>
        <v>#N/A</v>
      </c>
    </row>
    <row r="343" spans="1:26" x14ac:dyDescent="0.2">
      <c r="A343">
        <f t="shared" si="62"/>
        <v>24</v>
      </c>
      <c r="D343" t="e">
        <f t="shared" si="57"/>
        <v>#N/A</v>
      </c>
      <c r="E343" t="e">
        <f t="shared" si="58"/>
        <v>#N/A</v>
      </c>
      <c r="F343" t="e">
        <f t="shared" si="63"/>
        <v>#N/A</v>
      </c>
      <c r="G343" t="e">
        <f t="shared" si="63"/>
        <v>#N/A</v>
      </c>
      <c r="H343" t="e">
        <f t="shared" si="63"/>
        <v>#N/A</v>
      </c>
      <c r="I343" t="e">
        <f t="shared" si="63"/>
        <v>#N/A</v>
      </c>
      <c r="J343" t="e">
        <f t="shared" si="63"/>
        <v>#N/A</v>
      </c>
      <c r="K343" t="e">
        <f t="shared" si="63"/>
        <v>#N/A</v>
      </c>
      <c r="L343" t="e">
        <f t="shared" si="63"/>
        <v>#N/A</v>
      </c>
      <c r="M343" t="e">
        <f t="shared" si="63"/>
        <v>#N/A</v>
      </c>
      <c r="N343" t="e">
        <f t="shared" si="63"/>
        <v>#N/A</v>
      </c>
      <c r="O343" t="e">
        <f t="shared" si="63"/>
        <v>#N/A</v>
      </c>
      <c r="P343" t="e">
        <f t="shared" si="63"/>
        <v>#N/A</v>
      </c>
      <c r="Q343" t="e">
        <f t="shared" si="63"/>
        <v>#N/A</v>
      </c>
      <c r="R343" t="e">
        <f t="shared" si="63"/>
        <v>#N/A</v>
      </c>
      <c r="S343" t="e">
        <f t="shared" si="63"/>
        <v>#N/A</v>
      </c>
      <c r="T343" t="e">
        <f t="shared" si="63"/>
        <v>#N/A</v>
      </c>
      <c r="U343" t="e">
        <f t="shared" si="63"/>
        <v>#N/A</v>
      </c>
      <c r="V343" t="e">
        <f t="shared" si="63"/>
        <v>#N/A</v>
      </c>
      <c r="X343" t="e">
        <f t="shared" si="59"/>
        <v>#N/A</v>
      </c>
      <c r="Y343" t="e">
        <f t="shared" si="60"/>
        <v>#N/A</v>
      </c>
      <c r="Z343" t="e">
        <f t="shared" si="61"/>
        <v>#N/A</v>
      </c>
    </row>
    <row r="344" spans="1:26" x14ac:dyDescent="0.2">
      <c r="A344">
        <f t="shared" si="62"/>
        <v>24</v>
      </c>
      <c r="D344" t="e">
        <f t="shared" si="57"/>
        <v>#N/A</v>
      </c>
      <c r="E344" t="e">
        <f t="shared" si="58"/>
        <v>#N/A</v>
      </c>
      <c r="F344" t="e">
        <f t="shared" si="63"/>
        <v>#N/A</v>
      </c>
      <c r="G344" t="e">
        <f t="shared" si="63"/>
        <v>#N/A</v>
      </c>
      <c r="H344" t="e">
        <f t="shared" si="63"/>
        <v>#N/A</v>
      </c>
      <c r="I344" t="e">
        <f t="shared" si="63"/>
        <v>#N/A</v>
      </c>
      <c r="J344" t="e">
        <f t="shared" si="63"/>
        <v>#N/A</v>
      </c>
      <c r="K344" t="e">
        <f t="shared" si="63"/>
        <v>#N/A</v>
      </c>
      <c r="L344" t="e">
        <f t="shared" si="63"/>
        <v>#N/A</v>
      </c>
      <c r="M344" t="e">
        <f t="shared" si="63"/>
        <v>#N/A</v>
      </c>
      <c r="N344" t="e">
        <f t="shared" si="63"/>
        <v>#N/A</v>
      </c>
      <c r="O344" t="e">
        <f t="shared" si="63"/>
        <v>#N/A</v>
      </c>
      <c r="P344" t="e">
        <f t="shared" si="63"/>
        <v>#N/A</v>
      </c>
      <c r="Q344" t="e">
        <f t="shared" si="63"/>
        <v>#N/A</v>
      </c>
      <c r="R344" t="e">
        <f t="shared" si="63"/>
        <v>#N/A</v>
      </c>
      <c r="S344" t="e">
        <f t="shared" si="63"/>
        <v>#N/A</v>
      </c>
      <c r="T344" t="e">
        <f t="shared" si="63"/>
        <v>#N/A</v>
      </c>
      <c r="U344" t="e">
        <f t="shared" si="63"/>
        <v>#N/A</v>
      </c>
      <c r="V344" t="e">
        <f t="shared" si="63"/>
        <v>#N/A</v>
      </c>
      <c r="X344" t="e">
        <f t="shared" si="59"/>
        <v>#N/A</v>
      </c>
      <c r="Y344" t="e">
        <f t="shared" si="60"/>
        <v>#N/A</v>
      </c>
      <c r="Z344" t="e">
        <f t="shared" si="61"/>
        <v>#N/A</v>
      </c>
    </row>
    <row r="345" spans="1:26" x14ac:dyDescent="0.2">
      <c r="A345">
        <f t="shared" si="62"/>
        <v>24</v>
      </c>
      <c r="D345" t="e">
        <f t="shared" si="57"/>
        <v>#N/A</v>
      </c>
      <c r="E345" t="e">
        <f t="shared" si="58"/>
        <v>#N/A</v>
      </c>
      <c r="F345" t="e">
        <f t="shared" si="63"/>
        <v>#N/A</v>
      </c>
      <c r="G345" t="e">
        <f t="shared" si="63"/>
        <v>#N/A</v>
      </c>
      <c r="H345" t="e">
        <f t="shared" si="63"/>
        <v>#N/A</v>
      </c>
      <c r="I345" t="e">
        <f t="shared" si="63"/>
        <v>#N/A</v>
      </c>
      <c r="J345" t="e">
        <f t="shared" si="63"/>
        <v>#N/A</v>
      </c>
      <c r="K345" t="e">
        <f t="shared" si="63"/>
        <v>#N/A</v>
      </c>
      <c r="L345" t="e">
        <f t="shared" si="63"/>
        <v>#N/A</v>
      </c>
      <c r="M345" t="e">
        <f t="shared" si="63"/>
        <v>#N/A</v>
      </c>
      <c r="N345" t="e">
        <f t="shared" si="63"/>
        <v>#N/A</v>
      </c>
      <c r="O345" t="e">
        <f t="shared" si="63"/>
        <v>#N/A</v>
      </c>
      <c r="P345" t="e">
        <f t="shared" si="63"/>
        <v>#N/A</v>
      </c>
      <c r="Q345" t="e">
        <f t="shared" si="63"/>
        <v>#N/A</v>
      </c>
      <c r="R345" t="e">
        <f t="shared" si="63"/>
        <v>#N/A</v>
      </c>
      <c r="S345" t="e">
        <f t="shared" si="63"/>
        <v>#N/A</v>
      </c>
      <c r="T345" t="e">
        <f t="shared" si="63"/>
        <v>#N/A</v>
      </c>
      <c r="U345" t="e">
        <f t="shared" si="63"/>
        <v>#N/A</v>
      </c>
      <c r="V345" t="e">
        <f t="shared" si="63"/>
        <v>#N/A</v>
      </c>
      <c r="X345" t="e">
        <f t="shared" si="59"/>
        <v>#N/A</v>
      </c>
      <c r="Y345" t="e">
        <f t="shared" si="60"/>
        <v>#N/A</v>
      </c>
      <c r="Z345" t="e">
        <f t="shared" si="61"/>
        <v>#N/A</v>
      </c>
    </row>
    <row r="346" spans="1:26" x14ac:dyDescent="0.2">
      <c r="A346">
        <f t="shared" si="62"/>
        <v>24</v>
      </c>
      <c r="D346" t="e">
        <f t="shared" si="57"/>
        <v>#N/A</v>
      </c>
      <c r="E346" t="e">
        <f t="shared" si="58"/>
        <v>#N/A</v>
      </c>
      <c r="F346" t="e">
        <f t="shared" si="63"/>
        <v>#N/A</v>
      </c>
      <c r="G346" t="e">
        <f t="shared" si="63"/>
        <v>#N/A</v>
      </c>
      <c r="H346" t="e">
        <f t="shared" si="63"/>
        <v>#N/A</v>
      </c>
      <c r="I346" t="e">
        <f t="shared" si="63"/>
        <v>#N/A</v>
      </c>
      <c r="J346" t="e">
        <f t="shared" si="63"/>
        <v>#N/A</v>
      </c>
      <c r="K346" t="e">
        <f t="shared" si="63"/>
        <v>#N/A</v>
      </c>
      <c r="L346" t="e">
        <f t="shared" si="63"/>
        <v>#N/A</v>
      </c>
      <c r="M346" t="e">
        <f t="shared" si="63"/>
        <v>#N/A</v>
      </c>
      <c r="N346" t="e">
        <f t="shared" si="63"/>
        <v>#N/A</v>
      </c>
      <c r="O346" t="e">
        <f t="shared" si="63"/>
        <v>#N/A</v>
      </c>
      <c r="P346" t="e">
        <f t="shared" si="63"/>
        <v>#N/A</v>
      </c>
      <c r="Q346" t="e">
        <f t="shared" si="63"/>
        <v>#N/A</v>
      </c>
      <c r="R346" t="e">
        <f t="shared" si="63"/>
        <v>#N/A</v>
      </c>
      <c r="S346" t="e">
        <f t="shared" si="63"/>
        <v>#N/A</v>
      </c>
      <c r="T346" t="e">
        <f t="shared" si="63"/>
        <v>#N/A</v>
      </c>
      <c r="U346" t="e">
        <f t="shared" si="63"/>
        <v>#N/A</v>
      </c>
      <c r="V346" t="e">
        <f t="shared" si="63"/>
        <v>#N/A</v>
      </c>
      <c r="X346" t="e">
        <f t="shared" si="59"/>
        <v>#N/A</v>
      </c>
      <c r="Y346" t="e">
        <f t="shared" si="60"/>
        <v>#N/A</v>
      </c>
      <c r="Z346" t="e">
        <f t="shared" si="61"/>
        <v>#N/A</v>
      </c>
    </row>
    <row r="347" spans="1:26" x14ac:dyDescent="0.2">
      <c r="A347">
        <f t="shared" si="62"/>
        <v>24</v>
      </c>
      <c r="D347" t="e">
        <f t="shared" si="57"/>
        <v>#N/A</v>
      </c>
      <c r="E347" t="e">
        <f t="shared" si="58"/>
        <v>#N/A</v>
      </c>
      <c r="F347" t="e">
        <f t="shared" si="63"/>
        <v>#N/A</v>
      </c>
      <c r="G347" t="e">
        <f t="shared" si="63"/>
        <v>#N/A</v>
      </c>
      <c r="H347" t="e">
        <f t="shared" si="63"/>
        <v>#N/A</v>
      </c>
      <c r="I347" t="e">
        <f t="shared" si="63"/>
        <v>#N/A</v>
      </c>
      <c r="J347" t="e">
        <f t="shared" si="63"/>
        <v>#N/A</v>
      </c>
      <c r="K347" t="e">
        <f t="shared" si="63"/>
        <v>#N/A</v>
      </c>
      <c r="L347" t="e">
        <f t="shared" si="63"/>
        <v>#N/A</v>
      </c>
      <c r="M347" t="e">
        <f t="shared" si="63"/>
        <v>#N/A</v>
      </c>
      <c r="N347" t="e">
        <f t="shared" si="63"/>
        <v>#N/A</v>
      </c>
      <c r="O347" t="e">
        <f t="shared" si="63"/>
        <v>#N/A</v>
      </c>
      <c r="P347" t="e">
        <f t="shared" si="63"/>
        <v>#N/A</v>
      </c>
      <c r="Q347" t="e">
        <f t="shared" si="63"/>
        <v>#N/A</v>
      </c>
      <c r="R347" t="e">
        <f t="shared" si="63"/>
        <v>#N/A</v>
      </c>
      <c r="S347" t="e">
        <f t="shared" si="63"/>
        <v>#N/A</v>
      </c>
      <c r="T347" t="e">
        <f t="shared" si="63"/>
        <v>#N/A</v>
      </c>
      <c r="U347" t="e">
        <f t="shared" si="63"/>
        <v>#N/A</v>
      </c>
      <c r="V347" t="e">
        <f t="shared" si="63"/>
        <v>#N/A</v>
      </c>
      <c r="X347" t="e">
        <f t="shared" si="59"/>
        <v>#N/A</v>
      </c>
      <c r="Y347" t="e">
        <f t="shared" si="60"/>
        <v>#N/A</v>
      </c>
      <c r="Z347" t="e">
        <f t="shared" si="61"/>
        <v>#N/A</v>
      </c>
    </row>
    <row r="348" spans="1:26" x14ac:dyDescent="0.2">
      <c r="A348">
        <f t="shared" si="62"/>
        <v>24</v>
      </c>
      <c r="D348" t="e">
        <f t="shared" si="57"/>
        <v>#N/A</v>
      </c>
      <c r="E348" t="e">
        <f t="shared" si="58"/>
        <v>#N/A</v>
      </c>
      <c r="F348" t="e">
        <f t="shared" si="63"/>
        <v>#N/A</v>
      </c>
      <c r="G348" t="e">
        <f t="shared" si="63"/>
        <v>#N/A</v>
      </c>
      <c r="H348" t="e">
        <f t="shared" si="63"/>
        <v>#N/A</v>
      </c>
      <c r="I348" t="e">
        <f t="shared" si="63"/>
        <v>#N/A</v>
      </c>
      <c r="J348" t="e">
        <f t="shared" si="63"/>
        <v>#N/A</v>
      </c>
      <c r="K348" t="e">
        <f t="shared" si="63"/>
        <v>#N/A</v>
      </c>
      <c r="L348" t="e">
        <f t="shared" si="63"/>
        <v>#N/A</v>
      </c>
      <c r="M348" t="e">
        <f t="shared" si="63"/>
        <v>#N/A</v>
      </c>
      <c r="N348" t="e">
        <f t="shared" si="63"/>
        <v>#N/A</v>
      </c>
      <c r="O348" t="e">
        <f t="shared" si="63"/>
        <v>#N/A</v>
      </c>
      <c r="P348" t="e">
        <f t="shared" si="63"/>
        <v>#N/A</v>
      </c>
      <c r="Q348" t="e">
        <f t="shared" si="63"/>
        <v>#N/A</v>
      </c>
      <c r="R348" t="e">
        <f t="shared" si="63"/>
        <v>#N/A</v>
      </c>
      <c r="S348" t="e">
        <f t="shared" si="63"/>
        <v>#N/A</v>
      </c>
      <c r="T348" t="e">
        <f t="shared" si="63"/>
        <v>#N/A</v>
      </c>
      <c r="U348" t="e">
        <f t="shared" si="63"/>
        <v>#N/A</v>
      </c>
      <c r="V348" t="e">
        <f t="shared" si="63"/>
        <v>#N/A</v>
      </c>
      <c r="X348" t="e">
        <f t="shared" si="59"/>
        <v>#N/A</v>
      </c>
      <c r="Y348" t="e">
        <f t="shared" si="60"/>
        <v>#N/A</v>
      </c>
      <c r="Z348" t="e">
        <f t="shared" si="61"/>
        <v>#N/A</v>
      </c>
    </row>
    <row r="349" spans="1:26" x14ac:dyDescent="0.2">
      <c r="A349">
        <f t="shared" si="62"/>
        <v>24</v>
      </c>
      <c r="D349" t="e">
        <f t="shared" si="57"/>
        <v>#N/A</v>
      </c>
      <c r="E349" t="e">
        <f t="shared" si="58"/>
        <v>#N/A</v>
      </c>
      <c r="F349" t="e">
        <f t="shared" si="63"/>
        <v>#N/A</v>
      </c>
      <c r="G349" t="e">
        <f t="shared" si="63"/>
        <v>#N/A</v>
      </c>
      <c r="H349" t="e">
        <f t="shared" si="63"/>
        <v>#N/A</v>
      </c>
      <c r="I349" t="e">
        <f t="shared" si="63"/>
        <v>#N/A</v>
      </c>
      <c r="J349" t="e">
        <f t="shared" si="63"/>
        <v>#N/A</v>
      </c>
      <c r="K349" t="e">
        <f t="shared" si="63"/>
        <v>#N/A</v>
      </c>
      <c r="L349" t="e">
        <f t="shared" si="63"/>
        <v>#N/A</v>
      </c>
      <c r="M349" t="e">
        <f t="shared" si="63"/>
        <v>#N/A</v>
      </c>
      <c r="N349" t="e">
        <f t="shared" si="63"/>
        <v>#N/A</v>
      </c>
      <c r="O349" t="e">
        <f t="shared" si="63"/>
        <v>#N/A</v>
      </c>
      <c r="P349" t="e">
        <f t="shared" si="63"/>
        <v>#N/A</v>
      </c>
      <c r="Q349" t="e">
        <f t="shared" si="63"/>
        <v>#N/A</v>
      </c>
      <c r="R349" t="e">
        <f t="shared" si="63"/>
        <v>#N/A</v>
      </c>
      <c r="S349" t="e">
        <f t="shared" si="63"/>
        <v>#N/A</v>
      </c>
      <c r="T349" t="e">
        <f t="shared" si="63"/>
        <v>#N/A</v>
      </c>
      <c r="U349" t="e">
        <f t="shared" si="63"/>
        <v>#N/A</v>
      </c>
      <c r="V349" t="e">
        <f t="shared" si="63"/>
        <v>#N/A</v>
      </c>
      <c r="X349" t="e">
        <f t="shared" si="59"/>
        <v>#N/A</v>
      </c>
      <c r="Y349" t="e">
        <f t="shared" si="60"/>
        <v>#N/A</v>
      </c>
      <c r="Z349" t="e">
        <f t="shared" si="61"/>
        <v>#N/A</v>
      </c>
    </row>
    <row r="350" spans="1:26" x14ac:dyDescent="0.2">
      <c r="A350">
        <f t="shared" si="62"/>
        <v>24</v>
      </c>
      <c r="D350" t="e">
        <f t="shared" si="57"/>
        <v>#N/A</v>
      </c>
      <c r="E350" t="e">
        <f t="shared" si="58"/>
        <v>#N/A</v>
      </c>
      <c r="F350" t="e">
        <f t="shared" si="63"/>
        <v>#N/A</v>
      </c>
      <c r="G350" t="e">
        <f t="shared" si="63"/>
        <v>#N/A</v>
      </c>
      <c r="H350" t="e">
        <f t="shared" si="63"/>
        <v>#N/A</v>
      </c>
      <c r="I350" t="e">
        <f t="shared" si="63"/>
        <v>#N/A</v>
      </c>
      <c r="J350" t="e">
        <f t="shared" si="63"/>
        <v>#N/A</v>
      </c>
      <c r="K350" t="e">
        <f t="shared" si="63"/>
        <v>#N/A</v>
      </c>
      <c r="L350" t="e">
        <f t="shared" si="63"/>
        <v>#N/A</v>
      </c>
      <c r="M350" t="e">
        <f t="shared" si="63"/>
        <v>#N/A</v>
      </c>
      <c r="N350" t="e">
        <f t="shared" si="63"/>
        <v>#N/A</v>
      </c>
      <c r="O350" t="e">
        <f t="shared" si="63"/>
        <v>#N/A</v>
      </c>
      <c r="P350" t="e">
        <f t="shared" si="63"/>
        <v>#N/A</v>
      </c>
      <c r="Q350" t="e">
        <f t="shared" si="63"/>
        <v>#N/A</v>
      </c>
      <c r="R350" t="e">
        <f t="shared" si="63"/>
        <v>#N/A</v>
      </c>
      <c r="S350" t="e">
        <f t="shared" si="63"/>
        <v>#N/A</v>
      </c>
      <c r="T350" t="e">
        <f t="shared" si="63"/>
        <v>#N/A</v>
      </c>
      <c r="U350" t="e">
        <f t="shared" si="63"/>
        <v>#N/A</v>
      </c>
      <c r="V350" t="e">
        <f t="shared" si="63"/>
        <v>#N/A</v>
      </c>
      <c r="X350" t="e">
        <f t="shared" si="59"/>
        <v>#N/A</v>
      </c>
      <c r="Y350" t="e">
        <f t="shared" si="60"/>
        <v>#N/A</v>
      </c>
      <c r="Z350" t="e">
        <f t="shared" si="61"/>
        <v>#N/A</v>
      </c>
    </row>
    <row r="351" spans="1:26" x14ac:dyDescent="0.2">
      <c r="A351">
        <f t="shared" si="62"/>
        <v>24</v>
      </c>
      <c r="D351" t="e">
        <f t="shared" si="57"/>
        <v>#N/A</v>
      </c>
      <c r="E351" t="e">
        <f t="shared" si="58"/>
        <v>#N/A</v>
      </c>
      <c r="F351" t="e">
        <f t="shared" si="63"/>
        <v>#N/A</v>
      </c>
      <c r="G351" t="e">
        <f t="shared" si="63"/>
        <v>#N/A</v>
      </c>
      <c r="H351" t="e">
        <f t="shared" si="63"/>
        <v>#N/A</v>
      </c>
      <c r="I351" t="e">
        <f t="shared" si="63"/>
        <v>#N/A</v>
      </c>
      <c r="J351" t="e">
        <f t="shared" si="63"/>
        <v>#N/A</v>
      </c>
      <c r="K351" t="e">
        <f t="shared" si="63"/>
        <v>#N/A</v>
      </c>
      <c r="L351" t="e">
        <f t="shared" si="63"/>
        <v>#N/A</v>
      </c>
      <c r="M351" t="e">
        <f t="shared" si="63"/>
        <v>#N/A</v>
      </c>
      <c r="N351" t="e">
        <f t="shared" si="63"/>
        <v>#N/A</v>
      </c>
      <c r="O351" t="e">
        <f t="shared" si="63"/>
        <v>#N/A</v>
      </c>
      <c r="P351" t="e">
        <f t="shared" si="63"/>
        <v>#N/A</v>
      </c>
      <c r="Q351" t="e">
        <f t="shared" si="63"/>
        <v>#N/A</v>
      </c>
      <c r="R351" t="e">
        <f t="shared" si="63"/>
        <v>#N/A</v>
      </c>
      <c r="S351" t="e">
        <f t="shared" si="63"/>
        <v>#N/A</v>
      </c>
      <c r="T351" t="e">
        <f t="shared" si="63"/>
        <v>#N/A</v>
      </c>
      <c r="U351" t="e">
        <f t="shared" si="63"/>
        <v>#N/A</v>
      </c>
      <c r="V351" t="e">
        <f t="shared" si="63"/>
        <v>#N/A</v>
      </c>
      <c r="X351" t="e">
        <f t="shared" si="59"/>
        <v>#N/A</v>
      </c>
      <c r="Y351" t="e">
        <f t="shared" si="60"/>
        <v>#N/A</v>
      </c>
      <c r="Z351" t="e">
        <f t="shared" si="61"/>
        <v>#N/A</v>
      </c>
    </row>
    <row r="352" spans="1:26" x14ac:dyDescent="0.2">
      <c r="A352">
        <f t="shared" si="62"/>
        <v>24</v>
      </c>
      <c r="D352" t="e">
        <f t="shared" si="57"/>
        <v>#N/A</v>
      </c>
      <c r="E352" t="e">
        <f t="shared" si="58"/>
        <v>#N/A</v>
      </c>
      <c r="F352" t="e">
        <f t="shared" si="63"/>
        <v>#N/A</v>
      </c>
      <c r="G352" t="e">
        <f t="shared" si="63"/>
        <v>#N/A</v>
      </c>
      <c r="H352" t="e">
        <f t="shared" si="63"/>
        <v>#N/A</v>
      </c>
      <c r="I352" t="e">
        <f t="shared" si="63"/>
        <v>#N/A</v>
      </c>
      <c r="J352" t="e">
        <f t="shared" si="63"/>
        <v>#N/A</v>
      </c>
      <c r="K352" t="e">
        <f t="shared" si="63"/>
        <v>#N/A</v>
      </c>
      <c r="L352" t="e">
        <f t="shared" si="63"/>
        <v>#N/A</v>
      </c>
      <c r="M352" t="e">
        <f t="shared" si="63"/>
        <v>#N/A</v>
      </c>
      <c r="N352" t="e">
        <f t="shared" si="63"/>
        <v>#N/A</v>
      </c>
      <c r="O352" t="e">
        <f t="shared" si="63"/>
        <v>#N/A</v>
      </c>
      <c r="P352" t="e">
        <f t="shared" si="63"/>
        <v>#N/A</v>
      </c>
      <c r="Q352" t="e">
        <f t="shared" si="63"/>
        <v>#N/A</v>
      </c>
      <c r="R352" t="e">
        <f t="shared" si="63"/>
        <v>#N/A</v>
      </c>
      <c r="S352" t="e">
        <f t="shared" si="63"/>
        <v>#N/A</v>
      </c>
      <c r="T352" t="e">
        <f t="shared" si="63"/>
        <v>#N/A</v>
      </c>
      <c r="U352" t="e">
        <f t="shared" si="63"/>
        <v>#N/A</v>
      </c>
      <c r="V352" t="e">
        <f t="shared" si="63"/>
        <v>#N/A</v>
      </c>
      <c r="X352" t="e">
        <f t="shared" si="59"/>
        <v>#N/A</v>
      </c>
      <c r="Y352" t="e">
        <f t="shared" si="60"/>
        <v>#N/A</v>
      </c>
      <c r="Z352" t="e">
        <f t="shared" si="61"/>
        <v>#N/A</v>
      </c>
    </row>
    <row r="353" spans="1:26" x14ac:dyDescent="0.2">
      <c r="A353">
        <f t="shared" si="62"/>
        <v>24</v>
      </c>
      <c r="D353" t="e">
        <f t="shared" si="57"/>
        <v>#N/A</v>
      </c>
      <c r="E353" t="e">
        <f t="shared" si="58"/>
        <v>#N/A</v>
      </c>
      <c r="F353" t="e">
        <f t="shared" si="63"/>
        <v>#N/A</v>
      </c>
      <c r="G353" t="e">
        <f t="shared" si="63"/>
        <v>#N/A</v>
      </c>
      <c r="H353" t="e">
        <f t="shared" si="63"/>
        <v>#N/A</v>
      </c>
      <c r="I353" t="e">
        <f t="shared" si="63"/>
        <v>#N/A</v>
      </c>
      <c r="J353" t="e">
        <f t="shared" si="63"/>
        <v>#N/A</v>
      </c>
      <c r="K353" t="e">
        <f t="shared" si="63"/>
        <v>#N/A</v>
      </c>
      <c r="L353" t="e">
        <f t="shared" si="63"/>
        <v>#N/A</v>
      </c>
      <c r="M353" t="e">
        <f t="shared" si="63"/>
        <v>#N/A</v>
      </c>
      <c r="N353" t="e">
        <f t="shared" si="63"/>
        <v>#N/A</v>
      </c>
      <c r="O353" t="e">
        <f t="shared" si="63"/>
        <v>#N/A</v>
      </c>
      <c r="P353" t="e">
        <f t="shared" si="63"/>
        <v>#N/A</v>
      </c>
      <c r="Q353" t="e">
        <f t="shared" si="63"/>
        <v>#N/A</v>
      </c>
      <c r="R353" t="e">
        <f t="shared" si="63"/>
        <v>#N/A</v>
      </c>
      <c r="S353" t="e">
        <f t="shared" si="63"/>
        <v>#N/A</v>
      </c>
      <c r="T353" t="e">
        <f t="shared" si="63"/>
        <v>#N/A</v>
      </c>
      <c r="U353" t="e">
        <f t="shared" si="63"/>
        <v>#N/A</v>
      </c>
      <c r="V353" t="e">
        <f t="shared" si="63"/>
        <v>#N/A</v>
      </c>
      <c r="X353" t="e">
        <f t="shared" si="59"/>
        <v>#N/A</v>
      </c>
      <c r="Y353" t="e">
        <f t="shared" si="60"/>
        <v>#N/A</v>
      </c>
      <c r="Z353" t="e">
        <f t="shared" si="61"/>
        <v>#N/A</v>
      </c>
    </row>
    <row r="354" spans="1:26" x14ac:dyDescent="0.2">
      <c r="A354">
        <f t="shared" si="62"/>
        <v>24</v>
      </c>
      <c r="D354" t="e">
        <f t="shared" si="57"/>
        <v>#N/A</v>
      </c>
      <c r="E354" t="e">
        <f t="shared" si="58"/>
        <v>#N/A</v>
      </c>
      <c r="F354" t="e">
        <f t="shared" si="63"/>
        <v>#N/A</v>
      </c>
      <c r="G354" t="e">
        <f t="shared" si="63"/>
        <v>#N/A</v>
      </c>
      <c r="H354" t="e">
        <f t="shared" si="63"/>
        <v>#N/A</v>
      </c>
      <c r="I354" t="e">
        <f t="shared" si="63"/>
        <v>#N/A</v>
      </c>
      <c r="J354" t="e">
        <f t="shared" si="63"/>
        <v>#N/A</v>
      </c>
      <c r="K354" t="e">
        <f t="shared" si="63"/>
        <v>#N/A</v>
      </c>
      <c r="L354" t="e">
        <f t="shared" si="63"/>
        <v>#N/A</v>
      </c>
      <c r="M354" t="e">
        <f t="shared" si="63"/>
        <v>#N/A</v>
      </c>
      <c r="N354" t="e">
        <f t="shared" si="63"/>
        <v>#N/A</v>
      </c>
      <c r="O354" t="e">
        <f t="shared" si="63"/>
        <v>#N/A</v>
      </c>
      <c r="P354" t="e">
        <f t="shared" si="63"/>
        <v>#N/A</v>
      </c>
      <c r="Q354" t="e">
        <f t="shared" si="63"/>
        <v>#N/A</v>
      </c>
      <c r="R354" t="e">
        <f t="shared" si="63"/>
        <v>#N/A</v>
      </c>
      <c r="S354" t="e">
        <f t="shared" si="63"/>
        <v>#N/A</v>
      </c>
      <c r="T354" t="e">
        <f t="shared" si="63"/>
        <v>#N/A</v>
      </c>
      <c r="U354" t="e">
        <f t="shared" si="63"/>
        <v>#N/A</v>
      </c>
      <c r="V354" t="e">
        <f t="shared" si="63"/>
        <v>#N/A</v>
      </c>
      <c r="X354" t="e">
        <f t="shared" si="59"/>
        <v>#N/A</v>
      </c>
      <c r="Y354" t="e">
        <f t="shared" si="60"/>
        <v>#N/A</v>
      </c>
      <c r="Z354" t="e">
        <f t="shared" si="61"/>
        <v>#N/A</v>
      </c>
    </row>
    <row r="355" spans="1:26" x14ac:dyDescent="0.2">
      <c r="A355">
        <f t="shared" si="62"/>
        <v>23</v>
      </c>
      <c r="D355" t="e">
        <f t="shared" si="57"/>
        <v>#N/A</v>
      </c>
      <c r="E355" t="e">
        <f t="shared" si="58"/>
        <v>#N/A</v>
      </c>
      <c r="F355" t="e">
        <f t="shared" ref="F355:V369" si="64">F$4*(1+F$3)^(-($A355+52*(F$1-1)))</f>
        <v>#N/A</v>
      </c>
      <c r="G355" t="e">
        <f t="shared" si="64"/>
        <v>#N/A</v>
      </c>
      <c r="H355" t="e">
        <f t="shared" si="64"/>
        <v>#N/A</v>
      </c>
      <c r="I355" t="e">
        <f t="shared" si="64"/>
        <v>#N/A</v>
      </c>
      <c r="J355" t="e">
        <f t="shared" si="64"/>
        <v>#N/A</v>
      </c>
      <c r="K355" t="e">
        <f t="shared" si="64"/>
        <v>#N/A</v>
      </c>
      <c r="L355" t="e">
        <f t="shared" si="64"/>
        <v>#N/A</v>
      </c>
      <c r="M355" t="e">
        <f t="shared" si="64"/>
        <v>#N/A</v>
      </c>
      <c r="N355" t="e">
        <f t="shared" si="64"/>
        <v>#N/A</v>
      </c>
      <c r="O355" t="e">
        <f t="shared" si="64"/>
        <v>#N/A</v>
      </c>
      <c r="P355" t="e">
        <f t="shared" si="64"/>
        <v>#N/A</v>
      </c>
      <c r="Q355" t="e">
        <f t="shared" si="64"/>
        <v>#N/A</v>
      </c>
      <c r="R355" t="e">
        <f t="shared" si="64"/>
        <v>#N/A</v>
      </c>
      <c r="S355" t="e">
        <f t="shared" si="64"/>
        <v>#N/A</v>
      </c>
      <c r="T355" t="e">
        <f t="shared" si="64"/>
        <v>#N/A</v>
      </c>
      <c r="U355" t="e">
        <f t="shared" si="64"/>
        <v>#N/A</v>
      </c>
      <c r="V355" t="e">
        <f t="shared" si="64"/>
        <v>#N/A</v>
      </c>
      <c r="X355" t="e">
        <f t="shared" si="59"/>
        <v>#N/A</v>
      </c>
      <c r="Y355" t="e">
        <f t="shared" si="60"/>
        <v>#N/A</v>
      </c>
      <c r="Z355" t="e">
        <f t="shared" si="61"/>
        <v>#N/A</v>
      </c>
    </row>
    <row r="356" spans="1:26" x14ac:dyDescent="0.2">
      <c r="A356">
        <f t="shared" si="62"/>
        <v>23</v>
      </c>
      <c r="D356" t="e">
        <f t="shared" si="57"/>
        <v>#N/A</v>
      </c>
      <c r="E356" t="e">
        <f t="shared" si="58"/>
        <v>#N/A</v>
      </c>
      <c r="F356" t="e">
        <f t="shared" si="64"/>
        <v>#N/A</v>
      </c>
      <c r="G356" t="e">
        <f t="shared" si="64"/>
        <v>#N/A</v>
      </c>
      <c r="H356" t="e">
        <f t="shared" si="64"/>
        <v>#N/A</v>
      </c>
      <c r="I356" t="e">
        <f t="shared" si="64"/>
        <v>#N/A</v>
      </c>
      <c r="J356" t="e">
        <f t="shared" si="64"/>
        <v>#N/A</v>
      </c>
      <c r="K356" t="e">
        <f t="shared" si="64"/>
        <v>#N/A</v>
      </c>
      <c r="L356" t="e">
        <f t="shared" si="64"/>
        <v>#N/A</v>
      </c>
      <c r="M356" t="e">
        <f t="shared" si="64"/>
        <v>#N/A</v>
      </c>
      <c r="N356" t="e">
        <f t="shared" si="64"/>
        <v>#N/A</v>
      </c>
      <c r="O356" t="e">
        <f t="shared" si="64"/>
        <v>#N/A</v>
      </c>
      <c r="P356" t="e">
        <f t="shared" si="64"/>
        <v>#N/A</v>
      </c>
      <c r="Q356" t="e">
        <f t="shared" si="64"/>
        <v>#N/A</v>
      </c>
      <c r="R356" t="e">
        <f t="shared" si="64"/>
        <v>#N/A</v>
      </c>
      <c r="S356" t="e">
        <f t="shared" si="64"/>
        <v>#N/A</v>
      </c>
      <c r="T356" t="e">
        <f t="shared" si="64"/>
        <v>#N/A</v>
      </c>
      <c r="U356" t="e">
        <f t="shared" si="64"/>
        <v>#N/A</v>
      </c>
      <c r="V356" t="e">
        <f t="shared" si="64"/>
        <v>#N/A</v>
      </c>
      <c r="X356" t="e">
        <f t="shared" si="59"/>
        <v>#N/A</v>
      </c>
      <c r="Y356" t="e">
        <f t="shared" si="60"/>
        <v>#N/A</v>
      </c>
      <c r="Z356" t="e">
        <f t="shared" si="61"/>
        <v>#N/A</v>
      </c>
    </row>
    <row r="357" spans="1:26" x14ac:dyDescent="0.2">
      <c r="A357">
        <f t="shared" si="62"/>
        <v>23</v>
      </c>
      <c r="D357" t="e">
        <f t="shared" si="57"/>
        <v>#N/A</v>
      </c>
      <c r="E357" t="e">
        <f t="shared" si="58"/>
        <v>#N/A</v>
      </c>
      <c r="F357" t="e">
        <f t="shared" si="64"/>
        <v>#N/A</v>
      </c>
      <c r="G357" t="e">
        <f t="shared" si="64"/>
        <v>#N/A</v>
      </c>
      <c r="H357" t="e">
        <f t="shared" si="64"/>
        <v>#N/A</v>
      </c>
      <c r="I357" t="e">
        <f t="shared" si="64"/>
        <v>#N/A</v>
      </c>
      <c r="J357" t="e">
        <f t="shared" si="64"/>
        <v>#N/A</v>
      </c>
      <c r="K357" t="e">
        <f t="shared" si="64"/>
        <v>#N/A</v>
      </c>
      <c r="L357" t="e">
        <f t="shared" si="64"/>
        <v>#N/A</v>
      </c>
      <c r="M357" t="e">
        <f t="shared" si="64"/>
        <v>#N/A</v>
      </c>
      <c r="N357" t="e">
        <f t="shared" si="64"/>
        <v>#N/A</v>
      </c>
      <c r="O357" t="e">
        <f t="shared" si="64"/>
        <v>#N/A</v>
      </c>
      <c r="P357" t="e">
        <f t="shared" si="64"/>
        <v>#N/A</v>
      </c>
      <c r="Q357" t="e">
        <f t="shared" si="64"/>
        <v>#N/A</v>
      </c>
      <c r="R357" t="e">
        <f t="shared" si="64"/>
        <v>#N/A</v>
      </c>
      <c r="S357" t="e">
        <f t="shared" si="64"/>
        <v>#N/A</v>
      </c>
      <c r="T357" t="e">
        <f t="shared" si="64"/>
        <v>#N/A</v>
      </c>
      <c r="U357" t="e">
        <f t="shared" si="64"/>
        <v>#N/A</v>
      </c>
      <c r="V357" t="e">
        <f t="shared" si="64"/>
        <v>#N/A</v>
      </c>
      <c r="X357" t="e">
        <f t="shared" si="59"/>
        <v>#N/A</v>
      </c>
      <c r="Y357" t="e">
        <f t="shared" si="60"/>
        <v>#N/A</v>
      </c>
      <c r="Z357" t="e">
        <f t="shared" si="61"/>
        <v>#N/A</v>
      </c>
    </row>
    <row r="358" spans="1:26" x14ac:dyDescent="0.2">
      <c r="A358">
        <f t="shared" si="62"/>
        <v>23</v>
      </c>
      <c r="D358" t="e">
        <f t="shared" si="57"/>
        <v>#N/A</v>
      </c>
      <c r="E358" t="e">
        <f t="shared" si="58"/>
        <v>#N/A</v>
      </c>
      <c r="F358" t="e">
        <f t="shared" si="64"/>
        <v>#N/A</v>
      </c>
      <c r="G358" t="e">
        <f t="shared" si="64"/>
        <v>#N/A</v>
      </c>
      <c r="H358" t="e">
        <f t="shared" si="64"/>
        <v>#N/A</v>
      </c>
      <c r="I358" t="e">
        <f t="shared" si="64"/>
        <v>#N/A</v>
      </c>
      <c r="J358" t="e">
        <f t="shared" si="64"/>
        <v>#N/A</v>
      </c>
      <c r="K358" t="e">
        <f t="shared" si="64"/>
        <v>#N/A</v>
      </c>
      <c r="L358" t="e">
        <f t="shared" si="64"/>
        <v>#N/A</v>
      </c>
      <c r="M358" t="e">
        <f t="shared" si="64"/>
        <v>#N/A</v>
      </c>
      <c r="N358" t="e">
        <f t="shared" si="64"/>
        <v>#N/A</v>
      </c>
      <c r="O358" t="e">
        <f t="shared" si="64"/>
        <v>#N/A</v>
      </c>
      <c r="P358" t="e">
        <f t="shared" si="64"/>
        <v>#N/A</v>
      </c>
      <c r="Q358" t="e">
        <f t="shared" si="64"/>
        <v>#N/A</v>
      </c>
      <c r="R358" t="e">
        <f t="shared" si="64"/>
        <v>#N/A</v>
      </c>
      <c r="S358" t="e">
        <f t="shared" si="64"/>
        <v>#N/A</v>
      </c>
      <c r="T358" t="e">
        <f t="shared" si="64"/>
        <v>#N/A</v>
      </c>
      <c r="U358" t="e">
        <f t="shared" si="64"/>
        <v>#N/A</v>
      </c>
      <c r="V358" t="e">
        <f t="shared" si="64"/>
        <v>#N/A</v>
      </c>
      <c r="X358" t="e">
        <f t="shared" si="59"/>
        <v>#N/A</v>
      </c>
      <c r="Y358" t="e">
        <f t="shared" si="60"/>
        <v>#N/A</v>
      </c>
      <c r="Z358" t="e">
        <f t="shared" si="61"/>
        <v>#N/A</v>
      </c>
    </row>
    <row r="359" spans="1:26" x14ac:dyDescent="0.2">
      <c r="A359">
        <f t="shared" si="62"/>
        <v>23</v>
      </c>
      <c r="D359" t="e">
        <f t="shared" si="57"/>
        <v>#N/A</v>
      </c>
      <c r="E359" t="e">
        <f t="shared" si="58"/>
        <v>#N/A</v>
      </c>
      <c r="F359" t="e">
        <f t="shared" si="64"/>
        <v>#N/A</v>
      </c>
      <c r="G359" t="e">
        <f t="shared" si="64"/>
        <v>#N/A</v>
      </c>
      <c r="H359" t="e">
        <f t="shared" si="64"/>
        <v>#N/A</v>
      </c>
      <c r="I359" t="e">
        <f t="shared" si="64"/>
        <v>#N/A</v>
      </c>
      <c r="J359" t="e">
        <f t="shared" si="64"/>
        <v>#N/A</v>
      </c>
      <c r="K359" t="e">
        <f t="shared" si="64"/>
        <v>#N/A</v>
      </c>
      <c r="L359" t="e">
        <f t="shared" si="64"/>
        <v>#N/A</v>
      </c>
      <c r="M359" t="e">
        <f t="shared" si="64"/>
        <v>#N/A</v>
      </c>
      <c r="N359" t="e">
        <f t="shared" si="64"/>
        <v>#N/A</v>
      </c>
      <c r="O359" t="e">
        <f t="shared" si="64"/>
        <v>#N/A</v>
      </c>
      <c r="P359" t="e">
        <f t="shared" si="64"/>
        <v>#N/A</v>
      </c>
      <c r="Q359" t="e">
        <f t="shared" si="64"/>
        <v>#N/A</v>
      </c>
      <c r="R359" t="e">
        <f t="shared" si="64"/>
        <v>#N/A</v>
      </c>
      <c r="S359" t="e">
        <f t="shared" si="64"/>
        <v>#N/A</v>
      </c>
      <c r="T359" t="e">
        <f t="shared" si="64"/>
        <v>#N/A</v>
      </c>
      <c r="U359" t="e">
        <f t="shared" si="64"/>
        <v>#N/A</v>
      </c>
      <c r="V359" t="e">
        <f t="shared" si="64"/>
        <v>#N/A</v>
      </c>
      <c r="X359" t="e">
        <f t="shared" si="59"/>
        <v>#N/A</v>
      </c>
      <c r="Y359" t="e">
        <f t="shared" si="60"/>
        <v>#N/A</v>
      </c>
      <c r="Z359" t="e">
        <f t="shared" si="61"/>
        <v>#N/A</v>
      </c>
    </row>
    <row r="360" spans="1:26" x14ac:dyDescent="0.2">
      <c r="A360">
        <f t="shared" si="62"/>
        <v>23</v>
      </c>
      <c r="D360" t="e">
        <f t="shared" si="57"/>
        <v>#N/A</v>
      </c>
      <c r="E360" t="e">
        <f t="shared" si="58"/>
        <v>#N/A</v>
      </c>
      <c r="F360" t="e">
        <f t="shared" si="64"/>
        <v>#N/A</v>
      </c>
      <c r="G360" t="e">
        <f t="shared" si="64"/>
        <v>#N/A</v>
      </c>
      <c r="H360" t="e">
        <f t="shared" si="64"/>
        <v>#N/A</v>
      </c>
      <c r="I360" t="e">
        <f t="shared" si="64"/>
        <v>#N/A</v>
      </c>
      <c r="J360" t="e">
        <f t="shared" si="64"/>
        <v>#N/A</v>
      </c>
      <c r="K360" t="e">
        <f t="shared" si="64"/>
        <v>#N/A</v>
      </c>
      <c r="L360" t="e">
        <f t="shared" si="64"/>
        <v>#N/A</v>
      </c>
      <c r="M360" t="e">
        <f t="shared" si="64"/>
        <v>#N/A</v>
      </c>
      <c r="N360" t="e">
        <f t="shared" si="64"/>
        <v>#N/A</v>
      </c>
      <c r="O360" t="e">
        <f t="shared" si="64"/>
        <v>#N/A</v>
      </c>
      <c r="P360" t="e">
        <f t="shared" si="64"/>
        <v>#N/A</v>
      </c>
      <c r="Q360" t="e">
        <f t="shared" si="64"/>
        <v>#N/A</v>
      </c>
      <c r="R360" t="e">
        <f t="shared" si="64"/>
        <v>#N/A</v>
      </c>
      <c r="S360" t="e">
        <f t="shared" si="64"/>
        <v>#N/A</v>
      </c>
      <c r="T360" t="e">
        <f t="shared" si="64"/>
        <v>#N/A</v>
      </c>
      <c r="U360" t="e">
        <f t="shared" si="64"/>
        <v>#N/A</v>
      </c>
      <c r="V360" t="e">
        <f t="shared" si="64"/>
        <v>#N/A</v>
      </c>
      <c r="X360" t="e">
        <f t="shared" si="59"/>
        <v>#N/A</v>
      </c>
      <c r="Y360" t="e">
        <f t="shared" si="60"/>
        <v>#N/A</v>
      </c>
      <c r="Z360" t="e">
        <f t="shared" si="61"/>
        <v>#N/A</v>
      </c>
    </row>
    <row r="361" spans="1:26" x14ac:dyDescent="0.2">
      <c r="A361">
        <f t="shared" si="62"/>
        <v>23</v>
      </c>
      <c r="D361" t="e">
        <f t="shared" si="57"/>
        <v>#N/A</v>
      </c>
      <c r="E361" t="e">
        <f t="shared" si="58"/>
        <v>#N/A</v>
      </c>
      <c r="F361" t="e">
        <f t="shared" si="64"/>
        <v>#N/A</v>
      </c>
      <c r="G361" t="e">
        <f t="shared" si="64"/>
        <v>#N/A</v>
      </c>
      <c r="H361" t="e">
        <f t="shared" si="64"/>
        <v>#N/A</v>
      </c>
      <c r="I361" t="e">
        <f t="shared" si="64"/>
        <v>#N/A</v>
      </c>
      <c r="J361" t="e">
        <f t="shared" si="64"/>
        <v>#N/A</v>
      </c>
      <c r="K361" t="e">
        <f t="shared" si="64"/>
        <v>#N/A</v>
      </c>
      <c r="L361" t="e">
        <f t="shared" si="64"/>
        <v>#N/A</v>
      </c>
      <c r="M361" t="e">
        <f t="shared" si="64"/>
        <v>#N/A</v>
      </c>
      <c r="N361" t="e">
        <f t="shared" si="64"/>
        <v>#N/A</v>
      </c>
      <c r="O361" t="e">
        <f t="shared" si="64"/>
        <v>#N/A</v>
      </c>
      <c r="P361" t="e">
        <f t="shared" si="64"/>
        <v>#N/A</v>
      </c>
      <c r="Q361" t="e">
        <f t="shared" si="64"/>
        <v>#N/A</v>
      </c>
      <c r="R361" t="e">
        <f t="shared" si="64"/>
        <v>#N/A</v>
      </c>
      <c r="S361" t="e">
        <f t="shared" si="64"/>
        <v>#N/A</v>
      </c>
      <c r="T361" t="e">
        <f t="shared" si="64"/>
        <v>#N/A</v>
      </c>
      <c r="U361" t="e">
        <f t="shared" si="64"/>
        <v>#N/A</v>
      </c>
      <c r="V361" t="e">
        <f t="shared" si="64"/>
        <v>#N/A</v>
      </c>
      <c r="X361" t="e">
        <f t="shared" si="59"/>
        <v>#N/A</v>
      </c>
      <c r="Y361" t="e">
        <f t="shared" si="60"/>
        <v>#N/A</v>
      </c>
      <c r="Z361" t="e">
        <f t="shared" si="61"/>
        <v>#N/A</v>
      </c>
    </row>
    <row r="362" spans="1:26" x14ac:dyDescent="0.2">
      <c r="A362">
        <f t="shared" si="62"/>
        <v>23</v>
      </c>
      <c r="D362" t="e">
        <f t="shared" si="57"/>
        <v>#N/A</v>
      </c>
      <c r="E362" t="e">
        <f t="shared" si="58"/>
        <v>#N/A</v>
      </c>
      <c r="F362" t="e">
        <f t="shared" si="64"/>
        <v>#N/A</v>
      </c>
      <c r="G362" t="e">
        <f t="shared" si="64"/>
        <v>#N/A</v>
      </c>
      <c r="H362" t="e">
        <f t="shared" si="64"/>
        <v>#N/A</v>
      </c>
      <c r="I362" t="e">
        <f t="shared" si="64"/>
        <v>#N/A</v>
      </c>
      <c r="J362" t="e">
        <f t="shared" si="64"/>
        <v>#N/A</v>
      </c>
      <c r="K362" t="e">
        <f t="shared" si="64"/>
        <v>#N/A</v>
      </c>
      <c r="L362" t="e">
        <f t="shared" si="64"/>
        <v>#N/A</v>
      </c>
      <c r="M362" t="e">
        <f t="shared" si="64"/>
        <v>#N/A</v>
      </c>
      <c r="N362" t="e">
        <f t="shared" si="64"/>
        <v>#N/A</v>
      </c>
      <c r="O362" t="e">
        <f t="shared" si="64"/>
        <v>#N/A</v>
      </c>
      <c r="P362" t="e">
        <f t="shared" si="64"/>
        <v>#N/A</v>
      </c>
      <c r="Q362" t="e">
        <f t="shared" si="64"/>
        <v>#N/A</v>
      </c>
      <c r="R362" t="e">
        <f t="shared" si="64"/>
        <v>#N/A</v>
      </c>
      <c r="S362" t="e">
        <f t="shared" si="64"/>
        <v>#N/A</v>
      </c>
      <c r="T362" t="e">
        <f t="shared" si="64"/>
        <v>#N/A</v>
      </c>
      <c r="U362" t="e">
        <f t="shared" si="64"/>
        <v>#N/A</v>
      </c>
      <c r="V362" t="e">
        <f t="shared" si="64"/>
        <v>#N/A</v>
      </c>
      <c r="X362" t="e">
        <f t="shared" si="59"/>
        <v>#N/A</v>
      </c>
      <c r="Y362" t="e">
        <f t="shared" si="60"/>
        <v>#N/A</v>
      </c>
      <c r="Z362" t="e">
        <f t="shared" si="61"/>
        <v>#N/A</v>
      </c>
    </row>
    <row r="363" spans="1:26" x14ac:dyDescent="0.2">
      <c r="A363">
        <f t="shared" si="62"/>
        <v>23</v>
      </c>
      <c r="D363" t="e">
        <f t="shared" si="57"/>
        <v>#N/A</v>
      </c>
      <c r="E363" t="e">
        <f t="shared" si="58"/>
        <v>#N/A</v>
      </c>
      <c r="F363" t="e">
        <f t="shared" si="64"/>
        <v>#N/A</v>
      </c>
      <c r="G363" t="e">
        <f t="shared" si="64"/>
        <v>#N/A</v>
      </c>
      <c r="H363" t="e">
        <f t="shared" si="64"/>
        <v>#N/A</v>
      </c>
      <c r="I363" t="e">
        <f t="shared" si="64"/>
        <v>#N/A</v>
      </c>
      <c r="J363" t="e">
        <f t="shared" si="64"/>
        <v>#N/A</v>
      </c>
      <c r="K363" t="e">
        <f t="shared" si="64"/>
        <v>#N/A</v>
      </c>
      <c r="L363" t="e">
        <f t="shared" si="64"/>
        <v>#N/A</v>
      </c>
      <c r="M363" t="e">
        <f t="shared" si="64"/>
        <v>#N/A</v>
      </c>
      <c r="N363" t="e">
        <f t="shared" si="64"/>
        <v>#N/A</v>
      </c>
      <c r="O363" t="e">
        <f t="shared" si="64"/>
        <v>#N/A</v>
      </c>
      <c r="P363" t="e">
        <f t="shared" si="64"/>
        <v>#N/A</v>
      </c>
      <c r="Q363" t="e">
        <f t="shared" si="64"/>
        <v>#N/A</v>
      </c>
      <c r="R363" t="e">
        <f t="shared" si="64"/>
        <v>#N/A</v>
      </c>
      <c r="S363" t="e">
        <f t="shared" si="64"/>
        <v>#N/A</v>
      </c>
      <c r="T363" t="e">
        <f t="shared" si="64"/>
        <v>#N/A</v>
      </c>
      <c r="U363" t="e">
        <f t="shared" si="64"/>
        <v>#N/A</v>
      </c>
      <c r="V363" t="e">
        <f t="shared" si="64"/>
        <v>#N/A</v>
      </c>
      <c r="X363" t="e">
        <f t="shared" si="59"/>
        <v>#N/A</v>
      </c>
      <c r="Y363" t="e">
        <f t="shared" si="60"/>
        <v>#N/A</v>
      </c>
      <c r="Z363" t="e">
        <f t="shared" si="61"/>
        <v>#N/A</v>
      </c>
    </row>
    <row r="364" spans="1:26" x14ac:dyDescent="0.2">
      <c r="A364">
        <f t="shared" si="62"/>
        <v>23</v>
      </c>
      <c r="D364" t="e">
        <f t="shared" si="57"/>
        <v>#N/A</v>
      </c>
      <c r="E364" t="e">
        <f t="shared" si="58"/>
        <v>#N/A</v>
      </c>
      <c r="F364" t="e">
        <f t="shared" si="64"/>
        <v>#N/A</v>
      </c>
      <c r="G364" t="e">
        <f t="shared" si="64"/>
        <v>#N/A</v>
      </c>
      <c r="H364" t="e">
        <f t="shared" si="64"/>
        <v>#N/A</v>
      </c>
      <c r="I364" t="e">
        <f t="shared" si="64"/>
        <v>#N/A</v>
      </c>
      <c r="J364" t="e">
        <f t="shared" si="64"/>
        <v>#N/A</v>
      </c>
      <c r="K364" t="e">
        <f t="shared" si="64"/>
        <v>#N/A</v>
      </c>
      <c r="L364" t="e">
        <f t="shared" si="64"/>
        <v>#N/A</v>
      </c>
      <c r="M364" t="e">
        <f t="shared" si="64"/>
        <v>#N/A</v>
      </c>
      <c r="N364" t="e">
        <f t="shared" si="64"/>
        <v>#N/A</v>
      </c>
      <c r="O364" t="e">
        <f t="shared" si="64"/>
        <v>#N/A</v>
      </c>
      <c r="P364" t="e">
        <f t="shared" si="64"/>
        <v>#N/A</v>
      </c>
      <c r="Q364" t="e">
        <f t="shared" si="64"/>
        <v>#N/A</v>
      </c>
      <c r="R364" t="e">
        <f t="shared" si="64"/>
        <v>#N/A</v>
      </c>
      <c r="S364" t="e">
        <f t="shared" si="64"/>
        <v>#N/A</v>
      </c>
      <c r="T364" t="e">
        <f t="shared" si="64"/>
        <v>#N/A</v>
      </c>
      <c r="U364" t="e">
        <f t="shared" si="64"/>
        <v>#N/A</v>
      </c>
      <c r="V364" t="e">
        <f t="shared" si="64"/>
        <v>#N/A</v>
      </c>
      <c r="X364" t="e">
        <f t="shared" si="59"/>
        <v>#N/A</v>
      </c>
      <c r="Y364" t="e">
        <f t="shared" si="60"/>
        <v>#N/A</v>
      </c>
      <c r="Z364" t="e">
        <f t="shared" si="61"/>
        <v>#N/A</v>
      </c>
    </row>
    <row r="365" spans="1:26" x14ac:dyDescent="0.2">
      <c r="A365">
        <f t="shared" si="62"/>
        <v>23</v>
      </c>
      <c r="D365" t="e">
        <f t="shared" si="57"/>
        <v>#N/A</v>
      </c>
      <c r="E365" t="e">
        <f t="shared" si="58"/>
        <v>#N/A</v>
      </c>
      <c r="F365" t="e">
        <f t="shared" si="64"/>
        <v>#N/A</v>
      </c>
      <c r="G365" t="e">
        <f t="shared" si="64"/>
        <v>#N/A</v>
      </c>
      <c r="H365" t="e">
        <f t="shared" si="64"/>
        <v>#N/A</v>
      </c>
      <c r="I365" t="e">
        <f t="shared" si="64"/>
        <v>#N/A</v>
      </c>
      <c r="J365" t="e">
        <f t="shared" si="64"/>
        <v>#N/A</v>
      </c>
      <c r="K365" t="e">
        <f t="shared" si="64"/>
        <v>#N/A</v>
      </c>
      <c r="L365" t="e">
        <f t="shared" si="64"/>
        <v>#N/A</v>
      </c>
      <c r="M365" t="e">
        <f t="shared" si="64"/>
        <v>#N/A</v>
      </c>
      <c r="N365" t="e">
        <f t="shared" si="64"/>
        <v>#N/A</v>
      </c>
      <c r="O365" t="e">
        <f t="shared" si="64"/>
        <v>#N/A</v>
      </c>
      <c r="P365" t="e">
        <f t="shared" si="64"/>
        <v>#N/A</v>
      </c>
      <c r="Q365" t="e">
        <f t="shared" si="64"/>
        <v>#N/A</v>
      </c>
      <c r="R365" t="e">
        <f t="shared" si="64"/>
        <v>#N/A</v>
      </c>
      <c r="S365" t="e">
        <f t="shared" si="64"/>
        <v>#N/A</v>
      </c>
      <c r="T365" t="e">
        <f t="shared" si="64"/>
        <v>#N/A</v>
      </c>
      <c r="U365" t="e">
        <f t="shared" si="64"/>
        <v>#N/A</v>
      </c>
      <c r="V365" t="e">
        <f t="shared" si="64"/>
        <v>#N/A</v>
      </c>
      <c r="X365" t="e">
        <f t="shared" si="59"/>
        <v>#N/A</v>
      </c>
      <c r="Y365" t="e">
        <f t="shared" si="60"/>
        <v>#N/A</v>
      </c>
      <c r="Z365" t="e">
        <f t="shared" si="61"/>
        <v>#N/A</v>
      </c>
    </row>
    <row r="366" spans="1:26" x14ac:dyDescent="0.2">
      <c r="A366">
        <f t="shared" si="62"/>
        <v>23</v>
      </c>
      <c r="D366" t="e">
        <f t="shared" si="57"/>
        <v>#N/A</v>
      </c>
      <c r="E366" t="e">
        <f t="shared" si="58"/>
        <v>#N/A</v>
      </c>
      <c r="F366" t="e">
        <f t="shared" si="64"/>
        <v>#N/A</v>
      </c>
      <c r="G366" t="e">
        <f t="shared" si="64"/>
        <v>#N/A</v>
      </c>
      <c r="H366" t="e">
        <f t="shared" si="64"/>
        <v>#N/A</v>
      </c>
      <c r="I366" t="e">
        <f t="shared" si="64"/>
        <v>#N/A</v>
      </c>
      <c r="J366" t="e">
        <f t="shared" si="64"/>
        <v>#N/A</v>
      </c>
      <c r="K366" t="e">
        <f t="shared" si="64"/>
        <v>#N/A</v>
      </c>
      <c r="L366" t="e">
        <f t="shared" si="64"/>
        <v>#N/A</v>
      </c>
      <c r="M366" t="e">
        <f t="shared" si="64"/>
        <v>#N/A</v>
      </c>
      <c r="N366" t="e">
        <f t="shared" si="64"/>
        <v>#N/A</v>
      </c>
      <c r="O366" t="e">
        <f t="shared" si="64"/>
        <v>#N/A</v>
      </c>
      <c r="P366" t="e">
        <f t="shared" si="64"/>
        <v>#N/A</v>
      </c>
      <c r="Q366" t="e">
        <f t="shared" si="64"/>
        <v>#N/A</v>
      </c>
      <c r="R366" t="e">
        <f t="shared" si="64"/>
        <v>#N/A</v>
      </c>
      <c r="S366" t="e">
        <f t="shared" si="64"/>
        <v>#N/A</v>
      </c>
      <c r="T366" t="e">
        <f t="shared" si="64"/>
        <v>#N/A</v>
      </c>
      <c r="U366" t="e">
        <f t="shared" si="64"/>
        <v>#N/A</v>
      </c>
      <c r="V366" t="e">
        <f t="shared" si="64"/>
        <v>#N/A</v>
      </c>
      <c r="X366" t="e">
        <f t="shared" si="59"/>
        <v>#N/A</v>
      </c>
      <c r="Y366" t="e">
        <f t="shared" si="60"/>
        <v>#N/A</v>
      </c>
      <c r="Z366" t="e">
        <f t="shared" si="61"/>
        <v>#N/A</v>
      </c>
    </row>
    <row r="367" spans="1:26" x14ac:dyDescent="0.2">
      <c r="A367">
        <f t="shared" si="62"/>
        <v>22</v>
      </c>
      <c r="D367" t="e">
        <f t="shared" si="57"/>
        <v>#N/A</v>
      </c>
      <c r="E367" t="e">
        <f t="shared" si="58"/>
        <v>#N/A</v>
      </c>
      <c r="F367" t="e">
        <f t="shared" si="64"/>
        <v>#N/A</v>
      </c>
      <c r="G367" t="e">
        <f t="shared" si="64"/>
        <v>#N/A</v>
      </c>
      <c r="H367" t="e">
        <f t="shared" si="64"/>
        <v>#N/A</v>
      </c>
      <c r="I367" t="e">
        <f t="shared" si="64"/>
        <v>#N/A</v>
      </c>
      <c r="J367" t="e">
        <f t="shared" si="64"/>
        <v>#N/A</v>
      </c>
      <c r="K367" t="e">
        <f t="shared" si="64"/>
        <v>#N/A</v>
      </c>
      <c r="L367" t="e">
        <f t="shared" si="64"/>
        <v>#N/A</v>
      </c>
      <c r="M367" t="e">
        <f t="shared" si="64"/>
        <v>#N/A</v>
      </c>
      <c r="N367" t="e">
        <f t="shared" si="64"/>
        <v>#N/A</v>
      </c>
      <c r="O367" t="e">
        <f t="shared" si="64"/>
        <v>#N/A</v>
      </c>
      <c r="P367" t="e">
        <f t="shared" si="64"/>
        <v>#N/A</v>
      </c>
      <c r="Q367" t="e">
        <f t="shared" si="64"/>
        <v>#N/A</v>
      </c>
      <c r="R367" t="e">
        <f t="shared" si="64"/>
        <v>#N/A</v>
      </c>
      <c r="S367" t="e">
        <f t="shared" si="64"/>
        <v>#N/A</v>
      </c>
      <c r="T367" t="e">
        <f t="shared" si="64"/>
        <v>#N/A</v>
      </c>
      <c r="U367" t="e">
        <f t="shared" si="64"/>
        <v>#N/A</v>
      </c>
      <c r="V367" t="e">
        <f t="shared" si="64"/>
        <v>#N/A</v>
      </c>
      <c r="X367" t="e">
        <f t="shared" si="59"/>
        <v>#N/A</v>
      </c>
      <c r="Y367" t="e">
        <f t="shared" si="60"/>
        <v>#N/A</v>
      </c>
      <c r="Z367" t="e">
        <f t="shared" si="61"/>
        <v>#N/A</v>
      </c>
    </row>
    <row r="368" spans="1:26" x14ac:dyDescent="0.2">
      <c r="A368">
        <f t="shared" si="62"/>
        <v>22</v>
      </c>
      <c r="D368" t="e">
        <f t="shared" si="57"/>
        <v>#N/A</v>
      </c>
      <c r="E368" t="e">
        <f t="shared" si="58"/>
        <v>#N/A</v>
      </c>
      <c r="F368" t="e">
        <f t="shared" si="64"/>
        <v>#N/A</v>
      </c>
      <c r="G368" t="e">
        <f t="shared" si="64"/>
        <v>#N/A</v>
      </c>
      <c r="H368" t="e">
        <f t="shared" si="64"/>
        <v>#N/A</v>
      </c>
      <c r="I368" t="e">
        <f t="shared" si="64"/>
        <v>#N/A</v>
      </c>
      <c r="J368" t="e">
        <f t="shared" si="64"/>
        <v>#N/A</v>
      </c>
      <c r="K368" t="e">
        <f t="shared" si="64"/>
        <v>#N/A</v>
      </c>
      <c r="L368" t="e">
        <f t="shared" si="64"/>
        <v>#N/A</v>
      </c>
      <c r="M368" t="e">
        <f t="shared" si="64"/>
        <v>#N/A</v>
      </c>
      <c r="N368" t="e">
        <f t="shared" si="64"/>
        <v>#N/A</v>
      </c>
      <c r="O368" t="e">
        <f t="shared" si="64"/>
        <v>#N/A</v>
      </c>
      <c r="P368" t="e">
        <f t="shared" si="64"/>
        <v>#N/A</v>
      </c>
      <c r="Q368" t="e">
        <f t="shared" si="64"/>
        <v>#N/A</v>
      </c>
      <c r="R368" t="e">
        <f t="shared" si="64"/>
        <v>#N/A</v>
      </c>
      <c r="S368" t="e">
        <f t="shared" si="64"/>
        <v>#N/A</v>
      </c>
      <c r="T368" t="e">
        <f t="shared" si="64"/>
        <v>#N/A</v>
      </c>
      <c r="U368" t="e">
        <f t="shared" si="64"/>
        <v>#N/A</v>
      </c>
      <c r="V368" t="e">
        <f t="shared" si="64"/>
        <v>#N/A</v>
      </c>
      <c r="X368" t="e">
        <f t="shared" si="59"/>
        <v>#N/A</v>
      </c>
      <c r="Y368" t="e">
        <f t="shared" si="60"/>
        <v>#N/A</v>
      </c>
      <c r="Z368" t="e">
        <f t="shared" si="61"/>
        <v>#N/A</v>
      </c>
    </row>
    <row r="369" spans="1:26" x14ac:dyDescent="0.2">
      <c r="A369">
        <f t="shared" si="62"/>
        <v>22</v>
      </c>
      <c r="D369" t="e">
        <f t="shared" si="57"/>
        <v>#N/A</v>
      </c>
      <c r="E369" t="e">
        <f t="shared" si="58"/>
        <v>#N/A</v>
      </c>
      <c r="F369" t="e">
        <f t="shared" si="64"/>
        <v>#N/A</v>
      </c>
      <c r="G369" t="e">
        <f t="shared" si="64"/>
        <v>#N/A</v>
      </c>
      <c r="H369" t="e">
        <f t="shared" si="64"/>
        <v>#N/A</v>
      </c>
      <c r="I369" t="e">
        <f t="shared" si="64"/>
        <v>#N/A</v>
      </c>
      <c r="J369" t="e">
        <f t="shared" si="64"/>
        <v>#N/A</v>
      </c>
      <c r="K369" t="e">
        <f t="shared" si="64"/>
        <v>#N/A</v>
      </c>
      <c r="L369" t="e">
        <f t="shared" si="64"/>
        <v>#N/A</v>
      </c>
      <c r="M369" t="e">
        <f t="shared" si="64"/>
        <v>#N/A</v>
      </c>
      <c r="N369" t="e">
        <f t="shared" si="64"/>
        <v>#N/A</v>
      </c>
      <c r="O369" t="e">
        <f t="shared" si="64"/>
        <v>#N/A</v>
      </c>
      <c r="P369" t="e">
        <f t="shared" si="64"/>
        <v>#N/A</v>
      </c>
      <c r="Q369" t="e">
        <f t="shared" si="64"/>
        <v>#N/A</v>
      </c>
      <c r="R369" t="e">
        <f t="shared" si="64"/>
        <v>#N/A</v>
      </c>
      <c r="S369" t="e">
        <f t="shared" si="64"/>
        <v>#N/A</v>
      </c>
      <c r="T369" t="e">
        <f t="shared" si="64"/>
        <v>#N/A</v>
      </c>
      <c r="U369" t="e">
        <f t="shared" si="64"/>
        <v>#N/A</v>
      </c>
      <c r="V369" t="e">
        <f t="shared" si="64"/>
        <v>#N/A</v>
      </c>
      <c r="X369" t="e">
        <f t="shared" si="59"/>
        <v>#N/A</v>
      </c>
      <c r="Y369" t="e">
        <f t="shared" si="60"/>
        <v>#N/A</v>
      </c>
      <c r="Z369" t="e">
        <f t="shared" si="61"/>
        <v>#N/A</v>
      </c>
    </row>
    <row r="370" spans="1:26" x14ac:dyDescent="0.2">
      <c r="A370">
        <f t="shared" si="62"/>
        <v>22</v>
      </c>
      <c r="D370" t="e">
        <f t="shared" si="57"/>
        <v>#N/A</v>
      </c>
      <c r="E370" t="e">
        <f t="shared" si="58"/>
        <v>#N/A</v>
      </c>
      <c r="F370" t="e">
        <f t="shared" ref="F370:V384" si="65">F$4*(1+F$3)^(-($A370+52*(F$1-1)))</f>
        <v>#N/A</v>
      </c>
      <c r="G370" t="e">
        <f t="shared" si="65"/>
        <v>#N/A</v>
      </c>
      <c r="H370" t="e">
        <f t="shared" si="65"/>
        <v>#N/A</v>
      </c>
      <c r="I370" t="e">
        <f t="shared" si="65"/>
        <v>#N/A</v>
      </c>
      <c r="J370" t="e">
        <f t="shared" si="65"/>
        <v>#N/A</v>
      </c>
      <c r="K370" t="e">
        <f t="shared" si="65"/>
        <v>#N/A</v>
      </c>
      <c r="L370" t="e">
        <f t="shared" si="65"/>
        <v>#N/A</v>
      </c>
      <c r="M370" t="e">
        <f t="shared" si="65"/>
        <v>#N/A</v>
      </c>
      <c r="N370" t="e">
        <f t="shared" si="65"/>
        <v>#N/A</v>
      </c>
      <c r="O370" t="e">
        <f t="shared" si="65"/>
        <v>#N/A</v>
      </c>
      <c r="P370" t="e">
        <f t="shared" si="65"/>
        <v>#N/A</v>
      </c>
      <c r="Q370" t="e">
        <f t="shared" si="65"/>
        <v>#N/A</v>
      </c>
      <c r="R370" t="e">
        <f t="shared" si="65"/>
        <v>#N/A</v>
      </c>
      <c r="S370" t="e">
        <f t="shared" si="65"/>
        <v>#N/A</v>
      </c>
      <c r="T370" t="e">
        <f t="shared" si="65"/>
        <v>#N/A</v>
      </c>
      <c r="U370" t="e">
        <f t="shared" si="65"/>
        <v>#N/A</v>
      </c>
      <c r="V370" t="e">
        <f t="shared" si="65"/>
        <v>#N/A</v>
      </c>
      <c r="X370" t="e">
        <f t="shared" si="59"/>
        <v>#N/A</v>
      </c>
      <c r="Y370" t="e">
        <f t="shared" si="60"/>
        <v>#N/A</v>
      </c>
      <c r="Z370" t="e">
        <f t="shared" si="61"/>
        <v>#N/A</v>
      </c>
    </row>
    <row r="371" spans="1:26" x14ac:dyDescent="0.2">
      <c r="A371">
        <f t="shared" si="62"/>
        <v>22</v>
      </c>
      <c r="D371" t="e">
        <f t="shared" si="57"/>
        <v>#N/A</v>
      </c>
      <c r="E371" t="e">
        <f t="shared" si="58"/>
        <v>#N/A</v>
      </c>
      <c r="F371" t="e">
        <f t="shared" si="65"/>
        <v>#N/A</v>
      </c>
      <c r="G371" t="e">
        <f t="shared" si="65"/>
        <v>#N/A</v>
      </c>
      <c r="H371" t="e">
        <f t="shared" si="65"/>
        <v>#N/A</v>
      </c>
      <c r="I371" t="e">
        <f t="shared" si="65"/>
        <v>#N/A</v>
      </c>
      <c r="J371" t="e">
        <f t="shared" si="65"/>
        <v>#N/A</v>
      </c>
      <c r="K371" t="e">
        <f t="shared" si="65"/>
        <v>#N/A</v>
      </c>
      <c r="L371" t="e">
        <f t="shared" si="65"/>
        <v>#N/A</v>
      </c>
      <c r="M371" t="e">
        <f t="shared" si="65"/>
        <v>#N/A</v>
      </c>
      <c r="N371" t="e">
        <f t="shared" si="65"/>
        <v>#N/A</v>
      </c>
      <c r="O371" t="e">
        <f t="shared" si="65"/>
        <v>#N/A</v>
      </c>
      <c r="P371" t="e">
        <f t="shared" si="65"/>
        <v>#N/A</v>
      </c>
      <c r="Q371" t="e">
        <f t="shared" si="65"/>
        <v>#N/A</v>
      </c>
      <c r="R371" t="e">
        <f t="shared" si="65"/>
        <v>#N/A</v>
      </c>
      <c r="S371" t="e">
        <f t="shared" si="65"/>
        <v>#N/A</v>
      </c>
      <c r="T371" t="e">
        <f t="shared" si="65"/>
        <v>#N/A</v>
      </c>
      <c r="U371" t="e">
        <f t="shared" si="65"/>
        <v>#N/A</v>
      </c>
      <c r="V371" t="e">
        <f t="shared" si="65"/>
        <v>#N/A</v>
      </c>
      <c r="X371" t="e">
        <f t="shared" si="59"/>
        <v>#N/A</v>
      </c>
      <c r="Y371" t="e">
        <f t="shared" si="60"/>
        <v>#N/A</v>
      </c>
      <c r="Z371" t="e">
        <f t="shared" si="61"/>
        <v>#N/A</v>
      </c>
    </row>
    <row r="372" spans="1:26" x14ac:dyDescent="0.2">
      <c r="A372">
        <f t="shared" si="62"/>
        <v>22</v>
      </c>
      <c r="D372" t="e">
        <f t="shared" si="57"/>
        <v>#N/A</v>
      </c>
      <c r="E372" t="e">
        <f t="shared" si="58"/>
        <v>#N/A</v>
      </c>
      <c r="F372" t="e">
        <f t="shared" si="65"/>
        <v>#N/A</v>
      </c>
      <c r="G372" t="e">
        <f t="shared" si="65"/>
        <v>#N/A</v>
      </c>
      <c r="H372" t="e">
        <f t="shared" si="65"/>
        <v>#N/A</v>
      </c>
      <c r="I372" t="e">
        <f t="shared" si="65"/>
        <v>#N/A</v>
      </c>
      <c r="J372" t="e">
        <f t="shared" si="65"/>
        <v>#N/A</v>
      </c>
      <c r="K372" t="e">
        <f t="shared" si="65"/>
        <v>#N/A</v>
      </c>
      <c r="L372" t="e">
        <f t="shared" si="65"/>
        <v>#N/A</v>
      </c>
      <c r="M372" t="e">
        <f t="shared" si="65"/>
        <v>#N/A</v>
      </c>
      <c r="N372" t="e">
        <f t="shared" si="65"/>
        <v>#N/A</v>
      </c>
      <c r="O372" t="e">
        <f t="shared" si="65"/>
        <v>#N/A</v>
      </c>
      <c r="P372" t="e">
        <f t="shared" si="65"/>
        <v>#N/A</v>
      </c>
      <c r="Q372" t="e">
        <f t="shared" si="65"/>
        <v>#N/A</v>
      </c>
      <c r="R372" t="e">
        <f t="shared" si="65"/>
        <v>#N/A</v>
      </c>
      <c r="S372" t="e">
        <f t="shared" si="65"/>
        <v>#N/A</v>
      </c>
      <c r="T372" t="e">
        <f t="shared" si="65"/>
        <v>#N/A</v>
      </c>
      <c r="U372" t="e">
        <f t="shared" si="65"/>
        <v>#N/A</v>
      </c>
      <c r="V372" t="e">
        <f t="shared" si="65"/>
        <v>#N/A</v>
      </c>
      <c r="X372" t="e">
        <f t="shared" si="59"/>
        <v>#N/A</v>
      </c>
      <c r="Y372" t="e">
        <f t="shared" si="60"/>
        <v>#N/A</v>
      </c>
      <c r="Z372" t="e">
        <f t="shared" si="61"/>
        <v>#N/A</v>
      </c>
    </row>
    <row r="373" spans="1:26" x14ac:dyDescent="0.2">
      <c r="A373">
        <f t="shared" si="62"/>
        <v>22</v>
      </c>
      <c r="D373" t="e">
        <f t="shared" si="57"/>
        <v>#N/A</v>
      </c>
      <c r="E373" t="e">
        <f t="shared" si="58"/>
        <v>#N/A</v>
      </c>
      <c r="F373" t="e">
        <f t="shared" si="65"/>
        <v>#N/A</v>
      </c>
      <c r="G373" t="e">
        <f t="shared" si="65"/>
        <v>#N/A</v>
      </c>
      <c r="H373" t="e">
        <f t="shared" si="65"/>
        <v>#N/A</v>
      </c>
      <c r="I373" t="e">
        <f t="shared" si="65"/>
        <v>#N/A</v>
      </c>
      <c r="J373" t="e">
        <f t="shared" si="65"/>
        <v>#N/A</v>
      </c>
      <c r="K373" t="e">
        <f t="shared" si="65"/>
        <v>#N/A</v>
      </c>
      <c r="L373" t="e">
        <f t="shared" si="65"/>
        <v>#N/A</v>
      </c>
      <c r="M373" t="e">
        <f t="shared" si="65"/>
        <v>#N/A</v>
      </c>
      <c r="N373" t="e">
        <f t="shared" si="65"/>
        <v>#N/A</v>
      </c>
      <c r="O373" t="e">
        <f t="shared" si="65"/>
        <v>#N/A</v>
      </c>
      <c r="P373" t="e">
        <f t="shared" si="65"/>
        <v>#N/A</v>
      </c>
      <c r="Q373" t="e">
        <f t="shared" si="65"/>
        <v>#N/A</v>
      </c>
      <c r="R373" t="e">
        <f t="shared" si="65"/>
        <v>#N/A</v>
      </c>
      <c r="S373" t="e">
        <f t="shared" si="65"/>
        <v>#N/A</v>
      </c>
      <c r="T373" t="e">
        <f t="shared" si="65"/>
        <v>#N/A</v>
      </c>
      <c r="U373" t="e">
        <f t="shared" si="65"/>
        <v>#N/A</v>
      </c>
      <c r="V373" t="e">
        <f t="shared" si="65"/>
        <v>#N/A</v>
      </c>
      <c r="X373" t="e">
        <f t="shared" si="59"/>
        <v>#N/A</v>
      </c>
      <c r="Y373" t="e">
        <f t="shared" si="60"/>
        <v>#N/A</v>
      </c>
      <c r="Z373" t="e">
        <f t="shared" si="61"/>
        <v>#N/A</v>
      </c>
    </row>
    <row r="374" spans="1:26" x14ac:dyDescent="0.2">
      <c r="A374">
        <f t="shared" si="62"/>
        <v>22</v>
      </c>
      <c r="D374" t="e">
        <f t="shared" si="57"/>
        <v>#N/A</v>
      </c>
      <c r="E374" t="e">
        <f t="shared" si="58"/>
        <v>#N/A</v>
      </c>
      <c r="F374" t="e">
        <f t="shared" si="65"/>
        <v>#N/A</v>
      </c>
      <c r="G374" t="e">
        <f t="shared" si="65"/>
        <v>#N/A</v>
      </c>
      <c r="H374" t="e">
        <f t="shared" si="65"/>
        <v>#N/A</v>
      </c>
      <c r="I374" t="e">
        <f t="shared" si="65"/>
        <v>#N/A</v>
      </c>
      <c r="J374" t="e">
        <f t="shared" si="65"/>
        <v>#N/A</v>
      </c>
      <c r="K374" t="e">
        <f t="shared" si="65"/>
        <v>#N/A</v>
      </c>
      <c r="L374" t="e">
        <f t="shared" si="65"/>
        <v>#N/A</v>
      </c>
      <c r="M374" t="e">
        <f t="shared" si="65"/>
        <v>#N/A</v>
      </c>
      <c r="N374" t="e">
        <f t="shared" si="65"/>
        <v>#N/A</v>
      </c>
      <c r="O374" t="e">
        <f t="shared" si="65"/>
        <v>#N/A</v>
      </c>
      <c r="P374" t="e">
        <f t="shared" si="65"/>
        <v>#N/A</v>
      </c>
      <c r="Q374" t="e">
        <f t="shared" si="65"/>
        <v>#N/A</v>
      </c>
      <c r="R374" t="e">
        <f t="shared" si="65"/>
        <v>#N/A</v>
      </c>
      <c r="S374" t="e">
        <f t="shared" si="65"/>
        <v>#N/A</v>
      </c>
      <c r="T374" t="e">
        <f t="shared" si="65"/>
        <v>#N/A</v>
      </c>
      <c r="U374" t="e">
        <f t="shared" si="65"/>
        <v>#N/A</v>
      </c>
      <c r="V374" t="e">
        <f t="shared" si="65"/>
        <v>#N/A</v>
      </c>
      <c r="X374" t="e">
        <f t="shared" si="59"/>
        <v>#N/A</v>
      </c>
      <c r="Y374" t="e">
        <f t="shared" si="60"/>
        <v>#N/A</v>
      </c>
      <c r="Z374" t="e">
        <f t="shared" si="61"/>
        <v>#N/A</v>
      </c>
    </row>
    <row r="375" spans="1:26" x14ac:dyDescent="0.2">
      <c r="A375">
        <f t="shared" si="62"/>
        <v>22</v>
      </c>
      <c r="D375" t="e">
        <f t="shared" si="57"/>
        <v>#N/A</v>
      </c>
      <c r="E375" t="e">
        <f t="shared" si="58"/>
        <v>#N/A</v>
      </c>
      <c r="F375" t="e">
        <f t="shared" si="65"/>
        <v>#N/A</v>
      </c>
      <c r="G375" t="e">
        <f t="shared" si="65"/>
        <v>#N/A</v>
      </c>
      <c r="H375" t="e">
        <f t="shared" si="65"/>
        <v>#N/A</v>
      </c>
      <c r="I375" t="e">
        <f t="shared" si="65"/>
        <v>#N/A</v>
      </c>
      <c r="J375" t="e">
        <f t="shared" si="65"/>
        <v>#N/A</v>
      </c>
      <c r="K375" t="e">
        <f t="shared" si="65"/>
        <v>#N/A</v>
      </c>
      <c r="L375" t="e">
        <f t="shared" si="65"/>
        <v>#N/A</v>
      </c>
      <c r="M375" t="e">
        <f t="shared" si="65"/>
        <v>#N/A</v>
      </c>
      <c r="N375" t="e">
        <f t="shared" si="65"/>
        <v>#N/A</v>
      </c>
      <c r="O375" t="e">
        <f t="shared" si="65"/>
        <v>#N/A</v>
      </c>
      <c r="P375" t="e">
        <f t="shared" si="65"/>
        <v>#N/A</v>
      </c>
      <c r="Q375" t="e">
        <f t="shared" si="65"/>
        <v>#N/A</v>
      </c>
      <c r="R375" t="e">
        <f t="shared" si="65"/>
        <v>#N/A</v>
      </c>
      <c r="S375" t="e">
        <f t="shared" si="65"/>
        <v>#N/A</v>
      </c>
      <c r="T375" t="e">
        <f t="shared" si="65"/>
        <v>#N/A</v>
      </c>
      <c r="U375" t="e">
        <f t="shared" si="65"/>
        <v>#N/A</v>
      </c>
      <c r="V375" t="e">
        <f t="shared" si="65"/>
        <v>#N/A</v>
      </c>
      <c r="X375" t="e">
        <f t="shared" si="59"/>
        <v>#N/A</v>
      </c>
      <c r="Y375" t="e">
        <f t="shared" si="60"/>
        <v>#N/A</v>
      </c>
      <c r="Z375" t="e">
        <f t="shared" si="61"/>
        <v>#N/A</v>
      </c>
    </row>
    <row r="376" spans="1:26" x14ac:dyDescent="0.2">
      <c r="A376">
        <f t="shared" si="62"/>
        <v>22</v>
      </c>
      <c r="D376" t="e">
        <f t="shared" si="57"/>
        <v>#N/A</v>
      </c>
      <c r="E376" t="e">
        <f t="shared" si="58"/>
        <v>#N/A</v>
      </c>
      <c r="F376" t="e">
        <f t="shared" si="65"/>
        <v>#N/A</v>
      </c>
      <c r="G376" t="e">
        <f t="shared" si="65"/>
        <v>#N/A</v>
      </c>
      <c r="H376" t="e">
        <f t="shared" si="65"/>
        <v>#N/A</v>
      </c>
      <c r="I376" t="e">
        <f t="shared" si="65"/>
        <v>#N/A</v>
      </c>
      <c r="J376" t="e">
        <f t="shared" si="65"/>
        <v>#N/A</v>
      </c>
      <c r="K376" t="e">
        <f t="shared" si="65"/>
        <v>#N/A</v>
      </c>
      <c r="L376" t="e">
        <f t="shared" si="65"/>
        <v>#N/A</v>
      </c>
      <c r="M376" t="e">
        <f t="shared" si="65"/>
        <v>#N/A</v>
      </c>
      <c r="N376" t="e">
        <f t="shared" si="65"/>
        <v>#N/A</v>
      </c>
      <c r="O376" t="e">
        <f t="shared" si="65"/>
        <v>#N/A</v>
      </c>
      <c r="P376" t="e">
        <f t="shared" si="65"/>
        <v>#N/A</v>
      </c>
      <c r="Q376" t="e">
        <f t="shared" si="65"/>
        <v>#N/A</v>
      </c>
      <c r="R376" t="e">
        <f t="shared" si="65"/>
        <v>#N/A</v>
      </c>
      <c r="S376" t="e">
        <f t="shared" si="65"/>
        <v>#N/A</v>
      </c>
      <c r="T376" t="e">
        <f t="shared" si="65"/>
        <v>#N/A</v>
      </c>
      <c r="U376" t="e">
        <f t="shared" si="65"/>
        <v>#N/A</v>
      </c>
      <c r="V376" t="e">
        <f t="shared" si="65"/>
        <v>#N/A</v>
      </c>
      <c r="X376" t="e">
        <f t="shared" si="59"/>
        <v>#N/A</v>
      </c>
      <c r="Y376" t="e">
        <f t="shared" si="60"/>
        <v>#N/A</v>
      </c>
      <c r="Z376" t="e">
        <f t="shared" si="61"/>
        <v>#N/A</v>
      </c>
    </row>
    <row r="377" spans="1:26" x14ac:dyDescent="0.2">
      <c r="A377">
        <f t="shared" si="62"/>
        <v>22</v>
      </c>
      <c r="D377" t="e">
        <f t="shared" si="57"/>
        <v>#N/A</v>
      </c>
      <c r="E377" t="e">
        <f t="shared" si="58"/>
        <v>#N/A</v>
      </c>
      <c r="F377" t="e">
        <f t="shared" si="65"/>
        <v>#N/A</v>
      </c>
      <c r="G377" t="e">
        <f t="shared" si="65"/>
        <v>#N/A</v>
      </c>
      <c r="H377" t="e">
        <f t="shared" si="65"/>
        <v>#N/A</v>
      </c>
      <c r="I377" t="e">
        <f t="shared" si="65"/>
        <v>#N/A</v>
      </c>
      <c r="J377" t="e">
        <f t="shared" si="65"/>
        <v>#N/A</v>
      </c>
      <c r="K377" t="e">
        <f t="shared" si="65"/>
        <v>#N/A</v>
      </c>
      <c r="L377" t="e">
        <f t="shared" si="65"/>
        <v>#N/A</v>
      </c>
      <c r="M377" t="e">
        <f t="shared" si="65"/>
        <v>#N/A</v>
      </c>
      <c r="N377" t="e">
        <f t="shared" si="65"/>
        <v>#N/A</v>
      </c>
      <c r="O377" t="e">
        <f t="shared" si="65"/>
        <v>#N/A</v>
      </c>
      <c r="P377" t="e">
        <f t="shared" si="65"/>
        <v>#N/A</v>
      </c>
      <c r="Q377" t="e">
        <f t="shared" si="65"/>
        <v>#N/A</v>
      </c>
      <c r="R377" t="e">
        <f t="shared" si="65"/>
        <v>#N/A</v>
      </c>
      <c r="S377" t="e">
        <f t="shared" si="65"/>
        <v>#N/A</v>
      </c>
      <c r="T377" t="e">
        <f t="shared" si="65"/>
        <v>#N/A</v>
      </c>
      <c r="U377" t="e">
        <f t="shared" si="65"/>
        <v>#N/A</v>
      </c>
      <c r="V377" t="e">
        <f t="shared" si="65"/>
        <v>#N/A</v>
      </c>
      <c r="X377" t="e">
        <f t="shared" si="59"/>
        <v>#N/A</v>
      </c>
      <c r="Y377" t="e">
        <f t="shared" si="60"/>
        <v>#N/A</v>
      </c>
      <c r="Z377" t="e">
        <f t="shared" si="61"/>
        <v>#N/A</v>
      </c>
    </row>
    <row r="378" spans="1:26" x14ac:dyDescent="0.2">
      <c r="A378">
        <f t="shared" si="62"/>
        <v>22</v>
      </c>
      <c r="D378" t="e">
        <f t="shared" si="57"/>
        <v>#N/A</v>
      </c>
      <c r="E378" t="e">
        <f t="shared" si="58"/>
        <v>#N/A</v>
      </c>
      <c r="F378" t="e">
        <f t="shared" si="65"/>
        <v>#N/A</v>
      </c>
      <c r="G378" t="e">
        <f t="shared" si="65"/>
        <v>#N/A</v>
      </c>
      <c r="H378" t="e">
        <f t="shared" si="65"/>
        <v>#N/A</v>
      </c>
      <c r="I378" t="e">
        <f t="shared" si="65"/>
        <v>#N/A</v>
      </c>
      <c r="J378" t="e">
        <f t="shared" si="65"/>
        <v>#N/A</v>
      </c>
      <c r="K378" t="e">
        <f t="shared" si="65"/>
        <v>#N/A</v>
      </c>
      <c r="L378" t="e">
        <f t="shared" si="65"/>
        <v>#N/A</v>
      </c>
      <c r="M378" t="e">
        <f t="shared" si="65"/>
        <v>#N/A</v>
      </c>
      <c r="N378" t="e">
        <f t="shared" si="65"/>
        <v>#N/A</v>
      </c>
      <c r="O378" t="e">
        <f t="shared" si="65"/>
        <v>#N/A</v>
      </c>
      <c r="P378" t="e">
        <f t="shared" si="65"/>
        <v>#N/A</v>
      </c>
      <c r="Q378" t="e">
        <f t="shared" si="65"/>
        <v>#N/A</v>
      </c>
      <c r="R378" t="e">
        <f t="shared" si="65"/>
        <v>#N/A</v>
      </c>
      <c r="S378" t="e">
        <f t="shared" si="65"/>
        <v>#N/A</v>
      </c>
      <c r="T378" t="e">
        <f t="shared" si="65"/>
        <v>#N/A</v>
      </c>
      <c r="U378" t="e">
        <f t="shared" si="65"/>
        <v>#N/A</v>
      </c>
      <c r="V378" t="e">
        <f t="shared" si="65"/>
        <v>#N/A</v>
      </c>
      <c r="X378" t="e">
        <f t="shared" si="59"/>
        <v>#N/A</v>
      </c>
      <c r="Y378" t="e">
        <f t="shared" si="60"/>
        <v>#N/A</v>
      </c>
      <c r="Z378" t="e">
        <f t="shared" si="61"/>
        <v>#N/A</v>
      </c>
    </row>
    <row r="379" spans="1:26" x14ac:dyDescent="0.2">
      <c r="A379">
        <f t="shared" si="62"/>
        <v>21</v>
      </c>
      <c r="D379" t="e">
        <f t="shared" si="57"/>
        <v>#N/A</v>
      </c>
      <c r="E379" t="e">
        <f t="shared" si="58"/>
        <v>#N/A</v>
      </c>
      <c r="F379" t="e">
        <f t="shared" si="65"/>
        <v>#N/A</v>
      </c>
      <c r="G379" t="e">
        <f t="shared" si="65"/>
        <v>#N/A</v>
      </c>
      <c r="H379" t="e">
        <f t="shared" si="65"/>
        <v>#N/A</v>
      </c>
      <c r="I379" t="e">
        <f t="shared" si="65"/>
        <v>#N/A</v>
      </c>
      <c r="J379" t="e">
        <f t="shared" si="65"/>
        <v>#N/A</v>
      </c>
      <c r="K379" t="e">
        <f t="shared" si="65"/>
        <v>#N/A</v>
      </c>
      <c r="L379" t="e">
        <f t="shared" si="65"/>
        <v>#N/A</v>
      </c>
      <c r="M379" t="e">
        <f t="shared" si="65"/>
        <v>#N/A</v>
      </c>
      <c r="N379" t="e">
        <f t="shared" si="65"/>
        <v>#N/A</v>
      </c>
      <c r="O379" t="e">
        <f t="shared" si="65"/>
        <v>#N/A</v>
      </c>
      <c r="P379" t="e">
        <f t="shared" si="65"/>
        <v>#N/A</v>
      </c>
      <c r="Q379" t="e">
        <f t="shared" si="65"/>
        <v>#N/A</v>
      </c>
      <c r="R379" t="e">
        <f t="shared" si="65"/>
        <v>#N/A</v>
      </c>
      <c r="S379" t="e">
        <f t="shared" si="65"/>
        <v>#N/A</v>
      </c>
      <c r="T379" t="e">
        <f t="shared" si="65"/>
        <v>#N/A</v>
      </c>
      <c r="U379" t="e">
        <f t="shared" si="65"/>
        <v>#N/A</v>
      </c>
      <c r="V379" t="e">
        <f t="shared" si="65"/>
        <v>#N/A</v>
      </c>
      <c r="X379" t="e">
        <f t="shared" si="59"/>
        <v>#N/A</v>
      </c>
      <c r="Y379" t="e">
        <f t="shared" si="60"/>
        <v>#N/A</v>
      </c>
      <c r="Z379" t="e">
        <f t="shared" si="61"/>
        <v>#N/A</v>
      </c>
    </row>
    <row r="380" spans="1:26" x14ac:dyDescent="0.2">
      <c r="A380">
        <f t="shared" si="62"/>
        <v>21</v>
      </c>
      <c r="D380" t="e">
        <f t="shared" si="57"/>
        <v>#N/A</v>
      </c>
      <c r="E380" t="e">
        <f t="shared" si="58"/>
        <v>#N/A</v>
      </c>
      <c r="F380" t="e">
        <f t="shared" si="65"/>
        <v>#N/A</v>
      </c>
      <c r="G380" t="e">
        <f t="shared" si="65"/>
        <v>#N/A</v>
      </c>
      <c r="H380" t="e">
        <f t="shared" si="65"/>
        <v>#N/A</v>
      </c>
      <c r="I380" t="e">
        <f t="shared" si="65"/>
        <v>#N/A</v>
      </c>
      <c r="J380" t="e">
        <f t="shared" si="65"/>
        <v>#N/A</v>
      </c>
      <c r="K380" t="e">
        <f t="shared" si="65"/>
        <v>#N/A</v>
      </c>
      <c r="L380" t="e">
        <f t="shared" si="65"/>
        <v>#N/A</v>
      </c>
      <c r="M380" t="e">
        <f t="shared" si="65"/>
        <v>#N/A</v>
      </c>
      <c r="N380" t="e">
        <f t="shared" si="65"/>
        <v>#N/A</v>
      </c>
      <c r="O380" t="e">
        <f t="shared" si="65"/>
        <v>#N/A</v>
      </c>
      <c r="P380" t="e">
        <f t="shared" si="65"/>
        <v>#N/A</v>
      </c>
      <c r="Q380" t="e">
        <f t="shared" si="65"/>
        <v>#N/A</v>
      </c>
      <c r="R380" t="e">
        <f t="shared" si="65"/>
        <v>#N/A</v>
      </c>
      <c r="S380" t="e">
        <f t="shared" si="65"/>
        <v>#N/A</v>
      </c>
      <c r="T380" t="e">
        <f t="shared" si="65"/>
        <v>#N/A</v>
      </c>
      <c r="U380" t="e">
        <f t="shared" si="65"/>
        <v>#N/A</v>
      </c>
      <c r="V380" t="e">
        <f t="shared" si="65"/>
        <v>#N/A</v>
      </c>
      <c r="X380" t="e">
        <f t="shared" si="59"/>
        <v>#N/A</v>
      </c>
      <c r="Y380" t="e">
        <f t="shared" si="60"/>
        <v>#N/A</v>
      </c>
      <c r="Z380" t="e">
        <f t="shared" si="61"/>
        <v>#N/A</v>
      </c>
    </row>
    <row r="381" spans="1:26" x14ac:dyDescent="0.2">
      <c r="A381">
        <f t="shared" si="62"/>
        <v>21</v>
      </c>
      <c r="D381" t="e">
        <f t="shared" si="57"/>
        <v>#N/A</v>
      </c>
      <c r="E381" t="e">
        <f t="shared" si="58"/>
        <v>#N/A</v>
      </c>
      <c r="F381" t="e">
        <f t="shared" si="65"/>
        <v>#N/A</v>
      </c>
      <c r="G381" t="e">
        <f t="shared" si="65"/>
        <v>#N/A</v>
      </c>
      <c r="H381" t="e">
        <f t="shared" si="65"/>
        <v>#N/A</v>
      </c>
      <c r="I381" t="e">
        <f t="shared" si="65"/>
        <v>#N/A</v>
      </c>
      <c r="J381" t="e">
        <f t="shared" si="65"/>
        <v>#N/A</v>
      </c>
      <c r="K381" t="e">
        <f t="shared" si="65"/>
        <v>#N/A</v>
      </c>
      <c r="L381" t="e">
        <f t="shared" si="65"/>
        <v>#N/A</v>
      </c>
      <c r="M381" t="e">
        <f t="shared" si="65"/>
        <v>#N/A</v>
      </c>
      <c r="N381" t="e">
        <f t="shared" si="65"/>
        <v>#N/A</v>
      </c>
      <c r="O381" t="e">
        <f t="shared" si="65"/>
        <v>#N/A</v>
      </c>
      <c r="P381" t="e">
        <f t="shared" si="65"/>
        <v>#N/A</v>
      </c>
      <c r="Q381" t="e">
        <f t="shared" si="65"/>
        <v>#N/A</v>
      </c>
      <c r="R381" t="e">
        <f t="shared" si="65"/>
        <v>#N/A</v>
      </c>
      <c r="S381" t="e">
        <f t="shared" si="65"/>
        <v>#N/A</v>
      </c>
      <c r="T381" t="e">
        <f t="shared" si="65"/>
        <v>#N/A</v>
      </c>
      <c r="U381" t="e">
        <f t="shared" si="65"/>
        <v>#N/A</v>
      </c>
      <c r="V381" t="e">
        <f t="shared" si="65"/>
        <v>#N/A</v>
      </c>
      <c r="X381" t="e">
        <f t="shared" si="59"/>
        <v>#N/A</v>
      </c>
      <c r="Y381" t="e">
        <f t="shared" si="60"/>
        <v>#N/A</v>
      </c>
      <c r="Z381" t="e">
        <f t="shared" si="61"/>
        <v>#N/A</v>
      </c>
    </row>
    <row r="382" spans="1:26" x14ac:dyDescent="0.2">
      <c r="A382">
        <f t="shared" si="62"/>
        <v>21</v>
      </c>
      <c r="D382" t="e">
        <f t="shared" si="57"/>
        <v>#N/A</v>
      </c>
      <c r="E382" t="e">
        <f t="shared" si="58"/>
        <v>#N/A</v>
      </c>
      <c r="F382" t="e">
        <f t="shared" si="65"/>
        <v>#N/A</v>
      </c>
      <c r="G382" t="e">
        <f t="shared" si="65"/>
        <v>#N/A</v>
      </c>
      <c r="H382" t="e">
        <f t="shared" si="65"/>
        <v>#N/A</v>
      </c>
      <c r="I382" t="e">
        <f t="shared" si="65"/>
        <v>#N/A</v>
      </c>
      <c r="J382" t="e">
        <f t="shared" si="65"/>
        <v>#N/A</v>
      </c>
      <c r="K382" t="e">
        <f t="shared" si="65"/>
        <v>#N/A</v>
      </c>
      <c r="L382" t="e">
        <f t="shared" si="65"/>
        <v>#N/A</v>
      </c>
      <c r="M382" t="e">
        <f t="shared" si="65"/>
        <v>#N/A</v>
      </c>
      <c r="N382" t="e">
        <f t="shared" si="65"/>
        <v>#N/A</v>
      </c>
      <c r="O382" t="e">
        <f t="shared" si="65"/>
        <v>#N/A</v>
      </c>
      <c r="P382" t="e">
        <f t="shared" si="65"/>
        <v>#N/A</v>
      </c>
      <c r="Q382" t="e">
        <f t="shared" si="65"/>
        <v>#N/A</v>
      </c>
      <c r="R382" t="e">
        <f t="shared" si="65"/>
        <v>#N/A</v>
      </c>
      <c r="S382" t="e">
        <f t="shared" si="65"/>
        <v>#N/A</v>
      </c>
      <c r="T382" t="e">
        <f t="shared" si="65"/>
        <v>#N/A</v>
      </c>
      <c r="U382" t="e">
        <f t="shared" si="65"/>
        <v>#N/A</v>
      </c>
      <c r="V382" t="e">
        <f t="shared" si="65"/>
        <v>#N/A</v>
      </c>
      <c r="X382" t="e">
        <f t="shared" si="59"/>
        <v>#N/A</v>
      </c>
      <c r="Y382" t="e">
        <f t="shared" si="60"/>
        <v>#N/A</v>
      </c>
      <c r="Z382" t="e">
        <f t="shared" si="61"/>
        <v>#N/A</v>
      </c>
    </row>
    <row r="383" spans="1:26" x14ac:dyDescent="0.2">
      <c r="A383">
        <f t="shared" si="62"/>
        <v>21</v>
      </c>
      <c r="D383" t="e">
        <f t="shared" si="57"/>
        <v>#N/A</v>
      </c>
      <c r="E383" t="e">
        <f t="shared" si="58"/>
        <v>#N/A</v>
      </c>
      <c r="F383" t="e">
        <f t="shared" si="65"/>
        <v>#N/A</v>
      </c>
      <c r="G383" t="e">
        <f t="shared" si="65"/>
        <v>#N/A</v>
      </c>
      <c r="H383" t="e">
        <f t="shared" si="65"/>
        <v>#N/A</v>
      </c>
      <c r="I383" t="e">
        <f t="shared" si="65"/>
        <v>#N/A</v>
      </c>
      <c r="J383" t="e">
        <f t="shared" si="65"/>
        <v>#N/A</v>
      </c>
      <c r="K383" t="e">
        <f t="shared" si="65"/>
        <v>#N/A</v>
      </c>
      <c r="L383" t="e">
        <f t="shared" si="65"/>
        <v>#N/A</v>
      </c>
      <c r="M383" t="e">
        <f t="shared" si="65"/>
        <v>#N/A</v>
      </c>
      <c r="N383" t="e">
        <f t="shared" si="65"/>
        <v>#N/A</v>
      </c>
      <c r="O383" t="e">
        <f t="shared" si="65"/>
        <v>#N/A</v>
      </c>
      <c r="P383" t="e">
        <f t="shared" si="65"/>
        <v>#N/A</v>
      </c>
      <c r="Q383" t="e">
        <f t="shared" si="65"/>
        <v>#N/A</v>
      </c>
      <c r="R383" t="e">
        <f t="shared" si="65"/>
        <v>#N/A</v>
      </c>
      <c r="S383" t="e">
        <f t="shared" si="65"/>
        <v>#N/A</v>
      </c>
      <c r="T383" t="e">
        <f t="shared" si="65"/>
        <v>#N/A</v>
      </c>
      <c r="U383" t="e">
        <f t="shared" si="65"/>
        <v>#N/A</v>
      </c>
      <c r="V383" t="e">
        <f t="shared" si="65"/>
        <v>#N/A</v>
      </c>
      <c r="X383" t="e">
        <f t="shared" si="59"/>
        <v>#N/A</v>
      </c>
      <c r="Y383" t="e">
        <f t="shared" si="60"/>
        <v>#N/A</v>
      </c>
      <c r="Z383" t="e">
        <f t="shared" si="61"/>
        <v>#N/A</v>
      </c>
    </row>
    <row r="384" spans="1:26" x14ac:dyDescent="0.2">
      <c r="A384">
        <f t="shared" si="62"/>
        <v>21</v>
      </c>
      <c r="D384" t="e">
        <f t="shared" si="57"/>
        <v>#N/A</v>
      </c>
      <c r="E384" t="e">
        <f t="shared" si="58"/>
        <v>#N/A</v>
      </c>
      <c r="F384" t="e">
        <f t="shared" si="65"/>
        <v>#N/A</v>
      </c>
      <c r="G384" t="e">
        <f t="shared" si="65"/>
        <v>#N/A</v>
      </c>
      <c r="H384" t="e">
        <f t="shared" si="65"/>
        <v>#N/A</v>
      </c>
      <c r="I384" t="e">
        <f t="shared" si="65"/>
        <v>#N/A</v>
      </c>
      <c r="J384" t="e">
        <f t="shared" si="65"/>
        <v>#N/A</v>
      </c>
      <c r="K384" t="e">
        <f t="shared" si="65"/>
        <v>#N/A</v>
      </c>
      <c r="L384" t="e">
        <f t="shared" si="65"/>
        <v>#N/A</v>
      </c>
      <c r="M384" t="e">
        <f t="shared" si="65"/>
        <v>#N/A</v>
      </c>
      <c r="N384" t="e">
        <f t="shared" si="65"/>
        <v>#N/A</v>
      </c>
      <c r="O384" t="e">
        <f t="shared" si="65"/>
        <v>#N/A</v>
      </c>
      <c r="P384" t="e">
        <f t="shared" si="65"/>
        <v>#N/A</v>
      </c>
      <c r="Q384" t="e">
        <f t="shared" si="65"/>
        <v>#N/A</v>
      </c>
      <c r="R384" t="e">
        <f t="shared" si="65"/>
        <v>#N/A</v>
      </c>
      <c r="S384" t="e">
        <f t="shared" si="65"/>
        <v>#N/A</v>
      </c>
      <c r="T384" t="e">
        <f t="shared" si="65"/>
        <v>#N/A</v>
      </c>
      <c r="U384" t="e">
        <f t="shared" si="65"/>
        <v>#N/A</v>
      </c>
      <c r="V384" t="e">
        <f t="shared" si="65"/>
        <v>#N/A</v>
      </c>
      <c r="X384" t="e">
        <f t="shared" si="59"/>
        <v>#N/A</v>
      </c>
      <c r="Y384" t="e">
        <f t="shared" si="60"/>
        <v>#N/A</v>
      </c>
      <c r="Z384" t="e">
        <f t="shared" si="61"/>
        <v>#N/A</v>
      </c>
    </row>
    <row r="385" spans="1:26" x14ac:dyDescent="0.2">
      <c r="A385">
        <f t="shared" si="62"/>
        <v>21</v>
      </c>
      <c r="D385" t="e">
        <f t="shared" si="57"/>
        <v>#N/A</v>
      </c>
      <c r="E385" t="e">
        <f t="shared" si="58"/>
        <v>#N/A</v>
      </c>
      <c r="F385" t="e">
        <f t="shared" ref="F385:V400" si="66">F$4*(1+F$3)^(-($A385+52*(F$1-1)))</f>
        <v>#N/A</v>
      </c>
      <c r="G385" t="e">
        <f t="shared" si="66"/>
        <v>#N/A</v>
      </c>
      <c r="H385" t="e">
        <f t="shared" si="66"/>
        <v>#N/A</v>
      </c>
      <c r="I385" t="e">
        <f t="shared" si="66"/>
        <v>#N/A</v>
      </c>
      <c r="J385" t="e">
        <f t="shared" si="66"/>
        <v>#N/A</v>
      </c>
      <c r="K385" t="e">
        <f t="shared" si="66"/>
        <v>#N/A</v>
      </c>
      <c r="L385" t="e">
        <f t="shared" si="66"/>
        <v>#N/A</v>
      </c>
      <c r="M385" t="e">
        <f t="shared" si="66"/>
        <v>#N/A</v>
      </c>
      <c r="N385" t="e">
        <f t="shared" si="66"/>
        <v>#N/A</v>
      </c>
      <c r="O385" t="e">
        <f t="shared" si="66"/>
        <v>#N/A</v>
      </c>
      <c r="P385" t="e">
        <f t="shared" si="66"/>
        <v>#N/A</v>
      </c>
      <c r="Q385" t="e">
        <f t="shared" si="66"/>
        <v>#N/A</v>
      </c>
      <c r="R385" t="e">
        <f t="shared" si="66"/>
        <v>#N/A</v>
      </c>
      <c r="S385" t="e">
        <f t="shared" si="66"/>
        <v>#N/A</v>
      </c>
      <c r="T385" t="e">
        <f t="shared" si="66"/>
        <v>#N/A</v>
      </c>
      <c r="U385" t="e">
        <f t="shared" si="66"/>
        <v>#N/A</v>
      </c>
      <c r="V385" t="e">
        <f t="shared" si="66"/>
        <v>#N/A</v>
      </c>
      <c r="X385" t="e">
        <f t="shared" si="59"/>
        <v>#N/A</v>
      </c>
      <c r="Y385" t="e">
        <f t="shared" si="60"/>
        <v>#N/A</v>
      </c>
      <c r="Z385" t="e">
        <f t="shared" si="61"/>
        <v>#N/A</v>
      </c>
    </row>
    <row r="386" spans="1:26" x14ac:dyDescent="0.2">
      <c r="A386">
        <f t="shared" si="62"/>
        <v>21</v>
      </c>
      <c r="D386" t="e">
        <f t="shared" si="57"/>
        <v>#N/A</v>
      </c>
      <c r="E386" t="e">
        <f t="shared" si="58"/>
        <v>#N/A</v>
      </c>
      <c r="F386" t="e">
        <f t="shared" si="66"/>
        <v>#N/A</v>
      </c>
      <c r="G386" t="e">
        <f t="shared" si="66"/>
        <v>#N/A</v>
      </c>
      <c r="H386" t="e">
        <f t="shared" si="66"/>
        <v>#N/A</v>
      </c>
      <c r="I386" t="e">
        <f t="shared" si="66"/>
        <v>#N/A</v>
      </c>
      <c r="J386" t="e">
        <f t="shared" si="66"/>
        <v>#N/A</v>
      </c>
      <c r="K386" t="e">
        <f t="shared" si="66"/>
        <v>#N/A</v>
      </c>
      <c r="L386" t="e">
        <f t="shared" si="66"/>
        <v>#N/A</v>
      </c>
      <c r="M386" t="e">
        <f t="shared" si="66"/>
        <v>#N/A</v>
      </c>
      <c r="N386" t="e">
        <f t="shared" si="66"/>
        <v>#N/A</v>
      </c>
      <c r="O386" t="e">
        <f t="shared" si="66"/>
        <v>#N/A</v>
      </c>
      <c r="P386" t="e">
        <f t="shared" si="66"/>
        <v>#N/A</v>
      </c>
      <c r="Q386" t="e">
        <f t="shared" si="66"/>
        <v>#N/A</v>
      </c>
      <c r="R386" t="e">
        <f t="shared" si="66"/>
        <v>#N/A</v>
      </c>
      <c r="S386" t="e">
        <f t="shared" si="66"/>
        <v>#N/A</v>
      </c>
      <c r="T386" t="e">
        <f t="shared" si="66"/>
        <v>#N/A</v>
      </c>
      <c r="U386" t="e">
        <f t="shared" si="66"/>
        <v>#N/A</v>
      </c>
      <c r="V386" t="e">
        <f t="shared" si="66"/>
        <v>#N/A</v>
      </c>
      <c r="X386" t="e">
        <f t="shared" si="59"/>
        <v>#N/A</v>
      </c>
      <c r="Y386" t="e">
        <f t="shared" si="60"/>
        <v>#N/A</v>
      </c>
      <c r="Z386" t="e">
        <f t="shared" si="61"/>
        <v>#N/A</v>
      </c>
    </row>
    <row r="387" spans="1:26" x14ac:dyDescent="0.2">
      <c r="A387">
        <f t="shared" si="62"/>
        <v>21</v>
      </c>
      <c r="D387" t="e">
        <f t="shared" si="57"/>
        <v>#N/A</v>
      </c>
      <c r="E387" t="e">
        <f t="shared" si="58"/>
        <v>#N/A</v>
      </c>
      <c r="F387" t="e">
        <f t="shared" si="66"/>
        <v>#N/A</v>
      </c>
      <c r="G387" t="e">
        <f t="shared" si="66"/>
        <v>#N/A</v>
      </c>
      <c r="H387" t="e">
        <f t="shared" si="66"/>
        <v>#N/A</v>
      </c>
      <c r="I387" t="e">
        <f t="shared" si="66"/>
        <v>#N/A</v>
      </c>
      <c r="J387" t="e">
        <f t="shared" si="66"/>
        <v>#N/A</v>
      </c>
      <c r="K387" t="e">
        <f t="shared" si="66"/>
        <v>#N/A</v>
      </c>
      <c r="L387" t="e">
        <f t="shared" si="66"/>
        <v>#N/A</v>
      </c>
      <c r="M387" t="e">
        <f t="shared" si="66"/>
        <v>#N/A</v>
      </c>
      <c r="N387" t="e">
        <f t="shared" si="66"/>
        <v>#N/A</v>
      </c>
      <c r="O387" t="e">
        <f t="shared" si="66"/>
        <v>#N/A</v>
      </c>
      <c r="P387" t="e">
        <f t="shared" si="66"/>
        <v>#N/A</v>
      </c>
      <c r="Q387" t="e">
        <f t="shared" si="66"/>
        <v>#N/A</v>
      </c>
      <c r="R387" t="e">
        <f t="shared" si="66"/>
        <v>#N/A</v>
      </c>
      <c r="S387" t="e">
        <f t="shared" si="66"/>
        <v>#N/A</v>
      </c>
      <c r="T387" t="e">
        <f t="shared" si="66"/>
        <v>#N/A</v>
      </c>
      <c r="U387" t="e">
        <f t="shared" si="66"/>
        <v>#N/A</v>
      </c>
      <c r="V387" t="e">
        <f t="shared" si="66"/>
        <v>#N/A</v>
      </c>
      <c r="X387" t="e">
        <f t="shared" si="59"/>
        <v>#N/A</v>
      </c>
      <c r="Y387" t="e">
        <f t="shared" si="60"/>
        <v>#N/A</v>
      </c>
      <c r="Z387" t="e">
        <f t="shared" si="61"/>
        <v>#N/A</v>
      </c>
    </row>
    <row r="388" spans="1:26" x14ac:dyDescent="0.2">
      <c r="A388">
        <f t="shared" si="62"/>
        <v>21</v>
      </c>
      <c r="D388" t="e">
        <f t="shared" si="57"/>
        <v>#N/A</v>
      </c>
      <c r="E388" t="e">
        <f t="shared" si="58"/>
        <v>#N/A</v>
      </c>
      <c r="F388" t="e">
        <f t="shared" si="66"/>
        <v>#N/A</v>
      </c>
      <c r="G388" t="e">
        <f t="shared" si="66"/>
        <v>#N/A</v>
      </c>
      <c r="H388" t="e">
        <f t="shared" si="66"/>
        <v>#N/A</v>
      </c>
      <c r="I388" t="e">
        <f t="shared" si="66"/>
        <v>#N/A</v>
      </c>
      <c r="J388" t="e">
        <f t="shared" si="66"/>
        <v>#N/A</v>
      </c>
      <c r="K388" t="e">
        <f t="shared" si="66"/>
        <v>#N/A</v>
      </c>
      <c r="L388" t="e">
        <f t="shared" si="66"/>
        <v>#N/A</v>
      </c>
      <c r="M388" t="e">
        <f t="shared" si="66"/>
        <v>#N/A</v>
      </c>
      <c r="N388" t="e">
        <f t="shared" si="66"/>
        <v>#N/A</v>
      </c>
      <c r="O388" t="e">
        <f t="shared" si="66"/>
        <v>#N/A</v>
      </c>
      <c r="P388" t="e">
        <f t="shared" si="66"/>
        <v>#N/A</v>
      </c>
      <c r="Q388" t="e">
        <f t="shared" si="66"/>
        <v>#N/A</v>
      </c>
      <c r="R388" t="e">
        <f t="shared" si="66"/>
        <v>#N/A</v>
      </c>
      <c r="S388" t="e">
        <f t="shared" si="66"/>
        <v>#N/A</v>
      </c>
      <c r="T388" t="e">
        <f t="shared" si="66"/>
        <v>#N/A</v>
      </c>
      <c r="U388" t="e">
        <f t="shared" si="66"/>
        <v>#N/A</v>
      </c>
      <c r="V388" t="e">
        <f t="shared" si="66"/>
        <v>#N/A</v>
      </c>
      <c r="X388" t="e">
        <f t="shared" si="59"/>
        <v>#N/A</v>
      </c>
      <c r="Y388" t="e">
        <f t="shared" si="60"/>
        <v>#N/A</v>
      </c>
      <c r="Z388" t="e">
        <f t="shared" si="61"/>
        <v>#N/A</v>
      </c>
    </row>
    <row r="389" spans="1:26" x14ac:dyDescent="0.2">
      <c r="A389">
        <f t="shared" si="62"/>
        <v>21</v>
      </c>
      <c r="D389" t="e">
        <f t="shared" si="57"/>
        <v>#N/A</v>
      </c>
      <c r="E389" t="e">
        <f t="shared" si="58"/>
        <v>#N/A</v>
      </c>
      <c r="F389" t="e">
        <f t="shared" si="66"/>
        <v>#N/A</v>
      </c>
      <c r="G389" t="e">
        <f t="shared" si="66"/>
        <v>#N/A</v>
      </c>
      <c r="H389" t="e">
        <f t="shared" si="66"/>
        <v>#N/A</v>
      </c>
      <c r="I389" t="e">
        <f t="shared" si="66"/>
        <v>#N/A</v>
      </c>
      <c r="J389" t="e">
        <f t="shared" si="66"/>
        <v>#N/A</v>
      </c>
      <c r="K389" t="e">
        <f t="shared" si="66"/>
        <v>#N/A</v>
      </c>
      <c r="L389" t="e">
        <f t="shared" si="66"/>
        <v>#N/A</v>
      </c>
      <c r="M389" t="e">
        <f t="shared" si="66"/>
        <v>#N/A</v>
      </c>
      <c r="N389" t="e">
        <f t="shared" si="66"/>
        <v>#N/A</v>
      </c>
      <c r="O389" t="e">
        <f t="shared" si="66"/>
        <v>#N/A</v>
      </c>
      <c r="P389" t="e">
        <f t="shared" si="66"/>
        <v>#N/A</v>
      </c>
      <c r="Q389" t="e">
        <f t="shared" si="66"/>
        <v>#N/A</v>
      </c>
      <c r="R389" t="e">
        <f t="shared" si="66"/>
        <v>#N/A</v>
      </c>
      <c r="S389" t="e">
        <f t="shared" si="66"/>
        <v>#N/A</v>
      </c>
      <c r="T389" t="e">
        <f t="shared" si="66"/>
        <v>#N/A</v>
      </c>
      <c r="U389" t="e">
        <f t="shared" si="66"/>
        <v>#N/A</v>
      </c>
      <c r="V389" t="e">
        <f t="shared" si="66"/>
        <v>#N/A</v>
      </c>
      <c r="X389" t="e">
        <f t="shared" si="59"/>
        <v>#N/A</v>
      </c>
      <c r="Y389" t="e">
        <f t="shared" si="60"/>
        <v>#N/A</v>
      </c>
      <c r="Z389" t="e">
        <f t="shared" si="61"/>
        <v>#N/A</v>
      </c>
    </row>
    <row r="390" spans="1:26" x14ac:dyDescent="0.2">
      <c r="A390">
        <f t="shared" si="62"/>
        <v>21</v>
      </c>
      <c r="D390" t="e">
        <f t="shared" si="57"/>
        <v>#N/A</v>
      </c>
      <c r="E390" t="e">
        <f t="shared" si="58"/>
        <v>#N/A</v>
      </c>
      <c r="F390" t="e">
        <f t="shared" si="66"/>
        <v>#N/A</v>
      </c>
      <c r="G390" t="e">
        <f t="shared" si="66"/>
        <v>#N/A</v>
      </c>
      <c r="H390" t="e">
        <f t="shared" si="66"/>
        <v>#N/A</v>
      </c>
      <c r="I390" t="e">
        <f t="shared" si="66"/>
        <v>#N/A</v>
      </c>
      <c r="J390" t="e">
        <f t="shared" si="66"/>
        <v>#N/A</v>
      </c>
      <c r="K390" t="e">
        <f t="shared" si="66"/>
        <v>#N/A</v>
      </c>
      <c r="L390" t="e">
        <f t="shared" si="66"/>
        <v>#N/A</v>
      </c>
      <c r="M390" t="e">
        <f t="shared" si="66"/>
        <v>#N/A</v>
      </c>
      <c r="N390" t="e">
        <f t="shared" si="66"/>
        <v>#N/A</v>
      </c>
      <c r="O390" t="e">
        <f t="shared" si="66"/>
        <v>#N/A</v>
      </c>
      <c r="P390" t="e">
        <f t="shared" si="66"/>
        <v>#N/A</v>
      </c>
      <c r="Q390" t="e">
        <f t="shared" si="66"/>
        <v>#N/A</v>
      </c>
      <c r="R390" t="e">
        <f t="shared" si="66"/>
        <v>#N/A</v>
      </c>
      <c r="S390" t="e">
        <f t="shared" si="66"/>
        <v>#N/A</v>
      </c>
      <c r="T390" t="e">
        <f t="shared" si="66"/>
        <v>#N/A</v>
      </c>
      <c r="U390" t="e">
        <f t="shared" si="66"/>
        <v>#N/A</v>
      </c>
      <c r="V390" t="e">
        <f t="shared" si="66"/>
        <v>#N/A</v>
      </c>
      <c r="X390" t="e">
        <f t="shared" si="59"/>
        <v>#N/A</v>
      </c>
      <c r="Y390" t="e">
        <f t="shared" si="60"/>
        <v>#N/A</v>
      </c>
      <c r="Z390" t="e">
        <f t="shared" si="61"/>
        <v>#N/A</v>
      </c>
    </row>
    <row r="391" spans="1:26" x14ac:dyDescent="0.2">
      <c r="A391">
        <f t="shared" si="62"/>
        <v>20</v>
      </c>
      <c r="D391" t="e">
        <f t="shared" si="57"/>
        <v>#N/A</v>
      </c>
      <c r="E391" t="e">
        <f t="shared" si="58"/>
        <v>#N/A</v>
      </c>
      <c r="F391" t="e">
        <f t="shared" si="66"/>
        <v>#N/A</v>
      </c>
      <c r="G391" t="e">
        <f t="shared" si="66"/>
        <v>#N/A</v>
      </c>
      <c r="H391" t="e">
        <f t="shared" si="66"/>
        <v>#N/A</v>
      </c>
      <c r="I391" t="e">
        <f t="shared" si="66"/>
        <v>#N/A</v>
      </c>
      <c r="J391" t="e">
        <f t="shared" si="66"/>
        <v>#N/A</v>
      </c>
      <c r="K391" t="e">
        <f t="shared" si="66"/>
        <v>#N/A</v>
      </c>
      <c r="L391" t="e">
        <f t="shared" si="66"/>
        <v>#N/A</v>
      </c>
      <c r="M391" t="e">
        <f t="shared" si="66"/>
        <v>#N/A</v>
      </c>
      <c r="N391" t="e">
        <f t="shared" si="66"/>
        <v>#N/A</v>
      </c>
      <c r="O391" t="e">
        <f t="shared" si="66"/>
        <v>#N/A</v>
      </c>
      <c r="P391" t="e">
        <f t="shared" si="66"/>
        <v>#N/A</v>
      </c>
      <c r="Q391" t="e">
        <f t="shared" si="66"/>
        <v>#N/A</v>
      </c>
      <c r="R391" t="e">
        <f t="shared" si="66"/>
        <v>#N/A</v>
      </c>
      <c r="S391" t="e">
        <f t="shared" si="66"/>
        <v>#N/A</v>
      </c>
      <c r="T391" t="e">
        <f t="shared" si="66"/>
        <v>#N/A</v>
      </c>
      <c r="U391" t="e">
        <f t="shared" si="66"/>
        <v>#N/A</v>
      </c>
      <c r="V391" t="e">
        <f t="shared" si="66"/>
        <v>#N/A</v>
      </c>
      <c r="X391" t="e">
        <f t="shared" si="59"/>
        <v>#N/A</v>
      </c>
      <c r="Y391" t="e">
        <f t="shared" si="60"/>
        <v>#N/A</v>
      </c>
      <c r="Z391" t="e">
        <f t="shared" si="61"/>
        <v>#N/A</v>
      </c>
    </row>
    <row r="392" spans="1:26" x14ac:dyDescent="0.2">
      <c r="A392">
        <f t="shared" si="62"/>
        <v>20</v>
      </c>
      <c r="D392" t="e">
        <f t="shared" ref="D392:D455" si="67">D$4*(1+D$3)^(-$A392*D$1)</f>
        <v>#N/A</v>
      </c>
      <c r="E392" t="e">
        <f t="shared" ref="E392:T455" si="68">E$4*(1+E$3)^(-($A392+52*(E$1-1)))</f>
        <v>#N/A</v>
      </c>
      <c r="F392" t="e">
        <f t="shared" si="68"/>
        <v>#N/A</v>
      </c>
      <c r="G392" t="e">
        <f t="shared" si="68"/>
        <v>#N/A</v>
      </c>
      <c r="H392" t="e">
        <f t="shared" si="68"/>
        <v>#N/A</v>
      </c>
      <c r="I392" t="e">
        <f t="shared" si="68"/>
        <v>#N/A</v>
      </c>
      <c r="J392" t="e">
        <f t="shared" si="68"/>
        <v>#N/A</v>
      </c>
      <c r="K392" t="e">
        <f t="shared" si="68"/>
        <v>#N/A</v>
      </c>
      <c r="L392" t="e">
        <f t="shared" si="68"/>
        <v>#N/A</v>
      </c>
      <c r="M392" t="e">
        <f t="shared" si="68"/>
        <v>#N/A</v>
      </c>
      <c r="N392" t="e">
        <f t="shared" si="68"/>
        <v>#N/A</v>
      </c>
      <c r="O392" t="e">
        <f t="shared" si="68"/>
        <v>#N/A</v>
      </c>
      <c r="P392" t="e">
        <f t="shared" si="68"/>
        <v>#N/A</v>
      </c>
      <c r="Q392" t="e">
        <f t="shared" si="68"/>
        <v>#N/A</v>
      </c>
      <c r="R392" t="e">
        <f t="shared" si="68"/>
        <v>#N/A</v>
      </c>
      <c r="S392" t="e">
        <f t="shared" si="68"/>
        <v>#N/A</v>
      </c>
      <c r="T392" t="e">
        <f t="shared" si="68"/>
        <v>#N/A</v>
      </c>
      <c r="U392" t="e">
        <f t="shared" si="66"/>
        <v>#N/A</v>
      </c>
      <c r="V392" t="e">
        <f t="shared" si="66"/>
        <v>#N/A</v>
      </c>
      <c r="X392" t="e">
        <f t="shared" ref="X392:X455" si="69">100*(1+F$3)^(-($A392+52*(F$1-1)))</f>
        <v>#N/A</v>
      </c>
      <c r="Y392" t="e">
        <f t="shared" ref="Y392:Y455" si="70">100*(1+L$3)^(-($A392+52*(L$1-1)))</f>
        <v>#N/A</v>
      </c>
      <c r="Z392" t="e">
        <f t="shared" ref="Z392:Z455" si="71">100*(1+V$3)^(-($A392+52*(V$1-1)))</f>
        <v>#N/A</v>
      </c>
    </row>
    <row r="393" spans="1:26" x14ac:dyDescent="0.2">
      <c r="A393">
        <f t="shared" si="62"/>
        <v>20</v>
      </c>
      <c r="D393" t="e">
        <f t="shared" si="67"/>
        <v>#N/A</v>
      </c>
      <c r="E393" t="e">
        <f t="shared" si="68"/>
        <v>#N/A</v>
      </c>
      <c r="F393" t="e">
        <f t="shared" si="66"/>
        <v>#N/A</v>
      </c>
      <c r="G393" t="e">
        <f t="shared" si="66"/>
        <v>#N/A</v>
      </c>
      <c r="H393" t="e">
        <f t="shared" si="66"/>
        <v>#N/A</v>
      </c>
      <c r="I393" t="e">
        <f t="shared" si="66"/>
        <v>#N/A</v>
      </c>
      <c r="J393" t="e">
        <f t="shared" si="66"/>
        <v>#N/A</v>
      </c>
      <c r="K393" t="e">
        <f t="shared" si="66"/>
        <v>#N/A</v>
      </c>
      <c r="L393" t="e">
        <f t="shared" si="66"/>
        <v>#N/A</v>
      </c>
      <c r="M393" t="e">
        <f t="shared" si="66"/>
        <v>#N/A</v>
      </c>
      <c r="N393" t="e">
        <f t="shared" si="66"/>
        <v>#N/A</v>
      </c>
      <c r="O393" t="e">
        <f t="shared" si="66"/>
        <v>#N/A</v>
      </c>
      <c r="P393" t="e">
        <f t="shared" si="66"/>
        <v>#N/A</v>
      </c>
      <c r="Q393" t="e">
        <f t="shared" si="66"/>
        <v>#N/A</v>
      </c>
      <c r="R393" t="e">
        <f t="shared" si="66"/>
        <v>#N/A</v>
      </c>
      <c r="S393" t="e">
        <f t="shared" si="66"/>
        <v>#N/A</v>
      </c>
      <c r="T393" t="e">
        <f t="shared" si="66"/>
        <v>#N/A</v>
      </c>
      <c r="U393" t="e">
        <f t="shared" si="66"/>
        <v>#N/A</v>
      </c>
      <c r="V393" t="e">
        <f t="shared" si="66"/>
        <v>#N/A</v>
      </c>
      <c r="X393" t="e">
        <f t="shared" si="69"/>
        <v>#N/A</v>
      </c>
      <c r="Y393" t="e">
        <f t="shared" si="70"/>
        <v>#N/A</v>
      </c>
      <c r="Z393" t="e">
        <f t="shared" si="71"/>
        <v>#N/A</v>
      </c>
    </row>
    <row r="394" spans="1:26" x14ac:dyDescent="0.2">
      <c r="A394">
        <f t="shared" si="62"/>
        <v>20</v>
      </c>
      <c r="D394" t="e">
        <f t="shared" si="67"/>
        <v>#N/A</v>
      </c>
      <c r="E394" t="e">
        <f t="shared" si="68"/>
        <v>#N/A</v>
      </c>
      <c r="F394" t="e">
        <f t="shared" si="66"/>
        <v>#N/A</v>
      </c>
      <c r="G394" t="e">
        <f t="shared" si="66"/>
        <v>#N/A</v>
      </c>
      <c r="H394" t="e">
        <f t="shared" si="66"/>
        <v>#N/A</v>
      </c>
      <c r="I394" t="e">
        <f t="shared" si="66"/>
        <v>#N/A</v>
      </c>
      <c r="J394" t="e">
        <f t="shared" si="66"/>
        <v>#N/A</v>
      </c>
      <c r="K394" t="e">
        <f t="shared" si="66"/>
        <v>#N/A</v>
      </c>
      <c r="L394" t="e">
        <f t="shared" si="66"/>
        <v>#N/A</v>
      </c>
      <c r="M394" t="e">
        <f t="shared" si="66"/>
        <v>#N/A</v>
      </c>
      <c r="N394" t="e">
        <f t="shared" si="66"/>
        <v>#N/A</v>
      </c>
      <c r="O394" t="e">
        <f t="shared" si="66"/>
        <v>#N/A</v>
      </c>
      <c r="P394" t="e">
        <f t="shared" si="66"/>
        <v>#N/A</v>
      </c>
      <c r="Q394" t="e">
        <f t="shared" si="66"/>
        <v>#N/A</v>
      </c>
      <c r="R394" t="e">
        <f t="shared" si="66"/>
        <v>#N/A</v>
      </c>
      <c r="S394" t="e">
        <f t="shared" si="66"/>
        <v>#N/A</v>
      </c>
      <c r="T394" t="e">
        <f t="shared" si="66"/>
        <v>#N/A</v>
      </c>
      <c r="U394" t="e">
        <f t="shared" si="66"/>
        <v>#N/A</v>
      </c>
      <c r="V394" t="e">
        <f t="shared" si="66"/>
        <v>#N/A</v>
      </c>
      <c r="X394" t="e">
        <f t="shared" si="69"/>
        <v>#N/A</v>
      </c>
      <c r="Y394" t="e">
        <f t="shared" si="70"/>
        <v>#N/A</v>
      </c>
      <c r="Z394" t="e">
        <f t="shared" si="71"/>
        <v>#N/A</v>
      </c>
    </row>
    <row r="395" spans="1:26" x14ac:dyDescent="0.2">
      <c r="A395">
        <f t="shared" si="62"/>
        <v>20</v>
      </c>
      <c r="D395" t="e">
        <f t="shared" si="67"/>
        <v>#N/A</v>
      </c>
      <c r="E395" t="e">
        <f t="shared" si="68"/>
        <v>#N/A</v>
      </c>
      <c r="F395" t="e">
        <f t="shared" si="66"/>
        <v>#N/A</v>
      </c>
      <c r="G395" t="e">
        <f t="shared" si="66"/>
        <v>#N/A</v>
      </c>
      <c r="H395" t="e">
        <f t="shared" si="66"/>
        <v>#N/A</v>
      </c>
      <c r="I395" t="e">
        <f t="shared" si="66"/>
        <v>#N/A</v>
      </c>
      <c r="J395" t="e">
        <f t="shared" si="66"/>
        <v>#N/A</v>
      </c>
      <c r="K395" t="e">
        <f t="shared" si="66"/>
        <v>#N/A</v>
      </c>
      <c r="L395" t="e">
        <f t="shared" si="66"/>
        <v>#N/A</v>
      </c>
      <c r="M395" t="e">
        <f t="shared" si="66"/>
        <v>#N/A</v>
      </c>
      <c r="N395" t="e">
        <f t="shared" si="66"/>
        <v>#N/A</v>
      </c>
      <c r="O395" t="e">
        <f t="shared" si="66"/>
        <v>#N/A</v>
      </c>
      <c r="P395" t="e">
        <f t="shared" si="66"/>
        <v>#N/A</v>
      </c>
      <c r="Q395" t="e">
        <f t="shared" si="66"/>
        <v>#N/A</v>
      </c>
      <c r="R395" t="e">
        <f t="shared" si="66"/>
        <v>#N/A</v>
      </c>
      <c r="S395" t="e">
        <f t="shared" si="66"/>
        <v>#N/A</v>
      </c>
      <c r="T395" t="e">
        <f t="shared" si="66"/>
        <v>#N/A</v>
      </c>
      <c r="U395" t="e">
        <f t="shared" si="66"/>
        <v>#N/A</v>
      </c>
      <c r="V395" t="e">
        <f t="shared" si="66"/>
        <v>#N/A</v>
      </c>
      <c r="X395" t="e">
        <f t="shared" si="69"/>
        <v>#N/A</v>
      </c>
      <c r="Y395" t="e">
        <f t="shared" si="70"/>
        <v>#N/A</v>
      </c>
      <c r="Z395" t="e">
        <f t="shared" si="71"/>
        <v>#N/A</v>
      </c>
    </row>
    <row r="396" spans="1:26" x14ac:dyDescent="0.2">
      <c r="A396">
        <f t="shared" si="62"/>
        <v>20</v>
      </c>
      <c r="D396" t="e">
        <f t="shared" si="67"/>
        <v>#N/A</v>
      </c>
      <c r="E396" t="e">
        <f t="shared" si="68"/>
        <v>#N/A</v>
      </c>
      <c r="F396" t="e">
        <f t="shared" si="66"/>
        <v>#N/A</v>
      </c>
      <c r="G396" t="e">
        <f t="shared" si="66"/>
        <v>#N/A</v>
      </c>
      <c r="H396" t="e">
        <f t="shared" si="66"/>
        <v>#N/A</v>
      </c>
      <c r="I396" t="e">
        <f t="shared" si="66"/>
        <v>#N/A</v>
      </c>
      <c r="J396" t="e">
        <f t="shared" si="66"/>
        <v>#N/A</v>
      </c>
      <c r="K396" t="e">
        <f t="shared" si="66"/>
        <v>#N/A</v>
      </c>
      <c r="L396" t="e">
        <f t="shared" si="66"/>
        <v>#N/A</v>
      </c>
      <c r="M396" t="e">
        <f t="shared" si="66"/>
        <v>#N/A</v>
      </c>
      <c r="N396" t="e">
        <f t="shared" si="66"/>
        <v>#N/A</v>
      </c>
      <c r="O396" t="e">
        <f t="shared" si="66"/>
        <v>#N/A</v>
      </c>
      <c r="P396" t="e">
        <f t="shared" si="66"/>
        <v>#N/A</v>
      </c>
      <c r="Q396" t="e">
        <f t="shared" si="66"/>
        <v>#N/A</v>
      </c>
      <c r="R396" t="e">
        <f t="shared" si="66"/>
        <v>#N/A</v>
      </c>
      <c r="S396" t="e">
        <f t="shared" si="66"/>
        <v>#N/A</v>
      </c>
      <c r="T396" t="e">
        <f t="shared" si="66"/>
        <v>#N/A</v>
      </c>
      <c r="U396" t="e">
        <f t="shared" si="66"/>
        <v>#N/A</v>
      </c>
      <c r="V396" t="e">
        <f t="shared" si="66"/>
        <v>#N/A</v>
      </c>
      <c r="X396" t="e">
        <f t="shared" si="69"/>
        <v>#N/A</v>
      </c>
      <c r="Y396" t="e">
        <f t="shared" si="70"/>
        <v>#N/A</v>
      </c>
      <c r="Z396" t="e">
        <f t="shared" si="71"/>
        <v>#N/A</v>
      </c>
    </row>
    <row r="397" spans="1:26" x14ac:dyDescent="0.2">
      <c r="A397">
        <f t="shared" si="62"/>
        <v>20</v>
      </c>
      <c r="D397" t="e">
        <f t="shared" si="67"/>
        <v>#N/A</v>
      </c>
      <c r="E397" t="e">
        <f t="shared" si="68"/>
        <v>#N/A</v>
      </c>
      <c r="F397" t="e">
        <f t="shared" si="66"/>
        <v>#N/A</v>
      </c>
      <c r="G397" t="e">
        <f t="shared" si="66"/>
        <v>#N/A</v>
      </c>
      <c r="H397" t="e">
        <f t="shared" si="66"/>
        <v>#N/A</v>
      </c>
      <c r="I397" t="e">
        <f t="shared" si="66"/>
        <v>#N/A</v>
      </c>
      <c r="J397" t="e">
        <f t="shared" si="66"/>
        <v>#N/A</v>
      </c>
      <c r="K397" t="e">
        <f t="shared" si="66"/>
        <v>#N/A</v>
      </c>
      <c r="L397" t="e">
        <f t="shared" si="66"/>
        <v>#N/A</v>
      </c>
      <c r="M397" t="e">
        <f t="shared" si="66"/>
        <v>#N/A</v>
      </c>
      <c r="N397" t="e">
        <f t="shared" si="66"/>
        <v>#N/A</v>
      </c>
      <c r="O397" t="e">
        <f t="shared" si="66"/>
        <v>#N/A</v>
      </c>
      <c r="P397" t="e">
        <f t="shared" si="66"/>
        <v>#N/A</v>
      </c>
      <c r="Q397" t="e">
        <f t="shared" si="66"/>
        <v>#N/A</v>
      </c>
      <c r="R397" t="e">
        <f t="shared" si="66"/>
        <v>#N/A</v>
      </c>
      <c r="S397" t="e">
        <f t="shared" si="66"/>
        <v>#N/A</v>
      </c>
      <c r="T397" t="e">
        <f t="shared" si="66"/>
        <v>#N/A</v>
      </c>
      <c r="U397" t="e">
        <f t="shared" si="66"/>
        <v>#N/A</v>
      </c>
      <c r="V397" t="e">
        <f t="shared" si="66"/>
        <v>#N/A</v>
      </c>
      <c r="X397" t="e">
        <f t="shared" si="69"/>
        <v>#N/A</v>
      </c>
      <c r="Y397" t="e">
        <f t="shared" si="70"/>
        <v>#N/A</v>
      </c>
      <c r="Z397" t="e">
        <f t="shared" si="71"/>
        <v>#N/A</v>
      </c>
    </row>
    <row r="398" spans="1:26" x14ac:dyDescent="0.2">
      <c r="A398">
        <f t="shared" si="62"/>
        <v>20</v>
      </c>
      <c r="D398" t="e">
        <f t="shared" si="67"/>
        <v>#N/A</v>
      </c>
      <c r="E398" t="e">
        <f t="shared" si="68"/>
        <v>#N/A</v>
      </c>
      <c r="F398" t="e">
        <f t="shared" si="66"/>
        <v>#N/A</v>
      </c>
      <c r="G398" t="e">
        <f t="shared" si="66"/>
        <v>#N/A</v>
      </c>
      <c r="H398" t="e">
        <f t="shared" si="66"/>
        <v>#N/A</v>
      </c>
      <c r="I398" t="e">
        <f t="shared" si="66"/>
        <v>#N/A</v>
      </c>
      <c r="J398" t="e">
        <f t="shared" si="66"/>
        <v>#N/A</v>
      </c>
      <c r="K398" t="e">
        <f t="shared" si="66"/>
        <v>#N/A</v>
      </c>
      <c r="L398" t="e">
        <f t="shared" si="66"/>
        <v>#N/A</v>
      </c>
      <c r="M398" t="e">
        <f t="shared" si="66"/>
        <v>#N/A</v>
      </c>
      <c r="N398" t="e">
        <f t="shared" si="66"/>
        <v>#N/A</v>
      </c>
      <c r="O398" t="e">
        <f t="shared" si="66"/>
        <v>#N/A</v>
      </c>
      <c r="P398" t="e">
        <f t="shared" si="66"/>
        <v>#N/A</v>
      </c>
      <c r="Q398" t="e">
        <f t="shared" si="66"/>
        <v>#N/A</v>
      </c>
      <c r="R398" t="e">
        <f t="shared" si="66"/>
        <v>#N/A</v>
      </c>
      <c r="S398" t="e">
        <f t="shared" si="66"/>
        <v>#N/A</v>
      </c>
      <c r="T398" t="e">
        <f t="shared" si="66"/>
        <v>#N/A</v>
      </c>
      <c r="U398" t="e">
        <f t="shared" si="66"/>
        <v>#N/A</v>
      </c>
      <c r="V398" t="e">
        <f t="shared" si="66"/>
        <v>#N/A</v>
      </c>
      <c r="X398" t="e">
        <f t="shared" si="69"/>
        <v>#N/A</v>
      </c>
      <c r="Y398" t="e">
        <f t="shared" si="70"/>
        <v>#N/A</v>
      </c>
      <c r="Z398" t="e">
        <f t="shared" si="71"/>
        <v>#N/A</v>
      </c>
    </row>
    <row r="399" spans="1:26" x14ac:dyDescent="0.2">
      <c r="A399">
        <f t="shared" si="62"/>
        <v>20</v>
      </c>
      <c r="D399" t="e">
        <f t="shared" si="67"/>
        <v>#N/A</v>
      </c>
      <c r="E399" t="e">
        <f t="shared" si="68"/>
        <v>#N/A</v>
      </c>
      <c r="F399" t="e">
        <f t="shared" si="66"/>
        <v>#N/A</v>
      </c>
      <c r="G399" t="e">
        <f t="shared" si="66"/>
        <v>#N/A</v>
      </c>
      <c r="H399" t="e">
        <f t="shared" si="66"/>
        <v>#N/A</v>
      </c>
      <c r="I399" t="e">
        <f t="shared" si="66"/>
        <v>#N/A</v>
      </c>
      <c r="J399" t="e">
        <f t="shared" si="66"/>
        <v>#N/A</v>
      </c>
      <c r="K399" t="e">
        <f t="shared" si="66"/>
        <v>#N/A</v>
      </c>
      <c r="L399" t="e">
        <f t="shared" si="66"/>
        <v>#N/A</v>
      </c>
      <c r="M399" t="e">
        <f t="shared" si="66"/>
        <v>#N/A</v>
      </c>
      <c r="N399" t="e">
        <f t="shared" si="66"/>
        <v>#N/A</v>
      </c>
      <c r="O399" t="e">
        <f t="shared" si="66"/>
        <v>#N/A</v>
      </c>
      <c r="P399" t="e">
        <f t="shared" si="66"/>
        <v>#N/A</v>
      </c>
      <c r="Q399" t="e">
        <f t="shared" si="66"/>
        <v>#N/A</v>
      </c>
      <c r="R399" t="e">
        <f t="shared" si="66"/>
        <v>#N/A</v>
      </c>
      <c r="S399" t="e">
        <f t="shared" si="66"/>
        <v>#N/A</v>
      </c>
      <c r="T399" t="e">
        <f t="shared" si="66"/>
        <v>#N/A</v>
      </c>
      <c r="U399" t="e">
        <f t="shared" si="66"/>
        <v>#N/A</v>
      </c>
      <c r="V399" t="e">
        <f t="shared" si="66"/>
        <v>#N/A</v>
      </c>
      <c r="X399" t="e">
        <f t="shared" si="69"/>
        <v>#N/A</v>
      </c>
      <c r="Y399" t="e">
        <f t="shared" si="70"/>
        <v>#N/A</v>
      </c>
      <c r="Z399" t="e">
        <f t="shared" si="71"/>
        <v>#N/A</v>
      </c>
    </row>
    <row r="400" spans="1:26" x14ac:dyDescent="0.2">
      <c r="A400">
        <f t="shared" si="62"/>
        <v>20</v>
      </c>
      <c r="D400" t="e">
        <f t="shared" si="67"/>
        <v>#N/A</v>
      </c>
      <c r="E400" t="e">
        <f t="shared" si="68"/>
        <v>#N/A</v>
      </c>
      <c r="F400" t="e">
        <f t="shared" si="66"/>
        <v>#N/A</v>
      </c>
      <c r="G400" t="e">
        <f t="shared" si="66"/>
        <v>#N/A</v>
      </c>
      <c r="H400" t="e">
        <f t="shared" si="66"/>
        <v>#N/A</v>
      </c>
      <c r="I400" t="e">
        <f t="shared" si="66"/>
        <v>#N/A</v>
      </c>
      <c r="J400" t="e">
        <f t="shared" si="66"/>
        <v>#N/A</v>
      </c>
      <c r="K400" t="e">
        <f t="shared" si="66"/>
        <v>#N/A</v>
      </c>
      <c r="L400" t="e">
        <f t="shared" si="66"/>
        <v>#N/A</v>
      </c>
      <c r="M400" t="e">
        <f t="shared" si="66"/>
        <v>#N/A</v>
      </c>
      <c r="N400" t="e">
        <f t="shared" si="66"/>
        <v>#N/A</v>
      </c>
      <c r="O400" t="e">
        <f t="shared" si="66"/>
        <v>#N/A</v>
      </c>
      <c r="P400" t="e">
        <f t="shared" si="66"/>
        <v>#N/A</v>
      </c>
      <c r="Q400" t="e">
        <f t="shared" si="66"/>
        <v>#N/A</v>
      </c>
      <c r="R400" t="e">
        <f t="shared" si="66"/>
        <v>#N/A</v>
      </c>
      <c r="S400" t="e">
        <f t="shared" si="66"/>
        <v>#N/A</v>
      </c>
      <c r="T400" t="e">
        <f t="shared" si="66"/>
        <v>#N/A</v>
      </c>
      <c r="U400" t="e">
        <f t="shared" ref="F400:V415" si="72">U$4*(1+U$3)^(-($A400+52*(U$1-1)))</f>
        <v>#N/A</v>
      </c>
      <c r="V400" t="e">
        <f t="shared" si="72"/>
        <v>#N/A</v>
      </c>
      <c r="X400" t="e">
        <f t="shared" si="69"/>
        <v>#N/A</v>
      </c>
      <c r="Y400" t="e">
        <f t="shared" si="70"/>
        <v>#N/A</v>
      </c>
      <c r="Z400" t="e">
        <f t="shared" si="71"/>
        <v>#N/A</v>
      </c>
    </row>
    <row r="401" spans="1:26" x14ac:dyDescent="0.2">
      <c r="A401">
        <f t="shared" si="62"/>
        <v>20</v>
      </c>
      <c r="D401" t="e">
        <f t="shared" si="67"/>
        <v>#N/A</v>
      </c>
      <c r="E401" t="e">
        <f t="shared" si="68"/>
        <v>#N/A</v>
      </c>
      <c r="F401" t="e">
        <f t="shared" si="72"/>
        <v>#N/A</v>
      </c>
      <c r="G401" t="e">
        <f t="shared" si="72"/>
        <v>#N/A</v>
      </c>
      <c r="H401" t="e">
        <f t="shared" si="72"/>
        <v>#N/A</v>
      </c>
      <c r="I401" t="e">
        <f t="shared" si="72"/>
        <v>#N/A</v>
      </c>
      <c r="J401" t="e">
        <f t="shared" si="72"/>
        <v>#N/A</v>
      </c>
      <c r="K401" t="e">
        <f t="shared" si="72"/>
        <v>#N/A</v>
      </c>
      <c r="L401" t="e">
        <f t="shared" si="72"/>
        <v>#N/A</v>
      </c>
      <c r="M401" t="e">
        <f t="shared" si="72"/>
        <v>#N/A</v>
      </c>
      <c r="N401" t="e">
        <f t="shared" si="72"/>
        <v>#N/A</v>
      </c>
      <c r="O401" t="e">
        <f t="shared" si="72"/>
        <v>#N/A</v>
      </c>
      <c r="P401" t="e">
        <f t="shared" si="72"/>
        <v>#N/A</v>
      </c>
      <c r="Q401" t="e">
        <f t="shared" si="72"/>
        <v>#N/A</v>
      </c>
      <c r="R401" t="e">
        <f t="shared" si="72"/>
        <v>#N/A</v>
      </c>
      <c r="S401" t="e">
        <f t="shared" si="72"/>
        <v>#N/A</v>
      </c>
      <c r="T401" t="e">
        <f t="shared" si="72"/>
        <v>#N/A</v>
      </c>
      <c r="U401" t="e">
        <f t="shared" si="72"/>
        <v>#N/A</v>
      </c>
      <c r="V401" t="e">
        <f t="shared" si="72"/>
        <v>#N/A</v>
      </c>
      <c r="X401" t="e">
        <f t="shared" si="69"/>
        <v>#N/A</v>
      </c>
      <c r="Y401" t="e">
        <f t="shared" si="70"/>
        <v>#N/A</v>
      </c>
      <c r="Z401" t="e">
        <f t="shared" si="71"/>
        <v>#N/A</v>
      </c>
    </row>
    <row r="402" spans="1:26" x14ac:dyDescent="0.2">
      <c r="A402">
        <f t="shared" si="62"/>
        <v>20</v>
      </c>
      <c r="D402" t="e">
        <f t="shared" si="67"/>
        <v>#N/A</v>
      </c>
      <c r="E402" t="e">
        <f t="shared" si="68"/>
        <v>#N/A</v>
      </c>
      <c r="F402" t="e">
        <f t="shared" si="72"/>
        <v>#N/A</v>
      </c>
      <c r="G402" t="e">
        <f t="shared" si="72"/>
        <v>#N/A</v>
      </c>
      <c r="H402" t="e">
        <f t="shared" si="72"/>
        <v>#N/A</v>
      </c>
      <c r="I402" t="e">
        <f t="shared" si="72"/>
        <v>#N/A</v>
      </c>
      <c r="J402" t="e">
        <f t="shared" si="72"/>
        <v>#N/A</v>
      </c>
      <c r="K402" t="e">
        <f t="shared" si="72"/>
        <v>#N/A</v>
      </c>
      <c r="L402" t="e">
        <f t="shared" si="72"/>
        <v>#N/A</v>
      </c>
      <c r="M402" t="e">
        <f t="shared" si="72"/>
        <v>#N/A</v>
      </c>
      <c r="N402" t="e">
        <f t="shared" si="72"/>
        <v>#N/A</v>
      </c>
      <c r="O402" t="e">
        <f t="shared" si="72"/>
        <v>#N/A</v>
      </c>
      <c r="P402" t="e">
        <f t="shared" si="72"/>
        <v>#N/A</v>
      </c>
      <c r="Q402" t="e">
        <f t="shared" si="72"/>
        <v>#N/A</v>
      </c>
      <c r="R402" t="e">
        <f t="shared" si="72"/>
        <v>#N/A</v>
      </c>
      <c r="S402" t="e">
        <f t="shared" si="72"/>
        <v>#N/A</v>
      </c>
      <c r="T402" t="e">
        <f t="shared" si="72"/>
        <v>#N/A</v>
      </c>
      <c r="U402" t="e">
        <f t="shared" si="72"/>
        <v>#N/A</v>
      </c>
      <c r="V402" t="e">
        <f t="shared" si="72"/>
        <v>#N/A</v>
      </c>
      <c r="X402" t="e">
        <f t="shared" si="69"/>
        <v>#N/A</v>
      </c>
      <c r="Y402" t="e">
        <f t="shared" si="70"/>
        <v>#N/A</v>
      </c>
      <c r="Z402" t="e">
        <f t="shared" si="71"/>
        <v>#N/A</v>
      </c>
    </row>
    <row r="403" spans="1:26" x14ac:dyDescent="0.2">
      <c r="A403">
        <f t="shared" si="62"/>
        <v>19</v>
      </c>
      <c r="D403" t="e">
        <f t="shared" si="67"/>
        <v>#N/A</v>
      </c>
      <c r="E403" t="e">
        <f t="shared" si="68"/>
        <v>#N/A</v>
      </c>
      <c r="F403" t="e">
        <f t="shared" si="72"/>
        <v>#N/A</v>
      </c>
      <c r="G403" t="e">
        <f t="shared" si="72"/>
        <v>#N/A</v>
      </c>
      <c r="H403" t="e">
        <f t="shared" si="72"/>
        <v>#N/A</v>
      </c>
      <c r="I403" t="e">
        <f t="shared" si="72"/>
        <v>#N/A</v>
      </c>
      <c r="J403" t="e">
        <f t="shared" si="72"/>
        <v>#N/A</v>
      </c>
      <c r="K403" t="e">
        <f t="shared" si="72"/>
        <v>#N/A</v>
      </c>
      <c r="L403" t="e">
        <f t="shared" si="72"/>
        <v>#N/A</v>
      </c>
      <c r="M403" t="e">
        <f t="shared" si="72"/>
        <v>#N/A</v>
      </c>
      <c r="N403" t="e">
        <f t="shared" si="72"/>
        <v>#N/A</v>
      </c>
      <c r="O403" t="e">
        <f t="shared" si="72"/>
        <v>#N/A</v>
      </c>
      <c r="P403" t="e">
        <f t="shared" si="72"/>
        <v>#N/A</v>
      </c>
      <c r="Q403" t="e">
        <f t="shared" si="72"/>
        <v>#N/A</v>
      </c>
      <c r="R403" t="e">
        <f t="shared" si="72"/>
        <v>#N/A</v>
      </c>
      <c r="S403" t="e">
        <f t="shared" si="72"/>
        <v>#N/A</v>
      </c>
      <c r="T403" t="e">
        <f t="shared" si="72"/>
        <v>#N/A</v>
      </c>
      <c r="U403" t="e">
        <f t="shared" si="72"/>
        <v>#N/A</v>
      </c>
      <c r="V403" t="e">
        <f t="shared" si="72"/>
        <v>#N/A</v>
      </c>
      <c r="X403" t="e">
        <f t="shared" si="69"/>
        <v>#N/A</v>
      </c>
      <c r="Y403" t="e">
        <f t="shared" si="70"/>
        <v>#N/A</v>
      </c>
      <c r="Z403" t="e">
        <f t="shared" si="71"/>
        <v>#N/A</v>
      </c>
    </row>
    <row r="404" spans="1:26" x14ac:dyDescent="0.2">
      <c r="A404">
        <f t="shared" ref="A404:A467" si="73">A392-1</f>
        <v>19</v>
      </c>
      <c r="D404" t="e">
        <f t="shared" si="67"/>
        <v>#N/A</v>
      </c>
      <c r="E404" t="e">
        <f t="shared" si="68"/>
        <v>#N/A</v>
      </c>
      <c r="F404" t="e">
        <f t="shared" si="72"/>
        <v>#N/A</v>
      </c>
      <c r="G404" t="e">
        <f t="shared" si="72"/>
        <v>#N/A</v>
      </c>
      <c r="H404" t="e">
        <f t="shared" si="72"/>
        <v>#N/A</v>
      </c>
      <c r="I404" t="e">
        <f t="shared" si="72"/>
        <v>#N/A</v>
      </c>
      <c r="J404" t="e">
        <f t="shared" si="72"/>
        <v>#N/A</v>
      </c>
      <c r="K404" t="e">
        <f t="shared" si="72"/>
        <v>#N/A</v>
      </c>
      <c r="L404" t="e">
        <f t="shared" si="72"/>
        <v>#N/A</v>
      </c>
      <c r="M404" t="e">
        <f t="shared" si="72"/>
        <v>#N/A</v>
      </c>
      <c r="N404" t="e">
        <f t="shared" si="72"/>
        <v>#N/A</v>
      </c>
      <c r="O404" t="e">
        <f t="shared" si="72"/>
        <v>#N/A</v>
      </c>
      <c r="P404" t="e">
        <f t="shared" si="72"/>
        <v>#N/A</v>
      </c>
      <c r="Q404" t="e">
        <f t="shared" si="72"/>
        <v>#N/A</v>
      </c>
      <c r="R404" t="e">
        <f t="shared" si="72"/>
        <v>#N/A</v>
      </c>
      <c r="S404" t="e">
        <f t="shared" si="72"/>
        <v>#N/A</v>
      </c>
      <c r="T404" t="e">
        <f t="shared" si="72"/>
        <v>#N/A</v>
      </c>
      <c r="U404" t="e">
        <f t="shared" si="72"/>
        <v>#N/A</v>
      </c>
      <c r="V404" t="e">
        <f t="shared" si="72"/>
        <v>#N/A</v>
      </c>
      <c r="X404" t="e">
        <f t="shared" si="69"/>
        <v>#N/A</v>
      </c>
      <c r="Y404" t="e">
        <f t="shared" si="70"/>
        <v>#N/A</v>
      </c>
      <c r="Z404" t="e">
        <f t="shared" si="71"/>
        <v>#N/A</v>
      </c>
    </row>
    <row r="405" spans="1:26" x14ac:dyDescent="0.2">
      <c r="A405">
        <f t="shared" si="73"/>
        <v>19</v>
      </c>
      <c r="D405" t="e">
        <f t="shared" si="67"/>
        <v>#N/A</v>
      </c>
      <c r="E405" t="e">
        <f t="shared" si="68"/>
        <v>#N/A</v>
      </c>
      <c r="F405" t="e">
        <f t="shared" si="72"/>
        <v>#N/A</v>
      </c>
      <c r="G405" t="e">
        <f t="shared" si="72"/>
        <v>#N/A</v>
      </c>
      <c r="H405" t="e">
        <f t="shared" si="72"/>
        <v>#N/A</v>
      </c>
      <c r="I405" t="e">
        <f t="shared" si="72"/>
        <v>#N/A</v>
      </c>
      <c r="J405" t="e">
        <f t="shared" si="72"/>
        <v>#N/A</v>
      </c>
      <c r="K405" t="e">
        <f t="shared" si="72"/>
        <v>#N/A</v>
      </c>
      <c r="L405" t="e">
        <f t="shared" si="72"/>
        <v>#N/A</v>
      </c>
      <c r="M405" t="e">
        <f t="shared" si="72"/>
        <v>#N/A</v>
      </c>
      <c r="N405" t="e">
        <f t="shared" si="72"/>
        <v>#N/A</v>
      </c>
      <c r="O405" t="e">
        <f t="shared" si="72"/>
        <v>#N/A</v>
      </c>
      <c r="P405" t="e">
        <f t="shared" si="72"/>
        <v>#N/A</v>
      </c>
      <c r="Q405" t="e">
        <f t="shared" si="72"/>
        <v>#N/A</v>
      </c>
      <c r="R405" t="e">
        <f t="shared" si="72"/>
        <v>#N/A</v>
      </c>
      <c r="S405" t="e">
        <f t="shared" si="72"/>
        <v>#N/A</v>
      </c>
      <c r="T405" t="e">
        <f t="shared" si="72"/>
        <v>#N/A</v>
      </c>
      <c r="U405" t="e">
        <f t="shared" si="72"/>
        <v>#N/A</v>
      </c>
      <c r="V405" t="e">
        <f t="shared" si="72"/>
        <v>#N/A</v>
      </c>
      <c r="X405" t="e">
        <f t="shared" si="69"/>
        <v>#N/A</v>
      </c>
      <c r="Y405" t="e">
        <f t="shared" si="70"/>
        <v>#N/A</v>
      </c>
      <c r="Z405" t="e">
        <f t="shared" si="71"/>
        <v>#N/A</v>
      </c>
    </row>
    <row r="406" spans="1:26" x14ac:dyDescent="0.2">
      <c r="A406">
        <f t="shared" si="73"/>
        <v>19</v>
      </c>
      <c r="D406" t="e">
        <f t="shared" si="67"/>
        <v>#N/A</v>
      </c>
      <c r="E406" t="e">
        <f t="shared" si="68"/>
        <v>#N/A</v>
      </c>
      <c r="F406" t="e">
        <f t="shared" si="72"/>
        <v>#N/A</v>
      </c>
      <c r="G406" t="e">
        <f t="shared" si="72"/>
        <v>#N/A</v>
      </c>
      <c r="H406" t="e">
        <f t="shared" si="72"/>
        <v>#N/A</v>
      </c>
      <c r="I406" t="e">
        <f t="shared" si="72"/>
        <v>#N/A</v>
      </c>
      <c r="J406" t="e">
        <f t="shared" si="72"/>
        <v>#N/A</v>
      </c>
      <c r="K406" t="e">
        <f t="shared" si="72"/>
        <v>#N/A</v>
      </c>
      <c r="L406" t="e">
        <f t="shared" si="72"/>
        <v>#N/A</v>
      </c>
      <c r="M406" t="e">
        <f t="shared" si="72"/>
        <v>#N/A</v>
      </c>
      <c r="N406" t="e">
        <f t="shared" si="72"/>
        <v>#N/A</v>
      </c>
      <c r="O406" t="e">
        <f t="shared" si="72"/>
        <v>#N/A</v>
      </c>
      <c r="P406" t="e">
        <f t="shared" si="72"/>
        <v>#N/A</v>
      </c>
      <c r="Q406" t="e">
        <f t="shared" si="72"/>
        <v>#N/A</v>
      </c>
      <c r="R406" t="e">
        <f t="shared" si="72"/>
        <v>#N/A</v>
      </c>
      <c r="S406" t="e">
        <f t="shared" si="72"/>
        <v>#N/A</v>
      </c>
      <c r="T406" t="e">
        <f t="shared" si="72"/>
        <v>#N/A</v>
      </c>
      <c r="U406" t="e">
        <f t="shared" si="72"/>
        <v>#N/A</v>
      </c>
      <c r="V406" t="e">
        <f t="shared" si="72"/>
        <v>#N/A</v>
      </c>
      <c r="X406" t="e">
        <f t="shared" si="69"/>
        <v>#N/A</v>
      </c>
      <c r="Y406" t="e">
        <f t="shared" si="70"/>
        <v>#N/A</v>
      </c>
      <c r="Z406" t="e">
        <f t="shared" si="71"/>
        <v>#N/A</v>
      </c>
    </row>
    <row r="407" spans="1:26" x14ac:dyDescent="0.2">
      <c r="A407">
        <f t="shared" si="73"/>
        <v>19</v>
      </c>
      <c r="D407" t="e">
        <f t="shared" si="67"/>
        <v>#N/A</v>
      </c>
      <c r="E407" t="e">
        <f t="shared" si="68"/>
        <v>#N/A</v>
      </c>
      <c r="F407" t="e">
        <f t="shared" si="72"/>
        <v>#N/A</v>
      </c>
      <c r="G407" t="e">
        <f t="shared" si="72"/>
        <v>#N/A</v>
      </c>
      <c r="H407" t="e">
        <f t="shared" si="72"/>
        <v>#N/A</v>
      </c>
      <c r="I407" t="e">
        <f t="shared" si="72"/>
        <v>#N/A</v>
      </c>
      <c r="J407" t="e">
        <f t="shared" si="72"/>
        <v>#N/A</v>
      </c>
      <c r="K407" t="e">
        <f t="shared" si="72"/>
        <v>#N/A</v>
      </c>
      <c r="L407" t="e">
        <f t="shared" si="72"/>
        <v>#N/A</v>
      </c>
      <c r="M407" t="e">
        <f t="shared" si="72"/>
        <v>#N/A</v>
      </c>
      <c r="N407" t="e">
        <f t="shared" si="72"/>
        <v>#N/A</v>
      </c>
      <c r="O407" t="e">
        <f t="shared" si="72"/>
        <v>#N/A</v>
      </c>
      <c r="P407" t="e">
        <f t="shared" si="72"/>
        <v>#N/A</v>
      </c>
      <c r="Q407" t="e">
        <f t="shared" si="72"/>
        <v>#N/A</v>
      </c>
      <c r="R407" t="e">
        <f t="shared" si="72"/>
        <v>#N/A</v>
      </c>
      <c r="S407" t="e">
        <f t="shared" si="72"/>
        <v>#N/A</v>
      </c>
      <c r="T407" t="e">
        <f t="shared" si="72"/>
        <v>#N/A</v>
      </c>
      <c r="U407" t="e">
        <f t="shared" si="72"/>
        <v>#N/A</v>
      </c>
      <c r="V407" t="e">
        <f t="shared" si="72"/>
        <v>#N/A</v>
      </c>
      <c r="X407" t="e">
        <f t="shared" si="69"/>
        <v>#N/A</v>
      </c>
      <c r="Y407" t="e">
        <f t="shared" si="70"/>
        <v>#N/A</v>
      </c>
      <c r="Z407" t="e">
        <f t="shared" si="71"/>
        <v>#N/A</v>
      </c>
    </row>
    <row r="408" spans="1:26" x14ac:dyDescent="0.2">
      <c r="A408">
        <f t="shared" si="73"/>
        <v>19</v>
      </c>
      <c r="D408" t="e">
        <f t="shared" si="67"/>
        <v>#N/A</v>
      </c>
      <c r="E408" t="e">
        <f t="shared" si="68"/>
        <v>#N/A</v>
      </c>
      <c r="F408" t="e">
        <f t="shared" si="72"/>
        <v>#N/A</v>
      </c>
      <c r="G408" t="e">
        <f t="shared" si="72"/>
        <v>#N/A</v>
      </c>
      <c r="H408" t="e">
        <f t="shared" si="72"/>
        <v>#N/A</v>
      </c>
      <c r="I408" t="e">
        <f t="shared" si="72"/>
        <v>#N/A</v>
      </c>
      <c r="J408" t="e">
        <f t="shared" si="72"/>
        <v>#N/A</v>
      </c>
      <c r="K408" t="e">
        <f t="shared" si="72"/>
        <v>#N/A</v>
      </c>
      <c r="L408" t="e">
        <f t="shared" si="72"/>
        <v>#N/A</v>
      </c>
      <c r="M408" t="e">
        <f t="shared" si="72"/>
        <v>#N/A</v>
      </c>
      <c r="N408" t="e">
        <f t="shared" si="72"/>
        <v>#N/A</v>
      </c>
      <c r="O408" t="e">
        <f t="shared" si="72"/>
        <v>#N/A</v>
      </c>
      <c r="P408" t="e">
        <f t="shared" si="72"/>
        <v>#N/A</v>
      </c>
      <c r="Q408" t="e">
        <f t="shared" si="72"/>
        <v>#N/A</v>
      </c>
      <c r="R408" t="e">
        <f t="shared" si="72"/>
        <v>#N/A</v>
      </c>
      <c r="S408" t="e">
        <f t="shared" si="72"/>
        <v>#N/A</v>
      </c>
      <c r="T408" t="e">
        <f t="shared" si="72"/>
        <v>#N/A</v>
      </c>
      <c r="U408" t="e">
        <f t="shared" si="72"/>
        <v>#N/A</v>
      </c>
      <c r="V408" t="e">
        <f t="shared" si="72"/>
        <v>#N/A</v>
      </c>
      <c r="X408" t="e">
        <f t="shared" si="69"/>
        <v>#N/A</v>
      </c>
      <c r="Y408" t="e">
        <f t="shared" si="70"/>
        <v>#N/A</v>
      </c>
      <c r="Z408" t="e">
        <f t="shared" si="71"/>
        <v>#N/A</v>
      </c>
    </row>
    <row r="409" spans="1:26" x14ac:dyDescent="0.2">
      <c r="A409">
        <f t="shared" si="73"/>
        <v>19</v>
      </c>
      <c r="D409" t="e">
        <f t="shared" si="67"/>
        <v>#N/A</v>
      </c>
      <c r="E409" t="e">
        <f t="shared" si="68"/>
        <v>#N/A</v>
      </c>
      <c r="F409" t="e">
        <f t="shared" si="72"/>
        <v>#N/A</v>
      </c>
      <c r="G409" t="e">
        <f t="shared" si="72"/>
        <v>#N/A</v>
      </c>
      <c r="H409" t="e">
        <f t="shared" si="72"/>
        <v>#N/A</v>
      </c>
      <c r="I409" t="e">
        <f t="shared" si="72"/>
        <v>#N/A</v>
      </c>
      <c r="J409" t="e">
        <f t="shared" si="72"/>
        <v>#N/A</v>
      </c>
      <c r="K409" t="e">
        <f t="shared" si="72"/>
        <v>#N/A</v>
      </c>
      <c r="L409" t="e">
        <f t="shared" si="72"/>
        <v>#N/A</v>
      </c>
      <c r="M409" t="e">
        <f t="shared" si="72"/>
        <v>#N/A</v>
      </c>
      <c r="N409" t="e">
        <f t="shared" si="72"/>
        <v>#N/A</v>
      </c>
      <c r="O409" t="e">
        <f t="shared" si="72"/>
        <v>#N/A</v>
      </c>
      <c r="P409" t="e">
        <f t="shared" si="72"/>
        <v>#N/A</v>
      </c>
      <c r="Q409" t="e">
        <f t="shared" si="72"/>
        <v>#N/A</v>
      </c>
      <c r="R409" t="e">
        <f t="shared" si="72"/>
        <v>#N/A</v>
      </c>
      <c r="S409" t="e">
        <f t="shared" si="72"/>
        <v>#N/A</v>
      </c>
      <c r="T409" t="e">
        <f t="shared" si="72"/>
        <v>#N/A</v>
      </c>
      <c r="U409" t="e">
        <f t="shared" si="72"/>
        <v>#N/A</v>
      </c>
      <c r="V409" t="e">
        <f t="shared" si="72"/>
        <v>#N/A</v>
      </c>
      <c r="X409" t="e">
        <f t="shared" si="69"/>
        <v>#N/A</v>
      </c>
      <c r="Y409" t="e">
        <f t="shared" si="70"/>
        <v>#N/A</v>
      </c>
      <c r="Z409" t="e">
        <f t="shared" si="71"/>
        <v>#N/A</v>
      </c>
    </row>
    <row r="410" spans="1:26" x14ac:dyDescent="0.2">
      <c r="A410">
        <f t="shared" si="73"/>
        <v>19</v>
      </c>
      <c r="D410" t="e">
        <f t="shared" si="67"/>
        <v>#N/A</v>
      </c>
      <c r="E410" t="e">
        <f t="shared" si="68"/>
        <v>#N/A</v>
      </c>
      <c r="F410" t="e">
        <f t="shared" si="72"/>
        <v>#N/A</v>
      </c>
      <c r="G410" t="e">
        <f t="shared" si="72"/>
        <v>#N/A</v>
      </c>
      <c r="H410" t="e">
        <f t="shared" si="72"/>
        <v>#N/A</v>
      </c>
      <c r="I410" t="e">
        <f t="shared" si="72"/>
        <v>#N/A</v>
      </c>
      <c r="J410" t="e">
        <f t="shared" si="72"/>
        <v>#N/A</v>
      </c>
      <c r="K410" t="e">
        <f t="shared" si="72"/>
        <v>#N/A</v>
      </c>
      <c r="L410" t="e">
        <f t="shared" si="72"/>
        <v>#N/A</v>
      </c>
      <c r="M410" t="e">
        <f t="shared" si="72"/>
        <v>#N/A</v>
      </c>
      <c r="N410" t="e">
        <f t="shared" si="72"/>
        <v>#N/A</v>
      </c>
      <c r="O410" t="e">
        <f t="shared" si="72"/>
        <v>#N/A</v>
      </c>
      <c r="P410" t="e">
        <f t="shared" si="72"/>
        <v>#N/A</v>
      </c>
      <c r="Q410" t="e">
        <f t="shared" si="72"/>
        <v>#N/A</v>
      </c>
      <c r="R410" t="e">
        <f t="shared" si="72"/>
        <v>#N/A</v>
      </c>
      <c r="S410" t="e">
        <f t="shared" si="72"/>
        <v>#N/A</v>
      </c>
      <c r="T410" t="e">
        <f t="shared" si="72"/>
        <v>#N/A</v>
      </c>
      <c r="U410" t="e">
        <f t="shared" si="72"/>
        <v>#N/A</v>
      </c>
      <c r="V410" t="e">
        <f t="shared" si="72"/>
        <v>#N/A</v>
      </c>
      <c r="X410" t="e">
        <f t="shared" si="69"/>
        <v>#N/A</v>
      </c>
      <c r="Y410" t="e">
        <f t="shared" si="70"/>
        <v>#N/A</v>
      </c>
      <c r="Z410" t="e">
        <f t="shared" si="71"/>
        <v>#N/A</v>
      </c>
    </row>
    <row r="411" spans="1:26" x14ac:dyDescent="0.2">
      <c r="A411">
        <f t="shared" si="73"/>
        <v>19</v>
      </c>
      <c r="D411" t="e">
        <f t="shared" si="67"/>
        <v>#N/A</v>
      </c>
      <c r="E411" t="e">
        <f t="shared" si="68"/>
        <v>#N/A</v>
      </c>
      <c r="F411" t="e">
        <f t="shared" si="72"/>
        <v>#N/A</v>
      </c>
      <c r="G411" t="e">
        <f t="shared" si="72"/>
        <v>#N/A</v>
      </c>
      <c r="H411" t="e">
        <f t="shared" si="72"/>
        <v>#N/A</v>
      </c>
      <c r="I411" t="e">
        <f t="shared" si="72"/>
        <v>#N/A</v>
      </c>
      <c r="J411" t="e">
        <f t="shared" si="72"/>
        <v>#N/A</v>
      </c>
      <c r="K411" t="e">
        <f t="shared" si="72"/>
        <v>#N/A</v>
      </c>
      <c r="L411" t="e">
        <f t="shared" si="72"/>
        <v>#N/A</v>
      </c>
      <c r="M411" t="e">
        <f t="shared" si="72"/>
        <v>#N/A</v>
      </c>
      <c r="N411" t="e">
        <f t="shared" si="72"/>
        <v>#N/A</v>
      </c>
      <c r="O411" t="e">
        <f t="shared" si="72"/>
        <v>#N/A</v>
      </c>
      <c r="P411" t="e">
        <f t="shared" si="72"/>
        <v>#N/A</v>
      </c>
      <c r="Q411" t="e">
        <f t="shared" si="72"/>
        <v>#N/A</v>
      </c>
      <c r="R411" t="e">
        <f t="shared" si="72"/>
        <v>#N/A</v>
      </c>
      <c r="S411" t="e">
        <f t="shared" si="72"/>
        <v>#N/A</v>
      </c>
      <c r="T411" t="e">
        <f t="shared" si="72"/>
        <v>#N/A</v>
      </c>
      <c r="U411" t="e">
        <f t="shared" si="72"/>
        <v>#N/A</v>
      </c>
      <c r="V411" t="e">
        <f t="shared" si="72"/>
        <v>#N/A</v>
      </c>
      <c r="X411" t="e">
        <f t="shared" si="69"/>
        <v>#N/A</v>
      </c>
      <c r="Y411" t="e">
        <f t="shared" si="70"/>
        <v>#N/A</v>
      </c>
      <c r="Z411" t="e">
        <f t="shared" si="71"/>
        <v>#N/A</v>
      </c>
    </row>
    <row r="412" spans="1:26" x14ac:dyDescent="0.2">
      <c r="A412">
        <f t="shared" si="73"/>
        <v>19</v>
      </c>
      <c r="D412" t="e">
        <f t="shared" si="67"/>
        <v>#N/A</v>
      </c>
      <c r="E412" t="e">
        <f t="shared" si="68"/>
        <v>#N/A</v>
      </c>
      <c r="F412" t="e">
        <f t="shared" si="72"/>
        <v>#N/A</v>
      </c>
      <c r="G412" t="e">
        <f t="shared" si="72"/>
        <v>#N/A</v>
      </c>
      <c r="H412" t="e">
        <f t="shared" si="72"/>
        <v>#N/A</v>
      </c>
      <c r="I412" t="e">
        <f t="shared" si="72"/>
        <v>#N/A</v>
      </c>
      <c r="J412" t="e">
        <f t="shared" si="72"/>
        <v>#N/A</v>
      </c>
      <c r="K412" t="e">
        <f t="shared" si="72"/>
        <v>#N/A</v>
      </c>
      <c r="L412" t="e">
        <f t="shared" si="72"/>
        <v>#N/A</v>
      </c>
      <c r="M412" t="e">
        <f t="shared" si="72"/>
        <v>#N/A</v>
      </c>
      <c r="N412" t="e">
        <f t="shared" si="72"/>
        <v>#N/A</v>
      </c>
      <c r="O412" t="e">
        <f t="shared" si="72"/>
        <v>#N/A</v>
      </c>
      <c r="P412" t="e">
        <f t="shared" si="72"/>
        <v>#N/A</v>
      </c>
      <c r="Q412" t="e">
        <f t="shared" si="72"/>
        <v>#N/A</v>
      </c>
      <c r="R412" t="e">
        <f t="shared" si="72"/>
        <v>#N/A</v>
      </c>
      <c r="S412" t="e">
        <f t="shared" si="72"/>
        <v>#N/A</v>
      </c>
      <c r="T412" t="e">
        <f t="shared" si="72"/>
        <v>#N/A</v>
      </c>
      <c r="U412" t="e">
        <f t="shared" si="72"/>
        <v>#N/A</v>
      </c>
      <c r="V412" t="e">
        <f t="shared" si="72"/>
        <v>#N/A</v>
      </c>
      <c r="X412" t="e">
        <f t="shared" si="69"/>
        <v>#N/A</v>
      </c>
      <c r="Y412" t="e">
        <f t="shared" si="70"/>
        <v>#N/A</v>
      </c>
      <c r="Z412" t="e">
        <f t="shared" si="71"/>
        <v>#N/A</v>
      </c>
    </row>
    <row r="413" spans="1:26" x14ac:dyDescent="0.2">
      <c r="A413">
        <f t="shared" si="73"/>
        <v>19</v>
      </c>
      <c r="D413" t="e">
        <f t="shared" si="67"/>
        <v>#N/A</v>
      </c>
      <c r="E413" t="e">
        <f t="shared" si="68"/>
        <v>#N/A</v>
      </c>
      <c r="F413" t="e">
        <f t="shared" si="72"/>
        <v>#N/A</v>
      </c>
      <c r="G413" t="e">
        <f t="shared" si="72"/>
        <v>#N/A</v>
      </c>
      <c r="H413" t="e">
        <f t="shared" si="72"/>
        <v>#N/A</v>
      </c>
      <c r="I413" t="e">
        <f t="shared" si="72"/>
        <v>#N/A</v>
      </c>
      <c r="J413" t="e">
        <f t="shared" si="72"/>
        <v>#N/A</v>
      </c>
      <c r="K413" t="e">
        <f t="shared" si="72"/>
        <v>#N/A</v>
      </c>
      <c r="L413" t="e">
        <f t="shared" si="72"/>
        <v>#N/A</v>
      </c>
      <c r="M413" t="e">
        <f t="shared" si="72"/>
        <v>#N/A</v>
      </c>
      <c r="N413" t="e">
        <f t="shared" si="72"/>
        <v>#N/A</v>
      </c>
      <c r="O413" t="e">
        <f t="shared" si="72"/>
        <v>#N/A</v>
      </c>
      <c r="P413" t="e">
        <f t="shared" si="72"/>
        <v>#N/A</v>
      </c>
      <c r="Q413" t="e">
        <f t="shared" si="72"/>
        <v>#N/A</v>
      </c>
      <c r="R413" t="e">
        <f t="shared" si="72"/>
        <v>#N/A</v>
      </c>
      <c r="S413" t="e">
        <f t="shared" si="72"/>
        <v>#N/A</v>
      </c>
      <c r="T413" t="e">
        <f t="shared" si="72"/>
        <v>#N/A</v>
      </c>
      <c r="U413" t="e">
        <f t="shared" si="72"/>
        <v>#N/A</v>
      </c>
      <c r="V413" t="e">
        <f t="shared" si="72"/>
        <v>#N/A</v>
      </c>
      <c r="X413" t="e">
        <f t="shared" si="69"/>
        <v>#N/A</v>
      </c>
      <c r="Y413" t="e">
        <f t="shared" si="70"/>
        <v>#N/A</v>
      </c>
      <c r="Z413" t="e">
        <f t="shared" si="71"/>
        <v>#N/A</v>
      </c>
    </row>
    <row r="414" spans="1:26" x14ac:dyDescent="0.2">
      <c r="A414">
        <f t="shared" si="73"/>
        <v>19</v>
      </c>
      <c r="D414" t="e">
        <f t="shared" si="67"/>
        <v>#N/A</v>
      </c>
      <c r="E414" t="e">
        <f t="shared" si="68"/>
        <v>#N/A</v>
      </c>
      <c r="F414" t="e">
        <f t="shared" si="72"/>
        <v>#N/A</v>
      </c>
      <c r="G414" t="e">
        <f t="shared" si="72"/>
        <v>#N/A</v>
      </c>
      <c r="H414" t="e">
        <f t="shared" si="72"/>
        <v>#N/A</v>
      </c>
      <c r="I414" t="e">
        <f t="shared" si="72"/>
        <v>#N/A</v>
      </c>
      <c r="J414" t="e">
        <f t="shared" si="72"/>
        <v>#N/A</v>
      </c>
      <c r="K414" t="e">
        <f t="shared" si="72"/>
        <v>#N/A</v>
      </c>
      <c r="L414" t="e">
        <f t="shared" si="72"/>
        <v>#N/A</v>
      </c>
      <c r="M414" t="e">
        <f t="shared" si="72"/>
        <v>#N/A</v>
      </c>
      <c r="N414" t="e">
        <f t="shared" si="72"/>
        <v>#N/A</v>
      </c>
      <c r="O414" t="e">
        <f t="shared" si="72"/>
        <v>#N/A</v>
      </c>
      <c r="P414" t="e">
        <f t="shared" si="72"/>
        <v>#N/A</v>
      </c>
      <c r="Q414" t="e">
        <f t="shared" si="72"/>
        <v>#N/A</v>
      </c>
      <c r="R414" t="e">
        <f t="shared" si="72"/>
        <v>#N/A</v>
      </c>
      <c r="S414" t="e">
        <f t="shared" si="72"/>
        <v>#N/A</v>
      </c>
      <c r="T414" t="e">
        <f t="shared" si="72"/>
        <v>#N/A</v>
      </c>
      <c r="U414" t="e">
        <f t="shared" si="72"/>
        <v>#N/A</v>
      </c>
      <c r="V414" t="e">
        <f t="shared" si="72"/>
        <v>#N/A</v>
      </c>
      <c r="X414" t="e">
        <f t="shared" si="69"/>
        <v>#N/A</v>
      </c>
      <c r="Y414" t="e">
        <f t="shared" si="70"/>
        <v>#N/A</v>
      </c>
      <c r="Z414" t="e">
        <f t="shared" si="71"/>
        <v>#N/A</v>
      </c>
    </row>
    <row r="415" spans="1:26" x14ac:dyDescent="0.2">
      <c r="A415">
        <f t="shared" si="73"/>
        <v>18</v>
      </c>
      <c r="D415" t="e">
        <f t="shared" si="67"/>
        <v>#N/A</v>
      </c>
      <c r="E415" t="e">
        <f t="shared" si="68"/>
        <v>#N/A</v>
      </c>
      <c r="F415" t="e">
        <f t="shared" si="72"/>
        <v>#N/A</v>
      </c>
      <c r="G415" t="e">
        <f t="shared" si="72"/>
        <v>#N/A</v>
      </c>
      <c r="H415" t="e">
        <f t="shared" si="72"/>
        <v>#N/A</v>
      </c>
      <c r="I415" t="e">
        <f t="shared" si="72"/>
        <v>#N/A</v>
      </c>
      <c r="J415" t="e">
        <f t="shared" si="72"/>
        <v>#N/A</v>
      </c>
      <c r="K415" t="e">
        <f t="shared" si="72"/>
        <v>#N/A</v>
      </c>
      <c r="L415" t="e">
        <f t="shared" si="72"/>
        <v>#N/A</v>
      </c>
      <c r="M415" t="e">
        <f t="shared" si="72"/>
        <v>#N/A</v>
      </c>
      <c r="N415" t="e">
        <f t="shared" si="72"/>
        <v>#N/A</v>
      </c>
      <c r="O415" t="e">
        <f t="shared" si="72"/>
        <v>#N/A</v>
      </c>
      <c r="P415" t="e">
        <f t="shared" si="72"/>
        <v>#N/A</v>
      </c>
      <c r="Q415" t="e">
        <f t="shared" si="72"/>
        <v>#N/A</v>
      </c>
      <c r="R415" t="e">
        <f t="shared" si="72"/>
        <v>#N/A</v>
      </c>
      <c r="S415" t="e">
        <f t="shared" si="72"/>
        <v>#N/A</v>
      </c>
      <c r="T415" t="e">
        <f t="shared" si="72"/>
        <v>#N/A</v>
      </c>
      <c r="U415" t="e">
        <f t="shared" ref="F415:V430" si="74">U$4*(1+U$3)^(-($A415+52*(U$1-1)))</f>
        <v>#N/A</v>
      </c>
      <c r="V415" t="e">
        <f t="shared" si="74"/>
        <v>#N/A</v>
      </c>
      <c r="X415" t="e">
        <f t="shared" si="69"/>
        <v>#N/A</v>
      </c>
      <c r="Y415" t="e">
        <f t="shared" si="70"/>
        <v>#N/A</v>
      </c>
      <c r="Z415" t="e">
        <f t="shared" si="71"/>
        <v>#N/A</v>
      </c>
    </row>
    <row r="416" spans="1:26" x14ac:dyDescent="0.2">
      <c r="A416">
        <f t="shared" si="73"/>
        <v>18</v>
      </c>
      <c r="D416" t="e">
        <f t="shared" si="67"/>
        <v>#N/A</v>
      </c>
      <c r="E416" t="e">
        <f t="shared" si="68"/>
        <v>#N/A</v>
      </c>
      <c r="F416" t="e">
        <f t="shared" si="74"/>
        <v>#N/A</v>
      </c>
      <c r="G416" t="e">
        <f t="shared" si="74"/>
        <v>#N/A</v>
      </c>
      <c r="H416" t="e">
        <f t="shared" si="74"/>
        <v>#N/A</v>
      </c>
      <c r="I416" t="e">
        <f t="shared" si="74"/>
        <v>#N/A</v>
      </c>
      <c r="J416" t="e">
        <f t="shared" si="74"/>
        <v>#N/A</v>
      </c>
      <c r="K416" t="e">
        <f t="shared" si="74"/>
        <v>#N/A</v>
      </c>
      <c r="L416" t="e">
        <f t="shared" si="74"/>
        <v>#N/A</v>
      </c>
      <c r="M416" t="e">
        <f t="shared" si="74"/>
        <v>#N/A</v>
      </c>
      <c r="N416" t="e">
        <f t="shared" si="74"/>
        <v>#N/A</v>
      </c>
      <c r="O416" t="e">
        <f t="shared" si="74"/>
        <v>#N/A</v>
      </c>
      <c r="P416" t="e">
        <f t="shared" si="74"/>
        <v>#N/A</v>
      </c>
      <c r="Q416" t="e">
        <f t="shared" si="74"/>
        <v>#N/A</v>
      </c>
      <c r="R416" t="e">
        <f t="shared" si="74"/>
        <v>#N/A</v>
      </c>
      <c r="S416" t="e">
        <f t="shared" si="74"/>
        <v>#N/A</v>
      </c>
      <c r="T416" t="e">
        <f t="shared" si="74"/>
        <v>#N/A</v>
      </c>
      <c r="U416" t="e">
        <f t="shared" si="74"/>
        <v>#N/A</v>
      </c>
      <c r="V416" t="e">
        <f t="shared" si="74"/>
        <v>#N/A</v>
      </c>
      <c r="X416" t="e">
        <f t="shared" si="69"/>
        <v>#N/A</v>
      </c>
      <c r="Y416" t="e">
        <f t="shared" si="70"/>
        <v>#N/A</v>
      </c>
      <c r="Z416" t="e">
        <f t="shared" si="71"/>
        <v>#N/A</v>
      </c>
    </row>
    <row r="417" spans="1:26" x14ac:dyDescent="0.2">
      <c r="A417">
        <f t="shared" si="73"/>
        <v>18</v>
      </c>
      <c r="D417" t="e">
        <f t="shared" si="67"/>
        <v>#N/A</v>
      </c>
      <c r="E417" t="e">
        <f t="shared" si="68"/>
        <v>#N/A</v>
      </c>
      <c r="F417" t="e">
        <f t="shared" si="74"/>
        <v>#N/A</v>
      </c>
      <c r="G417" t="e">
        <f t="shared" si="74"/>
        <v>#N/A</v>
      </c>
      <c r="H417" t="e">
        <f t="shared" si="74"/>
        <v>#N/A</v>
      </c>
      <c r="I417" t="e">
        <f t="shared" si="74"/>
        <v>#N/A</v>
      </c>
      <c r="J417" t="e">
        <f t="shared" si="74"/>
        <v>#N/A</v>
      </c>
      <c r="K417" t="e">
        <f t="shared" si="74"/>
        <v>#N/A</v>
      </c>
      <c r="L417" t="e">
        <f t="shared" si="74"/>
        <v>#N/A</v>
      </c>
      <c r="M417" t="e">
        <f t="shared" si="74"/>
        <v>#N/A</v>
      </c>
      <c r="N417" t="e">
        <f t="shared" si="74"/>
        <v>#N/A</v>
      </c>
      <c r="O417" t="e">
        <f t="shared" si="74"/>
        <v>#N/A</v>
      </c>
      <c r="P417" t="e">
        <f t="shared" si="74"/>
        <v>#N/A</v>
      </c>
      <c r="Q417" t="e">
        <f t="shared" si="74"/>
        <v>#N/A</v>
      </c>
      <c r="R417" t="e">
        <f t="shared" si="74"/>
        <v>#N/A</v>
      </c>
      <c r="S417" t="e">
        <f t="shared" si="74"/>
        <v>#N/A</v>
      </c>
      <c r="T417" t="e">
        <f t="shared" si="74"/>
        <v>#N/A</v>
      </c>
      <c r="U417" t="e">
        <f t="shared" si="74"/>
        <v>#N/A</v>
      </c>
      <c r="V417" t="e">
        <f t="shared" si="74"/>
        <v>#N/A</v>
      </c>
      <c r="X417" t="e">
        <f t="shared" si="69"/>
        <v>#N/A</v>
      </c>
      <c r="Y417" t="e">
        <f t="shared" si="70"/>
        <v>#N/A</v>
      </c>
      <c r="Z417" t="e">
        <f t="shared" si="71"/>
        <v>#N/A</v>
      </c>
    </row>
    <row r="418" spans="1:26" x14ac:dyDescent="0.2">
      <c r="A418">
        <f t="shared" si="73"/>
        <v>18</v>
      </c>
      <c r="D418" t="e">
        <f t="shared" si="67"/>
        <v>#N/A</v>
      </c>
      <c r="E418" t="e">
        <f t="shared" si="68"/>
        <v>#N/A</v>
      </c>
      <c r="F418" t="e">
        <f t="shared" si="74"/>
        <v>#N/A</v>
      </c>
      <c r="G418" t="e">
        <f t="shared" si="74"/>
        <v>#N/A</v>
      </c>
      <c r="H418" t="e">
        <f t="shared" si="74"/>
        <v>#N/A</v>
      </c>
      <c r="I418" t="e">
        <f t="shared" si="74"/>
        <v>#N/A</v>
      </c>
      <c r="J418" t="e">
        <f t="shared" si="74"/>
        <v>#N/A</v>
      </c>
      <c r="K418" t="e">
        <f t="shared" si="74"/>
        <v>#N/A</v>
      </c>
      <c r="L418" t="e">
        <f t="shared" si="74"/>
        <v>#N/A</v>
      </c>
      <c r="M418" t="e">
        <f t="shared" si="74"/>
        <v>#N/A</v>
      </c>
      <c r="N418" t="e">
        <f t="shared" si="74"/>
        <v>#N/A</v>
      </c>
      <c r="O418" t="e">
        <f t="shared" si="74"/>
        <v>#N/A</v>
      </c>
      <c r="P418" t="e">
        <f t="shared" si="74"/>
        <v>#N/A</v>
      </c>
      <c r="Q418" t="e">
        <f t="shared" si="74"/>
        <v>#N/A</v>
      </c>
      <c r="R418" t="e">
        <f t="shared" si="74"/>
        <v>#N/A</v>
      </c>
      <c r="S418" t="e">
        <f t="shared" si="74"/>
        <v>#N/A</v>
      </c>
      <c r="T418" t="e">
        <f t="shared" si="74"/>
        <v>#N/A</v>
      </c>
      <c r="U418" t="e">
        <f t="shared" si="74"/>
        <v>#N/A</v>
      </c>
      <c r="V418" t="e">
        <f t="shared" si="74"/>
        <v>#N/A</v>
      </c>
      <c r="X418" t="e">
        <f t="shared" si="69"/>
        <v>#N/A</v>
      </c>
      <c r="Y418" t="e">
        <f t="shared" si="70"/>
        <v>#N/A</v>
      </c>
      <c r="Z418" t="e">
        <f t="shared" si="71"/>
        <v>#N/A</v>
      </c>
    </row>
    <row r="419" spans="1:26" x14ac:dyDescent="0.2">
      <c r="A419">
        <f t="shared" si="73"/>
        <v>18</v>
      </c>
      <c r="D419" t="e">
        <f t="shared" si="67"/>
        <v>#N/A</v>
      </c>
      <c r="E419" t="e">
        <f t="shared" si="68"/>
        <v>#N/A</v>
      </c>
      <c r="F419" t="e">
        <f t="shared" si="74"/>
        <v>#N/A</v>
      </c>
      <c r="G419" t="e">
        <f t="shared" si="74"/>
        <v>#N/A</v>
      </c>
      <c r="H419" t="e">
        <f t="shared" si="74"/>
        <v>#N/A</v>
      </c>
      <c r="I419" t="e">
        <f t="shared" si="74"/>
        <v>#N/A</v>
      </c>
      <c r="J419" t="e">
        <f t="shared" si="74"/>
        <v>#N/A</v>
      </c>
      <c r="K419" t="e">
        <f t="shared" si="74"/>
        <v>#N/A</v>
      </c>
      <c r="L419" t="e">
        <f t="shared" si="74"/>
        <v>#N/A</v>
      </c>
      <c r="M419" t="e">
        <f t="shared" si="74"/>
        <v>#N/A</v>
      </c>
      <c r="N419" t="e">
        <f t="shared" si="74"/>
        <v>#N/A</v>
      </c>
      <c r="O419" t="e">
        <f t="shared" si="74"/>
        <v>#N/A</v>
      </c>
      <c r="P419" t="e">
        <f t="shared" si="74"/>
        <v>#N/A</v>
      </c>
      <c r="Q419" t="e">
        <f t="shared" si="74"/>
        <v>#N/A</v>
      </c>
      <c r="R419" t="e">
        <f t="shared" si="74"/>
        <v>#N/A</v>
      </c>
      <c r="S419" t="e">
        <f t="shared" si="74"/>
        <v>#N/A</v>
      </c>
      <c r="T419" t="e">
        <f t="shared" si="74"/>
        <v>#N/A</v>
      </c>
      <c r="U419" t="e">
        <f t="shared" si="74"/>
        <v>#N/A</v>
      </c>
      <c r="V419" t="e">
        <f t="shared" si="74"/>
        <v>#N/A</v>
      </c>
      <c r="X419" t="e">
        <f t="shared" si="69"/>
        <v>#N/A</v>
      </c>
      <c r="Y419" t="e">
        <f t="shared" si="70"/>
        <v>#N/A</v>
      </c>
      <c r="Z419" t="e">
        <f t="shared" si="71"/>
        <v>#N/A</v>
      </c>
    </row>
    <row r="420" spans="1:26" x14ac:dyDescent="0.2">
      <c r="A420">
        <f t="shared" si="73"/>
        <v>18</v>
      </c>
      <c r="D420" t="e">
        <f t="shared" si="67"/>
        <v>#N/A</v>
      </c>
      <c r="E420" t="e">
        <f t="shared" si="68"/>
        <v>#N/A</v>
      </c>
      <c r="F420" t="e">
        <f t="shared" si="74"/>
        <v>#N/A</v>
      </c>
      <c r="G420" t="e">
        <f t="shared" si="74"/>
        <v>#N/A</v>
      </c>
      <c r="H420" t="e">
        <f t="shared" si="74"/>
        <v>#N/A</v>
      </c>
      <c r="I420" t="e">
        <f t="shared" si="74"/>
        <v>#N/A</v>
      </c>
      <c r="J420" t="e">
        <f t="shared" si="74"/>
        <v>#N/A</v>
      </c>
      <c r="K420" t="e">
        <f t="shared" si="74"/>
        <v>#N/A</v>
      </c>
      <c r="L420" t="e">
        <f t="shared" si="74"/>
        <v>#N/A</v>
      </c>
      <c r="M420" t="e">
        <f t="shared" si="74"/>
        <v>#N/A</v>
      </c>
      <c r="N420" t="e">
        <f t="shared" si="74"/>
        <v>#N/A</v>
      </c>
      <c r="O420" t="e">
        <f t="shared" si="74"/>
        <v>#N/A</v>
      </c>
      <c r="P420" t="e">
        <f t="shared" si="74"/>
        <v>#N/A</v>
      </c>
      <c r="Q420" t="e">
        <f t="shared" si="74"/>
        <v>#N/A</v>
      </c>
      <c r="R420" t="e">
        <f t="shared" si="74"/>
        <v>#N/A</v>
      </c>
      <c r="S420" t="e">
        <f t="shared" si="74"/>
        <v>#N/A</v>
      </c>
      <c r="T420" t="e">
        <f t="shared" si="74"/>
        <v>#N/A</v>
      </c>
      <c r="U420" t="e">
        <f t="shared" si="74"/>
        <v>#N/A</v>
      </c>
      <c r="V420" t="e">
        <f t="shared" si="74"/>
        <v>#N/A</v>
      </c>
      <c r="X420" t="e">
        <f t="shared" si="69"/>
        <v>#N/A</v>
      </c>
      <c r="Y420" t="e">
        <f t="shared" si="70"/>
        <v>#N/A</v>
      </c>
      <c r="Z420" t="e">
        <f t="shared" si="71"/>
        <v>#N/A</v>
      </c>
    </row>
    <row r="421" spans="1:26" x14ac:dyDescent="0.2">
      <c r="A421">
        <f t="shared" si="73"/>
        <v>18</v>
      </c>
      <c r="D421" t="e">
        <f t="shared" si="67"/>
        <v>#N/A</v>
      </c>
      <c r="E421" t="e">
        <f t="shared" si="68"/>
        <v>#N/A</v>
      </c>
      <c r="F421" t="e">
        <f t="shared" si="74"/>
        <v>#N/A</v>
      </c>
      <c r="G421" t="e">
        <f t="shared" si="74"/>
        <v>#N/A</v>
      </c>
      <c r="H421" t="e">
        <f t="shared" si="74"/>
        <v>#N/A</v>
      </c>
      <c r="I421" t="e">
        <f t="shared" si="74"/>
        <v>#N/A</v>
      </c>
      <c r="J421" t="e">
        <f t="shared" si="74"/>
        <v>#N/A</v>
      </c>
      <c r="K421" t="e">
        <f t="shared" si="74"/>
        <v>#N/A</v>
      </c>
      <c r="L421" t="e">
        <f t="shared" si="74"/>
        <v>#N/A</v>
      </c>
      <c r="M421" t="e">
        <f t="shared" si="74"/>
        <v>#N/A</v>
      </c>
      <c r="N421" t="e">
        <f t="shared" si="74"/>
        <v>#N/A</v>
      </c>
      <c r="O421" t="e">
        <f t="shared" si="74"/>
        <v>#N/A</v>
      </c>
      <c r="P421" t="e">
        <f t="shared" si="74"/>
        <v>#N/A</v>
      </c>
      <c r="Q421" t="e">
        <f t="shared" si="74"/>
        <v>#N/A</v>
      </c>
      <c r="R421" t="e">
        <f t="shared" si="74"/>
        <v>#N/A</v>
      </c>
      <c r="S421" t="e">
        <f t="shared" si="74"/>
        <v>#N/A</v>
      </c>
      <c r="T421" t="e">
        <f t="shared" si="74"/>
        <v>#N/A</v>
      </c>
      <c r="U421" t="e">
        <f t="shared" si="74"/>
        <v>#N/A</v>
      </c>
      <c r="V421" t="e">
        <f t="shared" si="74"/>
        <v>#N/A</v>
      </c>
      <c r="X421" t="e">
        <f t="shared" si="69"/>
        <v>#N/A</v>
      </c>
      <c r="Y421" t="e">
        <f t="shared" si="70"/>
        <v>#N/A</v>
      </c>
      <c r="Z421" t="e">
        <f t="shared" si="71"/>
        <v>#N/A</v>
      </c>
    </row>
    <row r="422" spans="1:26" x14ac:dyDescent="0.2">
      <c r="A422">
        <f t="shared" si="73"/>
        <v>18</v>
      </c>
      <c r="D422" t="e">
        <f t="shared" si="67"/>
        <v>#N/A</v>
      </c>
      <c r="E422" t="e">
        <f t="shared" si="68"/>
        <v>#N/A</v>
      </c>
      <c r="F422" t="e">
        <f t="shared" si="74"/>
        <v>#N/A</v>
      </c>
      <c r="G422" t="e">
        <f t="shared" si="74"/>
        <v>#N/A</v>
      </c>
      <c r="H422" t="e">
        <f t="shared" si="74"/>
        <v>#N/A</v>
      </c>
      <c r="I422" t="e">
        <f t="shared" si="74"/>
        <v>#N/A</v>
      </c>
      <c r="J422" t="e">
        <f t="shared" si="74"/>
        <v>#N/A</v>
      </c>
      <c r="K422" t="e">
        <f t="shared" si="74"/>
        <v>#N/A</v>
      </c>
      <c r="L422" t="e">
        <f t="shared" si="74"/>
        <v>#N/A</v>
      </c>
      <c r="M422" t="e">
        <f t="shared" si="74"/>
        <v>#N/A</v>
      </c>
      <c r="N422" t="e">
        <f t="shared" si="74"/>
        <v>#N/A</v>
      </c>
      <c r="O422" t="e">
        <f t="shared" si="74"/>
        <v>#N/A</v>
      </c>
      <c r="P422" t="e">
        <f t="shared" si="74"/>
        <v>#N/A</v>
      </c>
      <c r="Q422" t="e">
        <f t="shared" si="74"/>
        <v>#N/A</v>
      </c>
      <c r="R422" t="e">
        <f t="shared" si="74"/>
        <v>#N/A</v>
      </c>
      <c r="S422" t="e">
        <f t="shared" si="74"/>
        <v>#N/A</v>
      </c>
      <c r="T422" t="e">
        <f t="shared" si="74"/>
        <v>#N/A</v>
      </c>
      <c r="U422" t="e">
        <f t="shared" si="74"/>
        <v>#N/A</v>
      </c>
      <c r="V422" t="e">
        <f t="shared" si="74"/>
        <v>#N/A</v>
      </c>
      <c r="X422" t="e">
        <f t="shared" si="69"/>
        <v>#N/A</v>
      </c>
      <c r="Y422" t="e">
        <f t="shared" si="70"/>
        <v>#N/A</v>
      </c>
      <c r="Z422" t="e">
        <f t="shared" si="71"/>
        <v>#N/A</v>
      </c>
    </row>
    <row r="423" spans="1:26" x14ac:dyDescent="0.2">
      <c r="A423">
        <f t="shared" si="73"/>
        <v>18</v>
      </c>
      <c r="D423" t="e">
        <f t="shared" si="67"/>
        <v>#N/A</v>
      </c>
      <c r="E423" t="e">
        <f t="shared" si="68"/>
        <v>#N/A</v>
      </c>
      <c r="F423" t="e">
        <f t="shared" si="74"/>
        <v>#N/A</v>
      </c>
      <c r="G423" t="e">
        <f t="shared" si="74"/>
        <v>#N/A</v>
      </c>
      <c r="H423" t="e">
        <f t="shared" si="74"/>
        <v>#N/A</v>
      </c>
      <c r="I423" t="e">
        <f t="shared" si="74"/>
        <v>#N/A</v>
      </c>
      <c r="J423" t="e">
        <f t="shared" si="74"/>
        <v>#N/A</v>
      </c>
      <c r="K423" t="e">
        <f t="shared" si="74"/>
        <v>#N/A</v>
      </c>
      <c r="L423" t="e">
        <f t="shared" si="74"/>
        <v>#N/A</v>
      </c>
      <c r="M423" t="e">
        <f t="shared" si="74"/>
        <v>#N/A</v>
      </c>
      <c r="N423" t="e">
        <f t="shared" si="74"/>
        <v>#N/A</v>
      </c>
      <c r="O423" t="e">
        <f t="shared" si="74"/>
        <v>#N/A</v>
      </c>
      <c r="P423" t="e">
        <f t="shared" si="74"/>
        <v>#N/A</v>
      </c>
      <c r="Q423" t="e">
        <f t="shared" si="74"/>
        <v>#N/A</v>
      </c>
      <c r="R423" t="e">
        <f t="shared" si="74"/>
        <v>#N/A</v>
      </c>
      <c r="S423" t="e">
        <f t="shared" si="74"/>
        <v>#N/A</v>
      </c>
      <c r="T423" t="e">
        <f t="shared" si="74"/>
        <v>#N/A</v>
      </c>
      <c r="U423" t="e">
        <f t="shared" si="74"/>
        <v>#N/A</v>
      </c>
      <c r="V423" t="e">
        <f t="shared" si="74"/>
        <v>#N/A</v>
      </c>
      <c r="X423" t="e">
        <f t="shared" si="69"/>
        <v>#N/A</v>
      </c>
      <c r="Y423" t="e">
        <f t="shared" si="70"/>
        <v>#N/A</v>
      </c>
      <c r="Z423" t="e">
        <f t="shared" si="71"/>
        <v>#N/A</v>
      </c>
    </row>
    <row r="424" spans="1:26" x14ac:dyDescent="0.2">
      <c r="A424">
        <f t="shared" si="73"/>
        <v>18</v>
      </c>
      <c r="D424" t="e">
        <f t="shared" si="67"/>
        <v>#N/A</v>
      </c>
      <c r="E424" t="e">
        <f t="shared" si="68"/>
        <v>#N/A</v>
      </c>
      <c r="F424" t="e">
        <f t="shared" si="74"/>
        <v>#N/A</v>
      </c>
      <c r="G424" t="e">
        <f t="shared" si="74"/>
        <v>#N/A</v>
      </c>
      <c r="H424" t="e">
        <f t="shared" si="74"/>
        <v>#N/A</v>
      </c>
      <c r="I424" t="e">
        <f t="shared" si="74"/>
        <v>#N/A</v>
      </c>
      <c r="J424" t="e">
        <f t="shared" si="74"/>
        <v>#N/A</v>
      </c>
      <c r="K424" t="e">
        <f t="shared" si="74"/>
        <v>#N/A</v>
      </c>
      <c r="L424" t="e">
        <f t="shared" si="74"/>
        <v>#N/A</v>
      </c>
      <c r="M424" t="e">
        <f t="shared" si="74"/>
        <v>#N/A</v>
      </c>
      <c r="N424" t="e">
        <f t="shared" si="74"/>
        <v>#N/A</v>
      </c>
      <c r="O424" t="e">
        <f t="shared" si="74"/>
        <v>#N/A</v>
      </c>
      <c r="P424" t="e">
        <f t="shared" si="74"/>
        <v>#N/A</v>
      </c>
      <c r="Q424" t="e">
        <f t="shared" si="74"/>
        <v>#N/A</v>
      </c>
      <c r="R424" t="e">
        <f t="shared" si="74"/>
        <v>#N/A</v>
      </c>
      <c r="S424" t="e">
        <f t="shared" si="74"/>
        <v>#N/A</v>
      </c>
      <c r="T424" t="e">
        <f t="shared" si="74"/>
        <v>#N/A</v>
      </c>
      <c r="U424" t="e">
        <f t="shared" si="74"/>
        <v>#N/A</v>
      </c>
      <c r="V424" t="e">
        <f t="shared" si="74"/>
        <v>#N/A</v>
      </c>
      <c r="X424" t="e">
        <f t="shared" si="69"/>
        <v>#N/A</v>
      </c>
      <c r="Y424" t="e">
        <f t="shared" si="70"/>
        <v>#N/A</v>
      </c>
      <c r="Z424" t="e">
        <f t="shared" si="71"/>
        <v>#N/A</v>
      </c>
    </row>
    <row r="425" spans="1:26" x14ac:dyDescent="0.2">
      <c r="A425">
        <f t="shared" si="73"/>
        <v>18</v>
      </c>
      <c r="D425" t="e">
        <f t="shared" si="67"/>
        <v>#N/A</v>
      </c>
      <c r="E425" t="e">
        <f t="shared" si="68"/>
        <v>#N/A</v>
      </c>
      <c r="F425" t="e">
        <f t="shared" si="74"/>
        <v>#N/A</v>
      </c>
      <c r="G425" t="e">
        <f t="shared" si="74"/>
        <v>#N/A</v>
      </c>
      <c r="H425" t="e">
        <f t="shared" si="74"/>
        <v>#N/A</v>
      </c>
      <c r="I425" t="e">
        <f t="shared" si="74"/>
        <v>#N/A</v>
      </c>
      <c r="J425" t="e">
        <f t="shared" si="74"/>
        <v>#N/A</v>
      </c>
      <c r="K425" t="e">
        <f t="shared" si="74"/>
        <v>#N/A</v>
      </c>
      <c r="L425" t="e">
        <f t="shared" si="74"/>
        <v>#N/A</v>
      </c>
      <c r="M425" t="e">
        <f t="shared" si="74"/>
        <v>#N/A</v>
      </c>
      <c r="N425" t="e">
        <f t="shared" si="74"/>
        <v>#N/A</v>
      </c>
      <c r="O425" t="e">
        <f t="shared" si="74"/>
        <v>#N/A</v>
      </c>
      <c r="P425" t="e">
        <f t="shared" si="74"/>
        <v>#N/A</v>
      </c>
      <c r="Q425" t="e">
        <f t="shared" si="74"/>
        <v>#N/A</v>
      </c>
      <c r="R425" t="e">
        <f t="shared" si="74"/>
        <v>#N/A</v>
      </c>
      <c r="S425" t="e">
        <f t="shared" si="74"/>
        <v>#N/A</v>
      </c>
      <c r="T425" t="e">
        <f t="shared" si="74"/>
        <v>#N/A</v>
      </c>
      <c r="U425" t="e">
        <f t="shared" si="74"/>
        <v>#N/A</v>
      </c>
      <c r="V425" t="e">
        <f t="shared" si="74"/>
        <v>#N/A</v>
      </c>
      <c r="X425" t="e">
        <f t="shared" si="69"/>
        <v>#N/A</v>
      </c>
      <c r="Y425" t="e">
        <f t="shared" si="70"/>
        <v>#N/A</v>
      </c>
      <c r="Z425" t="e">
        <f t="shared" si="71"/>
        <v>#N/A</v>
      </c>
    </row>
    <row r="426" spans="1:26" x14ac:dyDescent="0.2">
      <c r="A426">
        <f t="shared" si="73"/>
        <v>18</v>
      </c>
      <c r="D426" t="e">
        <f t="shared" si="67"/>
        <v>#N/A</v>
      </c>
      <c r="E426" t="e">
        <f t="shared" si="68"/>
        <v>#N/A</v>
      </c>
      <c r="F426" t="e">
        <f t="shared" si="74"/>
        <v>#N/A</v>
      </c>
      <c r="G426" t="e">
        <f t="shared" si="74"/>
        <v>#N/A</v>
      </c>
      <c r="H426" t="e">
        <f t="shared" si="74"/>
        <v>#N/A</v>
      </c>
      <c r="I426" t="e">
        <f t="shared" si="74"/>
        <v>#N/A</v>
      </c>
      <c r="J426" t="e">
        <f t="shared" si="74"/>
        <v>#N/A</v>
      </c>
      <c r="K426" t="e">
        <f t="shared" si="74"/>
        <v>#N/A</v>
      </c>
      <c r="L426" t="e">
        <f t="shared" si="74"/>
        <v>#N/A</v>
      </c>
      <c r="M426" t="e">
        <f t="shared" si="74"/>
        <v>#N/A</v>
      </c>
      <c r="N426" t="e">
        <f t="shared" si="74"/>
        <v>#N/A</v>
      </c>
      <c r="O426" t="e">
        <f t="shared" si="74"/>
        <v>#N/A</v>
      </c>
      <c r="P426" t="e">
        <f t="shared" si="74"/>
        <v>#N/A</v>
      </c>
      <c r="Q426" t="e">
        <f t="shared" si="74"/>
        <v>#N/A</v>
      </c>
      <c r="R426" t="e">
        <f t="shared" si="74"/>
        <v>#N/A</v>
      </c>
      <c r="S426" t="e">
        <f t="shared" si="74"/>
        <v>#N/A</v>
      </c>
      <c r="T426" t="e">
        <f t="shared" si="74"/>
        <v>#N/A</v>
      </c>
      <c r="U426" t="e">
        <f t="shared" si="74"/>
        <v>#N/A</v>
      </c>
      <c r="V426" t="e">
        <f t="shared" si="74"/>
        <v>#N/A</v>
      </c>
      <c r="X426" t="e">
        <f t="shared" si="69"/>
        <v>#N/A</v>
      </c>
      <c r="Y426" t="e">
        <f t="shared" si="70"/>
        <v>#N/A</v>
      </c>
      <c r="Z426" t="e">
        <f t="shared" si="71"/>
        <v>#N/A</v>
      </c>
    </row>
    <row r="427" spans="1:26" x14ac:dyDescent="0.2">
      <c r="A427">
        <f t="shared" si="73"/>
        <v>17</v>
      </c>
      <c r="D427" t="e">
        <f t="shared" si="67"/>
        <v>#N/A</v>
      </c>
      <c r="E427" t="e">
        <f t="shared" si="68"/>
        <v>#N/A</v>
      </c>
      <c r="F427" t="e">
        <f t="shared" si="74"/>
        <v>#N/A</v>
      </c>
      <c r="G427" t="e">
        <f t="shared" si="74"/>
        <v>#N/A</v>
      </c>
      <c r="H427" t="e">
        <f t="shared" si="74"/>
        <v>#N/A</v>
      </c>
      <c r="I427" t="e">
        <f t="shared" si="74"/>
        <v>#N/A</v>
      </c>
      <c r="J427" t="e">
        <f t="shared" si="74"/>
        <v>#N/A</v>
      </c>
      <c r="K427" t="e">
        <f t="shared" si="74"/>
        <v>#N/A</v>
      </c>
      <c r="L427" t="e">
        <f t="shared" si="74"/>
        <v>#N/A</v>
      </c>
      <c r="M427" t="e">
        <f t="shared" si="74"/>
        <v>#N/A</v>
      </c>
      <c r="N427" t="e">
        <f t="shared" si="74"/>
        <v>#N/A</v>
      </c>
      <c r="O427" t="e">
        <f t="shared" si="74"/>
        <v>#N/A</v>
      </c>
      <c r="P427" t="e">
        <f t="shared" si="74"/>
        <v>#N/A</v>
      </c>
      <c r="Q427" t="e">
        <f t="shared" si="74"/>
        <v>#N/A</v>
      </c>
      <c r="R427" t="e">
        <f t="shared" si="74"/>
        <v>#N/A</v>
      </c>
      <c r="S427" t="e">
        <f t="shared" si="74"/>
        <v>#N/A</v>
      </c>
      <c r="T427" t="e">
        <f t="shared" si="74"/>
        <v>#N/A</v>
      </c>
      <c r="U427" t="e">
        <f t="shared" si="74"/>
        <v>#N/A</v>
      </c>
      <c r="V427" t="e">
        <f t="shared" si="74"/>
        <v>#N/A</v>
      </c>
      <c r="X427" t="e">
        <f t="shared" si="69"/>
        <v>#N/A</v>
      </c>
      <c r="Y427" t="e">
        <f t="shared" si="70"/>
        <v>#N/A</v>
      </c>
      <c r="Z427" t="e">
        <f t="shared" si="71"/>
        <v>#N/A</v>
      </c>
    </row>
    <row r="428" spans="1:26" x14ac:dyDescent="0.2">
      <c r="A428">
        <f t="shared" si="73"/>
        <v>17</v>
      </c>
      <c r="D428" t="e">
        <f t="shared" si="67"/>
        <v>#N/A</v>
      </c>
      <c r="E428" t="e">
        <f t="shared" si="68"/>
        <v>#N/A</v>
      </c>
      <c r="F428" t="e">
        <f t="shared" si="74"/>
        <v>#N/A</v>
      </c>
      <c r="G428" t="e">
        <f t="shared" si="74"/>
        <v>#N/A</v>
      </c>
      <c r="H428" t="e">
        <f t="shared" si="74"/>
        <v>#N/A</v>
      </c>
      <c r="I428" t="e">
        <f t="shared" si="74"/>
        <v>#N/A</v>
      </c>
      <c r="J428" t="e">
        <f t="shared" si="74"/>
        <v>#N/A</v>
      </c>
      <c r="K428" t="e">
        <f t="shared" si="74"/>
        <v>#N/A</v>
      </c>
      <c r="L428" t="e">
        <f t="shared" si="74"/>
        <v>#N/A</v>
      </c>
      <c r="M428" t="e">
        <f t="shared" si="74"/>
        <v>#N/A</v>
      </c>
      <c r="N428" t="e">
        <f t="shared" si="74"/>
        <v>#N/A</v>
      </c>
      <c r="O428" t="e">
        <f t="shared" si="74"/>
        <v>#N/A</v>
      </c>
      <c r="P428" t="e">
        <f t="shared" si="74"/>
        <v>#N/A</v>
      </c>
      <c r="Q428" t="e">
        <f t="shared" si="74"/>
        <v>#N/A</v>
      </c>
      <c r="R428" t="e">
        <f t="shared" si="74"/>
        <v>#N/A</v>
      </c>
      <c r="S428" t="e">
        <f t="shared" si="74"/>
        <v>#N/A</v>
      </c>
      <c r="T428" t="e">
        <f t="shared" si="74"/>
        <v>#N/A</v>
      </c>
      <c r="U428" t="e">
        <f t="shared" si="74"/>
        <v>#N/A</v>
      </c>
      <c r="V428" t="e">
        <f t="shared" si="74"/>
        <v>#N/A</v>
      </c>
      <c r="X428" t="e">
        <f t="shared" si="69"/>
        <v>#N/A</v>
      </c>
      <c r="Y428" t="e">
        <f t="shared" si="70"/>
        <v>#N/A</v>
      </c>
      <c r="Z428" t="e">
        <f t="shared" si="71"/>
        <v>#N/A</v>
      </c>
    </row>
    <row r="429" spans="1:26" x14ac:dyDescent="0.2">
      <c r="A429">
        <f t="shared" si="73"/>
        <v>17</v>
      </c>
      <c r="D429" t="e">
        <f t="shared" si="67"/>
        <v>#N/A</v>
      </c>
      <c r="E429" t="e">
        <f t="shared" si="68"/>
        <v>#N/A</v>
      </c>
      <c r="F429" t="e">
        <f t="shared" si="74"/>
        <v>#N/A</v>
      </c>
      <c r="G429" t="e">
        <f t="shared" si="74"/>
        <v>#N/A</v>
      </c>
      <c r="H429" t="e">
        <f t="shared" si="74"/>
        <v>#N/A</v>
      </c>
      <c r="I429" t="e">
        <f t="shared" si="74"/>
        <v>#N/A</v>
      </c>
      <c r="J429" t="e">
        <f t="shared" si="74"/>
        <v>#N/A</v>
      </c>
      <c r="K429" t="e">
        <f t="shared" si="74"/>
        <v>#N/A</v>
      </c>
      <c r="L429" t="e">
        <f t="shared" si="74"/>
        <v>#N/A</v>
      </c>
      <c r="M429" t="e">
        <f t="shared" si="74"/>
        <v>#N/A</v>
      </c>
      <c r="N429" t="e">
        <f t="shared" si="74"/>
        <v>#N/A</v>
      </c>
      <c r="O429" t="e">
        <f t="shared" si="74"/>
        <v>#N/A</v>
      </c>
      <c r="P429" t="e">
        <f t="shared" si="74"/>
        <v>#N/A</v>
      </c>
      <c r="Q429" t="e">
        <f t="shared" si="74"/>
        <v>#N/A</v>
      </c>
      <c r="R429" t="e">
        <f t="shared" si="74"/>
        <v>#N/A</v>
      </c>
      <c r="S429" t="e">
        <f t="shared" si="74"/>
        <v>#N/A</v>
      </c>
      <c r="T429" t="e">
        <f t="shared" si="74"/>
        <v>#N/A</v>
      </c>
      <c r="U429" t="e">
        <f t="shared" si="74"/>
        <v>#N/A</v>
      </c>
      <c r="V429" t="e">
        <f t="shared" si="74"/>
        <v>#N/A</v>
      </c>
      <c r="X429" t="e">
        <f t="shared" si="69"/>
        <v>#N/A</v>
      </c>
      <c r="Y429" t="e">
        <f t="shared" si="70"/>
        <v>#N/A</v>
      </c>
      <c r="Z429" t="e">
        <f t="shared" si="71"/>
        <v>#N/A</v>
      </c>
    </row>
    <row r="430" spans="1:26" x14ac:dyDescent="0.2">
      <c r="A430">
        <f t="shared" si="73"/>
        <v>17</v>
      </c>
      <c r="D430" t="e">
        <f t="shared" si="67"/>
        <v>#N/A</v>
      </c>
      <c r="E430" t="e">
        <f t="shared" si="68"/>
        <v>#N/A</v>
      </c>
      <c r="F430" t="e">
        <f t="shared" si="74"/>
        <v>#N/A</v>
      </c>
      <c r="G430" t="e">
        <f t="shared" si="74"/>
        <v>#N/A</v>
      </c>
      <c r="H430" t="e">
        <f t="shared" si="74"/>
        <v>#N/A</v>
      </c>
      <c r="I430" t="e">
        <f t="shared" si="74"/>
        <v>#N/A</v>
      </c>
      <c r="J430" t="e">
        <f t="shared" si="74"/>
        <v>#N/A</v>
      </c>
      <c r="K430" t="e">
        <f t="shared" si="74"/>
        <v>#N/A</v>
      </c>
      <c r="L430" t="e">
        <f t="shared" si="74"/>
        <v>#N/A</v>
      </c>
      <c r="M430" t="e">
        <f t="shared" si="74"/>
        <v>#N/A</v>
      </c>
      <c r="N430" t="e">
        <f t="shared" si="74"/>
        <v>#N/A</v>
      </c>
      <c r="O430" t="e">
        <f t="shared" si="74"/>
        <v>#N/A</v>
      </c>
      <c r="P430" t="e">
        <f t="shared" si="74"/>
        <v>#N/A</v>
      </c>
      <c r="Q430" t="e">
        <f t="shared" si="74"/>
        <v>#N/A</v>
      </c>
      <c r="R430" t="e">
        <f t="shared" si="74"/>
        <v>#N/A</v>
      </c>
      <c r="S430" t="e">
        <f t="shared" si="74"/>
        <v>#N/A</v>
      </c>
      <c r="T430" t="e">
        <f t="shared" si="74"/>
        <v>#N/A</v>
      </c>
      <c r="U430" t="e">
        <f t="shared" ref="F430:V445" si="75">U$4*(1+U$3)^(-($A430+52*(U$1-1)))</f>
        <v>#N/A</v>
      </c>
      <c r="V430" t="e">
        <f t="shared" si="75"/>
        <v>#N/A</v>
      </c>
      <c r="X430" t="e">
        <f t="shared" si="69"/>
        <v>#N/A</v>
      </c>
      <c r="Y430" t="e">
        <f t="shared" si="70"/>
        <v>#N/A</v>
      </c>
      <c r="Z430" t="e">
        <f t="shared" si="71"/>
        <v>#N/A</v>
      </c>
    </row>
    <row r="431" spans="1:26" x14ac:dyDescent="0.2">
      <c r="A431">
        <f t="shared" si="73"/>
        <v>17</v>
      </c>
      <c r="D431" t="e">
        <f t="shared" si="67"/>
        <v>#N/A</v>
      </c>
      <c r="E431" t="e">
        <f t="shared" si="68"/>
        <v>#N/A</v>
      </c>
      <c r="F431" t="e">
        <f t="shared" si="75"/>
        <v>#N/A</v>
      </c>
      <c r="G431" t="e">
        <f t="shared" si="75"/>
        <v>#N/A</v>
      </c>
      <c r="H431" t="e">
        <f t="shared" si="75"/>
        <v>#N/A</v>
      </c>
      <c r="I431" t="e">
        <f t="shared" si="75"/>
        <v>#N/A</v>
      </c>
      <c r="J431" t="e">
        <f t="shared" si="75"/>
        <v>#N/A</v>
      </c>
      <c r="K431" t="e">
        <f t="shared" si="75"/>
        <v>#N/A</v>
      </c>
      <c r="L431" t="e">
        <f t="shared" si="75"/>
        <v>#N/A</v>
      </c>
      <c r="M431" t="e">
        <f t="shared" si="75"/>
        <v>#N/A</v>
      </c>
      <c r="N431" t="e">
        <f t="shared" si="75"/>
        <v>#N/A</v>
      </c>
      <c r="O431" t="e">
        <f t="shared" si="75"/>
        <v>#N/A</v>
      </c>
      <c r="P431" t="e">
        <f t="shared" si="75"/>
        <v>#N/A</v>
      </c>
      <c r="Q431" t="e">
        <f t="shared" si="75"/>
        <v>#N/A</v>
      </c>
      <c r="R431" t="e">
        <f t="shared" si="75"/>
        <v>#N/A</v>
      </c>
      <c r="S431" t="e">
        <f t="shared" si="75"/>
        <v>#N/A</v>
      </c>
      <c r="T431" t="e">
        <f t="shared" si="75"/>
        <v>#N/A</v>
      </c>
      <c r="U431" t="e">
        <f t="shared" si="75"/>
        <v>#N/A</v>
      </c>
      <c r="V431" t="e">
        <f t="shared" si="75"/>
        <v>#N/A</v>
      </c>
      <c r="X431" t="e">
        <f t="shared" si="69"/>
        <v>#N/A</v>
      </c>
      <c r="Y431" t="e">
        <f t="shared" si="70"/>
        <v>#N/A</v>
      </c>
      <c r="Z431" t="e">
        <f t="shared" si="71"/>
        <v>#N/A</v>
      </c>
    </row>
    <row r="432" spans="1:26" x14ac:dyDescent="0.2">
      <c r="A432">
        <f t="shared" si="73"/>
        <v>17</v>
      </c>
      <c r="D432" t="e">
        <f t="shared" si="67"/>
        <v>#N/A</v>
      </c>
      <c r="E432" t="e">
        <f t="shared" si="68"/>
        <v>#N/A</v>
      </c>
      <c r="F432" t="e">
        <f t="shared" si="75"/>
        <v>#N/A</v>
      </c>
      <c r="G432" t="e">
        <f t="shared" si="75"/>
        <v>#N/A</v>
      </c>
      <c r="H432" t="e">
        <f t="shared" si="75"/>
        <v>#N/A</v>
      </c>
      <c r="I432" t="e">
        <f t="shared" si="75"/>
        <v>#N/A</v>
      </c>
      <c r="J432" t="e">
        <f t="shared" si="75"/>
        <v>#N/A</v>
      </c>
      <c r="K432" t="e">
        <f t="shared" si="75"/>
        <v>#N/A</v>
      </c>
      <c r="L432" t="e">
        <f t="shared" si="75"/>
        <v>#N/A</v>
      </c>
      <c r="M432" t="e">
        <f t="shared" si="75"/>
        <v>#N/A</v>
      </c>
      <c r="N432" t="e">
        <f t="shared" si="75"/>
        <v>#N/A</v>
      </c>
      <c r="O432" t="e">
        <f t="shared" si="75"/>
        <v>#N/A</v>
      </c>
      <c r="P432" t="e">
        <f t="shared" si="75"/>
        <v>#N/A</v>
      </c>
      <c r="Q432" t="e">
        <f t="shared" si="75"/>
        <v>#N/A</v>
      </c>
      <c r="R432" t="e">
        <f t="shared" si="75"/>
        <v>#N/A</v>
      </c>
      <c r="S432" t="e">
        <f t="shared" si="75"/>
        <v>#N/A</v>
      </c>
      <c r="T432" t="e">
        <f t="shared" si="75"/>
        <v>#N/A</v>
      </c>
      <c r="U432" t="e">
        <f t="shared" si="75"/>
        <v>#N/A</v>
      </c>
      <c r="V432" t="e">
        <f t="shared" si="75"/>
        <v>#N/A</v>
      </c>
      <c r="X432" t="e">
        <f t="shared" si="69"/>
        <v>#N/A</v>
      </c>
      <c r="Y432" t="e">
        <f t="shared" si="70"/>
        <v>#N/A</v>
      </c>
      <c r="Z432" t="e">
        <f t="shared" si="71"/>
        <v>#N/A</v>
      </c>
    </row>
    <row r="433" spans="1:26" x14ac:dyDescent="0.2">
      <c r="A433">
        <f t="shared" si="73"/>
        <v>17</v>
      </c>
      <c r="D433" t="e">
        <f t="shared" si="67"/>
        <v>#N/A</v>
      </c>
      <c r="E433" t="e">
        <f t="shared" si="68"/>
        <v>#N/A</v>
      </c>
      <c r="F433" t="e">
        <f t="shared" si="75"/>
        <v>#N/A</v>
      </c>
      <c r="G433" t="e">
        <f t="shared" si="75"/>
        <v>#N/A</v>
      </c>
      <c r="H433" t="e">
        <f t="shared" si="75"/>
        <v>#N/A</v>
      </c>
      <c r="I433" t="e">
        <f t="shared" si="75"/>
        <v>#N/A</v>
      </c>
      <c r="J433" t="e">
        <f t="shared" si="75"/>
        <v>#N/A</v>
      </c>
      <c r="K433" t="e">
        <f t="shared" si="75"/>
        <v>#N/A</v>
      </c>
      <c r="L433" t="e">
        <f t="shared" si="75"/>
        <v>#N/A</v>
      </c>
      <c r="M433" t="e">
        <f t="shared" si="75"/>
        <v>#N/A</v>
      </c>
      <c r="N433" t="e">
        <f t="shared" si="75"/>
        <v>#N/A</v>
      </c>
      <c r="O433" t="e">
        <f t="shared" si="75"/>
        <v>#N/A</v>
      </c>
      <c r="P433" t="e">
        <f t="shared" si="75"/>
        <v>#N/A</v>
      </c>
      <c r="Q433" t="e">
        <f t="shared" si="75"/>
        <v>#N/A</v>
      </c>
      <c r="R433" t="e">
        <f t="shared" si="75"/>
        <v>#N/A</v>
      </c>
      <c r="S433" t="e">
        <f t="shared" si="75"/>
        <v>#N/A</v>
      </c>
      <c r="T433" t="e">
        <f t="shared" si="75"/>
        <v>#N/A</v>
      </c>
      <c r="U433" t="e">
        <f t="shared" si="75"/>
        <v>#N/A</v>
      </c>
      <c r="V433" t="e">
        <f t="shared" si="75"/>
        <v>#N/A</v>
      </c>
      <c r="X433" t="e">
        <f t="shared" si="69"/>
        <v>#N/A</v>
      </c>
      <c r="Y433" t="e">
        <f t="shared" si="70"/>
        <v>#N/A</v>
      </c>
      <c r="Z433" t="e">
        <f t="shared" si="71"/>
        <v>#N/A</v>
      </c>
    </row>
    <row r="434" spans="1:26" x14ac:dyDescent="0.2">
      <c r="A434">
        <f t="shared" si="73"/>
        <v>17</v>
      </c>
      <c r="D434" t="e">
        <f t="shared" si="67"/>
        <v>#N/A</v>
      </c>
      <c r="E434" t="e">
        <f t="shared" si="68"/>
        <v>#N/A</v>
      </c>
      <c r="F434" t="e">
        <f t="shared" si="75"/>
        <v>#N/A</v>
      </c>
      <c r="G434" t="e">
        <f t="shared" si="75"/>
        <v>#N/A</v>
      </c>
      <c r="H434" t="e">
        <f t="shared" si="75"/>
        <v>#N/A</v>
      </c>
      <c r="I434" t="e">
        <f t="shared" si="75"/>
        <v>#N/A</v>
      </c>
      <c r="J434" t="e">
        <f t="shared" si="75"/>
        <v>#N/A</v>
      </c>
      <c r="K434" t="e">
        <f t="shared" si="75"/>
        <v>#N/A</v>
      </c>
      <c r="L434" t="e">
        <f t="shared" si="75"/>
        <v>#N/A</v>
      </c>
      <c r="M434" t="e">
        <f t="shared" si="75"/>
        <v>#N/A</v>
      </c>
      <c r="N434" t="e">
        <f t="shared" si="75"/>
        <v>#N/A</v>
      </c>
      <c r="O434" t="e">
        <f t="shared" si="75"/>
        <v>#N/A</v>
      </c>
      <c r="P434" t="e">
        <f t="shared" si="75"/>
        <v>#N/A</v>
      </c>
      <c r="Q434" t="e">
        <f t="shared" si="75"/>
        <v>#N/A</v>
      </c>
      <c r="R434" t="e">
        <f t="shared" si="75"/>
        <v>#N/A</v>
      </c>
      <c r="S434" t="e">
        <f t="shared" si="75"/>
        <v>#N/A</v>
      </c>
      <c r="T434" t="e">
        <f t="shared" si="75"/>
        <v>#N/A</v>
      </c>
      <c r="U434" t="e">
        <f t="shared" si="75"/>
        <v>#N/A</v>
      </c>
      <c r="V434" t="e">
        <f t="shared" si="75"/>
        <v>#N/A</v>
      </c>
      <c r="X434" t="e">
        <f t="shared" si="69"/>
        <v>#N/A</v>
      </c>
      <c r="Y434" t="e">
        <f t="shared" si="70"/>
        <v>#N/A</v>
      </c>
      <c r="Z434" t="e">
        <f t="shared" si="71"/>
        <v>#N/A</v>
      </c>
    </row>
    <row r="435" spans="1:26" x14ac:dyDescent="0.2">
      <c r="A435">
        <f t="shared" si="73"/>
        <v>17</v>
      </c>
      <c r="D435" t="e">
        <f t="shared" si="67"/>
        <v>#N/A</v>
      </c>
      <c r="E435" t="e">
        <f t="shared" si="68"/>
        <v>#N/A</v>
      </c>
      <c r="F435" t="e">
        <f t="shared" si="75"/>
        <v>#N/A</v>
      </c>
      <c r="G435" t="e">
        <f t="shared" si="75"/>
        <v>#N/A</v>
      </c>
      <c r="H435" t="e">
        <f t="shared" si="75"/>
        <v>#N/A</v>
      </c>
      <c r="I435" t="e">
        <f t="shared" si="75"/>
        <v>#N/A</v>
      </c>
      <c r="J435" t="e">
        <f t="shared" si="75"/>
        <v>#N/A</v>
      </c>
      <c r="K435" t="e">
        <f t="shared" si="75"/>
        <v>#N/A</v>
      </c>
      <c r="L435" t="e">
        <f t="shared" si="75"/>
        <v>#N/A</v>
      </c>
      <c r="M435" t="e">
        <f t="shared" si="75"/>
        <v>#N/A</v>
      </c>
      <c r="N435" t="e">
        <f t="shared" si="75"/>
        <v>#N/A</v>
      </c>
      <c r="O435" t="e">
        <f t="shared" si="75"/>
        <v>#N/A</v>
      </c>
      <c r="P435" t="e">
        <f t="shared" si="75"/>
        <v>#N/A</v>
      </c>
      <c r="Q435" t="e">
        <f t="shared" si="75"/>
        <v>#N/A</v>
      </c>
      <c r="R435" t="e">
        <f t="shared" si="75"/>
        <v>#N/A</v>
      </c>
      <c r="S435" t="e">
        <f t="shared" si="75"/>
        <v>#N/A</v>
      </c>
      <c r="T435" t="e">
        <f t="shared" si="75"/>
        <v>#N/A</v>
      </c>
      <c r="U435" t="e">
        <f t="shared" si="75"/>
        <v>#N/A</v>
      </c>
      <c r="V435" t="e">
        <f t="shared" si="75"/>
        <v>#N/A</v>
      </c>
      <c r="X435" t="e">
        <f t="shared" si="69"/>
        <v>#N/A</v>
      </c>
      <c r="Y435" t="e">
        <f t="shared" si="70"/>
        <v>#N/A</v>
      </c>
      <c r="Z435" t="e">
        <f t="shared" si="71"/>
        <v>#N/A</v>
      </c>
    </row>
    <row r="436" spans="1:26" x14ac:dyDescent="0.2">
      <c r="A436">
        <f t="shared" si="73"/>
        <v>17</v>
      </c>
      <c r="D436" t="e">
        <f t="shared" si="67"/>
        <v>#N/A</v>
      </c>
      <c r="E436" t="e">
        <f t="shared" si="68"/>
        <v>#N/A</v>
      </c>
      <c r="F436" t="e">
        <f t="shared" si="75"/>
        <v>#N/A</v>
      </c>
      <c r="G436" t="e">
        <f t="shared" si="75"/>
        <v>#N/A</v>
      </c>
      <c r="H436" t="e">
        <f t="shared" si="75"/>
        <v>#N/A</v>
      </c>
      <c r="I436" t="e">
        <f t="shared" si="75"/>
        <v>#N/A</v>
      </c>
      <c r="J436" t="e">
        <f t="shared" si="75"/>
        <v>#N/A</v>
      </c>
      <c r="K436" t="e">
        <f t="shared" si="75"/>
        <v>#N/A</v>
      </c>
      <c r="L436" t="e">
        <f t="shared" si="75"/>
        <v>#N/A</v>
      </c>
      <c r="M436" t="e">
        <f t="shared" si="75"/>
        <v>#N/A</v>
      </c>
      <c r="N436" t="e">
        <f t="shared" si="75"/>
        <v>#N/A</v>
      </c>
      <c r="O436" t="e">
        <f t="shared" si="75"/>
        <v>#N/A</v>
      </c>
      <c r="P436" t="e">
        <f t="shared" si="75"/>
        <v>#N/A</v>
      </c>
      <c r="Q436" t="e">
        <f t="shared" si="75"/>
        <v>#N/A</v>
      </c>
      <c r="R436" t="e">
        <f t="shared" si="75"/>
        <v>#N/A</v>
      </c>
      <c r="S436" t="e">
        <f t="shared" si="75"/>
        <v>#N/A</v>
      </c>
      <c r="T436" t="e">
        <f t="shared" si="75"/>
        <v>#N/A</v>
      </c>
      <c r="U436" t="e">
        <f t="shared" si="75"/>
        <v>#N/A</v>
      </c>
      <c r="V436" t="e">
        <f t="shared" si="75"/>
        <v>#N/A</v>
      </c>
      <c r="X436" t="e">
        <f t="shared" si="69"/>
        <v>#N/A</v>
      </c>
      <c r="Y436" t="e">
        <f t="shared" si="70"/>
        <v>#N/A</v>
      </c>
      <c r="Z436" t="e">
        <f t="shared" si="71"/>
        <v>#N/A</v>
      </c>
    </row>
    <row r="437" spans="1:26" x14ac:dyDescent="0.2">
      <c r="A437">
        <f t="shared" si="73"/>
        <v>17</v>
      </c>
      <c r="D437" t="e">
        <f t="shared" si="67"/>
        <v>#N/A</v>
      </c>
      <c r="E437" t="e">
        <f t="shared" si="68"/>
        <v>#N/A</v>
      </c>
      <c r="F437" t="e">
        <f t="shared" si="75"/>
        <v>#N/A</v>
      </c>
      <c r="G437" t="e">
        <f t="shared" si="75"/>
        <v>#N/A</v>
      </c>
      <c r="H437" t="e">
        <f t="shared" si="75"/>
        <v>#N/A</v>
      </c>
      <c r="I437" t="e">
        <f t="shared" si="75"/>
        <v>#N/A</v>
      </c>
      <c r="J437" t="e">
        <f t="shared" si="75"/>
        <v>#N/A</v>
      </c>
      <c r="K437" t="e">
        <f t="shared" si="75"/>
        <v>#N/A</v>
      </c>
      <c r="L437" t="e">
        <f t="shared" si="75"/>
        <v>#N/A</v>
      </c>
      <c r="M437" t="e">
        <f t="shared" si="75"/>
        <v>#N/A</v>
      </c>
      <c r="N437" t="e">
        <f t="shared" si="75"/>
        <v>#N/A</v>
      </c>
      <c r="O437" t="e">
        <f t="shared" si="75"/>
        <v>#N/A</v>
      </c>
      <c r="P437" t="e">
        <f t="shared" si="75"/>
        <v>#N/A</v>
      </c>
      <c r="Q437" t="e">
        <f t="shared" si="75"/>
        <v>#N/A</v>
      </c>
      <c r="R437" t="e">
        <f t="shared" si="75"/>
        <v>#N/A</v>
      </c>
      <c r="S437" t="e">
        <f t="shared" si="75"/>
        <v>#N/A</v>
      </c>
      <c r="T437" t="e">
        <f t="shared" si="75"/>
        <v>#N/A</v>
      </c>
      <c r="U437" t="e">
        <f t="shared" si="75"/>
        <v>#N/A</v>
      </c>
      <c r="V437" t="e">
        <f t="shared" si="75"/>
        <v>#N/A</v>
      </c>
      <c r="X437" t="e">
        <f t="shared" si="69"/>
        <v>#N/A</v>
      </c>
      <c r="Y437" t="e">
        <f t="shared" si="70"/>
        <v>#N/A</v>
      </c>
      <c r="Z437" t="e">
        <f t="shared" si="71"/>
        <v>#N/A</v>
      </c>
    </row>
    <row r="438" spans="1:26" x14ac:dyDescent="0.2">
      <c r="A438">
        <f t="shared" si="73"/>
        <v>17</v>
      </c>
      <c r="D438" t="e">
        <f t="shared" si="67"/>
        <v>#N/A</v>
      </c>
      <c r="E438" t="e">
        <f t="shared" si="68"/>
        <v>#N/A</v>
      </c>
      <c r="F438" t="e">
        <f t="shared" si="75"/>
        <v>#N/A</v>
      </c>
      <c r="G438" t="e">
        <f t="shared" si="75"/>
        <v>#N/A</v>
      </c>
      <c r="H438" t="e">
        <f t="shared" si="75"/>
        <v>#N/A</v>
      </c>
      <c r="I438" t="e">
        <f t="shared" si="75"/>
        <v>#N/A</v>
      </c>
      <c r="J438" t="e">
        <f t="shared" si="75"/>
        <v>#N/A</v>
      </c>
      <c r="K438" t="e">
        <f t="shared" si="75"/>
        <v>#N/A</v>
      </c>
      <c r="L438" t="e">
        <f t="shared" si="75"/>
        <v>#N/A</v>
      </c>
      <c r="M438" t="e">
        <f t="shared" si="75"/>
        <v>#N/A</v>
      </c>
      <c r="N438" t="e">
        <f t="shared" si="75"/>
        <v>#N/A</v>
      </c>
      <c r="O438" t="e">
        <f t="shared" si="75"/>
        <v>#N/A</v>
      </c>
      <c r="P438" t="e">
        <f t="shared" si="75"/>
        <v>#N/A</v>
      </c>
      <c r="Q438" t="e">
        <f t="shared" si="75"/>
        <v>#N/A</v>
      </c>
      <c r="R438" t="e">
        <f t="shared" si="75"/>
        <v>#N/A</v>
      </c>
      <c r="S438" t="e">
        <f t="shared" si="75"/>
        <v>#N/A</v>
      </c>
      <c r="T438" t="e">
        <f t="shared" si="75"/>
        <v>#N/A</v>
      </c>
      <c r="U438" t="e">
        <f t="shared" si="75"/>
        <v>#N/A</v>
      </c>
      <c r="V438" t="e">
        <f t="shared" si="75"/>
        <v>#N/A</v>
      </c>
      <c r="X438" t="e">
        <f t="shared" si="69"/>
        <v>#N/A</v>
      </c>
      <c r="Y438" t="e">
        <f t="shared" si="70"/>
        <v>#N/A</v>
      </c>
      <c r="Z438" t="e">
        <f t="shared" si="71"/>
        <v>#N/A</v>
      </c>
    </row>
    <row r="439" spans="1:26" x14ac:dyDescent="0.2">
      <c r="A439">
        <f t="shared" si="73"/>
        <v>16</v>
      </c>
      <c r="D439" t="e">
        <f t="shared" si="67"/>
        <v>#N/A</v>
      </c>
      <c r="E439" t="e">
        <f t="shared" si="68"/>
        <v>#N/A</v>
      </c>
      <c r="F439" t="e">
        <f t="shared" si="75"/>
        <v>#N/A</v>
      </c>
      <c r="G439" t="e">
        <f t="shared" si="75"/>
        <v>#N/A</v>
      </c>
      <c r="H439" t="e">
        <f t="shared" si="75"/>
        <v>#N/A</v>
      </c>
      <c r="I439" t="e">
        <f t="shared" si="75"/>
        <v>#N/A</v>
      </c>
      <c r="J439" t="e">
        <f t="shared" si="75"/>
        <v>#N/A</v>
      </c>
      <c r="K439" t="e">
        <f t="shared" si="75"/>
        <v>#N/A</v>
      </c>
      <c r="L439" t="e">
        <f t="shared" si="75"/>
        <v>#N/A</v>
      </c>
      <c r="M439" t="e">
        <f t="shared" si="75"/>
        <v>#N/A</v>
      </c>
      <c r="N439" t="e">
        <f t="shared" si="75"/>
        <v>#N/A</v>
      </c>
      <c r="O439" t="e">
        <f t="shared" si="75"/>
        <v>#N/A</v>
      </c>
      <c r="P439" t="e">
        <f t="shared" si="75"/>
        <v>#N/A</v>
      </c>
      <c r="Q439" t="e">
        <f t="shared" si="75"/>
        <v>#N/A</v>
      </c>
      <c r="R439" t="e">
        <f t="shared" si="75"/>
        <v>#N/A</v>
      </c>
      <c r="S439" t="e">
        <f t="shared" si="75"/>
        <v>#N/A</v>
      </c>
      <c r="T439" t="e">
        <f t="shared" si="75"/>
        <v>#N/A</v>
      </c>
      <c r="U439" t="e">
        <f t="shared" si="75"/>
        <v>#N/A</v>
      </c>
      <c r="V439" t="e">
        <f t="shared" si="75"/>
        <v>#N/A</v>
      </c>
      <c r="X439" t="e">
        <f t="shared" si="69"/>
        <v>#N/A</v>
      </c>
      <c r="Y439" t="e">
        <f t="shared" si="70"/>
        <v>#N/A</v>
      </c>
      <c r="Z439" t="e">
        <f t="shared" si="71"/>
        <v>#N/A</v>
      </c>
    </row>
    <row r="440" spans="1:26" x14ac:dyDescent="0.2">
      <c r="A440">
        <f t="shared" si="73"/>
        <v>16</v>
      </c>
      <c r="D440" t="e">
        <f t="shared" si="67"/>
        <v>#N/A</v>
      </c>
      <c r="E440" t="e">
        <f t="shared" si="68"/>
        <v>#N/A</v>
      </c>
      <c r="F440" t="e">
        <f t="shared" si="75"/>
        <v>#N/A</v>
      </c>
      <c r="G440" t="e">
        <f t="shared" si="75"/>
        <v>#N/A</v>
      </c>
      <c r="H440" t="e">
        <f t="shared" si="75"/>
        <v>#N/A</v>
      </c>
      <c r="I440" t="e">
        <f t="shared" si="75"/>
        <v>#N/A</v>
      </c>
      <c r="J440" t="e">
        <f t="shared" si="75"/>
        <v>#N/A</v>
      </c>
      <c r="K440" t="e">
        <f t="shared" si="75"/>
        <v>#N/A</v>
      </c>
      <c r="L440" t="e">
        <f t="shared" si="75"/>
        <v>#N/A</v>
      </c>
      <c r="M440" t="e">
        <f t="shared" si="75"/>
        <v>#N/A</v>
      </c>
      <c r="N440" t="e">
        <f t="shared" si="75"/>
        <v>#N/A</v>
      </c>
      <c r="O440" t="e">
        <f t="shared" si="75"/>
        <v>#N/A</v>
      </c>
      <c r="P440" t="e">
        <f t="shared" si="75"/>
        <v>#N/A</v>
      </c>
      <c r="Q440" t="e">
        <f t="shared" si="75"/>
        <v>#N/A</v>
      </c>
      <c r="R440" t="e">
        <f t="shared" si="75"/>
        <v>#N/A</v>
      </c>
      <c r="S440" t="e">
        <f t="shared" si="75"/>
        <v>#N/A</v>
      </c>
      <c r="T440" t="e">
        <f t="shared" si="75"/>
        <v>#N/A</v>
      </c>
      <c r="U440" t="e">
        <f t="shared" si="75"/>
        <v>#N/A</v>
      </c>
      <c r="V440" t="e">
        <f t="shared" si="75"/>
        <v>#N/A</v>
      </c>
      <c r="X440" t="e">
        <f t="shared" si="69"/>
        <v>#N/A</v>
      </c>
      <c r="Y440" t="e">
        <f t="shared" si="70"/>
        <v>#N/A</v>
      </c>
      <c r="Z440" t="e">
        <f t="shared" si="71"/>
        <v>#N/A</v>
      </c>
    </row>
    <row r="441" spans="1:26" x14ac:dyDescent="0.2">
      <c r="A441">
        <f t="shared" si="73"/>
        <v>16</v>
      </c>
      <c r="D441" t="e">
        <f t="shared" si="67"/>
        <v>#N/A</v>
      </c>
      <c r="E441" t="e">
        <f t="shared" si="68"/>
        <v>#N/A</v>
      </c>
      <c r="F441" t="e">
        <f t="shared" si="75"/>
        <v>#N/A</v>
      </c>
      <c r="G441" t="e">
        <f t="shared" si="75"/>
        <v>#N/A</v>
      </c>
      <c r="H441" t="e">
        <f t="shared" si="75"/>
        <v>#N/A</v>
      </c>
      <c r="I441" t="e">
        <f t="shared" si="75"/>
        <v>#N/A</v>
      </c>
      <c r="J441" t="e">
        <f t="shared" si="75"/>
        <v>#N/A</v>
      </c>
      <c r="K441" t="e">
        <f t="shared" si="75"/>
        <v>#N/A</v>
      </c>
      <c r="L441" t="e">
        <f t="shared" si="75"/>
        <v>#N/A</v>
      </c>
      <c r="M441" t="e">
        <f t="shared" si="75"/>
        <v>#N/A</v>
      </c>
      <c r="N441" t="e">
        <f t="shared" si="75"/>
        <v>#N/A</v>
      </c>
      <c r="O441" t="e">
        <f t="shared" si="75"/>
        <v>#N/A</v>
      </c>
      <c r="P441" t="e">
        <f t="shared" si="75"/>
        <v>#N/A</v>
      </c>
      <c r="Q441" t="e">
        <f t="shared" si="75"/>
        <v>#N/A</v>
      </c>
      <c r="R441" t="e">
        <f t="shared" si="75"/>
        <v>#N/A</v>
      </c>
      <c r="S441" t="e">
        <f t="shared" si="75"/>
        <v>#N/A</v>
      </c>
      <c r="T441" t="e">
        <f t="shared" si="75"/>
        <v>#N/A</v>
      </c>
      <c r="U441" t="e">
        <f t="shared" si="75"/>
        <v>#N/A</v>
      </c>
      <c r="V441" t="e">
        <f t="shared" si="75"/>
        <v>#N/A</v>
      </c>
      <c r="X441" t="e">
        <f t="shared" si="69"/>
        <v>#N/A</v>
      </c>
      <c r="Y441" t="e">
        <f t="shared" si="70"/>
        <v>#N/A</v>
      </c>
      <c r="Z441" t="e">
        <f t="shared" si="71"/>
        <v>#N/A</v>
      </c>
    </row>
    <row r="442" spans="1:26" x14ac:dyDescent="0.2">
      <c r="A442">
        <f t="shared" si="73"/>
        <v>16</v>
      </c>
      <c r="D442" t="e">
        <f t="shared" si="67"/>
        <v>#N/A</v>
      </c>
      <c r="E442" t="e">
        <f t="shared" si="68"/>
        <v>#N/A</v>
      </c>
      <c r="F442" t="e">
        <f t="shared" si="75"/>
        <v>#N/A</v>
      </c>
      <c r="G442" t="e">
        <f t="shared" si="75"/>
        <v>#N/A</v>
      </c>
      <c r="H442" t="e">
        <f t="shared" si="75"/>
        <v>#N/A</v>
      </c>
      <c r="I442" t="e">
        <f t="shared" si="75"/>
        <v>#N/A</v>
      </c>
      <c r="J442" t="e">
        <f t="shared" si="75"/>
        <v>#N/A</v>
      </c>
      <c r="K442" t="e">
        <f t="shared" si="75"/>
        <v>#N/A</v>
      </c>
      <c r="L442" t="e">
        <f t="shared" si="75"/>
        <v>#N/A</v>
      </c>
      <c r="M442" t="e">
        <f t="shared" si="75"/>
        <v>#N/A</v>
      </c>
      <c r="N442" t="e">
        <f t="shared" si="75"/>
        <v>#N/A</v>
      </c>
      <c r="O442" t="e">
        <f t="shared" si="75"/>
        <v>#N/A</v>
      </c>
      <c r="P442" t="e">
        <f t="shared" si="75"/>
        <v>#N/A</v>
      </c>
      <c r="Q442" t="e">
        <f t="shared" si="75"/>
        <v>#N/A</v>
      </c>
      <c r="R442" t="e">
        <f t="shared" si="75"/>
        <v>#N/A</v>
      </c>
      <c r="S442" t="e">
        <f t="shared" si="75"/>
        <v>#N/A</v>
      </c>
      <c r="T442" t="e">
        <f t="shared" si="75"/>
        <v>#N/A</v>
      </c>
      <c r="U442" t="e">
        <f t="shared" si="75"/>
        <v>#N/A</v>
      </c>
      <c r="V442" t="e">
        <f t="shared" si="75"/>
        <v>#N/A</v>
      </c>
      <c r="X442" t="e">
        <f t="shared" si="69"/>
        <v>#N/A</v>
      </c>
      <c r="Y442" t="e">
        <f t="shared" si="70"/>
        <v>#N/A</v>
      </c>
      <c r="Z442" t="e">
        <f t="shared" si="71"/>
        <v>#N/A</v>
      </c>
    </row>
    <row r="443" spans="1:26" x14ac:dyDescent="0.2">
      <c r="A443">
        <f t="shared" si="73"/>
        <v>16</v>
      </c>
      <c r="D443" t="e">
        <f t="shared" si="67"/>
        <v>#N/A</v>
      </c>
      <c r="E443" t="e">
        <f t="shared" si="68"/>
        <v>#N/A</v>
      </c>
      <c r="F443" t="e">
        <f t="shared" si="75"/>
        <v>#N/A</v>
      </c>
      <c r="G443" t="e">
        <f t="shared" si="75"/>
        <v>#N/A</v>
      </c>
      <c r="H443" t="e">
        <f t="shared" si="75"/>
        <v>#N/A</v>
      </c>
      <c r="I443" t="e">
        <f t="shared" si="75"/>
        <v>#N/A</v>
      </c>
      <c r="J443" t="e">
        <f t="shared" si="75"/>
        <v>#N/A</v>
      </c>
      <c r="K443" t="e">
        <f t="shared" si="75"/>
        <v>#N/A</v>
      </c>
      <c r="L443" t="e">
        <f t="shared" si="75"/>
        <v>#N/A</v>
      </c>
      <c r="M443" t="e">
        <f t="shared" si="75"/>
        <v>#N/A</v>
      </c>
      <c r="N443" t="e">
        <f t="shared" si="75"/>
        <v>#N/A</v>
      </c>
      <c r="O443" t="e">
        <f t="shared" si="75"/>
        <v>#N/A</v>
      </c>
      <c r="P443" t="e">
        <f t="shared" si="75"/>
        <v>#N/A</v>
      </c>
      <c r="Q443" t="e">
        <f t="shared" si="75"/>
        <v>#N/A</v>
      </c>
      <c r="R443" t="e">
        <f t="shared" si="75"/>
        <v>#N/A</v>
      </c>
      <c r="S443" t="e">
        <f t="shared" si="75"/>
        <v>#N/A</v>
      </c>
      <c r="T443" t="e">
        <f t="shared" si="75"/>
        <v>#N/A</v>
      </c>
      <c r="U443" t="e">
        <f t="shared" si="75"/>
        <v>#N/A</v>
      </c>
      <c r="V443" t="e">
        <f t="shared" si="75"/>
        <v>#N/A</v>
      </c>
      <c r="X443" t="e">
        <f t="shared" si="69"/>
        <v>#N/A</v>
      </c>
      <c r="Y443" t="e">
        <f t="shared" si="70"/>
        <v>#N/A</v>
      </c>
      <c r="Z443" t="e">
        <f t="shared" si="71"/>
        <v>#N/A</v>
      </c>
    </row>
    <row r="444" spans="1:26" x14ac:dyDescent="0.2">
      <c r="A444">
        <f t="shared" si="73"/>
        <v>16</v>
      </c>
      <c r="D444" t="e">
        <f t="shared" si="67"/>
        <v>#N/A</v>
      </c>
      <c r="E444" t="e">
        <f t="shared" si="68"/>
        <v>#N/A</v>
      </c>
      <c r="F444" t="e">
        <f t="shared" si="75"/>
        <v>#N/A</v>
      </c>
      <c r="G444" t="e">
        <f t="shared" si="75"/>
        <v>#N/A</v>
      </c>
      <c r="H444" t="e">
        <f t="shared" si="75"/>
        <v>#N/A</v>
      </c>
      <c r="I444" t="e">
        <f t="shared" si="75"/>
        <v>#N/A</v>
      </c>
      <c r="J444" t="e">
        <f t="shared" si="75"/>
        <v>#N/A</v>
      </c>
      <c r="K444" t="e">
        <f t="shared" si="75"/>
        <v>#N/A</v>
      </c>
      <c r="L444" t="e">
        <f t="shared" si="75"/>
        <v>#N/A</v>
      </c>
      <c r="M444" t="e">
        <f t="shared" si="75"/>
        <v>#N/A</v>
      </c>
      <c r="N444" t="e">
        <f t="shared" si="75"/>
        <v>#N/A</v>
      </c>
      <c r="O444" t="e">
        <f t="shared" si="75"/>
        <v>#N/A</v>
      </c>
      <c r="P444" t="e">
        <f t="shared" si="75"/>
        <v>#N/A</v>
      </c>
      <c r="Q444" t="e">
        <f t="shared" si="75"/>
        <v>#N/A</v>
      </c>
      <c r="R444" t="e">
        <f t="shared" si="75"/>
        <v>#N/A</v>
      </c>
      <c r="S444" t="e">
        <f t="shared" si="75"/>
        <v>#N/A</v>
      </c>
      <c r="T444" t="e">
        <f t="shared" si="75"/>
        <v>#N/A</v>
      </c>
      <c r="U444" t="e">
        <f t="shared" si="75"/>
        <v>#N/A</v>
      </c>
      <c r="V444" t="e">
        <f t="shared" si="75"/>
        <v>#N/A</v>
      </c>
      <c r="X444" t="e">
        <f t="shared" si="69"/>
        <v>#N/A</v>
      </c>
      <c r="Y444" t="e">
        <f t="shared" si="70"/>
        <v>#N/A</v>
      </c>
      <c r="Z444" t="e">
        <f t="shared" si="71"/>
        <v>#N/A</v>
      </c>
    </row>
    <row r="445" spans="1:26" x14ac:dyDescent="0.2">
      <c r="A445">
        <f t="shared" si="73"/>
        <v>16</v>
      </c>
      <c r="D445" t="e">
        <f t="shared" si="67"/>
        <v>#N/A</v>
      </c>
      <c r="E445" t="e">
        <f t="shared" si="68"/>
        <v>#N/A</v>
      </c>
      <c r="F445" t="e">
        <f t="shared" si="75"/>
        <v>#N/A</v>
      </c>
      <c r="G445" t="e">
        <f t="shared" si="75"/>
        <v>#N/A</v>
      </c>
      <c r="H445" t="e">
        <f t="shared" si="75"/>
        <v>#N/A</v>
      </c>
      <c r="I445" t="e">
        <f t="shared" si="75"/>
        <v>#N/A</v>
      </c>
      <c r="J445" t="e">
        <f t="shared" si="75"/>
        <v>#N/A</v>
      </c>
      <c r="K445" t="e">
        <f t="shared" si="75"/>
        <v>#N/A</v>
      </c>
      <c r="L445" t="e">
        <f t="shared" si="75"/>
        <v>#N/A</v>
      </c>
      <c r="M445" t="e">
        <f t="shared" si="75"/>
        <v>#N/A</v>
      </c>
      <c r="N445" t="e">
        <f t="shared" si="75"/>
        <v>#N/A</v>
      </c>
      <c r="O445" t="e">
        <f t="shared" si="75"/>
        <v>#N/A</v>
      </c>
      <c r="P445" t="e">
        <f t="shared" si="75"/>
        <v>#N/A</v>
      </c>
      <c r="Q445" t="e">
        <f t="shared" si="75"/>
        <v>#N/A</v>
      </c>
      <c r="R445" t="e">
        <f t="shared" si="75"/>
        <v>#N/A</v>
      </c>
      <c r="S445" t="e">
        <f t="shared" si="75"/>
        <v>#N/A</v>
      </c>
      <c r="T445" t="e">
        <f t="shared" si="75"/>
        <v>#N/A</v>
      </c>
      <c r="U445" t="e">
        <f t="shared" ref="F445:V460" si="76">U$4*(1+U$3)^(-($A445+52*(U$1-1)))</f>
        <v>#N/A</v>
      </c>
      <c r="V445" t="e">
        <f t="shared" si="76"/>
        <v>#N/A</v>
      </c>
      <c r="X445" t="e">
        <f t="shared" si="69"/>
        <v>#N/A</v>
      </c>
      <c r="Y445" t="e">
        <f t="shared" si="70"/>
        <v>#N/A</v>
      </c>
      <c r="Z445" t="e">
        <f t="shared" si="71"/>
        <v>#N/A</v>
      </c>
    </row>
    <row r="446" spans="1:26" x14ac:dyDescent="0.2">
      <c r="A446">
        <f t="shared" si="73"/>
        <v>16</v>
      </c>
      <c r="D446" t="e">
        <f t="shared" si="67"/>
        <v>#N/A</v>
      </c>
      <c r="E446" t="e">
        <f t="shared" si="68"/>
        <v>#N/A</v>
      </c>
      <c r="F446" t="e">
        <f t="shared" si="76"/>
        <v>#N/A</v>
      </c>
      <c r="G446" t="e">
        <f t="shared" si="76"/>
        <v>#N/A</v>
      </c>
      <c r="H446" t="e">
        <f t="shared" si="76"/>
        <v>#N/A</v>
      </c>
      <c r="I446" t="e">
        <f t="shared" si="76"/>
        <v>#N/A</v>
      </c>
      <c r="J446" t="e">
        <f t="shared" si="76"/>
        <v>#N/A</v>
      </c>
      <c r="K446" t="e">
        <f t="shared" si="76"/>
        <v>#N/A</v>
      </c>
      <c r="L446" t="e">
        <f t="shared" si="76"/>
        <v>#N/A</v>
      </c>
      <c r="M446" t="e">
        <f t="shared" si="76"/>
        <v>#N/A</v>
      </c>
      <c r="N446" t="e">
        <f t="shared" si="76"/>
        <v>#N/A</v>
      </c>
      <c r="O446" t="e">
        <f t="shared" si="76"/>
        <v>#N/A</v>
      </c>
      <c r="P446" t="e">
        <f t="shared" si="76"/>
        <v>#N/A</v>
      </c>
      <c r="Q446" t="e">
        <f t="shared" si="76"/>
        <v>#N/A</v>
      </c>
      <c r="R446" t="e">
        <f t="shared" si="76"/>
        <v>#N/A</v>
      </c>
      <c r="S446" t="e">
        <f t="shared" si="76"/>
        <v>#N/A</v>
      </c>
      <c r="T446" t="e">
        <f t="shared" si="76"/>
        <v>#N/A</v>
      </c>
      <c r="U446" t="e">
        <f t="shared" si="76"/>
        <v>#N/A</v>
      </c>
      <c r="V446" t="e">
        <f t="shared" si="76"/>
        <v>#N/A</v>
      </c>
      <c r="X446" t="e">
        <f t="shared" si="69"/>
        <v>#N/A</v>
      </c>
      <c r="Y446" t="e">
        <f t="shared" si="70"/>
        <v>#N/A</v>
      </c>
      <c r="Z446" t="e">
        <f t="shared" si="71"/>
        <v>#N/A</v>
      </c>
    </row>
    <row r="447" spans="1:26" x14ac:dyDescent="0.2">
      <c r="A447">
        <f t="shared" si="73"/>
        <v>16</v>
      </c>
      <c r="D447" t="e">
        <f t="shared" si="67"/>
        <v>#N/A</v>
      </c>
      <c r="E447" t="e">
        <f t="shared" si="68"/>
        <v>#N/A</v>
      </c>
      <c r="F447" t="e">
        <f t="shared" si="76"/>
        <v>#N/A</v>
      </c>
      <c r="G447" t="e">
        <f t="shared" si="76"/>
        <v>#N/A</v>
      </c>
      <c r="H447" t="e">
        <f t="shared" si="76"/>
        <v>#N/A</v>
      </c>
      <c r="I447" t="e">
        <f t="shared" si="76"/>
        <v>#N/A</v>
      </c>
      <c r="J447" t="e">
        <f t="shared" si="76"/>
        <v>#N/A</v>
      </c>
      <c r="K447" t="e">
        <f t="shared" si="76"/>
        <v>#N/A</v>
      </c>
      <c r="L447" t="e">
        <f t="shared" si="76"/>
        <v>#N/A</v>
      </c>
      <c r="M447" t="e">
        <f t="shared" si="76"/>
        <v>#N/A</v>
      </c>
      <c r="N447" t="e">
        <f t="shared" si="76"/>
        <v>#N/A</v>
      </c>
      <c r="O447" t="e">
        <f t="shared" si="76"/>
        <v>#N/A</v>
      </c>
      <c r="P447" t="e">
        <f t="shared" si="76"/>
        <v>#N/A</v>
      </c>
      <c r="Q447" t="e">
        <f t="shared" si="76"/>
        <v>#N/A</v>
      </c>
      <c r="R447" t="e">
        <f t="shared" si="76"/>
        <v>#N/A</v>
      </c>
      <c r="S447" t="e">
        <f t="shared" si="76"/>
        <v>#N/A</v>
      </c>
      <c r="T447" t="e">
        <f t="shared" si="76"/>
        <v>#N/A</v>
      </c>
      <c r="U447" t="e">
        <f t="shared" si="76"/>
        <v>#N/A</v>
      </c>
      <c r="V447" t="e">
        <f t="shared" si="76"/>
        <v>#N/A</v>
      </c>
      <c r="X447" t="e">
        <f t="shared" si="69"/>
        <v>#N/A</v>
      </c>
      <c r="Y447" t="e">
        <f t="shared" si="70"/>
        <v>#N/A</v>
      </c>
      <c r="Z447" t="e">
        <f t="shared" si="71"/>
        <v>#N/A</v>
      </c>
    </row>
    <row r="448" spans="1:26" x14ac:dyDescent="0.2">
      <c r="A448">
        <f t="shared" si="73"/>
        <v>16</v>
      </c>
      <c r="D448" t="e">
        <f t="shared" si="67"/>
        <v>#N/A</v>
      </c>
      <c r="E448" t="e">
        <f t="shared" si="68"/>
        <v>#N/A</v>
      </c>
      <c r="F448" t="e">
        <f t="shared" si="76"/>
        <v>#N/A</v>
      </c>
      <c r="G448" t="e">
        <f t="shared" si="76"/>
        <v>#N/A</v>
      </c>
      <c r="H448" t="e">
        <f t="shared" si="76"/>
        <v>#N/A</v>
      </c>
      <c r="I448" t="e">
        <f t="shared" si="76"/>
        <v>#N/A</v>
      </c>
      <c r="J448" t="e">
        <f t="shared" si="76"/>
        <v>#N/A</v>
      </c>
      <c r="K448" t="e">
        <f t="shared" si="76"/>
        <v>#N/A</v>
      </c>
      <c r="L448" t="e">
        <f t="shared" si="76"/>
        <v>#N/A</v>
      </c>
      <c r="M448" t="e">
        <f t="shared" si="76"/>
        <v>#N/A</v>
      </c>
      <c r="N448" t="e">
        <f t="shared" si="76"/>
        <v>#N/A</v>
      </c>
      <c r="O448" t="e">
        <f t="shared" si="76"/>
        <v>#N/A</v>
      </c>
      <c r="P448" t="e">
        <f t="shared" si="76"/>
        <v>#N/A</v>
      </c>
      <c r="Q448" t="e">
        <f t="shared" si="76"/>
        <v>#N/A</v>
      </c>
      <c r="R448" t="e">
        <f t="shared" si="76"/>
        <v>#N/A</v>
      </c>
      <c r="S448" t="e">
        <f t="shared" si="76"/>
        <v>#N/A</v>
      </c>
      <c r="T448" t="e">
        <f t="shared" si="76"/>
        <v>#N/A</v>
      </c>
      <c r="U448" t="e">
        <f t="shared" si="76"/>
        <v>#N/A</v>
      </c>
      <c r="V448" t="e">
        <f t="shared" si="76"/>
        <v>#N/A</v>
      </c>
      <c r="X448" t="e">
        <f t="shared" si="69"/>
        <v>#N/A</v>
      </c>
      <c r="Y448" t="e">
        <f t="shared" si="70"/>
        <v>#N/A</v>
      </c>
      <c r="Z448" t="e">
        <f t="shared" si="71"/>
        <v>#N/A</v>
      </c>
    </row>
    <row r="449" spans="1:26" x14ac:dyDescent="0.2">
      <c r="A449">
        <f t="shared" si="73"/>
        <v>16</v>
      </c>
      <c r="D449" t="e">
        <f t="shared" si="67"/>
        <v>#N/A</v>
      </c>
      <c r="E449" t="e">
        <f t="shared" si="68"/>
        <v>#N/A</v>
      </c>
      <c r="F449" t="e">
        <f t="shared" si="76"/>
        <v>#N/A</v>
      </c>
      <c r="G449" t="e">
        <f t="shared" si="76"/>
        <v>#N/A</v>
      </c>
      <c r="H449" t="e">
        <f t="shared" si="76"/>
        <v>#N/A</v>
      </c>
      <c r="I449" t="e">
        <f t="shared" si="76"/>
        <v>#N/A</v>
      </c>
      <c r="J449" t="e">
        <f t="shared" si="76"/>
        <v>#N/A</v>
      </c>
      <c r="K449" t="e">
        <f t="shared" si="76"/>
        <v>#N/A</v>
      </c>
      <c r="L449" t="e">
        <f t="shared" si="76"/>
        <v>#N/A</v>
      </c>
      <c r="M449" t="e">
        <f t="shared" si="76"/>
        <v>#N/A</v>
      </c>
      <c r="N449" t="e">
        <f t="shared" si="76"/>
        <v>#N/A</v>
      </c>
      <c r="O449" t="e">
        <f t="shared" si="76"/>
        <v>#N/A</v>
      </c>
      <c r="P449" t="e">
        <f t="shared" si="76"/>
        <v>#N/A</v>
      </c>
      <c r="Q449" t="e">
        <f t="shared" si="76"/>
        <v>#N/A</v>
      </c>
      <c r="R449" t="e">
        <f t="shared" si="76"/>
        <v>#N/A</v>
      </c>
      <c r="S449" t="e">
        <f t="shared" si="76"/>
        <v>#N/A</v>
      </c>
      <c r="T449" t="e">
        <f t="shared" si="76"/>
        <v>#N/A</v>
      </c>
      <c r="U449" t="e">
        <f t="shared" si="76"/>
        <v>#N/A</v>
      </c>
      <c r="V449" t="e">
        <f t="shared" si="76"/>
        <v>#N/A</v>
      </c>
      <c r="X449" t="e">
        <f t="shared" si="69"/>
        <v>#N/A</v>
      </c>
      <c r="Y449" t="e">
        <f t="shared" si="70"/>
        <v>#N/A</v>
      </c>
      <c r="Z449" t="e">
        <f t="shared" si="71"/>
        <v>#N/A</v>
      </c>
    </row>
    <row r="450" spans="1:26" x14ac:dyDescent="0.2">
      <c r="A450">
        <f t="shared" si="73"/>
        <v>16</v>
      </c>
      <c r="D450" t="e">
        <f t="shared" si="67"/>
        <v>#N/A</v>
      </c>
      <c r="E450" t="e">
        <f t="shared" si="68"/>
        <v>#N/A</v>
      </c>
      <c r="F450" t="e">
        <f t="shared" si="76"/>
        <v>#N/A</v>
      </c>
      <c r="G450" t="e">
        <f t="shared" si="76"/>
        <v>#N/A</v>
      </c>
      <c r="H450" t="e">
        <f t="shared" si="76"/>
        <v>#N/A</v>
      </c>
      <c r="I450" t="e">
        <f t="shared" si="76"/>
        <v>#N/A</v>
      </c>
      <c r="J450" t="e">
        <f t="shared" si="76"/>
        <v>#N/A</v>
      </c>
      <c r="K450" t="e">
        <f t="shared" si="76"/>
        <v>#N/A</v>
      </c>
      <c r="L450" t="e">
        <f t="shared" si="76"/>
        <v>#N/A</v>
      </c>
      <c r="M450" t="e">
        <f t="shared" si="76"/>
        <v>#N/A</v>
      </c>
      <c r="N450" t="e">
        <f t="shared" si="76"/>
        <v>#N/A</v>
      </c>
      <c r="O450" t="e">
        <f t="shared" si="76"/>
        <v>#N/A</v>
      </c>
      <c r="P450" t="e">
        <f t="shared" si="76"/>
        <v>#N/A</v>
      </c>
      <c r="Q450" t="e">
        <f t="shared" si="76"/>
        <v>#N/A</v>
      </c>
      <c r="R450" t="e">
        <f t="shared" si="76"/>
        <v>#N/A</v>
      </c>
      <c r="S450" t="e">
        <f t="shared" si="76"/>
        <v>#N/A</v>
      </c>
      <c r="T450" t="e">
        <f t="shared" si="76"/>
        <v>#N/A</v>
      </c>
      <c r="U450" t="e">
        <f t="shared" si="76"/>
        <v>#N/A</v>
      </c>
      <c r="V450" t="e">
        <f t="shared" si="76"/>
        <v>#N/A</v>
      </c>
      <c r="X450" t="e">
        <f t="shared" si="69"/>
        <v>#N/A</v>
      </c>
      <c r="Y450" t="e">
        <f t="shared" si="70"/>
        <v>#N/A</v>
      </c>
      <c r="Z450" t="e">
        <f t="shared" si="71"/>
        <v>#N/A</v>
      </c>
    </row>
    <row r="451" spans="1:26" x14ac:dyDescent="0.2">
      <c r="A451">
        <f t="shared" si="73"/>
        <v>15</v>
      </c>
      <c r="D451" t="e">
        <f t="shared" si="67"/>
        <v>#N/A</v>
      </c>
      <c r="E451" t="e">
        <f t="shared" si="68"/>
        <v>#N/A</v>
      </c>
      <c r="F451" t="e">
        <f t="shared" si="76"/>
        <v>#N/A</v>
      </c>
      <c r="G451" t="e">
        <f t="shared" si="76"/>
        <v>#N/A</v>
      </c>
      <c r="H451" t="e">
        <f t="shared" si="76"/>
        <v>#N/A</v>
      </c>
      <c r="I451" t="e">
        <f t="shared" si="76"/>
        <v>#N/A</v>
      </c>
      <c r="J451" t="e">
        <f t="shared" si="76"/>
        <v>#N/A</v>
      </c>
      <c r="K451" t="e">
        <f t="shared" si="76"/>
        <v>#N/A</v>
      </c>
      <c r="L451" t="e">
        <f t="shared" si="76"/>
        <v>#N/A</v>
      </c>
      <c r="M451" t="e">
        <f t="shared" si="76"/>
        <v>#N/A</v>
      </c>
      <c r="N451" t="e">
        <f t="shared" si="76"/>
        <v>#N/A</v>
      </c>
      <c r="O451" t="e">
        <f t="shared" si="76"/>
        <v>#N/A</v>
      </c>
      <c r="P451" t="e">
        <f t="shared" si="76"/>
        <v>#N/A</v>
      </c>
      <c r="Q451" t="e">
        <f t="shared" si="76"/>
        <v>#N/A</v>
      </c>
      <c r="R451" t="e">
        <f t="shared" si="76"/>
        <v>#N/A</v>
      </c>
      <c r="S451" t="e">
        <f t="shared" si="76"/>
        <v>#N/A</v>
      </c>
      <c r="T451" t="e">
        <f t="shared" si="76"/>
        <v>#N/A</v>
      </c>
      <c r="U451" t="e">
        <f t="shared" si="76"/>
        <v>#N/A</v>
      </c>
      <c r="V451" t="e">
        <f t="shared" si="76"/>
        <v>#N/A</v>
      </c>
      <c r="X451" t="e">
        <f t="shared" si="69"/>
        <v>#N/A</v>
      </c>
      <c r="Y451" t="e">
        <f t="shared" si="70"/>
        <v>#N/A</v>
      </c>
      <c r="Z451" t="e">
        <f t="shared" si="71"/>
        <v>#N/A</v>
      </c>
    </row>
    <row r="452" spans="1:26" x14ac:dyDescent="0.2">
      <c r="A452">
        <f t="shared" si="73"/>
        <v>15</v>
      </c>
      <c r="D452" t="e">
        <f t="shared" si="67"/>
        <v>#N/A</v>
      </c>
      <c r="E452" t="e">
        <f t="shared" si="68"/>
        <v>#N/A</v>
      </c>
      <c r="F452" t="e">
        <f t="shared" si="76"/>
        <v>#N/A</v>
      </c>
      <c r="G452" t="e">
        <f t="shared" si="76"/>
        <v>#N/A</v>
      </c>
      <c r="H452" t="e">
        <f t="shared" si="76"/>
        <v>#N/A</v>
      </c>
      <c r="I452" t="e">
        <f t="shared" si="76"/>
        <v>#N/A</v>
      </c>
      <c r="J452" t="e">
        <f t="shared" si="76"/>
        <v>#N/A</v>
      </c>
      <c r="K452" t="e">
        <f t="shared" si="76"/>
        <v>#N/A</v>
      </c>
      <c r="L452" t="e">
        <f t="shared" si="76"/>
        <v>#N/A</v>
      </c>
      <c r="M452" t="e">
        <f t="shared" si="76"/>
        <v>#N/A</v>
      </c>
      <c r="N452" t="e">
        <f t="shared" si="76"/>
        <v>#N/A</v>
      </c>
      <c r="O452" t="e">
        <f t="shared" si="76"/>
        <v>#N/A</v>
      </c>
      <c r="P452" t="e">
        <f t="shared" si="76"/>
        <v>#N/A</v>
      </c>
      <c r="Q452" t="e">
        <f t="shared" si="76"/>
        <v>#N/A</v>
      </c>
      <c r="R452" t="e">
        <f t="shared" si="76"/>
        <v>#N/A</v>
      </c>
      <c r="S452" t="e">
        <f t="shared" si="76"/>
        <v>#N/A</v>
      </c>
      <c r="T452" t="e">
        <f t="shared" si="76"/>
        <v>#N/A</v>
      </c>
      <c r="U452" t="e">
        <f t="shared" si="76"/>
        <v>#N/A</v>
      </c>
      <c r="V452" t="e">
        <f t="shared" si="76"/>
        <v>#N/A</v>
      </c>
      <c r="X452" t="e">
        <f t="shared" si="69"/>
        <v>#N/A</v>
      </c>
      <c r="Y452" t="e">
        <f t="shared" si="70"/>
        <v>#N/A</v>
      </c>
      <c r="Z452" t="e">
        <f t="shared" si="71"/>
        <v>#N/A</v>
      </c>
    </row>
    <row r="453" spans="1:26" x14ac:dyDescent="0.2">
      <c r="A453">
        <f t="shared" si="73"/>
        <v>15</v>
      </c>
      <c r="D453" t="e">
        <f t="shared" si="67"/>
        <v>#N/A</v>
      </c>
      <c r="E453" t="e">
        <f t="shared" si="68"/>
        <v>#N/A</v>
      </c>
      <c r="F453" t="e">
        <f t="shared" si="76"/>
        <v>#N/A</v>
      </c>
      <c r="G453" t="e">
        <f t="shared" si="76"/>
        <v>#N/A</v>
      </c>
      <c r="H453" t="e">
        <f t="shared" si="76"/>
        <v>#N/A</v>
      </c>
      <c r="I453" t="e">
        <f t="shared" si="76"/>
        <v>#N/A</v>
      </c>
      <c r="J453" t="e">
        <f t="shared" si="76"/>
        <v>#N/A</v>
      </c>
      <c r="K453" t="e">
        <f t="shared" si="76"/>
        <v>#N/A</v>
      </c>
      <c r="L453" t="e">
        <f t="shared" si="76"/>
        <v>#N/A</v>
      </c>
      <c r="M453" t="e">
        <f t="shared" si="76"/>
        <v>#N/A</v>
      </c>
      <c r="N453" t="e">
        <f t="shared" si="76"/>
        <v>#N/A</v>
      </c>
      <c r="O453" t="e">
        <f t="shared" si="76"/>
        <v>#N/A</v>
      </c>
      <c r="P453" t="e">
        <f t="shared" si="76"/>
        <v>#N/A</v>
      </c>
      <c r="Q453" t="e">
        <f t="shared" si="76"/>
        <v>#N/A</v>
      </c>
      <c r="R453" t="e">
        <f t="shared" si="76"/>
        <v>#N/A</v>
      </c>
      <c r="S453" t="e">
        <f t="shared" si="76"/>
        <v>#N/A</v>
      </c>
      <c r="T453" t="e">
        <f t="shared" si="76"/>
        <v>#N/A</v>
      </c>
      <c r="U453" t="e">
        <f t="shared" si="76"/>
        <v>#N/A</v>
      </c>
      <c r="V453" t="e">
        <f t="shared" si="76"/>
        <v>#N/A</v>
      </c>
      <c r="X453" t="e">
        <f t="shared" si="69"/>
        <v>#N/A</v>
      </c>
      <c r="Y453" t="e">
        <f t="shared" si="70"/>
        <v>#N/A</v>
      </c>
      <c r="Z453" t="e">
        <f t="shared" si="71"/>
        <v>#N/A</v>
      </c>
    </row>
    <row r="454" spans="1:26" x14ac:dyDescent="0.2">
      <c r="A454">
        <f t="shared" si="73"/>
        <v>15</v>
      </c>
      <c r="D454" t="e">
        <f t="shared" si="67"/>
        <v>#N/A</v>
      </c>
      <c r="E454" t="e">
        <f t="shared" si="68"/>
        <v>#N/A</v>
      </c>
      <c r="F454" t="e">
        <f t="shared" si="76"/>
        <v>#N/A</v>
      </c>
      <c r="G454" t="e">
        <f t="shared" si="76"/>
        <v>#N/A</v>
      </c>
      <c r="H454" t="e">
        <f t="shared" si="76"/>
        <v>#N/A</v>
      </c>
      <c r="I454" t="e">
        <f t="shared" si="76"/>
        <v>#N/A</v>
      </c>
      <c r="J454" t="e">
        <f t="shared" si="76"/>
        <v>#N/A</v>
      </c>
      <c r="K454" t="e">
        <f t="shared" si="76"/>
        <v>#N/A</v>
      </c>
      <c r="L454" t="e">
        <f t="shared" si="76"/>
        <v>#N/A</v>
      </c>
      <c r="M454" t="e">
        <f t="shared" si="76"/>
        <v>#N/A</v>
      </c>
      <c r="N454" t="e">
        <f t="shared" si="76"/>
        <v>#N/A</v>
      </c>
      <c r="O454" t="e">
        <f t="shared" si="76"/>
        <v>#N/A</v>
      </c>
      <c r="P454" t="e">
        <f t="shared" si="76"/>
        <v>#N/A</v>
      </c>
      <c r="Q454" t="e">
        <f t="shared" si="76"/>
        <v>#N/A</v>
      </c>
      <c r="R454" t="e">
        <f t="shared" si="76"/>
        <v>#N/A</v>
      </c>
      <c r="S454" t="e">
        <f t="shared" si="76"/>
        <v>#N/A</v>
      </c>
      <c r="T454" t="e">
        <f t="shared" si="76"/>
        <v>#N/A</v>
      </c>
      <c r="U454" t="e">
        <f t="shared" si="76"/>
        <v>#N/A</v>
      </c>
      <c r="V454" t="e">
        <f t="shared" si="76"/>
        <v>#N/A</v>
      </c>
      <c r="X454" t="e">
        <f t="shared" si="69"/>
        <v>#N/A</v>
      </c>
      <c r="Y454" t="e">
        <f t="shared" si="70"/>
        <v>#N/A</v>
      </c>
      <c r="Z454" t="e">
        <f t="shared" si="71"/>
        <v>#N/A</v>
      </c>
    </row>
    <row r="455" spans="1:26" x14ac:dyDescent="0.2">
      <c r="A455">
        <f t="shared" si="73"/>
        <v>15</v>
      </c>
      <c r="D455" t="e">
        <f t="shared" si="67"/>
        <v>#N/A</v>
      </c>
      <c r="E455" t="e">
        <f t="shared" si="68"/>
        <v>#N/A</v>
      </c>
      <c r="F455" t="e">
        <f t="shared" si="76"/>
        <v>#N/A</v>
      </c>
      <c r="G455" t="e">
        <f t="shared" si="76"/>
        <v>#N/A</v>
      </c>
      <c r="H455" t="e">
        <f t="shared" si="76"/>
        <v>#N/A</v>
      </c>
      <c r="I455" t="e">
        <f t="shared" si="76"/>
        <v>#N/A</v>
      </c>
      <c r="J455" t="e">
        <f t="shared" si="76"/>
        <v>#N/A</v>
      </c>
      <c r="K455" t="e">
        <f t="shared" si="76"/>
        <v>#N/A</v>
      </c>
      <c r="L455" t="e">
        <f t="shared" si="76"/>
        <v>#N/A</v>
      </c>
      <c r="M455" t="e">
        <f t="shared" si="76"/>
        <v>#N/A</v>
      </c>
      <c r="N455" t="e">
        <f t="shared" si="76"/>
        <v>#N/A</v>
      </c>
      <c r="O455" t="e">
        <f t="shared" si="76"/>
        <v>#N/A</v>
      </c>
      <c r="P455" t="e">
        <f t="shared" si="76"/>
        <v>#N/A</v>
      </c>
      <c r="Q455" t="e">
        <f t="shared" si="76"/>
        <v>#N/A</v>
      </c>
      <c r="R455" t="e">
        <f t="shared" si="76"/>
        <v>#N/A</v>
      </c>
      <c r="S455" t="e">
        <f t="shared" si="76"/>
        <v>#N/A</v>
      </c>
      <c r="T455" t="e">
        <f t="shared" si="76"/>
        <v>#N/A</v>
      </c>
      <c r="U455" t="e">
        <f t="shared" si="76"/>
        <v>#N/A</v>
      </c>
      <c r="V455" t="e">
        <f t="shared" si="76"/>
        <v>#N/A</v>
      </c>
      <c r="X455" t="e">
        <f t="shared" si="69"/>
        <v>#N/A</v>
      </c>
      <c r="Y455" t="e">
        <f t="shared" si="70"/>
        <v>#N/A</v>
      </c>
      <c r="Z455" t="e">
        <f t="shared" si="71"/>
        <v>#N/A</v>
      </c>
    </row>
    <row r="456" spans="1:26" x14ac:dyDescent="0.2">
      <c r="A456">
        <f t="shared" si="73"/>
        <v>15</v>
      </c>
      <c r="D456" t="e">
        <f t="shared" ref="D456:D519" si="77">D$4*(1+D$3)^(-$A456*D$1)</f>
        <v>#N/A</v>
      </c>
      <c r="E456" t="e">
        <f t="shared" ref="E456:T519" si="78">E$4*(1+E$3)^(-($A456+52*(E$1-1)))</f>
        <v>#N/A</v>
      </c>
      <c r="F456" t="e">
        <f t="shared" si="78"/>
        <v>#N/A</v>
      </c>
      <c r="G456" t="e">
        <f t="shared" si="78"/>
        <v>#N/A</v>
      </c>
      <c r="H456" t="e">
        <f t="shared" si="78"/>
        <v>#N/A</v>
      </c>
      <c r="I456" t="e">
        <f t="shared" si="78"/>
        <v>#N/A</v>
      </c>
      <c r="J456" t="e">
        <f t="shared" si="78"/>
        <v>#N/A</v>
      </c>
      <c r="K456" t="e">
        <f t="shared" si="78"/>
        <v>#N/A</v>
      </c>
      <c r="L456" t="e">
        <f t="shared" si="78"/>
        <v>#N/A</v>
      </c>
      <c r="M456" t="e">
        <f t="shared" si="78"/>
        <v>#N/A</v>
      </c>
      <c r="N456" t="e">
        <f t="shared" si="78"/>
        <v>#N/A</v>
      </c>
      <c r="O456" t="e">
        <f t="shared" si="78"/>
        <v>#N/A</v>
      </c>
      <c r="P456" t="e">
        <f t="shared" si="78"/>
        <v>#N/A</v>
      </c>
      <c r="Q456" t="e">
        <f t="shared" si="78"/>
        <v>#N/A</v>
      </c>
      <c r="R456" t="e">
        <f t="shared" si="78"/>
        <v>#N/A</v>
      </c>
      <c r="S456" t="e">
        <f t="shared" si="78"/>
        <v>#N/A</v>
      </c>
      <c r="T456" t="e">
        <f t="shared" si="78"/>
        <v>#N/A</v>
      </c>
      <c r="U456" t="e">
        <f t="shared" si="76"/>
        <v>#N/A</v>
      </c>
      <c r="V456" t="e">
        <f t="shared" si="76"/>
        <v>#N/A</v>
      </c>
      <c r="X456" t="e">
        <f t="shared" ref="X456:X519" si="79">100*(1+F$3)^(-($A456+52*(F$1-1)))</f>
        <v>#N/A</v>
      </c>
      <c r="Y456" t="e">
        <f t="shared" ref="Y456:Y519" si="80">100*(1+L$3)^(-($A456+52*(L$1-1)))</f>
        <v>#N/A</v>
      </c>
      <c r="Z456" t="e">
        <f t="shared" ref="Z456:Z519" si="81">100*(1+V$3)^(-($A456+52*(V$1-1)))</f>
        <v>#N/A</v>
      </c>
    </row>
    <row r="457" spans="1:26" x14ac:dyDescent="0.2">
      <c r="A457">
        <f t="shared" si="73"/>
        <v>15</v>
      </c>
      <c r="D457" t="e">
        <f t="shared" si="77"/>
        <v>#N/A</v>
      </c>
      <c r="E457" t="e">
        <f t="shared" si="78"/>
        <v>#N/A</v>
      </c>
      <c r="F457" t="e">
        <f t="shared" si="76"/>
        <v>#N/A</v>
      </c>
      <c r="G457" t="e">
        <f t="shared" si="76"/>
        <v>#N/A</v>
      </c>
      <c r="H457" t="e">
        <f t="shared" si="76"/>
        <v>#N/A</v>
      </c>
      <c r="I457" t="e">
        <f t="shared" si="76"/>
        <v>#N/A</v>
      </c>
      <c r="J457" t="e">
        <f t="shared" si="76"/>
        <v>#N/A</v>
      </c>
      <c r="K457" t="e">
        <f t="shared" si="76"/>
        <v>#N/A</v>
      </c>
      <c r="L457" t="e">
        <f t="shared" si="76"/>
        <v>#N/A</v>
      </c>
      <c r="M457" t="e">
        <f t="shared" si="76"/>
        <v>#N/A</v>
      </c>
      <c r="N457" t="e">
        <f t="shared" si="76"/>
        <v>#N/A</v>
      </c>
      <c r="O457" t="e">
        <f t="shared" si="76"/>
        <v>#N/A</v>
      </c>
      <c r="P457" t="e">
        <f t="shared" si="76"/>
        <v>#N/A</v>
      </c>
      <c r="Q457" t="e">
        <f t="shared" si="76"/>
        <v>#N/A</v>
      </c>
      <c r="R457" t="e">
        <f t="shared" si="76"/>
        <v>#N/A</v>
      </c>
      <c r="S457" t="e">
        <f t="shared" si="76"/>
        <v>#N/A</v>
      </c>
      <c r="T457" t="e">
        <f t="shared" si="76"/>
        <v>#N/A</v>
      </c>
      <c r="U457" t="e">
        <f t="shared" si="76"/>
        <v>#N/A</v>
      </c>
      <c r="V457" t="e">
        <f t="shared" si="76"/>
        <v>#N/A</v>
      </c>
      <c r="X457" t="e">
        <f t="shared" si="79"/>
        <v>#N/A</v>
      </c>
      <c r="Y457" t="e">
        <f t="shared" si="80"/>
        <v>#N/A</v>
      </c>
      <c r="Z457" t="e">
        <f t="shared" si="81"/>
        <v>#N/A</v>
      </c>
    </row>
    <row r="458" spans="1:26" x14ac:dyDescent="0.2">
      <c r="A458">
        <f t="shared" si="73"/>
        <v>15</v>
      </c>
      <c r="D458" t="e">
        <f t="shared" si="77"/>
        <v>#N/A</v>
      </c>
      <c r="E458" t="e">
        <f t="shared" si="78"/>
        <v>#N/A</v>
      </c>
      <c r="F458" t="e">
        <f t="shared" si="76"/>
        <v>#N/A</v>
      </c>
      <c r="G458" t="e">
        <f t="shared" si="76"/>
        <v>#N/A</v>
      </c>
      <c r="H458" t="e">
        <f t="shared" si="76"/>
        <v>#N/A</v>
      </c>
      <c r="I458" t="e">
        <f t="shared" si="76"/>
        <v>#N/A</v>
      </c>
      <c r="J458" t="e">
        <f t="shared" si="76"/>
        <v>#N/A</v>
      </c>
      <c r="K458" t="e">
        <f t="shared" si="76"/>
        <v>#N/A</v>
      </c>
      <c r="L458" t="e">
        <f t="shared" si="76"/>
        <v>#N/A</v>
      </c>
      <c r="M458" t="e">
        <f t="shared" si="76"/>
        <v>#N/A</v>
      </c>
      <c r="N458" t="e">
        <f t="shared" si="76"/>
        <v>#N/A</v>
      </c>
      <c r="O458" t="e">
        <f t="shared" si="76"/>
        <v>#N/A</v>
      </c>
      <c r="P458" t="e">
        <f t="shared" si="76"/>
        <v>#N/A</v>
      </c>
      <c r="Q458" t="e">
        <f t="shared" si="76"/>
        <v>#N/A</v>
      </c>
      <c r="R458" t="e">
        <f t="shared" si="76"/>
        <v>#N/A</v>
      </c>
      <c r="S458" t="e">
        <f t="shared" si="76"/>
        <v>#N/A</v>
      </c>
      <c r="T458" t="e">
        <f t="shared" si="76"/>
        <v>#N/A</v>
      </c>
      <c r="U458" t="e">
        <f t="shared" si="76"/>
        <v>#N/A</v>
      </c>
      <c r="V458" t="e">
        <f t="shared" si="76"/>
        <v>#N/A</v>
      </c>
      <c r="X458" t="e">
        <f t="shared" si="79"/>
        <v>#N/A</v>
      </c>
      <c r="Y458" t="e">
        <f t="shared" si="80"/>
        <v>#N/A</v>
      </c>
      <c r="Z458" t="e">
        <f t="shared" si="81"/>
        <v>#N/A</v>
      </c>
    </row>
    <row r="459" spans="1:26" x14ac:dyDescent="0.2">
      <c r="A459">
        <f t="shared" si="73"/>
        <v>15</v>
      </c>
      <c r="D459" t="e">
        <f t="shared" si="77"/>
        <v>#N/A</v>
      </c>
      <c r="E459" t="e">
        <f t="shared" si="78"/>
        <v>#N/A</v>
      </c>
      <c r="F459" t="e">
        <f t="shared" si="76"/>
        <v>#N/A</v>
      </c>
      <c r="G459" t="e">
        <f t="shared" si="76"/>
        <v>#N/A</v>
      </c>
      <c r="H459" t="e">
        <f t="shared" si="76"/>
        <v>#N/A</v>
      </c>
      <c r="I459" t="e">
        <f t="shared" si="76"/>
        <v>#N/A</v>
      </c>
      <c r="J459" t="e">
        <f t="shared" si="76"/>
        <v>#N/A</v>
      </c>
      <c r="K459" t="e">
        <f t="shared" si="76"/>
        <v>#N/A</v>
      </c>
      <c r="L459" t="e">
        <f t="shared" si="76"/>
        <v>#N/A</v>
      </c>
      <c r="M459" t="e">
        <f t="shared" si="76"/>
        <v>#N/A</v>
      </c>
      <c r="N459" t="e">
        <f t="shared" si="76"/>
        <v>#N/A</v>
      </c>
      <c r="O459" t="e">
        <f t="shared" si="76"/>
        <v>#N/A</v>
      </c>
      <c r="P459" t="e">
        <f t="shared" si="76"/>
        <v>#N/A</v>
      </c>
      <c r="Q459" t="e">
        <f t="shared" si="76"/>
        <v>#N/A</v>
      </c>
      <c r="R459" t="e">
        <f t="shared" si="76"/>
        <v>#N/A</v>
      </c>
      <c r="S459" t="e">
        <f t="shared" si="76"/>
        <v>#N/A</v>
      </c>
      <c r="T459" t="e">
        <f t="shared" si="76"/>
        <v>#N/A</v>
      </c>
      <c r="U459" t="e">
        <f t="shared" si="76"/>
        <v>#N/A</v>
      </c>
      <c r="V459" t="e">
        <f t="shared" si="76"/>
        <v>#N/A</v>
      </c>
      <c r="X459" t="e">
        <f t="shared" si="79"/>
        <v>#N/A</v>
      </c>
      <c r="Y459" t="e">
        <f t="shared" si="80"/>
        <v>#N/A</v>
      </c>
      <c r="Z459" t="e">
        <f t="shared" si="81"/>
        <v>#N/A</v>
      </c>
    </row>
    <row r="460" spans="1:26" x14ac:dyDescent="0.2">
      <c r="A460">
        <f t="shared" si="73"/>
        <v>15</v>
      </c>
      <c r="D460" t="e">
        <f t="shared" si="77"/>
        <v>#N/A</v>
      </c>
      <c r="E460" t="e">
        <f t="shared" si="78"/>
        <v>#N/A</v>
      </c>
      <c r="F460" t="e">
        <f t="shared" si="76"/>
        <v>#N/A</v>
      </c>
      <c r="G460" t="e">
        <f t="shared" si="76"/>
        <v>#N/A</v>
      </c>
      <c r="H460" t="e">
        <f t="shared" si="76"/>
        <v>#N/A</v>
      </c>
      <c r="I460" t="e">
        <f t="shared" si="76"/>
        <v>#N/A</v>
      </c>
      <c r="J460" t="e">
        <f t="shared" si="76"/>
        <v>#N/A</v>
      </c>
      <c r="K460" t="e">
        <f t="shared" si="76"/>
        <v>#N/A</v>
      </c>
      <c r="L460" t="e">
        <f t="shared" si="76"/>
        <v>#N/A</v>
      </c>
      <c r="M460" t="e">
        <f t="shared" si="76"/>
        <v>#N/A</v>
      </c>
      <c r="N460" t="e">
        <f t="shared" si="76"/>
        <v>#N/A</v>
      </c>
      <c r="O460" t="e">
        <f t="shared" si="76"/>
        <v>#N/A</v>
      </c>
      <c r="P460" t="e">
        <f t="shared" si="76"/>
        <v>#N/A</v>
      </c>
      <c r="Q460" t="e">
        <f t="shared" si="76"/>
        <v>#N/A</v>
      </c>
      <c r="R460" t="e">
        <f t="shared" si="76"/>
        <v>#N/A</v>
      </c>
      <c r="S460" t="e">
        <f t="shared" si="76"/>
        <v>#N/A</v>
      </c>
      <c r="T460" t="e">
        <f t="shared" si="76"/>
        <v>#N/A</v>
      </c>
      <c r="U460" t="e">
        <f t="shared" si="76"/>
        <v>#N/A</v>
      </c>
      <c r="V460" t="e">
        <f t="shared" si="76"/>
        <v>#N/A</v>
      </c>
      <c r="X460" t="e">
        <f t="shared" si="79"/>
        <v>#N/A</v>
      </c>
      <c r="Y460" t="e">
        <f t="shared" si="80"/>
        <v>#N/A</v>
      </c>
      <c r="Z460" t="e">
        <f t="shared" si="81"/>
        <v>#N/A</v>
      </c>
    </row>
    <row r="461" spans="1:26" x14ac:dyDescent="0.2">
      <c r="A461">
        <f t="shared" si="73"/>
        <v>15</v>
      </c>
      <c r="D461" t="e">
        <f t="shared" si="77"/>
        <v>#N/A</v>
      </c>
      <c r="E461" t="e">
        <f t="shared" si="78"/>
        <v>#N/A</v>
      </c>
      <c r="F461" t="e">
        <f t="shared" ref="F461:V475" si="82">F$4*(1+F$3)^(-($A461+52*(F$1-1)))</f>
        <v>#N/A</v>
      </c>
      <c r="G461" t="e">
        <f t="shared" si="82"/>
        <v>#N/A</v>
      </c>
      <c r="H461" t="e">
        <f t="shared" si="82"/>
        <v>#N/A</v>
      </c>
      <c r="I461" t="e">
        <f t="shared" si="82"/>
        <v>#N/A</v>
      </c>
      <c r="J461" t="e">
        <f t="shared" si="82"/>
        <v>#N/A</v>
      </c>
      <c r="K461" t="e">
        <f t="shared" si="82"/>
        <v>#N/A</v>
      </c>
      <c r="L461" t="e">
        <f t="shared" si="82"/>
        <v>#N/A</v>
      </c>
      <c r="M461" t="e">
        <f t="shared" si="82"/>
        <v>#N/A</v>
      </c>
      <c r="N461" t="e">
        <f t="shared" si="82"/>
        <v>#N/A</v>
      </c>
      <c r="O461" t="e">
        <f t="shared" si="82"/>
        <v>#N/A</v>
      </c>
      <c r="P461" t="e">
        <f t="shared" si="82"/>
        <v>#N/A</v>
      </c>
      <c r="Q461" t="e">
        <f t="shared" si="82"/>
        <v>#N/A</v>
      </c>
      <c r="R461" t="e">
        <f t="shared" si="82"/>
        <v>#N/A</v>
      </c>
      <c r="S461" t="e">
        <f t="shared" si="82"/>
        <v>#N/A</v>
      </c>
      <c r="T461" t="e">
        <f t="shared" si="82"/>
        <v>#N/A</v>
      </c>
      <c r="U461" t="e">
        <f t="shared" si="82"/>
        <v>#N/A</v>
      </c>
      <c r="V461" t="e">
        <f t="shared" si="82"/>
        <v>#N/A</v>
      </c>
      <c r="X461" t="e">
        <f t="shared" si="79"/>
        <v>#N/A</v>
      </c>
      <c r="Y461" t="e">
        <f t="shared" si="80"/>
        <v>#N/A</v>
      </c>
      <c r="Z461" t="e">
        <f t="shared" si="81"/>
        <v>#N/A</v>
      </c>
    </row>
    <row r="462" spans="1:26" x14ac:dyDescent="0.2">
      <c r="A462">
        <f t="shared" si="73"/>
        <v>15</v>
      </c>
      <c r="D462" t="e">
        <f t="shared" si="77"/>
        <v>#N/A</v>
      </c>
      <c r="E462" t="e">
        <f t="shared" si="78"/>
        <v>#N/A</v>
      </c>
      <c r="F462" t="e">
        <f t="shared" si="82"/>
        <v>#N/A</v>
      </c>
      <c r="G462" t="e">
        <f t="shared" si="82"/>
        <v>#N/A</v>
      </c>
      <c r="H462" t="e">
        <f t="shared" si="82"/>
        <v>#N/A</v>
      </c>
      <c r="I462" t="e">
        <f t="shared" si="82"/>
        <v>#N/A</v>
      </c>
      <c r="J462" t="e">
        <f t="shared" si="82"/>
        <v>#N/A</v>
      </c>
      <c r="K462" t="e">
        <f t="shared" si="82"/>
        <v>#N/A</v>
      </c>
      <c r="L462" t="e">
        <f t="shared" si="82"/>
        <v>#N/A</v>
      </c>
      <c r="M462" t="e">
        <f t="shared" si="82"/>
        <v>#N/A</v>
      </c>
      <c r="N462" t="e">
        <f t="shared" si="82"/>
        <v>#N/A</v>
      </c>
      <c r="O462" t="e">
        <f t="shared" si="82"/>
        <v>#N/A</v>
      </c>
      <c r="P462" t="e">
        <f t="shared" si="82"/>
        <v>#N/A</v>
      </c>
      <c r="Q462" t="e">
        <f t="shared" si="82"/>
        <v>#N/A</v>
      </c>
      <c r="R462" t="e">
        <f t="shared" si="82"/>
        <v>#N/A</v>
      </c>
      <c r="S462" t="e">
        <f t="shared" si="82"/>
        <v>#N/A</v>
      </c>
      <c r="T462" t="e">
        <f t="shared" si="82"/>
        <v>#N/A</v>
      </c>
      <c r="U462" t="e">
        <f t="shared" si="82"/>
        <v>#N/A</v>
      </c>
      <c r="V462" t="e">
        <f t="shared" si="82"/>
        <v>#N/A</v>
      </c>
      <c r="X462" t="e">
        <f t="shared" si="79"/>
        <v>#N/A</v>
      </c>
      <c r="Y462" t="e">
        <f t="shared" si="80"/>
        <v>#N/A</v>
      </c>
      <c r="Z462" t="e">
        <f t="shared" si="81"/>
        <v>#N/A</v>
      </c>
    </row>
    <row r="463" spans="1:26" x14ac:dyDescent="0.2">
      <c r="A463">
        <f t="shared" si="73"/>
        <v>14</v>
      </c>
      <c r="D463" t="e">
        <f t="shared" si="77"/>
        <v>#N/A</v>
      </c>
      <c r="E463" t="e">
        <f t="shared" si="78"/>
        <v>#N/A</v>
      </c>
      <c r="F463" t="e">
        <f t="shared" si="82"/>
        <v>#N/A</v>
      </c>
      <c r="G463" t="e">
        <f t="shared" si="82"/>
        <v>#N/A</v>
      </c>
      <c r="H463" t="e">
        <f t="shared" si="82"/>
        <v>#N/A</v>
      </c>
      <c r="I463" t="e">
        <f t="shared" si="82"/>
        <v>#N/A</v>
      </c>
      <c r="J463" t="e">
        <f t="shared" si="82"/>
        <v>#N/A</v>
      </c>
      <c r="K463" t="e">
        <f t="shared" si="82"/>
        <v>#N/A</v>
      </c>
      <c r="L463" t="e">
        <f t="shared" si="82"/>
        <v>#N/A</v>
      </c>
      <c r="M463" t="e">
        <f t="shared" si="82"/>
        <v>#N/A</v>
      </c>
      <c r="N463" t="e">
        <f t="shared" si="82"/>
        <v>#N/A</v>
      </c>
      <c r="O463" t="e">
        <f t="shared" si="82"/>
        <v>#N/A</v>
      </c>
      <c r="P463" t="e">
        <f t="shared" si="82"/>
        <v>#N/A</v>
      </c>
      <c r="Q463" t="e">
        <f t="shared" si="82"/>
        <v>#N/A</v>
      </c>
      <c r="R463" t="e">
        <f t="shared" si="82"/>
        <v>#N/A</v>
      </c>
      <c r="S463" t="e">
        <f t="shared" si="82"/>
        <v>#N/A</v>
      </c>
      <c r="T463" t="e">
        <f t="shared" si="82"/>
        <v>#N/A</v>
      </c>
      <c r="U463" t="e">
        <f t="shared" si="82"/>
        <v>#N/A</v>
      </c>
      <c r="V463" t="e">
        <f t="shared" si="82"/>
        <v>#N/A</v>
      </c>
      <c r="X463" t="e">
        <f t="shared" si="79"/>
        <v>#N/A</v>
      </c>
      <c r="Y463" t="e">
        <f t="shared" si="80"/>
        <v>#N/A</v>
      </c>
      <c r="Z463" t="e">
        <f t="shared" si="81"/>
        <v>#N/A</v>
      </c>
    </row>
    <row r="464" spans="1:26" x14ac:dyDescent="0.2">
      <c r="A464">
        <f t="shared" si="73"/>
        <v>14</v>
      </c>
      <c r="D464" t="e">
        <f t="shared" si="77"/>
        <v>#N/A</v>
      </c>
      <c r="E464" t="e">
        <f t="shared" si="78"/>
        <v>#N/A</v>
      </c>
      <c r="F464" t="e">
        <f t="shared" si="82"/>
        <v>#N/A</v>
      </c>
      <c r="G464" t="e">
        <f t="shared" si="82"/>
        <v>#N/A</v>
      </c>
      <c r="H464" t="e">
        <f t="shared" si="82"/>
        <v>#N/A</v>
      </c>
      <c r="I464" t="e">
        <f t="shared" si="82"/>
        <v>#N/A</v>
      </c>
      <c r="J464" t="e">
        <f t="shared" si="82"/>
        <v>#N/A</v>
      </c>
      <c r="K464" t="e">
        <f t="shared" si="82"/>
        <v>#N/A</v>
      </c>
      <c r="L464" t="e">
        <f t="shared" si="82"/>
        <v>#N/A</v>
      </c>
      <c r="M464" t="e">
        <f t="shared" si="82"/>
        <v>#N/A</v>
      </c>
      <c r="N464" t="e">
        <f t="shared" si="82"/>
        <v>#N/A</v>
      </c>
      <c r="O464" t="e">
        <f t="shared" si="82"/>
        <v>#N/A</v>
      </c>
      <c r="P464" t="e">
        <f t="shared" si="82"/>
        <v>#N/A</v>
      </c>
      <c r="Q464" t="e">
        <f t="shared" si="82"/>
        <v>#N/A</v>
      </c>
      <c r="R464" t="e">
        <f t="shared" si="82"/>
        <v>#N/A</v>
      </c>
      <c r="S464" t="e">
        <f t="shared" si="82"/>
        <v>#N/A</v>
      </c>
      <c r="T464" t="e">
        <f t="shared" si="82"/>
        <v>#N/A</v>
      </c>
      <c r="U464" t="e">
        <f t="shared" si="82"/>
        <v>#N/A</v>
      </c>
      <c r="V464" t="e">
        <f t="shared" si="82"/>
        <v>#N/A</v>
      </c>
      <c r="X464" t="e">
        <f t="shared" si="79"/>
        <v>#N/A</v>
      </c>
      <c r="Y464" t="e">
        <f t="shared" si="80"/>
        <v>#N/A</v>
      </c>
      <c r="Z464" t="e">
        <f t="shared" si="81"/>
        <v>#N/A</v>
      </c>
    </row>
    <row r="465" spans="1:26" x14ac:dyDescent="0.2">
      <c r="A465">
        <f t="shared" si="73"/>
        <v>14</v>
      </c>
      <c r="D465" t="e">
        <f t="shared" si="77"/>
        <v>#N/A</v>
      </c>
      <c r="E465" t="e">
        <f t="shared" si="78"/>
        <v>#N/A</v>
      </c>
      <c r="F465" t="e">
        <f t="shared" si="82"/>
        <v>#N/A</v>
      </c>
      <c r="G465" t="e">
        <f t="shared" si="82"/>
        <v>#N/A</v>
      </c>
      <c r="H465" t="e">
        <f t="shared" si="82"/>
        <v>#N/A</v>
      </c>
      <c r="I465" t="e">
        <f t="shared" si="82"/>
        <v>#N/A</v>
      </c>
      <c r="J465" t="e">
        <f t="shared" si="82"/>
        <v>#N/A</v>
      </c>
      <c r="K465" t="e">
        <f t="shared" si="82"/>
        <v>#N/A</v>
      </c>
      <c r="L465" t="e">
        <f t="shared" si="82"/>
        <v>#N/A</v>
      </c>
      <c r="M465" t="e">
        <f t="shared" si="82"/>
        <v>#N/A</v>
      </c>
      <c r="N465" t="e">
        <f t="shared" si="82"/>
        <v>#N/A</v>
      </c>
      <c r="O465" t="e">
        <f t="shared" si="82"/>
        <v>#N/A</v>
      </c>
      <c r="P465" t="e">
        <f t="shared" si="82"/>
        <v>#N/A</v>
      </c>
      <c r="Q465" t="e">
        <f t="shared" si="82"/>
        <v>#N/A</v>
      </c>
      <c r="R465" t="e">
        <f t="shared" si="82"/>
        <v>#N/A</v>
      </c>
      <c r="S465" t="e">
        <f t="shared" si="82"/>
        <v>#N/A</v>
      </c>
      <c r="T465" t="e">
        <f t="shared" si="82"/>
        <v>#N/A</v>
      </c>
      <c r="U465" t="e">
        <f t="shared" si="82"/>
        <v>#N/A</v>
      </c>
      <c r="V465" t="e">
        <f t="shared" si="82"/>
        <v>#N/A</v>
      </c>
      <c r="X465" t="e">
        <f t="shared" si="79"/>
        <v>#N/A</v>
      </c>
      <c r="Y465" t="e">
        <f t="shared" si="80"/>
        <v>#N/A</v>
      </c>
      <c r="Z465" t="e">
        <f t="shared" si="81"/>
        <v>#N/A</v>
      </c>
    </row>
    <row r="466" spans="1:26" x14ac:dyDescent="0.2">
      <c r="A466">
        <f t="shared" si="73"/>
        <v>14</v>
      </c>
      <c r="D466" t="e">
        <f t="shared" si="77"/>
        <v>#N/A</v>
      </c>
      <c r="E466" t="e">
        <f t="shared" si="78"/>
        <v>#N/A</v>
      </c>
      <c r="F466" t="e">
        <f t="shared" si="82"/>
        <v>#N/A</v>
      </c>
      <c r="G466" t="e">
        <f t="shared" si="82"/>
        <v>#N/A</v>
      </c>
      <c r="H466" t="e">
        <f t="shared" si="82"/>
        <v>#N/A</v>
      </c>
      <c r="I466" t="e">
        <f t="shared" si="82"/>
        <v>#N/A</v>
      </c>
      <c r="J466" t="e">
        <f t="shared" si="82"/>
        <v>#N/A</v>
      </c>
      <c r="K466" t="e">
        <f t="shared" si="82"/>
        <v>#N/A</v>
      </c>
      <c r="L466" t="e">
        <f t="shared" si="82"/>
        <v>#N/A</v>
      </c>
      <c r="M466" t="e">
        <f t="shared" si="82"/>
        <v>#N/A</v>
      </c>
      <c r="N466" t="e">
        <f t="shared" si="82"/>
        <v>#N/A</v>
      </c>
      <c r="O466" t="e">
        <f t="shared" si="82"/>
        <v>#N/A</v>
      </c>
      <c r="P466" t="e">
        <f t="shared" si="82"/>
        <v>#N/A</v>
      </c>
      <c r="Q466" t="e">
        <f t="shared" si="82"/>
        <v>#N/A</v>
      </c>
      <c r="R466" t="e">
        <f t="shared" si="82"/>
        <v>#N/A</v>
      </c>
      <c r="S466" t="e">
        <f t="shared" si="82"/>
        <v>#N/A</v>
      </c>
      <c r="T466" t="e">
        <f t="shared" si="82"/>
        <v>#N/A</v>
      </c>
      <c r="U466" t="e">
        <f t="shared" si="82"/>
        <v>#N/A</v>
      </c>
      <c r="V466" t="e">
        <f t="shared" si="82"/>
        <v>#N/A</v>
      </c>
      <c r="X466" t="e">
        <f t="shared" si="79"/>
        <v>#N/A</v>
      </c>
      <c r="Y466" t="e">
        <f t="shared" si="80"/>
        <v>#N/A</v>
      </c>
      <c r="Z466" t="e">
        <f t="shared" si="81"/>
        <v>#N/A</v>
      </c>
    </row>
    <row r="467" spans="1:26" x14ac:dyDescent="0.2">
      <c r="A467">
        <f t="shared" si="73"/>
        <v>14</v>
      </c>
      <c r="D467" t="e">
        <f t="shared" si="77"/>
        <v>#N/A</v>
      </c>
      <c r="E467" t="e">
        <f t="shared" si="78"/>
        <v>#N/A</v>
      </c>
      <c r="F467" t="e">
        <f t="shared" si="82"/>
        <v>#N/A</v>
      </c>
      <c r="G467" t="e">
        <f t="shared" si="82"/>
        <v>#N/A</v>
      </c>
      <c r="H467" t="e">
        <f t="shared" si="82"/>
        <v>#N/A</v>
      </c>
      <c r="I467" t="e">
        <f t="shared" si="82"/>
        <v>#N/A</v>
      </c>
      <c r="J467" t="e">
        <f t="shared" si="82"/>
        <v>#N/A</v>
      </c>
      <c r="K467" t="e">
        <f t="shared" si="82"/>
        <v>#N/A</v>
      </c>
      <c r="L467" t="e">
        <f t="shared" si="82"/>
        <v>#N/A</v>
      </c>
      <c r="M467" t="e">
        <f t="shared" si="82"/>
        <v>#N/A</v>
      </c>
      <c r="N467" t="e">
        <f t="shared" si="82"/>
        <v>#N/A</v>
      </c>
      <c r="O467" t="e">
        <f t="shared" si="82"/>
        <v>#N/A</v>
      </c>
      <c r="P467" t="e">
        <f t="shared" si="82"/>
        <v>#N/A</v>
      </c>
      <c r="Q467" t="e">
        <f t="shared" si="82"/>
        <v>#N/A</v>
      </c>
      <c r="R467" t="e">
        <f t="shared" si="82"/>
        <v>#N/A</v>
      </c>
      <c r="S467" t="e">
        <f t="shared" si="82"/>
        <v>#N/A</v>
      </c>
      <c r="T467" t="e">
        <f t="shared" si="82"/>
        <v>#N/A</v>
      </c>
      <c r="U467" t="e">
        <f t="shared" si="82"/>
        <v>#N/A</v>
      </c>
      <c r="V467" t="e">
        <f t="shared" si="82"/>
        <v>#N/A</v>
      </c>
      <c r="X467" t="e">
        <f t="shared" si="79"/>
        <v>#N/A</v>
      </c>
      <c r="Y467" t="e">
        <f t="shared" si="80"/>
        <v>#N/A</v>
      </c>
      <c r="Z467" t="e">
        <f t="shared" si="81"/>
        <v>#N/A</v>
      </c>
    </row>
    <row r="468" spans="1:26" x14ac:dyDescent="0.2">
      <c r="A468">
        <f t="shared" ref="A468:A531" si="83">A456-1</f>
        <v>14</v>
      </c>
      <c r="D468" t="e">
        <f t="shared" si="77"/>
        <v>#N/A</v>
      </c>
      <c r="E468" t="e">
        <f t="shared" si="78"/>
        <v>#N/A</v>
      </c>
      <c r="F468" t="e">
        <f t="shared" si="82"/>
        <v>#N/A</v>
      </c>
      <c r="G468" t="e">
        <f t="shared" si="82"/>
        <v>#N/A</v>
      </c>
      <c r="H468" t="e">
        <f t="shared" si="82"/>
        <v>#N/A</v>
      </c>
      <c r="I468" t="e">
        <f t="shared" si="82"/>
        <v>#N/A</v>
      </c>
      <c r="J468" t="e">
        <f t="shared" si="82"/>
        <v>#N/A</v>
      </c>
      <c r="K468" t="e">
        <f t="shared" si="82"/>
        <v>#N/A</v>
      </c>
      <c r="L468" t="e">
        <f t="shared" si="82"/>
        <v>#N/A</v>
      </c>
      <c r="M468" t="e">
        <f t="shared" si="82"/>
        <v>#N/A</v>
      </c>
      <c r="N468" t="e">
        <f t="shared" si="82"/>
        <v>#N/A</v>
      </c>
      <c r="O468" t="e">
        <f t="shared" si="82"/>
        <v>#N/A</v>
      </c>
      <c r="P468" t="e">
        <f t="shared" si="82"/>
        <v>#N/A</v>
      </c>
      <c r="Q468" t="e">
        <f t="shared" si="82"/>
        <v>#N/A</v>
      </c>
      <c r="R468" t="e">
        <f t="shared" si="82"/>
        <v>#N/A</v>
      </c>
      <c r="S468" t="e">
        <f t="shared" si="82"/>
        <v>#N/A</v>
      </c>
      <c r="T468" t="e">
        <f t="shared" si="82"/>
        <v>#N/A</v>
      </c>
      <c r="U468" t="e">
        <f t="shared" si="82"/>
        <v>#N/A</v>
      </c>
      <c r="V468" t="e">
        <f t="shared" si="82"/>
        <v>#N/A</v>
      </c>
      <c r="X468" t="e">
        <f t="shared" si="79"/>
        <v>#N/A</v>
      </c>
      <c r="Y468" t="e">
        <f t="shared" si="80"/>
        <v>#N/A</v>
      </c>
      <c r="Z468" t="e">
        <f t="shared" si="81"/>
        <v>#N/A</v>
      </c>
    </row>
    <row r="469" spans="1:26" x14ac:dyDescent="0.2">
      <c r="A469">
        <f t="shared" si="83"/>
        <v>14</v>
      </c>
      <c r="D469" t="e">
        <f t="shared" si="77"/>
        <v>#N/A</v>
      </c>
      <c r="E469" t="e">
        <f t="shared" si="78"/>
        <v>#N/A</v>
      </c>
      <c r="F469" t="e">
        <f t="shared" si="82"/>
        <v>#N/A</v>
      </c>
      <c r="G469" t="e">
        <f t="shared" si="82"/>
        <v>#N/A</v>
      </c>
      <c r="H469" t="e">
        <f t="shared" si="82"/>
        <v>#N/A</v>
      </c>
      <c r="I469" t="e">
        <f t="shared" si="82"/>
        <v>#N/A</v>
      </c>
      <c r="J469" t="e">
        <f t="shared" si="82"/>
        <v>#N/A</v>
      </c>
      <c r="K469" t="e">
        <f t="shared" si="82"/>
        <v>#N/A</v>
      </c>
      <c r="L469" t="e">
        <f t="shared" si="82"/>
        <v>#N/A</v>
      </c>
      <c r="M469" t="e">
        <f t="shared" si="82"/>
        <v>#N/A</v>
      </c>
      <c r="N469" t="e">
        <f t="shared" si="82"/>
        <v>#N/A</v>
      </c>
      <c r="O469" t="e">
        <f t="shared" si="82"/>
        <v>#N/A</v>
      </c>
      <c r="P469" t="e">
        <f t="shared" si="82"/>
        <v>#N/A</v>
      </c>
      <c r="Q469" t="e">
        <f t="shared" si="82"/>
        <v>#N/A</v>
      </c>
      <c r="R469" t="e">
        <f t="shared" si="82"/>
        <v>#N/A</v>
      </c>
      <c r="S469" t="e">
        <f t="shared" si="82"/>
        <v>#N/A</v>
      </c>
      <c r="T469" t="e">
        <f t="shared" si="82"/>
        <v>#N/A</v>
      </c>
      <c r="U469" t="e">
        <f t="shared" si="82"/>
        <v>#N/A</v>
      </c>
      <c r="V469" t="e">
        <f t="shared" si="82"/>
        <v>#N/A</v>
      </c>
      <c r="X469" t="e">
        <f t="shared" si="79"/>
        <v>#N/A</v>
      </c>
      <c r="Y469" t="e">
        <f t="shared" si="80"/>
        <v>#N/A</v>
      </c>
      <c r="Z469" t="e">
        <f t="shared" si="81"/>
        <v>#N/A</v>
      </c>
    </row>
    <row r="470" spans="1:26" x14ac:dyDescent="0.2">
      <c r="A470">
        <f t="shared" si="83"/>
        <v>14</v>
      </c>
      <c r="D470" t="e">
        <f t="shared" si="77"/>
        <v>#N/A</v>
      </c>
      <c r="E470" t="e">
        <f t="shared" si="78"/>
        <v>#N/A</v>
      </c>
      <c r="F470" t="e">
        <f t="shared" si="82"/>
        <v>#N/A</v>
      </c>
      <c r="G470" t="e">
        <f t="shared" si="82"/>
        <v>#N/A</v>
      </c>
      <c r="H470" t="e">
        <f t="shared" si="82"/>
        <v>#N/A</v>
      </c>
      <c r="I470" t="e">
        <f t="shared" si="82"/>
        <v>#N/A</v>
      </c>
      <c r="J470" t="e">
        <f t="shared" si="82"/>
        <v>#N/A</v>
      </c>
      <c r="K470" t="e">
        <f t="shared" si="82"/>
        <v>#N/A</v>
      </c>
      <c r="L470" t="e">
        <f t="shared" si="82"/>
        <v>#N/A</v>
      </c>
      <c r="M470" t="e">
        <f t="shared" si="82"/>
        <v>#N/A</v>
      </c>
      <c r="N470" t="e">
        <f t="shared" si="82"/>
        <v>#N/A</v>
      </c>
      <c r="O470" t="e">
        <f t="shared" si="82"/>
        <v>#N/A</v>
      </c>
      <c r="P470" t="e">
        <f t="shared" si="82"/>
        <v>#N/A</v>
      </c>
      <c r="Q470" t="e">
        <f t="shared" si="82"/>
        <v>#N/A</v>
      </c>
      <c r="R470" t="e">
        <f t="shared" si="82"/>
        <v>#N/A</v>
      </c>
      <c r="S470" t="e">
        <f t="shared" si="82"/>
        <v>#N/A</v>
      </c>
      <c r="T470" t="e">
        <f t="shared" si="82"/>
        <v>#N/A</v>
      </c>
      <c r="U470" t="e">
        <f t="shared" si="82"/>
        <v>#N/A</v>
      </c>
      <c r="V470" t="e">
        <f t="shared" si="82"/>
        <v>#N/A</v>
      </c>
      <c r="X470" t="e">
        <f t="shared" si="79"/>
        <v>#N/A</v>
      </c>
      <c r="Y470" t="e">
        <f t="shared" si="80"/>
        <v>#N/A</v>
      </c>
      <c r="Z470" t="e">
        <f t="shared" si="81"/>
        <v>#N/A</v>
      </c>
    </row>
    <row r="471" spans="1:26" x14ac:dyDescent="0.2">
      <c r="A471">
        <f t="shared" si="83"/>
        <v>14</v>
      </c>
      <c r="D471" t="e">
        <f t="shared" si="77"/>
        <v>#N/A</v>
      </c>
      <c r="E471" t="e">
        <f t="shared" si="78"/>
        <v>#N/A</v>
      </c>
      <c r="F471" t="e">
        <f t="shared" si="82"/>
        <v>#N/A</v>
      </c>
      <c r="G471" t="e">
        <f t="shared" si="82"/>
        <v>#N/A</v>
      </c>
      <c r="H471" t="e">
        <f t="shared" si="82"/>
        <v>#N/A</v>
      </c>
      <c r="I471" t="e">
        <f t="shared" si="82"/>
        <v>#N/A</v>
      </c>
      <c r="J471" t="e">
        <f t="shared" si="82"/>
        <v>#N/A</v>
      </c>
      <c r="K471" t="e">
        <f t="shared" si="82"/>
        <v>#N/A</v>
      </c>
      <c r="L471" t="e">
        <f t="shared" si="82"/>
        <v>#N/A</v>
      </c>
      <c r="M471" t="e">
        <f t="shared" si="82"/>
        <v>#N/A</v>
      </c>
      <c r="N471" t="e">
        <f t="shared" si="82"/>
        <v>#N/A</v>
      </c>
      <c r="O471" t="e">
        <f t="shared" si="82"/>
        <v>#N/A</v>
      </c>
      <c r="P471" t="e">
        <f t="shared" si="82"/>
        <v>#N/A</v>
      </c>
      <c r="Q471" t="e">
        <f t="shared" si="82"/>
        <v>#N/A</v>
      </c>
      <c r="R471" t="e">
        <f t="shared" si="82"/>
        <v>#N/A</v>
      </c>
      <c r="S471" t="e">
        <f t="shared" si="82"/>
        <v>#N/A</v>
      </c>
      <c r="T471" t="e">
        <f t="shared" si="82"/>
        <v>#N/A</v>
      </c>
      <c r="U471" t="e">
        <f t="shared" si="82"/>
        <v>#N/A</v>
      </c>
      <c r="V471" t="e">
        <f t="shared" si="82"/>
        <v>#N/A</v>
      </c>
      <c r="X471" t="e">
        <f t="shared" si="79"/>
        <v>#N/A</v>
      </c>
      <c r="Y471" t="e">
        <f t="shared" si="80"/>
        <v>#N/A</v>
      </c>
      <c r="Z471" t="e">
        <f t="shared" si="81"/>
        <v>#N/A</v>
      </c>
    </row>
    <row r="472" spans="1:26" x14ac:dyDescent="0.2">
      <c r="A472">
        <f t="shared" si="83"/>
        <v>14</v>
      </c>
      <c r="D472" t="e">
        <f t="shared" si="77"/>
        <v>#N/A</v>
      </c>
      <c r="E472" t="e">
        <f t="shared" si="78"/>
        <v>#N/A</v>
      </c>
      <c r="F472" t="e">
        <f t="shared" si="82"/>
        <v>#N/A</v>
      </c>
      <c r="G472" t="e">
        <f t="shared" si="82"/>
        <v>#N/A</v>
      </c>
      <c r="H472" t="e">
        <f t="shared" si="82"/>
        <v>#N/A</v>
      </c>
      <c r="I472" t="e">
        <f t="shared" si="82"/>
        <v>#N/A</v>
      </c>
      <c r="J472" t="e">
        <f t="shared" si="82"/>
        <v>#N/A</v>
      </c>
      <c r="K472" t="e">
        <f t="shared" si="82"/>
        <v>#N/A</v>
      </c>
      <c r="L472" t="e">
        <f t="shared" si="82"/>
        <v>#N/A</v>
      </c>
      <c r="M472" t="e">
        <f t="shared" si="82"/>
        <v>#N/A</v>
      </c>
      <c r="N472" t="e">
        <f t="shared" si="82"/>
        <v>#N/A</v>
      </c>
      <c r="O472" t="e">
        <f t="shared" si="82"/>
        <v>#N/A</v>
      </c>
      <c r="P472" t="e">
        <f t="shared" si="82"/>
        <v>#N/A</v>
      </c>
      <c r="Q472" t="e">
        <f t="shared" si="82"/>
        <v>#N/A</v>
      </c>
      <c r="R472" t="e">
        <f t="shared" si="82"/>
        <v>#N/A</v>
      </c>
      <c r="S472" t="e">
        <f t="shared" si="82"/>
        <v>#N/A</v>
      </c>
      <c r="T472" t="e">
        <f t="shared" si="82"/>
        <v>#N/A</v>
      </c>
      <c r="U472" t="e">
        <f t="shared" si="82"/>
        <v>#N/A</v>
      </c>
      <c r="V472" t="e">
        <f t="shared" si="82"/>
        <v>#N/A</v>
      </c>
      <c r="X472" t="e">
        <f t="shared" si="79"/>
        <v>#N/A</v>
      </c>
      <c r="Y472" t="e">
        <f t="shared" si="80"/>
        <v>#N/A</v>
      </c>
      <c r="Z472" t="e">
        <f t="shared" si="81"/>
        <v>#N/A</v>
      </c>
    </row>
    <row r="473" spans="1:26" x14ac:dyDescent="0.2">
      <c r="A473">
        <f t="shared" si="83"/>
        <v>14</v>
      </c>
      <c r="D473" t="e">
        <f t="shared" si="77"/>
        <v>#N/A</v>
      </c>
      <c r="E473" t="e">
        <f t="shared" si="78"/>
        <v>#N/A</v>
      </c>
      <c r="F473" t="e">
        <f t="shared" si="82"/>
        <v>#N/A</v>
      </c>
      <c r="G473" t="e">
        <f t="shared" si="82"/>
        <v>#N/A</v>
      </c>
      <c r="H473" t="e">
        <f t="shared" si="82"/>
        <v>#N/A</v>
      </c>
      <c r="I473" t="e">
        <f t="shared" si="82"/>
        <v>#N/A</v>
      </c>
      <c r="J473" t="e">
        <f t="shared" si="82"/>
        <v>#N/A</v>
      </c>
      <c r="K473" t="e">
        <f t="shared" si="82"/>
        <v>#N/A</v>
      </c>
      <c r="L473" t="e">
        <f t="shared" si="82"/>
        <v>#N/A</v>
      </c>
      <c r="M473" t="e">
        <f t="shared" si="82"/>
        <v>#N/A</v>
      </c>
      <c r="N473" t="e">
        <f t="shared" si="82"/>
        <v>#N/A</v>
      </c>
      <c r="O473" t="e">
        <f t="shared" si="82"/>
        <v>#N/A</v>
      </c>
      <c r="P473" t="e">
        <f t="shared" si="82"/>
        <v>#N/A</v>
      </c>
      <c r="Q473" t="e">
        <f t="shared" si="82"/>
        <v>#N/A</v>
      </c>
      <c r="R473" t="e">
        <f t="shared" si="82"/>
        <v>#N/A</v>
      </c>
      <c r="S473" t="e">
        <f t="shared" si="82"/>
        <v>#N/A</v>
      </c>
      <c r="T473" t="e">
        <f t="shared" si="82"/>
        <v>#N/A</v>
      </c>
      <c r="U473" t="e">
        <f t="shared" si="82"/>
        <v>#N/A</v>
      </c>
      <c r="V473" t="e">
        <f t="shared" si="82"/>
        <v>#N/A</v>
      </c>
      <c r="X473" t="e">
        <f t="shared" si="79"/>
        <v>#N/A</v>
      </c>
      <c r="Y473" t="e">
        <f t="shared" si="80"/>
        <v>#N/A</v>
      </c>
      <c r="Z473" t="e">
        <f t="shared" si="81"/>
        <v>#N/A</v>
      </c>
    </row>
    <row r="474" spans="1:26" x14ac:dyDescent="0.2">
      <c r="A474">
        <f t="shared" si="83"/>
        <v>14</v>
      </c>
      <c r="D474" t="e">
        <f t="shared" si="77"/>
        <v>#N/A</v>
      </c>
      <c r="E474" t="e">
        <f t="shared" si="78"/>
        <v>#N/A</v>
      </c>
      <c r="F474" t="e">
        <f t="shared" si="82"/>
        <v>#N/A</v>
      </c>
      <c r="G474" t="e">
        <f t="shared" si="82"/>
        <v>#N/A</v>
      </c>
      <c r="H474" t="e">
        <f t="shared" si="82"/>
        <v>#N/A</v>
      </c>
      <c r="I474" t="e">
        <f t="shared" si="82"/>
        <v>#N/A</v>
      </c>
      <c r="J474" t="e">
        <f t="shared" si="82"/>
        <v>#N/A</v>
      </c>
      <c r="K474" t="e">
        <f t="shared" si="82"/>
        <v>#N/A</v>
      </c>
      <c r="L474" t="e">
        <f t="shared" si="82"/>
        <v>#N/A</v>
      </c>
      <c r="M474" t="e">
        <f t="shared" si="82"/>
        <v>#N/A</v>
      </c>
      <c r="N474" t="e">
        <f t="shared" si="82"/>
        <v>#N/A</v>
      </c>
      <c r="O474" t="e">
        <f t="shared" si="82"/>
        <v>#N/A</v>
      </c>
      <c r="P474" t="e">
        <f t="shared" si="82"/>
        <v>#N/A</v>
      </c>
      <c r="Q474" t="e">
        <f t="shared" si="82"/>
        <v>#N/A</v>
      </c>
      <c r="R474" t="e">
        <f t="shared" si="82"/>
        <v>#N/A</v>
      </c>
      <c r="S474" t="e">
        <f t="shared" si="82"/>
        <v>#N/A</v>
      </c>
      <c r="T474" t="e">
        <f t="shared" si="82"/>
        <v>#N/A</v>
      </c>
      <c r="U474" t="e">
        <f t="shared" si="82"/>
        <v>#N/A</v>
      </c>
      <c r="V474" t="e">
        <f t="shared" si="82"/>
        <v>#N/A</v>
      </c>
      <c r="X474" t="e">
        <f t="shared" si="79"/>
        <v>#N/A</v>
      </c>
      <c r="Y474" t="e">
        <f t="shared" si="80"/>
        <v>#N/A</v>
      </c>
      <c r="Z474" t="e">
        <f t="shared" si="81"/>
        <v>#N/A</v>
      </c>
    </row>
    <row r="475" spans="1:26" x14ac:dyDescent="0.2">
      <c r="A475">
        <f t="shared" si="83"/>
        <v>13</v>
      </c>
      <c r="D475" t="e">
        <f t="shared" si="77"/>
        <v>#N/A</v>
      </c>
      <c r="E475" t="e">
        <f t="shared" si="78"/>
        <v>#N/A</v>
      </c>
      <c r="F475" t="e">
        <f t="shared" si="82"/>
        <v>#N/A</v>
      </c>
      <c r="G475" t="e">
        <f t="shared" si="82"/>
        <v>#N/A</v>
      </c>
      <c r="H475" t="e">
        <f t="shared" si="82"/>
        <v>#N/A</v>
      </c>
      <c r="I475" t="e">
        <f t="shared" si="82"/>
        <v>#N/A</v>
      </c>
      <c r="J475" t="e">
        <f t="shared" si="82"/>
        <v>#N/A</v>
      </c>
      <c r="K475" t="e">
        <f t="shared" si="82"/>
        <v>#N/A</v>
      </c>
      <c r="L475" t="e">
        <f t="shared" si="82"/>
        <v>#N/A</v>
      </c>
      <c r="M475" t="e">
        <f t="shared" si="82"/>
        <v>#N/A</v>
      </c>
      <c r="N475" t="e">
        <f t="shared" si="82"/>
        <v>#N/A</v>
      </c>
      <c r="O475" t="e">
        <f t="shared" si="82"/>
        <v>#N/A</v>
      </c>
      <c r="P475" t="e">
        <f t="shared" si="82"/>
        <v>#N/A</v>
      </c>
      <c r="Q475" t="e">
        <f t="shared" si="82"/>
        <v>#N/A</v>
      </c>
      <c r="R475" t="e">
        <f t="shared" si="82"/>
        <v>#N/A</v>
      </c>
      <c r="S475" t="e">
        <f t="shared" si="82"/>
        <v>#N/A</v>
      </c>
      <c r="T475" t="e">
        <f t="shared" si="82"/>
        <v>#N/A</v>
      </c>
      <c r="U475" t="e">
        <f t="shared" si="82"/>
        <v>#N/A</v>
      </c>
      <c r="V475" t="e">
        <f t="shared" si="82"/>
        <v>#N/A</v>
      </c>
      <c r="X475" t="e">
        <f t="shared" si="79"/>
        <v>#N/A</v>
      </c>
      <c r="Y475" t="e">
        <f t="shared" si="80"/>
        <v>#N/A</v>
      </c>
      <c r="Z475" t="e">
        <f t="shared" si="81"/>
        <v>#N/A</v>
      </c>
    </row>
    <row r="476" spans="1:26" x14ac:dyDescent="0.2">
      <c r="A476">
        <f t="shared" si="83"/>
        <v>13</v>
      </c>
      <c r="D476" t="e">
        <f t="shared" si="77"/>
        <v>#N/A</v>
      </c>
      <c r="E476" t="e">
        <f t="shared" si="78"/>
        <v>#N/A</v>
      </c>
      <c r="F476" t="e">
        <f t="shared" ref="F476:V490" si="84">F$4*(1+F$3)^(-($A476+52*(F$1-1)))</f>
        <v>#N/A</v>
      </c>
      <c r="G476" t="e">
        <f t="shared" si="84"/>
        <v>#N/A</v>
      </c>
      <c r="H476" t="e">
        <f t="shared" si="84"/>
        <v>#N/A</v>
      </c>
      <c r="I476" t="e">
        <f t="shared" si="84"/>
        <v>#N/A</v>
      </c>
      <c r="J476" t="e">
        <f t="shared" si="84"/>
        <v>#N/A</v>
      </c>
      <c r="K476" t="e">
        <f t="shared" si="84"/>
        <v>#N/A</v>
      </c>
      <c r="L476" t="e">
        <f t="shared" si="84"/>
        <v>#N/A</v>
      </c>
      <c r="M476" t="e">
        <f t="shared" si="84"/>
        <v>#N/A</v>
      </c>
      <c r="N476" t="e">
        <f t="shared" si="84"/>
        <v>#N/A</v>
      </c>
      <c r="O476" t="e">
        <f t="shared" si="84"/>
        <v>#N/A</v>
      </c>
      <c r="P476" t="e">
        <f t="shared" si="84"/>
        <v>#N/A</v>
      </c>
      <c r="Q476" t="e">
        <f t="shared" si="84"/>
        <v>#N/A</v>
      </c>
      <c r="R476" t="e">
        <f t="shared" si="84"/>
        <v>#N/A</v>
      </c>
      <c r="S476" t="e">
        <f t="shared" si="84"/>
        <v>#N/A</v>
      </c>
      <c r="T476" t="e">
        <f t="shared" si="84"/>
        <v>#N/A</v>
      </c>
      <c r="U476" t="e">
        <f t="shared" si="84"/>
        <v>#N/A</v>
      </c>
      <c r="V476" t="e">
        <f t="shared" si="84"/>
        <v>#N/A</v>
      </c>
      <c r="X476" t="e">
        <f t="shared" si="79"/>
        <v>#N/A</v>
      </c>
      <c r="Y476" t="e">
        <f t="shared" si="80"/>
        <v>#N/A</v>
      </c>
      <c r="Z476" t="e">
        <f t="shared" si="81"/>
        <v>#N/A</v>
      </c>
    </row>
    <row r="477" spans="1:26" x14ac:dyDescent="0.2">
      <c r="A477">
        <f t="shared" si="83"/>
        <v>13</v>
      </c>
      <c r="D477" t="e">
        <f t="shared" si="77"/>
        <v>#N/A</v>
      </c>
      <c r="E477" t="e">
        <f t="shared" si="78"/>
        <v>#N/A</v>
      </c>
      <c r="F477" t="e">
        <f t="shared" si="84"/>
        <v>#N/A</v>
      </c>
      <c r="G477" t="e">
        <f t="shared" si="84"/>
        <v>#N/A</v>
      </c>
      <c r="H477" t="e">
        <f t="shared" si="84"/>
        <v>#N/A</v>
      </c>
      <c r="I477" t="e">
        <f t="shared" si="84"/>
        <v>#N/A</v>
      </c>
      <c r="J477" t="e">
        <f t="shared" si="84"/>
        <v>#N/A</v>
      </c>
      <c r="K477" t="e">
        <f t="shared" si="84"/>
        <v>#N/A</v>
      </c>
      <c r="L477" t="e">
        <f t="shared" si="84"/>
        <v>#N/A</v>
      </c>
      <c r="M477" t="e">
        <f t="shared" si="84"/>
        <v>#N/A</v>
      </c>
      <c r="N477" t="e">
        <f t="shared" si="84"/>
        <v>#N/A</v>
      </c>
      <c r="O477" t="e">
        <f t="shared" si="84"/>
        <v>#N/A</v>
      </c>
      <c r="P477" t="e">
        <f t="shared" si="84"/>
        <v>#N/A</v>
      </c>
      <c r="Q477" t="e">
        <f t="shared" si="84"/>
        <v>#N/A</v>
      </c>
      <c r="R477" t="e">
        <f t="shared" si="84"/>
        <v>#N/A</v>
      </c>
      <c r="S477" t="e">
        <f t="shared" si="84"/>
        <v>#N/A</v>
      </c>
      <c r="T477" t="e">
        <f t="shared" si="84"/>
        <v>#N/A</v>
      </c>
      <c r="U477" t="e">
        <f t="shared" si="84"/>
        <v>#N/A</v>
      </c>
      <c r="V477" t="e">
        <f t="shared" si="84"/>
        <v>#N/A</v>
      </c>
      <c r="X477" t="e">
        <f t="shared" si="79"/>
        <v>#N/A</v>
      </c>
      <c r="Y477" t="e">
        <f t="shared" si="80"/>
        <v>#N/A</v>
      </c>
      <c r="Z477" t="e">
        <f t="shared" si="81"/>
        <v>#N/A</v>
      </c>
    </row>
    <row r="478" spans="1:26" x14ac:dyDescent="0.2">
      <c r="A478">
        <f t="shared" si="83"/>
        <v>13</v>
      </c>
      <c r="D478" t="e">
        <f t="shared" si="77"/>
        <v>#N/A</v>
      </c>
      <c r="E478" t="e">
        <f t="shared" si="78"/>
        <v>#N/A</v>
      </c>
      <c r="F478" t="e">
        <f t="shared" si="84"/>
        <v>#N/A</v>
      </c>
      <c r="G478" t="e">
        <f t="shared" si="84"/>
        <v>#N/A</v>
      </c>
      <c r="H478" t="e">
        <f t="shared" si="84"/>
        <v>#N/A</v>
      </c>
      <c r="I478" t="e">
        <f t="shared" si="84"/>
        <v>#N/A</v>
      </c>
      <c r="J478" t="e">
        <f t="shared" si="84"/>
        <v>#N/A</v>
      </c>
      <c r="K478" t="e">
        <f t="shared" si="84"/>
        <v>#N/A</v>
      </c>
      <c r="L478" t="e">
        <f t="shared" si="84"/>
        <v>#N/A</v>
      </c>
      <c r="M478" t="e">
        <f t="shared" si="84"/>
        <v>#N/A</v>
      </c>
      <c r="N478" t="e">
        <f t="shared" si="84"/>
        <v>#N/A</v>
      </c>
      <c r="O478" t="e">
        <f t="shared" si="84"/>
        <v>#N/A</v>
      </c>
      <c r="P478" t="e">
        <f t="shared" si="84"/>
        <v>#N/A</v>
      </c>
      <c r="Q478" t="e">
        <f t="shared" si="84"/>
        <v>#N/A</v>
      </c>
      <c r="R478" t="e">
        <f t="shared" si="84"/>
        <v>#N/A</v>
      </c>
      <c r="S478" t="e">
        <f t="shared" si="84"/>
        <v>#N/A</v>
      </c>
      <c r="T478" t="e">
        <f t="shared" si="84"/>
        <v>#N/A</v>
      </c>
      <c r="U478" t="e">
        <f t="shared" si="84"/>
        <v>#N/A</v>
      </c>
      <c r="V478" t="e">
        <f t="shared" si="84"/>
        <v>#N/A</v>
      </c>
      <c r="X478" t="e">
        <f t="shared" si="79"/>
        <v>#N/A</v>
      </c>
      <c r="Y478" t="e">
        <f t="shared" si="80"/>
        <v>#N/A</v>
      </c>
      <c r="Z478" t="e">
        <f t="shared" si="81"/>
        <v>#N/A</v>
      </c>
    </row>
    <row r="479" spans="1:26" x14ac:dyDescent="0.2">
      <c r="A479">
        <f t="shared" si="83"/>
        <v>13</v>
      </c>
      <c r="D479" t="e">
        <f t="shared" si="77"/>
        <v>#N/A</v>
      </c>
      <c r="E479" t="e">
        <f t="shared" si="78"/>
        <v>#N/A</v>
      </c>
      <c r="F479" t="e">
        <f t="shared" si="84"/>
        <v>#N/A</v>
      </c>
      <c r="G479" t="e">
        <f t="shared" si="84"/>
        <v>#N/A</v>
      </c>
      <c r="H479" t="e">
        <f t="shared" si="84"/>
        <v>#N/A</v>
      </c>
      <c r="I479" t="e">
        <f t="shared" si="84"/>
        <v>#N/A</v>
      </c>
      <c r="J479" t="e">
        <f t="shared" si="84"/>
        <v>#N/A</v>
      </c>
      <c r="K479" t="e">
        <f t="shared" si="84"/>
        <v>#N/A</v>
      </c>
      <c r="L479" t="e">
        <f t="shared" si="84"/>
        <v>#N/A</v>
      </c>
      <c r="M479" t="e">
        <f t="shared" si="84"/>
        <v>#N/A</v>
      </c>
      <c r="N479" t="e">
        <f t="shared" si="84"/>
        <v>#N/A</v>
      </c>
      <c r="O479" t="e">
        <f t="shared" si="84"/>
        <v>#N/A</v>
      </c>
      <c r="P479" t="e">
        <f t="shared" si="84"/>
        <v>#N/A</v>
      </c>
      <c r="Q479" t="e">
        <f t="shared" si="84"/>
        <v>#N/A</v>
      </c>
      <c r="R479" t="e">
        <f t="shared" si="84"/>
        <v>#N/A</v>
      </c>
      <c r="S479" t="e">
        <f t="shared" si="84"/>
        <v>#N/A</v>
      </c>
      <c r="T479" t="e">
        <f t="shared" si="84"/>
        <v>#N/A</v>
      </c>
      <c r="U479" t="e">
        <f t="shared" si="84"/>
        <v>#N/A</v>
      </c>
      <c r="V479" t="e">
        <f t="shared" si="84"/>
        <v>#N/A</v>
      </c>
      <c r="X479" t="e">
        <f t="shared" si="79"/>
        <v>#N/A</v>
      </c>
      <c r="Y479" t="e">
        <f t="shared" si="80"/>
        <v>#N/A</v>
      </c>
      <c r="Z479" t="e">
        <f t="shared" si="81"/>
        <v>#N/A</v>
      </c>
    </row>
    <row r="480" spans="1:26" x14ac:dyDescent="0.2">
      <c r="A480">
        <f t="shared" si="83"/>
        <v>13</v>
      </c>
      <c r="D480" t="e">
        <f t="shared" si="77"/>
        <v>#N/A</v>
      </c>
      <c r="E480" t="e">
        <f t="shared" si="78"/>
        <v>#N/A</v>
      </c>
      <c r="F480" t="e">
        <f t="shared" si="84"/>
        <v>#N/A</v>
      </c>
      <c r="G480" t="e">
        <f t="shared" si="84"/>
        <v>#N/A</v>
      </c>
      <c r="H480" t="e">
        <f t="shared" si="84"/>
        <v>#N/A</v>
      </c>
      <c r="I480" t="e">
        <f t="shared" si="84"/>
        <v>#N/A</v>
      </c>
      <c r="J480" t="e">
        <f t="shared" si="84"/>
        <v>#N/A</v>
      </c>
      <c r="K480" t="e">
        <f t="shared" si="84"/>
        <v>#N/A</v>
      </c>
      <c r="L480" t="e">
        <f t="shared" si="84"/>
        <v>#N/A</v>
      </c>
      <c r="M480" t="e">
        <f t="shared" si="84"/>
        <v>#N/A</v>
      </c>
      <c r="N480" t="e">
        <f t="shared" si="84"/>
        <v>#N/A</v>
      </c>
      <c r="O480" t="e">
        <f t="shared" si="84"/>
        <v>#N/A</v>
      </c>
      <c r="P480" t="e">
        <f t="shared" si="84"/>
        <v>#N/A</v>
      </c>
      <c r="Q480" t="e">
        <f t="shared" si="84"/>
        <v>#N/A</v>
      </c>
      <c r="R480" t="e">
        <f t="shared" si="84"/>
        <v>#N/A</v>
      </c>
      <c r="S480" t="e">
        <f t="shared" si="84"/>
        <v>#N/A</v>
      </c>
      <c r="T480" t="e">
        <f t="shared" si="84"/>
        <v>#N/A</v>
      </c>
      <c r="U480" t="e">
        <f t="shared" si="84"/>
        <v>#N/A</v>
      </c>
      <c r="V480" t="e">
        <f t="shared" si="84"/>
        <v>#N/A</v>
      </c>
      <c r="X480" t="e">
        <f t="shared" si="79"/>
        <v>#N/A</v>
      </c>
      <c r="Y480" t="e">
        <f t="shared" si="80"/>
        <v>#N/A</v>
      </c>
      <c r="Z480" t="e">
        <f t="shared" si="81"/>
        <v>#N/A</v>
      </c>
    </row>
    <row r="481" spans="1:26" x14ac:dyDescent="0.2">
      <c r="A481">
        <f t="shared" si="83"/>
        <v>13</v>
      </c>
      <c r="D481" t="e">
        <f t="shared" si="77"/>
        <v>#N/A</v>
      </c>
      <c r="E481" t="e">
        <f t="shared" si="78"/>
        <v>#N/A</v>
      </c>
      <c r="F481" t="e">
        <f t="shared" si="84"/>
        <v>#N/A</v>
      </c>
      <c r="G481" t="e">
        <f t="shared" si="84"/>
        <v>#N/A</v>
      </c>
      <c r="H481" t="e">
        <f t="shared" si="84"/>
        <v>#N/A</v>
      </c>
      <c r="I481" t="e">
        <f t="shared" si="84"/>
        <v>#N/A</v>
      </c>
      <c r="J481" t="e">
        <f t="shared" si="84"/>
        <v>#N/A</v>
      </c>
      <c r="K481" t="e">
        <f t="shared" si="84"/>
        <v>#N/A</v>
      </c>
      <c r="L481" t="e">
        <f t="shared" si="84"/>
        <v>#N/A</v>
      </c>
      <c r="M481" t="e">
        <f t="shared" si="84"/>
        <v>#N/A</v>
      </c>
      <c r="N481" t="e">
        <f t="shared" si="84"/>
        <v>#N/A</v>
      </c>
      <c r="O481" t="e">
        <f t="shared" si="84"/>
        <v>#N/A</v>
      </c>
      <c r="P481" t="e">
        <f t="shared" si="84"/>
        <v>#N/A</v>
      </c>
      <c r="Q481" t="e">
        <f t="shared" si="84"/>
        <v>#N/A</v>
      </c>
      <c r="R481" t="e">
        <f t="shared" si="84"/>
        <v>#N/A</v>
      </c>
      <c r="S481" t="e">
        <f t="shared" si="84"/>
        <v>#N/A</v>
      </c>
      <c r="T481" t="e">
        <f t="shared" si="84"/>
        <v>#N/A</v>
      </c>
      <c r="U481" t="e">
        <f t="shared" si="84"/>
        <v>#N/A</v>
      </c>
      <c r="V481" t="e">
        <f t="shared" si="84"/>
        <v>#N/A</v>
      </c>
      <c r="X481" t="e">
        <f t="shared" si="79"/>
        <v>#N/A</v>
      </c>
      <c r="Y481" t="e">
        <f t="shared" si="80"/>
        <v>#N/A</v>
      </c>
      <c r="Z481" t="e">
        <f t="shared" si="81"/>
        <v>#N/A</v>
      </c>
    </row>
    <row r="482" spans="1:26" x14ac:dyDescent="0.2">
      <c r="A482">
        <f t="shared" si="83"/>
        <v>13</v>
      </c>
      <c r="D482" t="e">
        <f t="shared" si="77"/>
        <v>#N/A</v>
      </c>
      <c r="E482" t="e">
        <f t="shared" si="78"/>
        <v>#N/A</v>
      </c>
      <c r="F482" t="e">
        <f t="shared" si="84"/>
        <v>#N/A</v>
      </c>
      <c r="G482" t="e">
        <f t="shared" si="84"/>
        <v>#N/A</v>
      </c>
      <c r="H482" t="e">
        <f t="shared" si="84"/>
        <v>#N/A</v>
      </c>
      <c r="I482" t="e">
        <f t="shared" si="84"/>
        <v>#N/A</v>
      </c>
      <c r="J482" t="e">
        <f t="shared" si="84"/>
        <v>#N/A</v>
      </c>
      <c r="K482" t="e">
        <f t="shared" si="84"/>
        <v>#N/A</v>
      </c>
      <c r="L482" t="e">
        <f t="shared" si="84"/>
        <v>#N/A</v>
      </c>
      <c r="M482" t="e">
        <f t="shared" si="84"/>
        <v>#N/A</v>
      </c>
      <c r="N482" t="e">
        <f t="shared" si="84"/>
        <v>#N/A</v>
      </c>
      <c r="O482" t="e">
        <f t="shared" si="84"/>
        <v>#N/A</v>
      </c>
      <c r="P482" t="e">
        <f t="shared" si="84"/>
        <v>#N/A</v>
      </c>
      <c r="Q482" t="e">
        <f t="shared" si="84"/>
        <v>#N/A</v>
      </c>
      <c r="R482" t="e">
        <f t="shared" si="84"/>
        <v>#N/A</v>
      </c>
      <c r="S482" t="e">
        <f t="shared" si="84"/>
        <v>#N/A</v>
      </c>
      <c r="T482" t="e">
        <f t="shared" si="84"/>
        <v>#N/A</v>
      </c>
      <c r="U482" t="e">
        <f t="shared" si="84"/>
        <v>#N/A</v>
      </c>
      <c r="V482" t="e">
        <f t="shared" si="84"/>
        <v>#N/A</v>
      </c>
      <c r="X482" t="e">
        <f t="shared" si="79"/>
        <v>#N/A</v>
      </c>
      <c r="Y482" t="e">
        <f t="shared" si="80"/>
        <v>#N/A</v>
      </c>
      <c r="Z482" t="e">
        <f t="shared" si="81"/>
        <v>#N/A</v>
      </c>
    </row>
    <row r="483" spans="1:26" x14ac:dyDescent="0.2">
      <c r="A483">
        <f t="shared" si="83"/>
        <v>13</v>
      </c>
      <c r="D483" t="e">
        <f t="shared" si="77"/>
        <v>#N/A</v>
      </c>
      <c r="E483" t="e">
        <f t="shared" si="78"/>
        <v>#N/A</v>
      </c>
      <c r="F483" t="e">
        <f t="shared" si="84"/>
        <v>#N/A</v>
      </c>
      <c r="G483" t="e">
        <f t="shared" si="84"/>
        <v>#N/A</v>
      </c>
      <c r="H483" t="e">
        <f t="shared" si="84"/>
        <v>#N/A</v>
      </c>
      <c r="I483" t="e">
        <f t="shared" si="84"/>
        <v>#N/A</v>
      </c>
      <c r="J483" t="e">
        <f t="shared" si="84"/>
        <v>#N/A</v>
      </c>
      <c r="K483" t="e">
        <f t="shared" si="84"/>
        <v>#N/A</v>
      </c>
      <c r="L483" t="e">
        <f t="shared" si="84"/>
        <v>#N/A</v>
      </c>
      <c r="M483" t="e">
        <f t="shared" si="84"/>
        <v>#N/A</v>
      </c>
      <c r="N483" t="e">
        <f t="shared" si="84"/>
        <v>#N/A</v>
      </c>
      <c r="O483" t="e">
        <f t="shared" si="84"/>
        <v>#N/A</v>
      </c>
      <c r="P483" t="e">
        <f t="shared" si="84"/>
        <v>#N/A</v>
      </c>
      <c r="Q483" t="e">
        <f t="shared" si="84"/>
        <v>#N/A</v>
      </c>
      <c r="R483" t="e">
        <f t="shared" si="84"/>
        <v>#N/A</v>
      </c>
      <c r="S483" t="e">
        <f t="shared" si="84"/>
        <v>#N/A</v>
      </c>
      <c r="T483" t="e">
        <f t="shared" si="84"/>
        <v>#N/A</v>
      </c>
      <c r="U483" t="e">
        <f t="shared" si="84"/>
        <v>#N/A</v>
      </c>
      <c r="V483" t="e">
        <f t="shared" si="84"/>
        <v>#N/A</v>
      </c>
      <c r="X483" t="e">
        <f t="shared" si="79"/>
        <v>#N/A</v>
      </c>
      <c r="Y483" t="e">
        <f t="shared" si="80"/>
        <v>#N/A</v>
      </c>
      <c r="Z483" t="e">
        <f t="shared" si="81"/>
        <v>#N/A</v>
      </c>
    </row>
    <row r="484" spans="1:26" x14ac:dyDescent="0.2">
      <c r="A484">
        <f t="shared" si="83"/>
        <v>13</v>
      </c>
      <c r="D484" t="e">
        <f t="shared" si="77"/>
        <v>#N/A</v>
      </c>
      <c r="E484" t="e">
        <f t="shared" si="78"/>
        <v>#N/A</v>
      </c>
      <c r="F484" t="e">
        <f t="shared" si="84"/>
        <v>#N/A</v>
      </c>
      <c r="G484" t="e">
        <f t="shared" si="84"/>
        <v>#N/A</v>
      </c>
      <c r="H484" t="e">
        <f t="shared" si="84"/>
        <v>#N/A</v>
      </c>
      <c r="I484" t="e">
        <f t="shared" si="84"/>
        <v>#N/A</v>
      </c>
      <c r="J484" t="e">
        <f t="shared" si="84"/>
        <v>#N/A</v>
      </c>
      <c r="K484" t="e">
        <f t="shared" si="84"/>
        <v>#N/A</v>
      </c>
      <c r="L484" t="e">
        <f t="shared" si="84"/>
        <v>#N/A</v>
      </c>
      <c r="M484" t="e">
        <f t="shared" si="84"/>
        <v>#N/A</v>
      </c>
      <c r="N484" t="e">
        <f t="shared" si="84"/>
        <v>#N/A</v>
      </c>
      <c r="O484" t="e">
        <f t="shared" si="84"/>
        <v>#N/A</v>
      </c>
      <c r="P484" t="e">
        <f t="shared" si="84"/>
        <v>#N/A</v>
      </c>
      <c r="Q484" t="e">
        <f t="shared" si="84"/>
        <v>#N/A</v>
      </c>
      <c r="R484" t="e">
        <f t="shared" si="84"/>
        <v>#N/A</v>
      </c>
      <c r="S484" t="e">
        <f t="shared" si="84"/>
        <v>#N/A</v>
      </c>
      <c r="T484" t="e">
        <f t="shared" si="84"/>
        <v>#N/A</v>
      </c>
      <c r="U484" t="e">
        <f t="shared" si="84"/>
        <v>#N/A</v>
      </c>
      <c r="V484" t="e">
        <f t="shared" si="84"/>
        <v>#N/A</v>
      </c>
      <c r="X484" t="e">
        <f t="shared" si="79"/>
        <v>#N/A</v>
      </c>
      <c r="Y484" t="e">
        <f t="shared" si="80"/>
        <v>#N/A</v>
      </c>
      <c r="Z484" t="e">
        <f t="shared" si="81"/>
        <v>#N/A</v>
      </c>
    </row>
    <row r="485" spans="1:26" x14ac:dyDescent="0.2">
      <c r="A485">
        <f t="shared" si="83"/>
        <v>13</v>
      </c>
      <c r="D485" t="e">
        <f t="shared" si="77"/>
        <v>#N/A</v>
      </c>
      <c r="E485" t="e">
        <f t="shared" si="78"/>
        <v>#N/A</v>
      </c>
      <c r="F485" t="e">
        <f t="shared" si="84"/>
        <v>#N/A</v>
      </c>
      <c r="G485" t="e">
        <f t="shared" si="84"/>
        <v>#N/A</v>
      </c>
      <c r="H485" t="e">
        <f t="shared" si="84"/>
        <v>#N/A</v>
      </c>
      <c r="I485" t="e">
        <f t="shared" si="84"/>
        <v>#N/A</v>
      </c>
      <c r="J485" t="e">
        <f t="shared" si="84"/>
        <v>#N/A</v>
      </c>
      <c r="K485" t="e">
        <f t="shared" si="84"/>
        <v>#N/A</v>
      </c>
      <c r="L485" t="e">
        <f t="shared" si="84"/>
        <v>#N/A</v>
      </c>
      <c r="M485" t="e">
        <f t="shared" si="84"/>
        <v>#N/A</v>
      </c>
      <c r="N485" t="e">
        <f t="shared" si="84"/>
        <v>#N/A</v>
      </c>
      <c r="O485" t="e">
        <f t="shared" si="84"/>
        <v>#N/A</v>
      </c>
      <c r="P485" t="e">
        <f t="shared" si="84"/>
        <v>#N/A</v>
      </c>
      <c r="Q485" t="e">
        <f t="shared" si="84"/>
        <v>#N/A</v>
      </c>
      <c r="R485" t="e">
        <f t="shared" si="84"/>
        <v>#N/A</v>
      </c>
      <c r="S485" t="e">
        <f t="shared" si="84"/>
        <v>#N/A</v>
      </c>
      <c r="T485" t="e">
        <f t="shared" si="84"/>
        <v>#N/A</v>
      </c>
      <c r="U485" t="e">
        <f t="shared" si="84"/>
        <v>#N/A</v>
      </c>
      <c r="V485" t="e">
        <f t="shared" si="84"/>
        <v>#N/A</v>
      </c>
      <c r="X485" t="e">
        <f t="shared" si="79"/>
        <v>#N/A</v>
      </c>
      <c r="Y485" t="e">
        <f t="shared" si="80"/>
        <v>#N/A</v>
      </c>
      <c r="Z485" t="e">
        <f t="shared" si="81"/>
        <v>#N/A</v>
      </c>
    </row>
    <row r="486" spans="1:26" x14ac:dyDescent="0.2">
      <c r="A486">
        <f t="shared" si="83"/>
        <v>13</v>
      </c>
      <c r="D486" t="e">
        <f t="shared" si="77"/>
        <v>#N/A</v>
      </c>
      <c r="E486" t="e">
        <f t="shared" si="78"/>
        <v>#N/A</v>
      </c>
      <c r="F486" t="e">
        <f t="shared" si="84"/>
        <v>#N/A</v>
      </c>
      <c r="G486" t="e">
        <f t="shared" si="84"/>
        <v>#N/A</v>
      </c>
      <c r="H486" t="e">
        <f t="shared" si="84"/>
        <v>#N/A</v>
      </c>
      <c r="I486" t="e">
        <f t="shared" si="84"/>
        <v>#N/A</v>
      </c>
      <c r="J486" t="e">
        <f t="shared" si="84"/>
        <v>#N/A</v>
      </c>
      <c r="K486" t="e">
        <f t="shared" si="84"/>
        <v>#N/A</v>
      </c>
      <c r="L486" t="e">
        <f t="shared" si="84"/>
        <v>#N/A</v>
      </c>
      <c r="M486" t="e">
        <f t="shared" si="84"/>
        <v>#N/A</v>
      </c>
      <c r="N486" t="e">
        <f t="shared" si="84"/>
        <v>#N/A</v>
      </c>
      <c r="O486" t="e">
        <f t="shared" si="84"/>
        <v>#N/A</v>
      </c>
      <c r="P486" t="e">
        <f t="shared" si="84"/>
        <v>#N/A</v>
      </c>
      <c r="Q486" t="e">
        <f t="shared" si="84"/>
        <v>#N/A</v>
      </c>
      <c r="R486" t="e">
        <f t="shared" si="84"/>
        <v>#N/A</v>
      </c>
      <c r="S486" t="e">
        <f t="shared" si="84"/>
        <v>#N/A</v>
      </c>
      <c r="T486" t="e">
        <f t="shared" si="84"/>
        <v>#N/A</v>
      </c>
      <c r="U486" t="e">
        <f t="shared" si="84"/>
        <v>#N/A</v>
      </c>
      <c r="V486" t="e">
        <f t="shared" si="84"/>
        <v>#N/A</v>
      </c>
      <c r="X486" t="e">
        <f t="shared" si="79"/>
        <v>#N/A</v>
      </c>
      <c r="Y486" t="e">
        <f t="shared" si="80"/>
        <v>#N/A</v>
      </c>
      <c r="Z486" t="e">
        <f t="shared" si="81"/>
        <v>#N/A</v>
      </c>
    </row>
    <row r="487" spans="1:26" x14ac:dyDescent="0.2">
      <c r="A487">
        <f t="shared" si="83"/>
        <v>12</v>
      </c>
      <c r="D487" t="e">
        <f t="shared" si="77"/>
        <v>#N/A</v>
      </c>
      <c r="E487" t="e">
        <f t="shared" si="78"/>
        <v>#N/A</v>
      </c>
      <c r="F487" t="e">
        <f t="shared" si="84"/>
        <v>#N/A</v>
      </c>
      <c r="G487" t="e">
        <f t="shared" si="84"/>
        <v>#N/A</v>
      </c>
      <c r="H487" t="e">
        <f t="shared" si="84"/>
        <v>#N/A</v>
      </c>
      <c r="I487" t="e">
        <f t="shared" si="84"/>
        <v>#N/A</v>
      </c>
      <c r="J487" t="e">
        <f t="shared" si="84"/>
        <v>#N/A</v>
      </c>
      <c r="K487" t="e">
        <f t="shared" si="84"/>
        <v>#N/A</v>
      </c>
      <c r="L487" t="e">
        <f t="shared" si="84"/>
        <v>#N/A</v>
      </c>
      <c r="M487" t="e">
        <f t="shared" si="84"/>
        <v>#N/A</v>
      </c>
      <c r="N487" t="e">
        <f t="shared" si="84"/>
        <v>#N/A</v>
      </c>
      <c r="O487" t="e">
        <f t="shared" si="84"/>
        <v>#N/A</v>
      </c>
      <c r="P487" t="e">
        <f t="shared" si="84"/>
        <v>#N/A</v>
      </c>
      <c r="Q487" t="e">
        <f t="shared" si="84"/>
        <v>#N/A</v>
      </c>
      <c r="R487" t="e">
        <f t="shared" si="84"/>
        <v>#N/A</v>
      </c>
      <c r="S487" t="e">
        <f t="shared" si="84"/>
        <v>#N/A</v>
      </c>
      <c r="T487" t="e">
        <f t="shared" si="84"/>
        <v>#N/A</v>
      </c>
      <c r="U487" t="e">
        <f t="shared" si="84"/>
        <v>#N/A</v>
      </c>
      <c r="V487" t="e">
        <f t="shared" si="84"/>
        <v>#N/A</v>
      </c>
      <c r="X487" t="e">
        <f t="shared" si="79"/>
        <v>#N/A</v>
      </c>
      <c r="Y487" t="e">
        <f t="shared" si="80"/>
        <v>#N/A</v>
      </c>
      <c r="Z487" t="e">
        <f t="shared" si="81"/>
        <v>#N/A</v>
      </c>
    </row>
    <row r="488" spans="1:26" x14ac:dyDescent="0.2">
      <c r="A488">
        <f t="shared" si="83"/>
        <v>12</v>
      </c>
      <c r="D488" t="e">
        <f t="shared" si="77"/>
        <v>#N/A</v>
      </c>
      <c r="E488" t="e">
        <f t="shared" si="78"/>
        <v>#N/A</v>
      </c>
      <c r="F488" t="e">
        <f t="shared" si="84"/>
        <v>#N/A</v>
      </c>
      <c r="G488" t="e">
        <f t="shared" si="84"/>
        <v>#N/A</v>
      </c>
      <c r="H488" t="e">
        <f t="shared" si="84"/>
        <v>#N/A</v>
      </c>
      <c r="I488" t="e">
        <f t="shared" si="84"/>
        <v>#N/A</v>
      </c>
      <c r="J488" t="e">
        <f t="shared" si="84"/>
        <v>#N/A</v>
      </c>
      <c r="K488" t="e">
        <f t="shared" si="84"/>
        <v>#N/A</v>
      </c>
      <c r="L488" t="e">
        <f t="shared" si="84"/>
        <v>#N/A</v>
      </c>
      <c r="M488" t="e">
        <f t="shared" si="84"/>
        <v>#N/A</v>
      </c>
      <c r="N488" t="e">
        <f t="shared" si="84"/>
        <v>#N/A</v>
      </c>
      <c r="O488" t="e">
        <f t="shared" si="84"/>
        <v>#N/A</v>
      </c>
      <c r="P488" t="e">
        <f t="shared" si="84"/>
        <v>#N/A</v>
      </c>
      <c r="Q488" t="e">
        <f t="shared" si="84"/>
        <v>#N/A</v>
      </c>
      <c r="R488" t="e">
        <f t="shared" si="84"/>
        <v>#N/A</v>
      </c>
      <c r="S488" t="e">
        <f t="shared" si="84"/>
        <v>#N/A</v>
      </c>
      <c r="T488" t="e">
        <f t="shared" si="84"/>
        <v>#N/A</v>
      </c>
      <c r="U488" t="e">
        <f t="shared" si="84"/>
        <v>#N/A</v>
      </c>
      <c r="V488" t="e">
        <f t="shared" si="84"/>
        <v>#N/A</v>
      </c>
      <c r="X488" t="e">
        <f t="shared" si="79"/>
        <v>#N/A</v>
      </c>
      <c r="Y488" t="e">
        <f t="shared" si="80"/>
        <v>#N/A</v>
      </c>
      <c r="Z488" t="e">
        <f t="shared" si="81"/>
        <v>#N/A</v>
      </c>
    </row>
    <row r="489" spans="1:26" x14ac:dyDescent="0.2">
      <c r="A489">
        <f t="shared" si="83"/>
        <v>12</v>
      </c>
      <c r="D489" t="e">
        <f t="shared" si="77"/>
        <v>#N/A</v>
      </c>
      <c r="E489" t="e">
        <f t="shared" si="78"/>
        <v>#N/A</v>
      </c>
      <c r="F489" t="e">
        <f t="shared" si="84"/>
        <v>#N/A</v>
      </c>
      <c r="G489" t="e">
        <f t="shared" si="84"/>
        <v>#N/A</v>
      </c>
      <c r="H489" t="e">
        <f t="shared" si="84"/>
        <v>#N/A</v>
      </c>
      <c r="I489" t="e">
        <f t="shared" si="84"/>
        <v>#N/A</v>
      </c>
      <c r="J489" t="e">
        <f t="shared" si="84"/>
        <v>#N/A</v>
      </c>
      <c r="K489" t="e">
        <f t="shared" si="84"/>
        <v>#N/A</v>
      </c>
      <c r="L489" t="e">
        <f t="shared" si="84"/>
        <v>#N/A</v>
      </c>
      <c r="M489" t="e">
        <f t="shared" si="84"/>
        <v>#N/A</v>
      </c>
      <c r="N489" t="e">
        <f t="shared" si="84"/>
        <v>#N/A</v>
      </c>
      <c r="O489" t="e">
        <f t="shared" si="84"/>
        <v>#N/A</v>
      </c>
      <c r="P489" t="e">
        <f t="shared" si="84"/>
        <v>#N/A</v>
      </c>
      <c r="Q489" t="e">
        <f t="shared" si="84"/>
        <v>#N/A</v>
      </c>
      <c r="R489" t="e">
        <f t="shared" si="84"/>
        <v>#N/A</v>
      </c>
      <c r="S489" t="e">
        <f t="shared" si="84"/>
        <v>#N/A</v>
      </c>
      <c r="T489" t="e">
        <f t="shared" si="84"/>
        <v>#N/A</v>
      </c>
      <c r="U489" t="e">
        <f t="shared" si="84"/>
        <v>#N/A</v>
      </c>
      <c r="V489" t="e">
        <f t="shared" si="84"/>
        <v>#N/A</v>
      </c>
      <c r="X489" t="e">
        <f t="shared" si="79"/>
        <v>#N/A</v>
      </c>
      <c r="Y489" t="e">
        <f t="shared" si="80"/>
        <v>#N/A</v>
      </c>
      <c r="Z489" t="e">
        <f t="shared" si="81"/>
        <v>#N/A</v>
      </c>
    </row>
    <row r="490" spans="1:26" x14ac:dyDescent="0.2">
      <c r="A490">
        <f t="shared" si="83"/>
        <v>12</v>
      </c>
      <c r="D490" t="e">
        <f t="shared" si="77"/>
        <v>#N/A</v>
      </c>
      <c r="E490" t="e">
        <f t="shared" si="78"/>
        <v>#N/A</v>
      </c>
      <c r="F490" t="e">
        <f t="shared" si="84"/>
        <v>#N/A</v>
      </c>
      <c r="G490" t="e">
        <f t="shared" si="84"/>
        <v>#N/A</v>
      </c>
      <c r="H490" t="e">
        <f t="shared" si="84"/>
        <v>#N/A</v>
      </c>
      <c r="I490" t="e">
        <f t="shared" si="84"/>
        <v>#N/A</v>
      </c>
      <c r="J490" t="e">
        <f t="shared" si="84"/>
        <v>#N/A</v>
      </c>
      <c r="K490" t="e">
        <f t="shared" si="84"/>
        <v>#N/A</v>
      </c>
      <c r="L490" t="e">
        <f t="shared" si="84"/>
        <v>#N/A</v>
      </c>
      <c r="M490" t="e">
        <f t="shared" si="84"/>
        <v>#N/A</v>
      </c>
      <c r="N490" t="e">
        <f t="shared" si="84"/>
        <v>#N/A</v>
      </c>
      <c r="O490" t="e">
        <f t="shared" si="84"/>
        <v>#N/A</v>
      </c>
      <c r="P490" t="e">
        <f t="shared" si="84"/>
        <v>#N/A</v>
      </c>
      <c r="Q490" t="e">
        <f t="shared" si="84"/>
        <v>#N/A</v>
      </c>
      <c r="R490" t="e">
        <f t="shared" si="84"/>
        <v>#N/A</v>
      </c>
      <c r="S490" t="e">
        <f t="shared" si="84"/>
        <v>#N/A</v>
      </c>
      <c r="T490" t="e">
        <f t="shared" si="84"/>
        <v>#N/A</v>
      </c>
      <c r="U490" t="e">
        <f t="shared" si="84"/>
        <v>#N/A</v>
      </c>
      <c r="V490" t="e">
        <f t="shared" si="84"/>
        <v>#N/A</v>
      </c>
      <c r="X490" t="e">
        <f t="shared" si="79"/>
        <v>#N/A</v>
      </c>
      <c r="Y490" t="e">
        <f t="shared" si="80"/>
        <v>#N/A</v>
      </c>
      <c r="Z490" t="e">
        <f t="shared" si="81"/>
        <v>#N/A</v>
      </c>
    </row>
    <row r="491" spans="1:26" x14ac:dyDescent="0.2">
      <c r="A491">
        <f t="shared" si="83"/>
        <v>12</v>
      </c>
      <c r="D491" t="e">
        <f t="shared" si="77"/>
        <v>#N/A</v>
      </c>
      <c r="E491" t="e">
        <f t="shared" si="78"/>
        <v>#N/A</v>
      </c>
      <c r="F491" t="e">
        <f t="shared" ref="F491:V505" si="85">F$4*(1+F$3)^(-($A491+52*(F$1-1)))</f>
        <v>#N/A</v>
      </c>
      <c r="G491" t="e">
        <f t="shared" si="85"/>
        <v>#N/A</v>
      </c>
      <c r="H491" t="e">
        <f t="shared" si="85"/>
        <v>#N/A</v>
      </c>
      <c r="I491" t="e">
        <f t="shared" si="85"/>
        <v>#N/A</v>
      </c>
      <c r="J491" t="e">
        <f t="shared" si="85"/>
        <v>#N/A</v>
      </c>
      <c r="K491" t="e">
        <f t="shared" si="85"/>
        <v>#N/A</v>
      </c>
      <c r="L491" t="e">
        <f t="shared" si="85"/>
        <v>#N/A</v>
      </c>
      <c r="M491" t="e">
        <f t="shared" si="85"/>
        <v>#N/A</v>
      </c>
      <c r="N491" t="e">
        <f t="shared" si="85"/>
        <v>#N/A</v>
      </c>
      <c r="O491" t="e">
        <f t="shared" si="85"/>
        <v>#N/A</v>
      </c>
      <c r="P491" t="e">
        <f t="shared" si="85"/>
        <v>#N/A</v>
      </c>
      <c r="Q491" t="e">
        <f t="shared" si="85"/>
        <v>#N/A</v>
      </c>
      <c r="R491" t="e">
        <f t="shared" si="85"/>
        <v>#N/A</v>
      </c>
      <c r="S491" t="e">
        <f t="shared" si="85"/>
        <v>#N/A</v>
      </c>
      <c r="T491" t="e">
        <f t="shared" si="85"/>
        <v>#N/A</v>
      </c>
      <c r="U491" t="e">
        <f t="shared" si="85"/>
        <v>#N/A</v>
      </c>
      <c r="V491" t="e">
        <f t="shared" si="85"/>
        <v>#N/A</v>
      </c>
      <c r="X491" t="e">
        <f t="shared" si="79"/>
        <v>#N/A</v>
      </c>
      <c r="Y491" t="e">
        <f t="shared" si="80"/>
        <v>#N/A</v>
      </c>
      <c r="Z491" t="e">
        <f t="shared" si="81"/>
        <v>#N/A</v>
      </c>
    </row>
    <row r="492" spans="1:26" x14ac:dyDescent="0.2">
      <c r="A492">
        <f t="shared" si="83"/>
        <v>12</v>
      </c>
      <c r="D492" t="e">
        <f t="shared" si="77"/>
        <v>#N/A</v>
      </c>
      <c r="E492" t="e">
        <f t="shared" si="78"/>
        <v>#N/A</v>
      </c>
      <c r="F492" t="e">
        <f t="shared" si="85"/>
        <v>#N/A</v>
      </c>
      <c r="G492" t="e">
        <f t="shared" si="85"/>
        <v>#N/A</v>
      </c>
      <c r="H492" t="e">
        <f t="shared" si="85"/>
        <v>#N/A</v>
      </c>
      <c r="I492" t="e">
        <f t="shared" si="85"/>
        <v>#N/A</v>
      </c>
      <c r="J492" t="e">
        <f t="shared" si="85"/>
        <v>#N/A</v>
      </c>
      <c r="K492" t="e">
        <f t="shared" si="85"/>
        <v>#N/A</v>
      </c>
      <c r="L492" t="e">
        <f t="shared" si="85"/>
        <v>#N/A</v>
      </c>
      <c r="M492" t="e">
        <f t="shared" si="85"/>
        <v>#N/A</v>
      </c>
      <c r="N492" t="e">
        <f t="shared" si="85"/>
        <v>#N/A</v>
      </c>
      <c r="O492" t="e">
        <f t="shared" si="85"/>
        <v>#N/A</v>
      </c>
      <c r="P492" t="e">
        <f t="shared" si="85"/>
        <v>#N/A</v>
      </c>
      <c r="Q492" t="e">
        <f t="shared" si="85"/>
        <v>#N/A</v>
      </c>
      <c r="R492" t="e">
        <f t="shared" si="85"/>
        <v>#N/A</v>
      </c>
      <c r="S492" t="e">
        <f t="shared" si="85"/>
        <v>#N/A</v>
      </c>
      <c r="T492" t="e">
        <f t="shared" si="85"/>
        <v>#N/A</v>
      </c>
      <c r="U492" t="e">
        <f t="shared" si="85"/>
        <v>#N/A</v>
      </c>
      <c r="V492" t="e">
        <f t="shared" si="85"/>
        <v>#N/A</v>
      </c>
      <c r="X492" t="e">
        <f t="shared" si="79"/>
        <v>#N/A</v>
      </c>
      <c r="Y492" t="e">
        <f t="shared" si="80"/>
        <v>#N/A</v>
      </c>
      <c r="Z492" t="e">
        <f t="shared" si="81"/>
        <v>#N/A</v>
      </c>
    </row>
    <row r="493" spans="1:26" x14ac:dyDescent="0.2">
      <c r="A493">
        <f t="shared" si="83"/>
        <v>12</v>
      </c>
      <c r="D493" t="e">
        <f t="shared" si="77"/>
        <v>#N/A</v>
      </c>
      <c r="E493" t="e">
        <f t="shared" si="78"/>
        <v>#N/A</v>
      </c>
      <c r="F493" t="e">
        <f t="shared" si="85"/>
        <v>#N/A</v>
      </c>
      <c r="G493" t="e">
        <f t="shared" si="85"/>
        <v>#N/A</v>
      </c>
      <c r="H493" t="e">
        <f t="shared" si="85"/>
        <v>#N/A</v>
      </c>
      <c r="I493" t="e">
        <f t="shared" si="85"/>
        <v>#N/A</v>
      </c>
      <c r="J493" t="e">
        <f t="shared" si="85"/>
        <v>#N/A</v>
      </c>
      <c r="K493" t="e">
        <f t="shared" si="85"/>
        <v>#N/A</v>
      </c>
      <c r="L493" t="e">
        <f t="shared" si="85"/>
        <v>#N/A</v>
      </c>
      <c r="M493" t="e">
        <f t="shared" si="85"/>
        <v>#N/A</v>
      </c>
      <c r="N493" t="e">
        <f t="shared" si="85"/>
        <v>#N/A</v>
      </c>
      <c r="O493" t="e">
        <f t="shared" si="85"/>
        <v>#N/A</v>
      </c>
      <c r="P493" t="e">
        <f t="shared" si="85"/>
        <v>#N/A</v>
      </c>
      <c r="Q493" t="e">
        <f t="shared" si="85"/>
        <v>#N/A</v>
      </c>
      <c r="R493" t="e">
        <f t="shared" si="85"/>
        <v>#N/A</v>
      </c>
      <c r="S493" t="e">
        <f t="shared" si="85"/>
        <v>#N/A</v>
      </c>
      <c r="T493" t="e">
        <f t="shared" si="85"/>
        <v>#N/A</v>
      </c>
      <c r="U493" t="e">
        <f t="shared" si="85"/>
        <v>#N/A</v>
      </c>
      <c r="V493" t="e">
        <f t="shared" si="85"/>
        <v>#N/A</v>
      </c>
      <c r="X493" t="e">
        <f t="shared" si="79"/>
        <v>#N/A</v>
      </c>
      <c r="Y493" t="e">
        <f t="shared" si="80"/>
        <v>#N/A</v>
      </c>
      <c r="Z493" t="e">
        <f t="shared" si="81"/>
        <v>#N/A</v>
      </c>
    </row>
    <row r="494" spans="1:26" x14ac:dyDescent="0.2">
      <c r="A494">
        <f t="shared" si="83"/>
        <v>12</v>
      </c>
      <c r="D494" t="e">
        <f t="shared" si="77"/>
        <v>#N/A</v>
      </c>
      <c r="E494" t="e">
        <f t="shared" si="78"/>
        <v>#N/A</v>
      </c>
      <c r="F494" t="e">
        <f t="shared" si="85"/>
        <v>#N/A</v>
      </c>
      <c r="G494" t="e">
        <f t="shared" si="85"/>
        <v>#N/A</v>
      </c>
      <c r="H494" t="e">
        <f t="shared" si="85"/>
        <v>#N/A</v>
      </c>
      <c r="I494" t="e">
        <f t="shared" si="85"/>
        <v>#N/A</v>
      </c>
      <c r="J494" t="e">
        <f t="shared" si="85"/>
        <v>#N/A</v>
      </c>
      <c r="K494" t="e">
        <f t="shared" si="85"/>
        <v>#N/A</v>
      </c>
      <c r="L494" t="e">
        <f t="shared" si="85"/>
        <v>#N/A</v>
      </c>
      <c r="M494" t="e">
        <f t="shared" si="85"/>
        <v>#N/A</v>
      </c>
      <c r="N494" t="e">
        <f t="shared" si="85"/>
        <v>#N/A</v>
      </c>
      <c r="O494" t="e">
        <f t="shared" si="85"/>
        <v>#N/A</v>
      </c>
      <c r="P494" t="e">
        <f t="shared" si="85"/>
        <v>#N/A</v>
      </c>
      <c r="Q494" t="e">
        <f t="shared" si="85"/>
        <v>#N/A</v>
      </c>
      <c r="R494" t="e">
        <f t="shared" si="85"/>
        <v>#N/A</v>
      </c>
      <c r="S494" t="e">
        <f t="shared" si="85"/>
        <v>#N/A</v>
      </c>
      <c r="T494" t="e">
        <f t="shared" si="85"/>
        <v>#N/A</v>
      </c>
      <c r="U494" t="e">
        <f t="shared" si="85"/>
        <v>#N/A</v>
      </c>
      <c r="V494" t="e">
        <f t="shared" si="85"/>
        <v>#N/A</v>
      </c>
      <c r="X494" t="e">
        <f t="shared" si="79"/>
        <v>#N/A</v>
      </c>
      <c r="Y494" t="e">
        <f t="shared" si="80"/>
        <v>#N/A</v>
      </c>
      <c r="Z494" t="e">
        <f t="shared" si="81"/>
        <v>#N/A</v>
      </c>
    </row>
    <row r="495" spans="1:26" x14ac:dyDescent="0.2">
      <c r="A495">
        <f t="shared" si="83"/>
        <v>12</v>
      </c>
      <c r="D495" t="e">
        <f t="shared" si="77"/>
        <v>#N/A</v>
      </c>
      <c r="E495" t="e">
        <f t="shared" si="78"/>
        <v>#N/A</v>
      </c>
      <c r="F495" t="e">
        <f t="shared" si="85"/>
        <v>#N/A</v>
      </c>
      <c r="G495" t="e">
        <f t="shared" si="85"/>
        <v>#N/A</v>
      </c>
      <c r="H495" t="e">
        <f t="shared" si="85"/>
        <v>#N/A</v>
      </c>
      <c r="I495" t="e">
        <f t="shared" si="85"/>
        <v>#N/A</v>
      </c>
      <c r="J495" t="e">
        <f t="shared" si="85"/>
        <v>#N/A</v>
      </c>
      <c r="K495" t="e">
        <f t="shared" si="85"/>
        <v>#N/A</v>
      </c>
      <c r="L495" t="e">
        <f t="shared" si="85"/>
        <v>#N/A</v>
      </c>
      <c r="M495" t="e">
        <f t="shared" si="85"/>
        <v>#N/A</v>
      </c>
      <c r="N495" t="e">
        <f t="shared" si="85"/>
        <v>#N/A</v>
      </c>
      <c r="O495" t="e">
        <f t="shared" si="85"/>
        <v>#N/A</v>
      </c>
      <c r="P495" t="e">
        <f t="shared" si="85"/>
        <v>#N/A</v>
      </c>
      <c r="Q495" t="e">
        <f t="shared" si="85"/>
        <v>#N/A</v>
      </c>
      <c r="R495" t="e">
        <f t="shared" si="85"/>
        <v>#N/A</v>
      </c>
      <c r="S495" t="e">
        <f t="shared" si="85"/>
        <v>#N/A</v>
      </c>
      <c r="T495" t="e">
        <f t="shared" si="85"/>
        <v>#N/A</v>
      </c>
      <c r="U495" t="e">
        <f t="shared" si="85"/>
        <v>#N/A</v>
      </c>
      <c r="V495" t="e">
        <f t="shared" si="85"/>
        <v>#N/A</v>
      </c>
      <c r="X495" t="e">
        <f t="shared" si="79"/>
        <v>#N/A</v>
      </c>
      <c r="Y495" t="e">
        <f t="shared" si="80"/>
        <v>#N/A</v>
      </c>
      <c r="Z495" t="e">
        <f t="shared" si="81"/>
        <v>#N/A</v>
      </c>
    </row>
    <row r="496" spans="1:26" x14ac:dyDescent="0.2">
      <c r="A496">
        <f t="shared" si="83"/>
        <v>12</v>
      </c>
      <c r="D496" t="e">
        <f t="shared" si="77"/>
        <v>#N/A</v>
      </c>
      <c r="E496" t="e">
        <f t="shared" si="78"/>
        <v>#N/A</v>
      </c>
      <c r="F496" t="e">
        <f t="shared" si="85"/>
        <v>#N/A</v>
      </c>
      <c r="G496" t="e">
        <f t="shared" si="85"/>
        <v>#N/A</v>
      </c>
      <c r="H496" t="e">
        <f t="shared" si="85"/>
        <v>#N/A</v>
      </c>
      <c r="I496" t="e">
        <f t="shared" si="85"/>
        <v>#N/A</v>
      </c>
      <c r="J496" t="e">
        <f t="shared" si="85"/>
        <v>#N/A</v>
      </c>
      <c r="K496" t="e">
        <f t="shared" si="85"/>
        <v>#N/A</v>
      </c>
      <c r="L496" t="e">
        <f t="shared" si="85"/>
        <v>#N/A</v>
      </c>
      <c r="M496" t="e">
        <f t="shared" si="85"/>
        <v>#N/A</v>
      </c>
      <c r="N496" t="e">
        <f t="shared" si="85"/>
        <v>#N/A</v>
      </c>
      <c r="O496" t="e">
        <f t="shared" si="85"/>
        <v>#N/A</v>
      </c>
      <c r="P496" t="e">
        <f t="shared" si="85"/>
        <v>#N/A</v>
      </c>
      <c r="Q496" t="e">
        <f t="shared" si="85"/>
        <v>#N/A</v>
      </c>
      <c r="R496" t="e">
        <f t="shared" si="85"/>
        <v>#N/A</v>
      </c>
      <c r="S496" t="e">
        <f t="shared" si="85"/>
        <v>#N/A</v>
      </c>
      <c r="T496" t="e">
        <f t="shared" si="85"/>
        <v>#N/A</v>
      </c>
      <c r="U496" t="e">
        <f t="shared" si="85"/>
        <v>#N/A</v>
      </c>
      <c r="V496" t="e">
        <f t="shared" si="85"/>
        <v>#N/A</v>
      </c>
      <c r="X496" t="e">
        <f t="shared" si="79"/>
        <v>#N/A</v>
      </c>
      <c r="Y496" t="e">
        <f t="shared" si="80"/>
        <v>#N/A</v>
      </c>
      <c r="Z496" t="e">
        <f t="shared" si="81"/>
        <v>#N/A</v>
      </c>
    </row>
    <row r="497" spans="1:26" x14ac:dyDescent="0.2">
      <c r="A497">
        <f t="shared" si="83"/>
        <v>12</v>
      </c>
      <c r="D497" t="e">
        <f t="shared" si="77"/>
        <v>#N/A</v>
      </c>
      <c r="E497" t="e">
        <f t="shared" si="78"/>
        <v>#N/A</v>
      </c>
      <c r="F497" t="e">
        <f t="shared" si="85"/>
        <v>#N/A</v>
      </c>
      <c r="G497" t="e">
        <f t="shared" si="85"/>
        <v>#N/A</v>
      </c>
      <c r="H497" t="e">
        <f t="shared" si="85"/>
        <v>#N/A</v>
      </c>
      <c r="I497" t="e">
        <f t="shared" si="85"/>
        <v>#N/A</v>
      </c>
      <c r="J497" t="e">
        <f t="shared" si="85"/>
        <v>#N/A</v>
      </c>
      <c r="K497" t="e">
        <f t="shared" si="85"/>
        <v>#N/A</v>
      </c>
      <c r="L497" t="e">
        <f t="shared" si="85"/>
        <v>#N/A</v>
      </c>
      <c r="M497" t="e">
        <f t="shared" si="85"/>
        <v>#N/A</v>
      </c>
      <c r="N497" t="e">
        <f t="shared" si="85"/>
        <v>#N/A</v>
      </c>
      <c r="O497" t="e">
        <f t="shared" si="85"/>
        <v>#N/A</v>
      </c>
      <c r="P497" t="e">
        <f t="shared" si="85"/>
        <v>#N/A</v>
      </c>
      <c r="Q497" t="e">
        <f t="shared" si="85"/>
        <v>#N/A</v>
      </c>
      <c r="R497" t="e">
        <f t="shared" si="85"/>
        <v>#N/A</v>
      </c>
      <c r="S497" t="e">
        <f t="shared" si="85"/>
        <v>#N/A</v>
      </c>
      <c r="T497" t="e">
        <f t="shared" si="85"/>
        <v>#N/A</v>
      </c>
      <c r="U497" t="e">
        <f t="shared" si="85"/>
        <v>#N/A</v>
      </c>
      <c r="V497" t="e">
        <f t="shared" si="85"/>
        <v>#N/A</v>
      </c>
      <c r="X497" t="e">
        <f t="shared" si="79"/>
        <v>#N/A</v>
      </c>
      <c r="Y497" t="e">
        <f t="shared" si="80"/>
        <v>#N/A</v>
      </c>
      <c r="Z497" t="e">
        <f t="shared" si="81"/>
        <v>#N/A</v>
      </c>
    </row>
    <row r="498" spans="1:26" x14ac:dyDescent="0.2">
      <c r="A498">
        <f t="shared" si="83"/>
        <v>12</v>
      </c>
      <c r="D498" t="e">
        <f t="shared" si="77"/>
        <v>#N/A</v>
      </c>
      <c r="E498" t="e">
        <f t="shared" si="78"/>
        <v>#N/A</v>
      </c>
      <c r="F498" t="e">
        <f t="shared" si="85"/>
        <v>#N/A</v>
      </c>
      <c r="G498" t="e">
        <f t="shared" si="85"/>
        <v>#N/A</v>
      </c>
      <c r="H498" t="e">
        <f t="shared" si="85"/>
        <v>#N/A</v>
      </c>
      <c r="I498" t="e">
        <f t="shared" si="85"/>
        <v>#N/A</v>
      </c>
      <c r="J498" t="e">
        <f t="shared" si="85"/>
        <v>#N/A</v>
      </c>
      <c r="K498" t="e">
        <f t="shared" si="85"/>
        <v>#N/A</v>
      </c>
      <c r="L498" t="e">
        <f t="shared" si="85"/>
        <v>#N/A</v>
      </c>
      <c r="M498" t="e">
        <f t="shared" si="85"/>
        <v>#N/A</v>
      </c>
      <c r="N498" t="e">
        <f t="shared" si="85"/>
        <v>#N/A</v>
      </c>
      <c r="O498" t="e">
        <f t="shared" si="85"/>
        <v>#N/A</v>
      </c>
      <c r="P498" t="e">
        <f t="shared" si="85"/>
        <v>#N/A</v>
      </c>
      <c r="Q498" t="e">
        <f t="shared" si="85"/>
        <v>#N/A</v>
      </c>
      <c r="R498" t="e">
        <f t="shared" si="85"/>
        <v>#N/A</v>
      </c>
      <c r="S498" t="e">
        <f t="shared" si="85"/>
        <v>#N/A</v>
      </c>
      <c r="T498" t="e">
        <f t="shared" si="85"/>
        <v>#N/A</v>
      </c>
      <c r="U498" t="e">
        <f t="shared" si="85"/>
        <v>#N/A</v>
      </c>
      <c r="V498" t="e">
        <f t="shared" si="85"/>
        <v>#N/A</v>
      </c>
      <c r="X498" t="e">
        <f t="shared" si="79"/>
        <v>#N/A</v>
      </c>
      <c r="Y498" t="e">
        <f t="shared" si="80"/>
        <v>#N/A</v>
      </c>
      <c r="Z498" t="e">
        <f t="shared" si="81"/>
        <v>#N/A</v>
      </c>
    </row>
    <row r="499" spans="1:26" x14ac:dyDescent="0.2">
      <c r="A499">
        <f t="shared" si="83"/>
        <v>11</v>
      </c>
      <c r="D499" t="e">
        <f t="shared" si="77"/>
        <v>#N/A</v>
      </c>
      <c r="E499" t="e">
        <f t="shared" si="78"/>
        <v>#N/A</v>
      </c>
      <c r="F499" t="e">
        <f t="shared" si="85"/>
        <v>#N/A</v>
      </c>
      <c r="G499" t="e">
        <f t="shared" si="85"/>
        <v>#N/A</v>
      </c>
      <c r="H499" t="e">
        <f t="shared" si="85"/>
        <v>#N/A</v>
      </c>
      <c r="I499" t="e">
        <f t="shared" si="85"/>
        <v>#N/A</v>
      </c>
      <c r="J499" t="e">
        <f t="shared" si="85"/>
        <v>#N/A</v>
      </c>
      <c r="K499" t="e">
        <f t="shared" si="85"/>
        <v>#N/A</v>
      </c>
      <c r="L499" t="e">
        <f t="shared" si="85"/>
        <v>#N/A</v>
      </c>
      <c r="M499" t="e">
        <f t="shared" si="85"/>
        <v>#N/A</v>
      </c>
      <c r="N499" t="e">
        <f t="shared" si="85"/>
        <v>#N/A</v>
      </c>
      <c r="O499" t="e">
        <f t="shared" si="85"/>
        <v>#N/A</v>
      </c>
      <c r="P499" t="e">
        <f t="shared" si="85"/>
        <v>#N/A</v>
      </c>
      <c r="Q499" t="e">
        <f t="shared" si="85"/>
        <v>#N/A</v>
      </c>
      <c r="R499" t="e">
        <f t="shared" si="85"/>
        <v>#N/A</v>
      </c>
      <c r="S499" t="e">
        <f t="shared" si="85"/>
        <v>#N/A</v>
      </c>
      <c r="T499" t="e">
        <f t="shared" si="85"/>
        <v>#N/A</v>
      </c>
      <c r="U499" t="e">
        <f t="shared" si="85"/>
        <v>#N/A</v>
      </c>
      <c r="V499" t="e">
        <f t="shared" si="85"/>
        <v>#N/A</v>
      </c>
      <c r="X499" t="e">
        <f t="shared" si="79"/>
        <v>#N/A</v>
      </c>
      <c r="Y499" t="e">
        <f t="shared" si="80"/>
        <v>#N/A</v>
      </c>
      <c r="Z499" t="e">
        <f t="shared" si="81"/>
        <v>#N/A</v>
      </c>
    </row>
    <row r="500" spans="1:26" x14ac:dyDescent="0.2">
      <c r="A500">
        <f t="shared" si="83"/>
        <v>11</v>
      </c>
      <c r="D500" t="e">
        <f t="shared" si="77"/>
        <v>#N/A</v>
      </c>
      <c r="E500" t="e">
        <f t="shared" si="78"/>
        <v>#N/A</v>
      </c>
      <c r="F500" t="e">
        <f t="shared" si="85"/>
        <v>#N/A</v>
      </c>
      <c r="G500" t="e">
        <f t="shared" si="85"/>
        <v>#N/A</v>
      </c>
      <c r="H500" t="e">
        <f t="shared" si="85"/>
        <v>#N/A</v>
      </c>
      <c r="I500" t="e">
        <f t="shared" si="85"/>
        <v>#N/A</v>
      </c>
      <c r="J500" t="e">
        <f t="shared" si="85"/>
        <v>#N/A</v>
      </c>
      <c r="K500" t="e">
        <f t="shared" si="85"/>
        <v>#N/A</v>
      </c>
      <c r="L500" t="e">
        <f t="shared" si="85"/>
        <v>#N/A</v>
      </c>
      <c r="M500" t="e">
        <f t="shared" si="85"/>
        <v>#N/A</v>
      </c>
      <c r="N500" t="e">
        <f t="shared" si="85"/>
        <v>#N/A</v>
      </c>
      <c r="O500" t="e">
        <f t="shared" si="85"/>
        <v>#N/A</v>
      </c>
      <c r="P500" t="e">
        <f t="shared" si="85"/>
        <v>#N/A</v>
      </c>
      <c r="Q500" t="e">
        <f t="shared" si="85"/>
        <v>#N/A</v>
      </c>
      <c r="R500" t="e">
        <f t="shared" si="85"/>
        <v>#N/A</v>
      </c>
      <c r="S500" t="e">
        <f t="shared" si="85"/>
        <v>#N/A</v>
      </c>
      <c r="T500" t="e">
        <f t="shared" si="85"/>
        <v>#N/A</v>
      </c>
      <c r="U500" t="e">
        <f t="shared" si="85"/>
        <v>#N/A</v>
      </c>
      <c r="V500" t="e">
        <f t="shared" si="85"/>
        <v>#N/A</v>
      </c>
      <c r="X500" t="e">
        <f t="shared" si="79"/>
        <v>#N/A</v>
      </c>
      <c r="Y500" t="e">
        <f t="shared" si="80"/>
        <v>#N/A</v>
      </c>
      <c r="Z500" t="e">
        <f t="shared" si="81"/>
        <v>#N/A</v>
      </c>
    </row>
    <row r="501" spans="1:26" x14ac:dyDescent="0.2">
      <c r="A501">
        <f t="shared" si="83"/>
        <v>11</v>
      </c>
      <c r="D501" t="e">
        <f t="shared" si="77"/>
        <v>#N/A</v>
      </c>
      <c r="E501" t="e">
        <f t="shared" si="78"/>
        <v>#N/A</v>
      </c>
      <c r="F501" t="e">
        <f t="shared" si="85"/>
        <v>#N/A</v>
      </c>
      <c r="G501" t="e">
        <f t="shared" si="85"/>
        <v>#N/A</v>
      </c>
      <c r="H501" t="e">
        <f t="shared" si="85"/>
        <v>#N/A</v>
      </c>
      <c r="I501" t="e">
        <f t="shared" si="85"/>
        <v>#N/A</v>
      </c>
      <c r="J501" t="e">
        <f t="shared" si="85"/>
        <v>#N/A</v>
      </c>
      <c r="K501" t="e">
        <f t="shared" si="85"/>
        <v>#N/A</v>
      </c>
      <c r="L501" t="e">
        <f t="shared" si="85"/>
        <v>#N/A</v>
      </c>
      <c r="M501" t="e">
        <f t="shared" si="85"/>
        <v>#N/A</v>
      </c>
      <c r="N501" t="e">
        <f t="shared" si="85"/>
        <v>#N/A</v>
      </c>
      <c r="O501" t="e">
        <f t="shared" si="85"/>
        <v>#N/A</v>
      </c>
      <c r="P501" t="e">
        <f t="shared" si="85"/>
        <v>#N/A</v>
      </c>
      <c r="Q501" t="e">
        <f t="shared" si="85"/>
        <v>#N/A</v>
      </c>
      <c r="R501" t="e">
        <f t="shared" si="85"/>
        <v>#N/A</v>
      </c>
      <c r="S501" t="e">
        <f t="shared" si="85"/>
        <v>#N/A</v>
      </c>
      <c r="T501" t="e">
        <f t="shared" si="85"/>
        <v>#N/A</v>
      </c>
      <c r="U501" t="e">
        <f t="shared" si="85"/>
        <v>#N/A</v>
      </c>
      <c r="V501" t="e">
        <f t="shared" si="85"/>
        <v>#N/A</v>
      </c>
      <c r="X501" t="e">
        <f t="shared" si="79"/>
        <v>#N/A</v>
      </c>
      <c r="Y501" t="e">
        <f t="shared" si="80"/>
        <v>#N/A</v>
      </c>
      <c r="Z501" t="e">
        <f t="shared" si="81"/>
        <v>#N/A</v>
      </c>
    </row>
    <row r="502" spans="1:26" x14ac:dyDescent="0.2">
      <c r="A502">
        <f t="shared" si="83"/>
        <v>11</v>
      </c>
      <c r="D502" t="e">
        <f t="shared" si="77"/>
        <v>#N/A</v>
      </c>
      <c r="E502" t="e">
        <f t="shared" si="78"/>
        <v>#N/A</v>
      </c>
      <c r="F502" t="e">
        <f t="shared" si="85"/>
        <v>#N/A</v>
      </c>
      <c r="G502" t="e">
        <f t="shared" si="85"/>
        <v>#N/A</v>
      </c>
      <c r="H502" t="e">
        <f t="shared" si="85"/>
        <v>#N/A</v>
      </c>
      <c r="I502" t="e">
        <f t="shared" si="85"/>
        <v>#N/A</v>
      </c>
      <c r="J502" t="e">
        <f t="shared" si="85"/>
        <v>#N/A</v>
      </c>
      <c r="K502" t="e">
        <f t="shared" si="85"/>
        <v>#N/A</v>
      </c>
      <c r="L502" t="e">
        <f t="shared" si="85"/>
        <v>#N/A</v>
      </c>
      <c r="M502" t="e">
        <f t="shared" si="85"/>
        <v>#N/A</v>
      </c>
      <c r="N502" t="e">
        <f t="shared" si="85"/>
        <v>#N/A</v>
      </c>
      <c r="O502" t="e">
        <f t="shared" si="85"/>
        <v>#N/A</v>
      </c>
      <c r="P502" t="e">
        <f t="shared" si="85"/>
        <v>#N/A</v>
      </c>
      <c r="Q502" t="e">
        <f t="shared" si="85"/>
        <v>#N/A</v>
      </c>
      <c r="R502" t="e">
        <f t="shared" si="85"/>
        <v>#N/A</v>
      </c>
      <c r="S502" t="e">
        <f t="shared" si="85"/>
        <v>#N/A</v>
      </c>
      <c r="T502" t="e">
        <f t="shared" si="85"/>
        <v>#N/A</v>
      </c>
      <c r="U502" t="e">
        <f t="shared" si="85"/>
        <v>#N/A</v>
      </c>
      <c r="V502" t="e">
        <f t="shared" si="85"/>
        <v>#N/A</v>
      </c>
      <c r="X502" t="e">
        <f t="shared" si="79"/>
        <v>#N/A</v>
      </c>
      <c r="Y502" t="e">
        <f t="shared" si="80"/>
        <v>#N/A</v>
      </c>
      <c r="Z502" t="e">
        <f t="shared" si="81"/>
        <v>#N/A</v>
      </c>
    </row>
    <row r="503" spans="1:26" x14ac:dyDescent="0.2">
      <c r="A503">
        <f t="shared" si="83"/>
        <v>11</v>
      </c>
      <c r="D503" t="e">
        <f t="shared" si="77"/>
        <v>#N/A</v>
      </c>
      <c r="E503" t="e">
        <f t="shared" si="78"/>
        <v>#N/A</v>
      </c>
      <c r="F503" t="e">
        <f t="shared" si="85"/>
        <v>#N/A</v>
      </c>
      <c r="G503" t="e">
        <f t="shared" si="85"/>
        <v>#N/A</v>
      </c>
      <c r="H503" t="e">
        <f t="shared" si="85"/>
        <v>#N/A</v>
      </c>
      <c r="I503" t="e">
        <f t="shared" si="85"/>
        <v>#N/A</v>
      </c>
      <c r="J503" t="e">
        <f t="shared" si="85"/>
        <v>#N/A</v>
      </c>
      <c r="K503" t="e">
        <f t="shared" si="85"/>
        <v>#N/A</v>
      </c>
      <c r="L503" t="e">
        <f t="shared" si="85"/>
        <v>#N/A</v>
      </c>
      <c r="M503" t="e">
        <f t="shared" si="85"/>
        <v>#N/A</v>
      </c>
      <c r="N503" t="e">
        <f t="shared" si="85"/>
        <v>#N/A</v>
      </c>
      <c r="O503" t="e">
        <f t="shared" si="85"/>
        <v>#N/A</v>
      </c>
      <c r="P503" t="e">
        <f t="shared" si="85"/>
        <v>#N/A</v>
      </c>
      <c r="Q503" t="e">
        <f t="shared" si="85"/>
        <v>#N/A</v>
      </c>
      <c r="R503" t="e">
        <f t="shared" si="85"/>
        <v>#N/A</v>
      </c>
      <c r="S503" t="e">
        <f t="shared" si="85"/>
        <v>#N/A</v>
      </c>
      <c r="T503" t="e">
        <f t="shared" si="85"/>
        <v>#N/A</v>
      </c>
      <c r="U503" t="e">
        <f t="shared" si="85"/>
        <v>#N/A</v>
      </c>
      <c r="V503" t="e">
        <f t="shared" si="85"/>
        <v>#N/A</v>
      </c>
      <c r="X503" t="e">
        <f t="shared" si="79"/>
        <v>#N/A</v>
      </c>
      <c r="Y503" t="e">
        <f t="shared" si="80"/>
        <v>#N/A</v>
      </c>
      <c r="Z503" t="e">
        <f t="shared" si="81"/>
        <v>#N/A</v>
      </c>
    </row>
    <row r="504" spans="1:26" x14ac:dyDescent="0.2">
      <c r="A504">
        <f t="shared" si="83"/>
        <v>11</v>
      </c>
      <c r="D504" t="e">
        <f t="shared" si="77"/>
        <v>#N/A</v>
      </c>
      <c r="E504" t="e">
        <f t="shared" si="78"/>
        <v>#N/A</v>
      </c>
      <c r="F504" t="e">
        <f t="shared" si="85"/>
        <v>#N/A</v>
      </c>
      <c r="G504" t="e">
        <f t="shared" si="85"/>
        <v>#N/A</v>
      </c>
      <c r="H504" t="e">
        <f t="shared" si="85"/>
        <v>#N/A</v>
      </c>
      <c r="I504" t="e">
        <f t="shared" si="85"/>
        <v>#N/A</v>
      </c>
      <c r="J504" t="e">
        <f t="shared" si="85"/>
        <v>#N/A</v>
      </c>
      <c r="K504" t="e">
        <f t="shared" si="85"/>
        <v>#N/A</v>
      </c>
      <c r="L504" t="e">
        <f t="shared" si="85"/>
        <v>#N/A</v>
      </c>
      <c r="M504" t="e">
        <f t="shared" si="85"/>
        <v>#N/A</v>
      </c>
      <c r="N504" t="e">
        <f t="shared" si="85"/>
        <v>#N/A</v>
      </c>
      <c r="O504" t="e">
        <f t="shared" si="85"/>
        <v>#N/A</v>
      </c>
      <c r="P504" t="e">
        <f t="shared" si="85"/>
        <v>#N/A</v>
      </c>
      <c r="Q504" t="e">
        <f t="shared" si="85"/>
        <v>#N/A</v>
      </c>
      <c r="R504" t="e">
        <f t="shared" si="85"/>
        <v>#N/A</v>
      </c>
      <c r="S504" t="e">
        <f t="shared" si="85"/>
        <v>#N/A</v>
      </c>
      <c r="T504" t="e">
        <f t="shared" si="85"/>
        <v>#N/A</v>
      </c>
      <c r="U504" t="e">
        <f t="shared" si="85"/>
        <v>#N/A</v>
      </c>
      <c r="V504" t="e">
        <f t="shared" si="85"/>
        <v>#N/A</v>
      </c>
      <c r="X504" t="e">
        <f t="shared" si="79"/>
        <v>#N/A</v>
      </c>
      <c r="Y504" t="e">
        <f t="shared" si="80"/>
        <v>#N/A</v>
      </c>
      <c r="Z504" t="e">
        <f t="shared" si="81"/>
        <v>#N/A</v>
      </c>
    </row>
    <row r="505" spans="1:26" x14ac:dyDescent="0.2">
      <c r="A505">
        <f t="shared" si="83"/>
        <v>11</v>
      </c>
      <c r="D505" t="e">
        <f t="shared" si="77"/>
        <v>#N/A</v>
      </c>
      <c r="E505" t="e">
        <f t="shared" si="78"/>
        <v>#N/A</v>
      </c>
      <c r="F505" t="e">
        <f t="shared" si="85"/>
        <v>#N/A</v>
      </c>
      <c r="G505" t="e">
        <f t="shared" si="85"/>
        <v>#N/A</v>
      </c>
      <c r="H505" t="e">
        <f t="shared" si="85"/>
        <v>#N/A</v>
      </c>
      <c r="I505" t="e">
        <f t="shared" si="85"/>
        <v>#N/A</v>
      </c>
      <c r="J505" t="e">
        <f t="shared" si="85"/>
        <v>#N/A</v>
      </c>
      <c r="K505" t="e">
        <f t="shared" si="85"/>
        <v>#N/A</v>
      </c>
      <c r="L505" t="e">
        <f t="shared" si="85"/>
        <v>#N/A</v>
      </c>
      <c r="M505" t="e">
        <f t="shared" si="85"/>
        <v>#N/A</v>
      </c>
      <c r="N505" t="e">
        <f t="shared" si="85"/>
        <v>#N/A</v>
      </c>
      <c r="O505" t="e">
        <f t="shared" si="85"/>
        <v>#N/A</v>
      </c>
      <c r="P505" t="e">
        <f t="shared" si="85"/>
        <v>#N/A</v>
      </c>
      <c r="Q505" t="e">
        <f t="shared" si="85"/>
        <v>#N/A</v>
      </c>
      <c r="R505" t="e">
        <f t="shared" si="85"/>
        <v>#N/A</v>
      </c>
      <c r="S505" t="e">
        <f t="shared" si="85"/>
        <v>#N/A</v>
      </c>
      <c r="T505" t="e">
        <f t="shared" si="85"/>
        <v>#N/A</v>
      </c>
      <c r="U505" t="e">
        <f t="shared" si="85"/>
        <v>#N/A</v>
      </c>
      <c r="V505" t="e">
        <f t="shared" si="85"/>
        <v>#N/A</v>
      </c>
      <c r="X505" t="e">
        <f t="shared" si="79"/>
        <v>#N/A</v>
      </c>
      <c r="Y505" t="e">
        <f t="shared" si="80"/>
        <v>#N/A</v>
      </c>
      <c r="Z505" t="e">
        <f t="shared" si="81"/>
        <v>#N/A</v>
      </c>
    </row>
    <row r="506" spans="1:26" x14ac:dyDescent="0.2">
      <c r="A506">
        <f t="shared" si="83"/>
        <v>11</v>
      </c>
      <c r="D506" t="e">
        <f t="shared" si="77"/>
        <v>#N/A</v>
      </c>
      <c r="E506" t="e">
        <f t="shared" si="78"/>
        <v>#N/A</v>
      </c>
      <c r="F506" t="e">
        <f t="shared" ref="F506:V521" si="86">F$4*(1+F$3)^(-($A506+52*(F$1-1)))</f>
        <v>#N/A</v>
      </c>
      <c r="G506" t="e">
        <f t="shared" si="86"/>
        <v>#N/A</v>
      </c>
      <c r="H506" t="e">
        <f t="shared" si="86"/>
        <v>#N/A</v>
      </c>
      <c r="I506" t="e">
        <f t="shared" si="86"/>
        <v>#N/A</v>
      </c>
      <c r="J506" t="e">
        <f t="shared" si="86"/>
        <v>#N/A</v>
      </c>
      <c r="K506" t="e">
        <f t="shared" si="86"/>
        <v>#N/A</v>
      </c>
      <c r="L506" t="e">
        <f t="shared" si="86"/>
        <v>#N/A</v>
      </c>
      <c r="M506" t="e">
        <f t="shared" si="86"/>
        <v>#N/A</v>
      </c>
      <c r="N506" t="e">
        <f t="shared" si="86"/>
        <v>#N/A</v>
      </c>
      <c r="O506" t="e">
        <f t="shared" si="86"/>
        <v>#N/A</v>
      </c>
      <c r="P506" t="e">
        <f t="shared" si="86"/>
        <v>#N/A</v>
      </c>
      <c r="Q506" t="e">
        <f t="shared" si="86"/>
        <v>#N/A</v>
      </c>
      <c r="R506" t="e">
        <f t="shared" si="86"/>
        <v>#N/A</v>
      </c>
      <c r="S506" t="e">
        <f t="shared" si="86"/>
        <v>#N/A</v>
      </c>
      <c r="T506" t="e">
        <f t="shared" si="86"/>
        <v>#N/A</v>
      </c>
      <c r="U506" t="e">
        <f t="shared" si="86"/>
        <v>#N/A</v>
      </c>
      <c r="V506" t="e">
        <f t="shared" si="86"/>
        <v>#N/A</v>
      </c>
      <c r="X506" t="e">
        <f t="shared" si="79"/>
        <v>#N/A</v>
      </c>
      <c r="Y506" t="e">
        <f t="shared" si="80"/>
        <v>#N/A</v>
      </c>
      <c r="Z506" t="e">
        <f t="shared" si="81"/>
        <v>#N/A</v>
      </c>
    </row>
    <row r="507" spans="1:26" x14ac:dyDescent="0.2">
      <c r="A507">
        <f t="shared" si="83"/>
        <v>11</v>
      </c>
      <c r="D507" t="e">
        <f t="shared" si="77"/>
        <v>#N/A</v>
      </c>
      <c r="E507" t="e">
        <f t="shared" si="78"/>
        <v>#N/A</v>
      </c>
      <c r="F507" t="e">
        <f t="shared" si="86"/>
        <v>#N/A</v>
      </c>
      <c r="G507" t="e">
        <f t="shared" si="86"/>
        <v>#N/A</v>
      </c>
      <c r="H507" t="e">
        <f t="shared" si="86"/>
        <v>#N/A</v>
      </c>
      <c r="I507" t="e">
        <f t="shared" si="86"/>
        <v>#N/A</v>
      </c>
      <c r="J507" t="e">
        <f t="shared" si="86"/>
        <v>#N/A</v>
      </c>
      <c r="K507" t="e">
        <f t="shared" si="86"/>
        <v>#N/A</v>
      </c>
      <c r="L507" t="e">
        <f t="shared" si="86"/>
        <v>#N/A</v>
      </c>
      <c r="M507" t="e">
        <f t="shared" si="86"/>
        <v>#N/A</v>
      </c>
      <c r="N507" t="e">
        <f t="shared" si="86"/>
        <v>#N/A</v>
      </c>
      <c r="O507" t="e">
        <f t="shared" si="86"/>
        <v>#N/A</v>
      </c>
      <c r="P507" t="e">
        <f t="shared" si="86"/>
        <v>#N/A</v>
      </c>
      <c r="Q507" t="e">
        <f t="shared" si="86"/>
        <v>#N/A</v>
      </c>
      <c r="R507" t="e">
        <f t="shared" si="86"/>
        <v>#N/A</v>
      </c>
      <c r="S507" t="e">
        <f t="shared" si="86"/>
        <v>#N/A</v>
      </c>
      <c r="T507" t="e">
        <f t="shared" si="86"/>
        <v>#N/A</v>
      </c>
      <c r="U507" t="e">
        <f t="shared" si="86"/>
        <v>#N/A</v>
      </c>
      <c r="V507" t="e">
        <f t="shared" si="86"/>
        <v>#N/A</v>
      </c>
      <c r="X507" t="e">
        <f t="shared" si="79"/>
        <v>#N/A</v>
      </c>
      <c r="Y507" t="e">
        <f t="shared" si="80"/>
        <v>#N/A</v>
      </c>
      <c r="Z507" t="e">
        <f t="shared" si="81"/>
        <v>#N/A</v>
      </c>
    </row>
    <row r="508" spans="1:26" x14ac:dyDescent="0.2">
      <c r="A508">
        <f t="shared" si="83"/>
        <v>11</v>
      </c>
      <c r="D508" t="e">
        <f t="shared" si="77"/>
        <v>#N/A</v>
      </c>
      <c r="E508" t="e">
        <f t="shared" si="78"/>
        <v>#N/A</v>
      </c>
      <c r="F508" t="e">
        <f t="shared" si="86"/>
        <v>#N/A</v>
      </c>
      <c r="G508" t="e">
        <f t="shared" si="86"/>
        <v>#N/A</v>
      </c>
      <c r="H508" t="e">
        <f t="shared" si="86"/>
        <v>#N/A</v>
      </c>
      <c r="I508" t="e">
        <f t="shared" si="86"/>
        <v>#N/A</v>
      </c>
      <c r="J508" t="e">
        <f t="shared" si="86"/>
        <v>#N/A</v>
      </c>
      <c r="K508" t="e">
        <f t="shared" si="86"/>
        <v>#N/A</v>
      </c>
      <c r="L508" t="e">
        <f t="shared" si="86"/>
        <v>#N/A</v>
      </c>
      <c r="M508" t="e">
        <f t="shared" si="86"/>
        <v>#N/A</v>
      </c>
      <c r="N508" t="e">
        <f t="shared" si="86"/>
        <v>#N/A</v>
      </c>
      <c r="O508" t="e">
        <f t="shared" si="86"/>
        <v>#N/A</v>
      </c>
      <c r="P508" t="e">
        <f t="shared" si="86"/>
        <v>#N/A</v>
      </c>
      <c r="Q508" t="e">
        <f t="shared" si="86"/>
        <v>#N/A</v>
      </c>
      <c r="R508" t="e">
        <f t="shared" si="86"/>
        <v>#N/A</v>
      </c>
      <c r="S508" t="e">
        <f t="shared" si="86"/>
        <v>#N/A</v>
      </c>
      <c r="T508" t="e">
        <f t="shared" si="86"/>
        <v>#N/A</v>
      </c>
      <c r="U508" t="e">
        <f t="shared" si="86"/>
        <v>#N/A</v>
      </c>
      <c r="V508" t="e">
        <f t="shared" si="86"/>
        <v>#N/A</v>
      </c>
      <c r="X508" t="e">
        <f t="shared" si="79"/>
        <v>#N/A</v>
      </c>
      <c r="Y508" t="e">
        <f t="shared" si="80"/>
        <v>#N/A</v>
      </c>
      <c r="Z508" t="e">
        <f t="shared" si="81"/>
        <v>#N/A</v>
      </c>
    </row>
    <row r="509" spans="1:26" x14ac:dyDescent="0.2">
      <c r="A509">
        <f t="shared" si="83"/>
        <v>11</v>
      </c>
      <c r="D509" t="e">
        <f t="shared" si="77"/>
        <v>#N/A</v>
      </c>
      <c r="E509" t="e">
        <f t="shared" si="78"/>
        <v>#N/A</v>
      </c>
      <c r="F509" t="e">
        <f t="shared" si="86"/>
        <v>#N/A</v>
      </c>
      <c r="G509" t="e">
        <f t="shared" si="86"/>
        <v>#N/A</v>
      </c>
      <c r="H509" t="e">
        <f t="shared" si="86"/>
        <v>#N/A</v>
      </c>
      <c r="I509" t="e">
        <f t="shared" si="86"/>
        <v>#N/A</v>
      </c>
      <c r="J509" t="e">
        <f t="shared" si="86"/>
        <v>#N/A</v>
      </c>
      <c r="K509" t="e">
        <f t="shared" si="86"/>
        <v>#N/A</v>
      </c>
      <c r="L509" t="e">
        <f t="shared" si="86"/>
        <v>#N/A</v>
      </c>
      <c r="M509" t="e">
        <f t="shared" si="86"/>
        <v>#N/A</v>
      </c>
      <c r="N509" t="e">
        <f t="shared" si="86"/>
        <v>#N/A</v>
      </c>
      <c r="O509" t="e">
        <f t="shared" si="86"/>
        <v>#N/A</v>
      </c>
      <c r="P509" t="e">
        <f t="shared" si="86"/>
        <v>#N/A</v>
      </c>
      <c r="Q509" t="e">
        <f t="shared" si="86"/>
        <v>#N/A</v>
      </c>
      <c r="R509" t="e">
        <f t="shared" si="86"/>
        <v>#N/A</v>
      </c>
      <c r="S509" t="e">
        <f t="shared" si="86"/>
        <v>#N/A</v>
      </c>
      <c r="T509" t="e">
        <f t="shared" si="86"/>
        <v>#N/A</v>
      </c>
      <c r="U509" t="e">
        <f t="shared" si="86"/>
        <v>#N/A</v>
      </c>
      <c r="V509" t="e">
        <f t="shared" si="86"/>
        <v>#N/A</v>
      </c>
      <c r="X509" t="e">
        <f t="shared" si="79"/>
        <v>#N/A</v>
      </c>
      <c r="Y509" t="e">
        <f t="shared" si="80"/>
        <v>#N/A</v>
      </c>
      <c r="Z509" t="e">
        <f t="shared" si="81"/>
        <v>#N/A</v>
      </c>
    </row>
    <row r="510" spans="1:26" x14ac:dyDescent="0.2">
      <c r="A510">
        <f t="shared" si="83"/>
        <v>11</v>
      </c>
      <c r="D510" t="e">
        <f t="shared" si="77"/>
        <v>#N/A</v>
      </c>
      <c r="E510" t="e">
        <f t="shared" si="78"/>
        <v>#N/A</v>
      </c>
      <c r="F510" t="e">
        <f t="shared" si="86"/>
        <v>#N/A</v>
      </c>
      <c r="G510" t="e">
        <f t="shared" si="86"/>
        <v>#N/A</v>
      </c>
      <c r="H510" t="e">
        <f t="shared" si="86"/>
        <v>#N/A</v>
      </c>
      <c r="I510" t="e">
        <f t="shared" si="86"/>
        <v>#N/A</v>
      </c>
      <c r="J510" t="e">
        <f t="shared" si="86"/>
        <v>#N/A</v>
      </c>
      <c r="K510" t="e">
        <f t="shared" si="86"/>
        <v>#N/A</v>
      </c>
      <c r="L510" t="e">
        <f t="shared" si="86"/>
        <v>#N/A</v>
      </c>
      <c r="M510" t="e">
        <f t="shared" si="86"/>
        <v>#N/A</v>
      </c>
      <c r="N510" t="e">
        <f t="shared" si="86"/>
        <v>#N/A</v>
      </c>
      <c r="O510" t="e">
        <f t="shared" si="86"/>
        <v>#N/A</v>
      </c>
      <c r="P510" t="e">
        <f t="shared" si="86"/>
        <v>#N/A</v>
      </c>
      <c r="Q510" t="e">
        <f t="shared" si="86"/>
        <v>#N/A</v>
      </c>
      <c r="R510" t="e">
        <f t="shared" si="86"/>
        <v>#N/A</v>
      </c>
      <c r="S510" t="e">
        <f t="shared" si="86"/>
        <v>#N/A</v>
      </c>
      <c r="T510" t="e">
        <f t="shared" si="86"/>
        <v>#N/A</v>
      </c>
      <c r="U510" t="e">
        <f t="shared" si="86"/>
        <v>#N/A</v>
      </c>
      <c r="V510" t="e">
        <f t="shared" si="86"/>
        <v>#N/A</v>
      </c>
      <c r="X510" t="e">
        <f t="shared" si="79"/>
        <v>#N/A</v>
      </c>
      <c r="Y510" t="e">
        <f t="shared" si="80"/>
        <v>#N/A</v>
      </c>
      <c r="Z510" t="e">
        <f t="shared" si="81"/>
        <v>#N/A</v>
      </c>
    </row>
    <row r="511" spans="1:26" x14ac:dyDescent="0.2">
      <c r="A511">
        <f t="shared" si="83"/>
        <v>10</v>
      </c>
      <c r="D511" t="e">
        <f t="shared" si="77"/>
        <v>#N/A</v>
      </c>
      <c r="E511" t="e">
        <f t="shared" si="78"/>
        <v>#N/A</v>
      </c>
      <c r="F511" t="e">
        <f t="shared" si="86"/>
        <v>#N/A</v>
      </c>
      <c r="G511" t="e">
        <f t="shared" si="86"/>
        <v>#N/A</v>
      </c>
      <c r="H511" t="e">
        <f t="shared" si="86"/>
        <v>#N/A</v>
      </c>
      <c r="I511" t="e">
        <f t="shared" si="86"/>
        <v>#N/A</v>
      </c>
      <c r="J511" t="e">
        <f t="shared" si="86"/>
        <v>#N/A</v>
      </c>
      <c r="K511" t="e">
        <f t="shared" si="86"/>
        <v>#N/A</v>
      </c>
      <c r="L511" t="e">
        <f t="shared" si="86"/>
        <v>#N/A</v>
      </c>
      <c r="M511" t="e">
        <f t="shared" si="86"/>
        <v>#N/A</v>
      </c>
      <c r="N511" t="e">
        <f t="shared" si="86"/>
        <v>#N/A</v>
      </c>
      <c r="O511" t="e">
        <f t="shared" si="86"/>
        <v>#N/A</v>
      </c>
      <c r="P511" t="e">
        <f t="shared" si="86"/>
        <v>#N/A</v>
      </c>
      <c r="Q511" t="e">
        <f t="shared" si="86"/>
        <v>#N/A</v>
      </c>
      <c r="R511" t="e">
        <f t="shared" si="86"/>
        <v>#N/A</v>
      </c>
      <c r="S511" t="e">
        <f t="shared" si="86"/>
        <v>#N/A</v>
      </c>
      <c r="T511" t="e">
        <f t="shared" si="86"/>
        <v>#N/A</v>
      </c>
      <c r="U511" t="e">
        <f t="shared" si="86"/>
        <v>#N/A</v>
      </c>
      <c r="V511" t="e">
        <f t="shared" si="86"/>
        <v>#N/A</v>
      </c>
      <c r="X511" t="e">
        <f t="shared" si="79"/>
        <v>#N/A</v>
      </c>
      <c r="Y511" t="e">
        <f t="shared" si="80"/>
        <v>#N/A</v>
      </c>
      <c r="Z511" t="e">
        <f t="shared" si="81"/>
        <v>#N/A</v>
      </c>
    </row>
    <row r="512" spans="1:26" x14ac:dyDescent="0.2">
      <c r="A512">
        <f t="shared" si="83"/>
        <v>10</v>
      </c>
      <c r="D512" t="e">
        <f t="shared" si="77"/>
        <v>#N/A</v>
      </c>
      <c r="E512" t="e">
        <f t="shared" si="78"/>
        <v>#N/A</v>
      </c>
      <c r="F512" t="e">
        <f t="shared" si="86"/>
        <v>#N/A</v>
      </c>
      <c r="G512" t="e">
        <f t="shared" si="86"/>
        <v>#N/A</v>
      </c>
      <c r="H512" t="e">
        <f t="shared" si="86"/>
        <v>#N/A</v>
      </c>
      <c r="I512" t="e">
        <f t="shared" si="86"/>
        <v>#N/A</v>
      </c>
      <c r="J512" t="e">
        <f t="shared" si="86"/>
        <v>#N/A</v>
      </c>
      <c r="K512" t="e">
        <f t="shared" si="86"/>
        <v>#N/A</v>
      </c>
      <c r="L512" t="e">
        <f t="shared" si="86"/>
        <v>#N/A</v>
      </c>
      <c r="M512" t="e">
        <f t="shared" si="86"/>
        <v>#N/A</v>
      </c>
      <c r="N512" t="e">
        <f t="shared" si="86"/>
        <v>#N/A</v>
      </c>
      <c r="O512" t="e">
        <f t="shared" si="86"/>
        <v>#N/A</v>
      </c>
      <c r="P512" t="e">
        <f t="shared" si="86"/>
        <v>#N/A</v>
      </c>
      <c r="Q512" t="e">
        <f t="shared" si="86"/>
        <v>#N/A</v>
      </c>
      <c r="R512" t="e">
        <f t="shared" si="86"/>
        <v>#N/A</v>
      </c>
      <c r="S512" t="e">
        <f t="shared" si="86"/>
        <v>#N/A</v>
      </c>
      <c r="T512" t="e">
        <f t="shared" si="86"/>
        <v>#N/A</v>
      </c>
      <c r="U512" t="e">
        <f t="shared" si="86"/>
        <v>#N/A</v>
      </c>
      <c r="V512" t="e">
        <f t="shared" si="86"/>
        <v>#N/A</v>
      </c>
      <c r="X512" t="e">
        <f t="shared" si="79"/>
        <v>#N/A</v>
      </c>
      <c r="Y512" t="e">
        <f t="shared" si="80"/>
        <v>#N/A</v>
      </c>
      <c r="Z512" t="e">
        <f t="shared" si="81"/>
        <v>#N/A</v>
      </c>
    </row>
    <row r="513" spans="1:26" x14ac:dyDescent="0.2">
      <c r="A513">
        <f t="shared" si="83"/>
        <v>10</v>
      </c>
      <c r="D513" t="e">
        <f t="shared" si="77"/>
        <v>#N/A</v>
      </c>
      <c r="E513" t="e">
        <f t="shared" si="78"/>
        <v>#N/A</v>
      </c>
      <c r="F513" t="e">
        <f t="shared" si="86"/>
        <v>#N/A</v>
      </c>
      <c r="G513" t="e">
        <f t="shared" si="86"/>
        <v>#N/A</v>
      </c>
      <c r="H513" t="e">
        <f t="shared" si="86"/>
        <v>#N/A</v>
      </c>
      <c r="I513" t="e">
        <f t="shared" si="86"/>
        <v>#N/A</v>
      </c>
      <c r="J513" t="e">
        <f t="shared" si="86"/>
        <v>#N/A</v>
      </c>
      <c r="K513" t="e">
        <f t="shared" si="86"/>
        <v>#N/A</v>
      </c>
      <c r="L513" t="e">
        <f t="shared" si="86"/>
        <v>#N/A</v>
      </c>
      <c r="M513" t="e">
        <f t="shared" si="86"/>
        <v>#N/A</v>
      </c>
      <c r="N513" t="e">
        <f t="shared" si="86"/>
        <v>#N/A</v>
      </c>
      <c r="O513" t="e">
        <f t="shared" si="86"/>
        <v>#N/A</v>
      </c>
      <c r="P513" t="e">
        <f t="shared" si="86"/>
        <v>#N/A</v>
      </c>
      <c r="Q513" t="e">
        <f t="shared" si="86"/>
        <v>#N/A</v>
      </c>
      <c r="R513" t="e">
        <f t="shared" si="86"/>
        <v>#N/A</v>
      </c>
      <c r="S513" t="e">
        <f t="shared" si="86"/>
        <v>#N/A</v>
      </c>
      <c r="T513" t="e">
        <f t="shared" si="86"/>
        <v>#N/A</v>
      </c>
      <c r="U513" t="e">
        <f t="shared" si="86"/>
        <v>#N/A</v>
      </c>
      <c r="V513" t="e">
        <f t="shared" si="86"/>
        <v>#N/A</v>
      </c>
      <c r="X513" t="e">
        <f t="shared" si="79"/>
        <v>#N/A</v>
      </c>
      <c r="Y513" t="e">
        <f t="shared" si="80"/>
        <v>#N/A</v>
      </c>
      <c r="Z513" t="e">
        <f t="shared" si="81"/>
        <v>#N/A</v>
      </c>
    </row>
    <row r="514" spans="1:26" x14ac:dyDescent="0.2">
      <c r="A514">
        <f t="shared" si="83"/>
        <v>10</v>
      </c>
      <c r="D514" t="e">
        <f t="shared" si="77"/>
        <v>#N/A</v>
      </c>
      <c r="E514" t="e">
        <f t="shared" si="78"/>
        <v>#N/A</v>
      </c>
      <c r="F514" t="e">
        <f t="shared" si="86"/>
        <v>#N/A</v>
      </c>
      <c r="G514" t="e">
        <f t="shared" si="86"/>
        <v>#N/A</v>
      </c>
      <c r="H514" t="e">
        <f t="shared" si="86"/>
        <v>#N/A</v>
      </c>
      <c r="I514" t="e">
        <f t="shared" si="86"/>
        <v>#N/A</v>
      </c>
      <c r="J514" t="e">
        <f t="shared" si="86"/>
        <v>#N/A</v>
      </c>
      <c r="K514" t="e">
        <f t="shared" si="86"/>
        <v>#N/A</v>
      </c>
      <c r="L514" t="e">
        <f t="shared" si="86"/>
        <v>#N/A</v>
      </c>
      <c r="M514" t="e">
        <f t="shared" si="86"/>
        <v>#N/A</v>
      </c>
      <c r="N514" t="e">
        <f t="shared" si="86"/>
        <v>#N/A</v>
      </c>
      <c r="O514" t="e">
        <f t="shared" si="86"/>
        <v>#N/A</v>
      </c>
      <c r="P514" t="e">
        <f t="shared" si="86"/>
        <v>#N/A</v>
      </c>
      <c r="Q514" t="e">
        <f t="shared" si="86"/>
        <v>#N/A</v>
      </c>
      <c r="R514" t="e">
        <f t="shared" si="86"/>
        <v>#N/A</v>
      </c>
      <c r="S514" t="e">
        <f t="shared" si="86"/>
        <v>#N/A</v>
      </c>
      <c r="T514" t="e">
        <f t="shared" si="86"/>
        <v>#N/A</v>
      </c>
      <c r="U514" t="e">
        <f t="shared" si="86"/>
        <v>#N/A</v>
      </c>
      <c r="V514" t="e">
        <f t="shared" si="86"/>
        <v>#N/A</v>
      </c>
      <c r="X514" t="e">
        <f t="shared" si="79"/>
        <v>#N/A</v>
      </c>
      <c r="Y514" t="e">
        <f t="shared" si="80"/>
        <v>#N/A</v>
      </c>
      <c r="Z514" t="e">
        <f t="shared" si="81"/>
        <v>#N/A</v>
      </c>
    </row>
    <row r="515" spans="1:26" x14ac:dyDescent="0.2">
      <c r="A515">
        <f t="shared" si="83"/>
        <v>10</v>
      </c>
      <c r="D515" t="e">
        <f t="shared" si="77"/>
        <v>#N/A</v>
      </c>
      <c r="E515" t="e">
        <f t="shared" si="78"/>
        <v>#N/A</v>
      </c>
      <c r="F515" t="e">
        <f t="shared" si="86"/>
        <v>#N/A</v>
      </c>
      <c r="G515" t="e">
        <f t="shared" si="86"/>
        <v>#N/A</v>
      </c>
      <c r="H515" t="e">
        <f t="shared" si="86"/>
        <v>#N/A</v>
      </c>
      <c r="I515" t="e">
        <f t="shared" si="86"/>
        <v>#N/A</v>
      </c>
      <c r="J515" t="e">
        <f t="shared" si="86"/>
        <v>#N/A</v>
      </c>
      <c r="K515" t="e">
        <f t="shared" si="86"/>
        <v>#N/A</v>
      </c>
      <c r="L515" t="e">
        <f t="shared" si="86"/>
        <v>#N/A</v>
      </c>
      <c r="M515" t="e">
        <f t="shared" si="86"/>
        <v>#N/A</v>
      </c>
      <c r="N515" t="e">
        <f t="shared" si="86"/>
        <v>#N/A</v>
      </c>
      <c r="O515" t="e">
        <f t="shared" si="86"/>
        <v>#N/A</v>
      </c>
      <c r="P515" t="e">
        <f t="shared" si="86"/>
        <v>#N/A</v>
      </c>
      <c r="Q515" t="e">
        <f t="shared" si="86"/>
        <v>#N/A</v>
      </c>
      <c r="R515" t="e">
        <f t="shared" si="86"/>
        <v>#N/A</v>
      </c>
      <c r="S515" t="e">
        <f t="shared" si="86"/>
        <v>#N/A</v>
      </c>
      <c r="T515" t="e">
        <f t="shared" si="86"/>
        <v>#N/A</v>
      </c>
      <c r="U515" t="e">
        <f t="shared" si="86"/>
        <v>#N/A</v>
      </c>
      <c r="V515" t="e">
        <f t="shared" si="86"/>
        <v>#N/A</v>
      </c>
      <c r="X515" t="e">
        <f t="shared" si="79"/>
        <v>#N/A</v>
      </c>
      <c r="Y515" t="e">
        <f t="shared" si="80"/>
        <v>#N/A</v>
      </c>
      <c r="Z515" t="e">
        <f t="shared" si="81"/>
        <v>#N/A</v>
      </c>
    </row>
    <row r="516" spans="1:26" x14ac:dyDescent="0.2">
      <c r="A516">
        <f t="shared" si="83"/>
        <v>10</v>
      </c>
      <c r="D516" t="e">
        <f t="shared" si="77"/>
        <v>#N/A</v>
      </c>
      <c r="E516" t="e">
        <f t="shared" si="78"/>
        <v>#N/A</v>
      </c>
      <c r="F516" t="e">
        <f t="shared" si="86"/>
        <v>#N/A</v>
      </c>
      <c r="G516" t="e">
        <f t="shared" si="86"/>
        <v>#N/A</v>
      </c>
      <c r="H516" t="e">
        <f t="shared" si="86"/>
        <v>#N/A</v>
      </c>
      <c r="I516" t="e">
        <f t="shared" si="86"/>
        <v>#N/A</v>
      </c>
      <c r="J516" t="e">
        <f t="shared" si="86"/>
        <v>#N/A</v>
      </c>
      <c r="K516" t="e">
        <f t="shared" si="86"/>
        <v>#N/A</v>
      </c>
      <c r="L516" t="e">
        <f t="shared" si="86"/>
        <v>#N/A</v>
      </c>
      <c r="M516" t="e">
        <f t="shared" si="86"/>
        <v>#N/A</v>
      </c>
      <c r="N516" t="e">
        <f t="shared" si="86"/>
        <v>#N/A</v>
      </c>
      <c r="O516" t="e">
        <f t="shared" si="86"/>
        <v>#N/A</v>
      </c>
      <c r="P516" t="e">
        <f t="shared" si="86"/>
        <v>#N/A</v>
      </c>
      <c r="Q516" t="e">
        <f t="shared" si="86"/>
        <v>#N/A</v>
      </c>
      <c r="R516" t="e">
        <f t="shared" si="86"/>
        <v>#N/A</v>
      </c>
      <c r="S516" t="e">
        <f t="shared" si="86"/>
        <v>#N/A</v>
      </c>
      <c r="T516" t="e">
        <f t="shared" si="86"/>
        <v>#N/A</v>
      </c>
      <c r="U516" t="e">
        <f t="shared" si="86"/>
        <v>#N/A</v>
      </c>
      <c r="V516" t="e">
        <f t="shared" si="86"/>
        <v>#N/A</v>
      </c>
      <c r="X516" t="e">
        <f t="shared" si="79"/>
        <v>#N/A</v>
      </c>
      <c r="Y516" t="e">
        <f t="shared" si="80"/>
        <v>#N/A</v>
      </c>
      <c r="Z516" t="e">
        <f t="shared" si="81"/>
        <v>#N/A</v>
      </c>
    </row>
    <row r="517" spans="1:26" x14ac:dyDescent="0.2">
      <c r="A517">
        <f t="shared" si="83"/>
        <v>10</v>
      </c>
      <c r="D517" t="e">
        <f t="shared" si="77"/>
        <v>#N/A</v>
      </c>
      <c r="E517" t="e">
        <f t="shared" si="78"/>
        <v>#N/A</v>
      </c>
      <c r="F517" t="e">
        <f t="shared" si="86"/>
        <v>#N/A</v>
      </c>
      <c r="G517" t="e">
        <f t="shared" si="86"/>
        <v>#N/A</v>
      </c>
      <c r="H517" t="e">
        <f t="shared" si="86"/>
        <v>#N/A</v>
      </c>
      <c r="I517" t="e">
        <f t="shared" si="86"/>
        <v>#N/A</v>
      </c>
      <c r="J517" t="e">
        <f t="shared" si="86"/>
        <v>#N/A</v>
      </c>
      <c r="K517" t="e">
        <f t="shared" si="86"/>
        <v>#N/A</v>
      </c>
      <c r="L517" t="e">
        <f t="shared" si="86"/>
        <v>#N/A</v>
      </c>
      <c r="M517" t="e">
        <f t="shared" si="86"/>
        <v>#N/A</v>
      </c>
      <c r="N517" t="e">
        <f t="shared" si="86"/>
        <v>#N/A</v>
      </c>
      <c r="O517" t="e">
        <f t="shared" si="86"/>
        <v>#N/A</v>
      </c>
      <c r="P517" t="e">
        <f t="shared" si="86"/>
        <v>#N/A</v>
      </c>
      <c r="Q517" t="e">
        <f t="shared" si="86"/>
        <v>#N/A</v>
      </c>
      <c r="R517" t="e">
        <f t="shared" si="86"/>
        <v>#N/A</v>
      </c>
      <c r="S517" t="e">
        <f t="shared" si="86"/>
        <v>#N/A</v>
      </c>
      <c r="T517" t="e">
        <f t="shared" si="86"/>
        <v>#N/A</v>
      </c>
      <c r="U517" t="e">
        <f t="shared" si="86"/>
        <v>#N/A</v>
      </c>
      <c r="V517" t="e">
        <f t="shared" si="86"/>
        <v>#N/A</v>
      </c>
      <c r="X517" t="e">
        <f t="shared" si="79"/>
        <v>#N/A</v>
      </c>
      <c r="Y517" t="e">
        <f t="shared" si="80"/>
        <v>#N/A</v>
      </c>
      <c r="Z517" t="e">
        <f t="shared" si="81"/>
        <v>#N/A</v>
      </c>
    </row>
    <row r="518" spans="1:26" x14ac:dyDescent="0.2">
      <c r="A518">
        <f t="shared" si="83"/>
        <v>10</v>
      </c>
      <c r="D518" t="e">
        <f t="shared" si="77"/>
        <v>#N/A</v>
      </c>
      <c r="E518" t="e">
        <f t="shared" si="78"/>
        <v>#N/A</v>
      </c>
      <c r="F518" t="e">
        <f t="shared" si="86"/>
        <v>#N/A</v>
      </c>
      <c r="G518" t="e">
        <f t="shared" si="86"/>
        <v>#N/A</v>
      </c>
      <c r="H518" t="e">
        <f t="shared" si="86"/>
        <v>#N/A</v>
      </c>
      <c r="I518" t="e">
        <f t="shared" si="86"/>
        <v>#N/A</v>
      </c>
      <c r="J518" t="e">
        <f t="shared" si="86"/>
        <v>#N/A</v>
      </c>
      <c r="K518" t="e">
        <f t="shared" si="86"/>
        <v>#N/A</v>
      </c>
      <c r="L518" t="e">
        <f t="shared" si="86"/>
        <v>#N/A</v>
      </c>
      <c r="M518" t="e">
        <f t="shared" si="86"/>
        <v>#N/A</v>
      </c>
      <c r="N518" t="e">
        <f t="shared" si="86"/>
        <v>#N/A</v>
      </c>
      <c r="O518" t="e">
        <f t="shared" si="86"/>
        <v>#N/A</v>
      </c>
      <c r="P518" t="e">
        <f t="shared" si="86"/>
        <v>#N/A</v>
      </c>
      <c r="Q518" t="e">
        <f t="shared" si="86"/>
        <v>#N/A</v>
      </c>
      <c r="R518" t="e">
        <f t="shared" si="86"/>
        <v>#N/A</v>
      </c>
      <c r="S518" t="e">
        <f t="shared" si="86"/>
        <v>#N/A</v>
      </c>
      <c r="T518" t="e">
        <f t="shared" si="86"/>
        <v>#N/A</v>
      </c>
      <c r="U518" t="e">
        <f t="shared" si="86"/>
        <v>#N/A</v>
      </c>
      <c r="V518" t="e">
        <f t="shared" si="86"/>
        <v>#N/A</v>
      </c>
      <c r="X518" t="e">
        <f t="shared" si="79"/>
        <v>#N/A</v>
      </c>
      <c r="Y518" t="e">
        <f t="shared" si="80"/>
        <v>#N/A</v>
      </c>
      <c r="Z518" t="e">
        <f t="shared" si="81"/>
        <v>#N/A</v>
      </c>
    </row>
    <row r="519" spans="1:26" x14ac:dyDescent="0.2">
      <c r="A519">
        <f t="shared" si="83"/>
        <v>10</v>
      </c>
      <c r="D519" t="e">
        <f t="shared" si="77"/>
        <v>#N/A</v>
      </c>
      <c r="E519" t="e">
        <f t="shared" si="78"/>
        <v>#N/A</v>
      </c>
      <c r="F519" t="e">
        <f t="shared" si="86"/>
        <v>#N/A</v>
      </c>
      <c r="G519" t="e">
        <f t="shared" si="86"/>
        <v>#N/A</v>
      </c>
      <c r="H519" t="e">
        <f t="shared" si="86"/>
        <v>#N/A</v>
      </c>
      <c r="I519" t="e">
        <f t="shared" si="86"/>
        <v>#N/A</v>
      </c>
      <c r="J519" t="e">
        <f t="shared" si="86"/>
        <v>#N/A</v>
      </c>
      <c r="K519" t="e">
        <f t="shared" si="86"/>
        <v>#N/A</v>
      </c>
      <c r="L519" t="e">
        <f t="shared" si="86"/>
        <v>#N/A</v>
      </c>
      <c r="M519" t="e">
        <f t="shared" si="86"/>
        <v>#N/A</v>
      </c>
      <c r="N519" t="e">
        <f t="shared" si="86"/>
        <v>#N/A</v>
      </c>
      <c r="O519" t="e">
        <f t="shared" si="86"/>
        <v>#N/A</v>
      </c>
      <c r="P519" t="e">
        <f t="shared" si="86"/>
        <v>#N/A</v>
      </c>
      <c r="Q519" t="e">
        <f t="shared" si="86"/>
        <v>#N/A</v>
      </c>
      <c r="R519" t="e">
        <f t="shared" si="86"/>
        <v>#N/A</v>
      </c>
      <c r="S519" t="e">
        <f t="shared" si="86"/>
        <v>#N/A</v>
      </c>
      <c r="T519" t="e">
        <f t="shared" si="86"/>
        <v>#N/A</v>
      </c>
      <c r="U519" t="e">
        <f t="shared" si="86"/>
        <v>#N/A</v>
      </c>
      <c r="V519" t="e">
        <f t="shared" si="86"/>
        <v>#N/A</v>
      </c>
      <c r="X519" t="e">
        <f t="shared" si="79"/>
        <v>#N/A</v>
      </c>
      <c r="Y519" t="e">
        <f t="shared" si="80"/>
        <v>#N/A</v>
      </c>
      <c r="Z519" t="e">
        <f t="shared" si="81"/>
        <v>#N/A</v>
      </c>
    </row>
    <row r="520" spans="1:26" x14ac:dyDescent="0.2">
      <c r="A520">
        <f t="shared" si="83"/>
        <v>10</v>
      </c>
      <c r="D520" t="e">
        <f t="shared" ref="D520:D583" si="87">D$4*(1+D$3)^(-$A520*D$1)</f>
        <v>#N/A</v>
      </c>
      <c r="E520" t="e">
        <f t="shared" ref="E520:T583" si="88">E$4*(1+E$3)^(-($A520+52*(E$1-1)))</f>
        <v>#N/A</v>
      </c>
      <c r="F520" t="e">
        <f t="shared" si="88"/>
        <v>#N/A</v>
      </c>
      <c r="G520" t="e">
        <f t="shared" si="88"/>
        <v>#N/A</v>
      </c>
      <c r="H520" t="e">
        <f t="shared" si="88"/>
        <v>#N/A</v>
      </c>
      <c r="I520" t="e">
        <f t="shared" si="88"/>
        <v>#N/A</v>
      </c>
      <c r="J520" t="e">
        <f t="shared" si="88"/>
        <v>#N/A</v>
      </c>
      <c r="K520" t="e">
        <f t="shared" si="88"/>
        <v>#N/A</v>
      </c>
      <c r="L520" t="e">
        <f t="shared" si="88"/>
        <v>#N/A</v>
      </c>
      <c r="M520" t="e">
        <f t="shared" si="88"/>
        <v>#N/A</v>
      </c>
      <c r="N520" t="e">
        <f t="shared" si="88"/>
        <v>#N/A</v>
      </c>
      <c r="O520" t="e">
        <f t="shared" si="88"/>
        <v>#N/A</v>
      </c>
      <c r="P520" t="e">
        <f t="shared" si="88"/>
        <v>#N/A</v>
      </c>
      <c r="Q520" t="e">
        <f t="shared" si="88"/>
        <v>#N/A</v>
      </c>
      <c r="R520" t="e">
        <f t="shared" si="88"/>
        <v>#N/A</v>
      </c>
      <c r="S520" t="e">
        <f t="shared" si="88"/>
        <v>#N/A</v>
      </c>
      <c r="T520" t="e">
        <f t="shared" si="88"/>
        <v>#N/A</v>
      </c>
      <c r="U520" t="e">
        <f t="shared" si="86"/>
        <v>#N/A</v>
      </c>
      <c r="V520" t="e">
        <f t="shared" si="86"/>
        <v>#N/A</v>
      </c>
      <c r="X520" t="e">
        <f t="shared" ref="X520:X583" si="89">100*(1+F$3)^(-($A520+52*(F$1-1)))</f>
        <v>#N/A</v>
      </c>
      <c r="Y520" t="e">
        <f t="shared" ref="Y520:Y583" si="90">100*(1+L$3)^(-($A520+52*(L$1-1)))</f>
        <v>#N/A</v>
      </c>
      <c r="Z520" t="e">
        <f t="shared" ref="Z520:Z583" si="91">100*(1+V$3)^(-($A520+52*(V$1-1)))</f>
        <v>#N/A</v>
      </c>
    </row>
    <row r="521" spans="1:26" x14ac:dyDescent="0.2">
      <c r="A521">
        <f t="shared" si="83"/>
        <v>10</v>
      </c>
      <c r="D521" t="e">
        <f t="shared" si="87"/>
        <v>#N/A</v>
      </c>
      <c r="E521" t="e">
        <f t="shared" si="88"/>
        <v>#N/A</v>
      </c>
      <c r="F521" t="e">
        <f t="shared" si="86"/>
        <v>#N/A</v>
      </c>
      <c r="G521" t="e">
        <f t="shared" si="86"/>
        <v>#N/A</v>
      </c>
      <c r="H521" t="e">
        <f t="shared" si="86"/>
        <v>#N/A</v>
      </c>
      <c r="I521" t="e">
        <f t="shared" si="86"/>
        <v>#N/A</v>
      </c>
      <c r="J521" t="e">
        <f t="shared" si="86"/>
        <v>#N/A</v>
      </c>
      <c r="K521" t="e">
        <f t="shared" si="86"/>
        <v>#N/A</v>
      </c>
      <c r="L521" t="e">
        <f t="shared" si="86"/>
        <v>#N/A</v>
      </c>
      <c r="M521" t="e">
        <f t="shared" si="86"/>
        <v>#N/A</v>
      </c>
      <c r="N521" t="e">
        <f t="shared" si="86"/>
        <v>#N/A</v>
      </c>
      <c r="O521" t="e">
        <f t="shared" si="86"/>
        <v>#N/A</v>
      </c>
      <c r="P521" t="e">
        <f t="shared" si="86"/>
        <v>#N/A</v>
      </c>
      <c r="Q521" t="e">
        <f t="shared" si="86"/>
        <v>#N/A</v>
      </c>
      <c r="R521" t="e">
        <f t="shared" si="86"/>
        <v>#N/A</v>
      </c>
      <c r="S521" t="e">
        <f t="shared" si="86"/>
        <v>#N/A</v>
      </c>
      <c r="T521" t="e">
        <f t="shared" si="86"/>
        <v>#N/A</v>
      </c>
      <c r="U521" t="e">
        <f t="shared" ref="F521:V536" si="92">U$4*(1+U$3)^(-($A521+52*(U$1-1)))</f>
        <v>#N/A</v>
      </c>
      <c r="V521" t="e">
        <f t="shared" si="92"/>
        <v>#N/A</v>
      </c>
      <c r="X521" t="e">
        <f t="shared" si="89"/>
        <v>#N/A</v>
      </c>
      <c r="Y521" t="e">
        <f t="shared" si="90"/>
        <v>#N/A</v>
      </c>
      <c r="Z521" t="e">
        <f t="shared" si="91"/>
        <v>#N/A</v>
      </c>
    </row>
    <row r="522" spans="1:26" x14ac:dyDescent="0.2">
      <c r="A522">
        <f t="shared" si="83"/>
        <v>10</v>
      </c>
      <c r="D522" t="e">
        <f t="shared" si="87"/>
        <v>#N/A</v>
      </c>
      <c r="E522" t="e">
        <f t="shared" si="88"/>
        <v>#N/A</v>
      </c>
      <c r="F522" t="e">
        <f t="shared" si="92"/>
        <v>#N/A</v>
      </c>
      <c r="G522" t="e">
        <f t="shared" si="92"/>
        <v>#N/A</v>
      </c>
      <c r="H522" t="e">
        <f t="shared" si="92"/>
        <v>#N/A</v>
      </c>
      <c r="I522" t="e">
        <f t="shared" si="92"/>
        <v>#N/A</v>
      </c>
      <c r="J522" t="e">
        <f t="shared" si="92"/>
        <v>#N/A</v>
      </c>
      <c r="K522" t="e">
        <f t="shared" si="92"/>
        <v>#N/A</v>
      </c>
      <c r="L522" t="e">
        <f t="shared" si="92"/>
        <v>#N/A</v>
      </c>
      <c r="M522" t="e">
        <f t="shared" si="92"/>
        <v>#N/A</v>
      </c>
      <c r="N522" t="e">
        <f t="shared" si="92"/>
        <v>#N/A</v>
      </c>
      <c r="O522" t="e">
        <f t="shared" si="92"/>
        <v>#N/A</v>
      </c>
      <c r="P522" t="e">
        <f t="shared" si="92"/>
        <v>#N/A</v>
      </c>
      <c r="Q522" t="e">
        <f t="shared" si="92"/>
        <v>#N/A</v>
      </c>
      <c r="R522" t="e">
        <f t="shared" si="92"/>
        <v>#N/A</v>
      </c>
      <c r="S522" t="e">
        <f t="shared" si="92"/>
        <v>#N/A</v>
      </c>
      <c r="T522" t="e">
        <f t="shared" si="92"/>
        <v>#N/A</v>
      </c>
      <c r="U522" t="e">
        <f t="shared" si="92"/>
        <v>#N/A</v>
      </c>
      <c r="V522" t="e">
        <f t="shared" si="92"/>
        <v>#N/A</v>
      </c>
      <c r="X522" t="e">
        <f t="shared" si="89"/>
        <v>#N/A</v>
      </c>
      <c r="Y522" t="e">
        <f t="shared" si="90"/>
        <v>#N/A</v>
      </c>
      <c r="Z522" t="e">
        <f t="shared" si="91"/>
        <v>#N/A</v>
      </c>
    </row>
    <row r="523" spans="1:26" x14ac:dyDescent="0.2">
      <c r="A523">
        <f t="shared" si="83"/>
        <v>9</v>
      </c>
      <c r="D523" t="e">
        <f t="shared" si="87"/>
        <v>#N/A</v>
      </c>
      <c r="E523" t="e">
        <f t="shared" si="88"/>
        <v>#N/A</v>
      </c>
      <c r="F523" t="e">
        <f t="shared" si="92"/>
        <v>#N/A</v>
      </c>
      <c r="G523" t="e">
        <f t="shared" si="92"/>
        <v>#N/A</v>
      </c>
      <c r="H523" t="e">
        <f t="shared" si="92"/>
        <v>#N/A</v>
      </c>
      <c r="I523" t="e">
        <f t="shared" si="92"/>
        <v>#N/A</v>
      </c>
      <c r="J523" t="e">
        <f t="shared" si="92"/>
        <v>#N/A</v>
      </c>
      <c r="K523" t="e">
        <f t="shared" si="92"/>
        <v>#N/A</v>
      </c>
      <c r="L523" t="e">
        <f t="shared" si="92"/>
        <v>#N/A</v>
      </c>
      <c r="M523" t="e">
        <f t="shared" si="92"/>
        <v>#N/A</v>
      </c>
      <c r="N523" t="e">
        <f t="shared" si="92"/>
        <v>#N/A</v>
      </c>
      <c r="O523" t="e">
        <f t="shared" si="92"/>
        <v>#N/A</v>
      </c>
      <c r="P523" t="e">
        <f t="shared" si="92"/>
        <v>#N/A</v>
      </c>
      <c r="Q523" t="e">
        <f t="shared" si="92"/>
        <v>#N/A</v>
      </c>
      <c r="R523" t="e">
        <f t="shared" si="92"/>
        <v>#N/A</v>
      </c>
      <c r="S523" t="e">
        <f t="shared" si="92"/>
        <v>#N/A</v>
      </c>
      <c r="T523" t="e">
        <f t="shared" si="92"/>
        <v>#N/A</v>
      </c>
      <c r="U523" t="e">
        <f t="shared" si="92"/>
        <v>#N/A</v>
      </c>
      <c r="V523" t="e">
        <f t="shared" si="92"/>
        <v>#N/A</v>
      </c>
      <c r="X523" t="e">
        <f t="shared" si="89"/>
        <v>#N/A</v>
      </c>
      <c r="Y523" t="e">
        <f t="shared" si="90"/>
        <v>#N/A</v>
      </c>
      <c r="Z523" t="e">
        <f t="shared" si="91"/>
        <v>#N/A</v>
      </c>
    </row>
    <row r="524" spans="1:26" x14ac:dyDescent="0.2">
      <c r="A524">
        <f t="shared" si="83"/>
        <v>9</v>
      </c>
      <c r="D524" t="e">
        <f t="shared" si="87"/>
        <v>#N/A</v>
      </c>
      <c r="E524" t="e">
        <f t="shared" si="88"/>
        <v>#N/A</v>
      </c>
      <c r="F524" t="e">
        <f t="shared" si="92"/>
        <v>#N/A</v>
      </c>
      <c r="G524" t="e">
        <f t="shared" si="92"/>
        <v>#N/A</v>
      </c>
      <c r="H524" t="e">
        <f t="shared" si="92"/>
        <v>#N/A</v>
      </c>
      <c r="I524" t="e">
        <f t="shared" si="92"/>
        <v>#N/A</v>
      </c>
      <c r="J524" t="e">
        <f t="shared" si="92"/>
        <v>#N/A</v>
      </c>
      <c r="K524" t="e">
        <f t="shared" si="92"/>
        <v>#N/A</v>
      </c>
      <c r="L524" t="e">
        <f t="shared" si="92"/>
        <v>#N/A</v>
      </c>
      <c r="M524" t="e">
        <f t="shared" si="92"/>
        <v>#N/A</v>
      </c>
      <c r="N524" t="e">
        <f t="shared" si="92"/>
        <v>#N/A</v>
      </c>
      <c r="O524" t="e">
        <f t="shared" si="92"/>
        <v>#N/A</v>
      </c>
      <c r="P524" t="e">
        <f t="shared" si="92"/>
        <v>#N/A</v>
      </c>
      <c r="Q524" t="e">
        <f t="shared" si="92"/>
        <v>#N/A</v>
      </c>
      <c r="R524" t="e">
        <f t="shared" si="92"/>
        <v>#N/A</v>
      </c>
      <c r="S524" t="e">
        <f t="shared" si="92"/>
        <v>#N/A</v>
      </c>
      <c r="T524" t="e">
        <f t="shared" si="92"/>
        <v>#N/A</v>
      </c>
      <c r="U524" t="e">
        <f t="shared" si="92"/>
        <v>#N/A</v>
      </c>
      <c r="V524" t="e">
        <f t="shared" si="92"/>
        <v>#N/A</v>
      </c>
      <c r="X524" t="e">
        <f t="shared" si="89"/>
        <v>#N/A</v>
      </c>
      <c r="Y524" t="e">
        <f t="shared" si="90"/>
        <v>#N/A</v>
      </c>
      <c r="Z524" t="e">
        <f t="shared" si="91"/>
        <v>#N/A</v>
      </c>
    </row>
    <row r="525" spans="1:26" x14ac:dyDescent="0.2">
      <c r="A525">
        <f t="shared" si="83"/>
        <v>9</v>
      </c>
      <c r="D525" t="e">
        <f t="shared" si="87"/>
        <v>#N/A</v>
      </c>
      <c r="E525" t="e">
        <f t="shared" si="88"/>
        <v>#N/A</v>
      </c>
      <c r="F525" t="e">
        <f t="shared" si="92"/>
        <v>#N/A</v>
      </c>
      <c r="G525" t="e">
        <f t="shared" si="92"/>
        <v>#N/A</v>
      </c>
      <c r="H525" t="e">
        <f t="shared" si="92"/>
        <v>#N/A</v>
      </c>
      <c r="I525" t="e">
        <f t="shared" si="92"/>
        <v>#N/A</v>
      </c>
      <c r="J525" t="e">
        <f t="shared" si="92"/>
        <v>#N/A</v>
      </c>
      <c r="K525" t="e">
        <f t="shared" si="92"/>
        <v>#N/A</v>
      </c>
      <c r="L525" t="e">
        <f t="shared" si="92"/>
        <v>#N/A</v>
      </c>
      <c r="M525" t="e">
        <f t="shared" si="92"/>
        <v>#N/A</v>
      </c>
      <c r="N525" t="e">
        <f t="shared" si="92"/>
        <v>#N/A</v>
      </c>
      <c r="O525" t="e">
        <f t="shared" si="92"/>
        <v>#N/A</v>
      </c>
      <c r="P525" t="e">
        <f t="shared" si="92"/>
        <v>#N/A</v>
      </c>
      <c r="Q525" t="e">
        <f t="shared" si="92"/>
        <v>#N/A</v>
      </c>
      <c r="R525" t="e">
        <f t="shared" si="92"/>
        <v>#N/A</v>
      </c>
      <c r="S525" t="e">
        <f t="shared" si="92"/>
        <v>#N/A</v>
      </c>
      <c r="T525" t="e">
        <f t="shared" si="92"/>
        <v>#N/A</v>
      </c>
      <c r="U525" t="e">
        <f t="shared" si="92"/>
        <v>#N/A</v>
      </c>
      <c r="V525" t="e">
        <f t="shared" si="92"/>
        <v>#N/A</v>
      </c>
      <c r="X525" t="e">
        <f t="shared" si="89"/>
        <v>#N/A</v>
      </c>
      <c r="Y525" t="e">
        <f t="shared" si="90"/>
        <v>#N/A</v>
      </c>
      <c r="Z525" t="e">
        <f t="shared" si="91"/>
        <v>#N/A</v>
      </c>
    </row>
    <row r="526" spans="1:26" x14ac:dyDescent="0.2">
      <c r="A526">
        <f t="shared" si="83"/>
        <v>9</v>
      </c>
      <c r="D526" t="e">
        <f t="shared" si="87"/>
        <v>#N/A</v>
      </c>
      <c r="E526" t="e">
        <f t="shared" si="88"/>
        <v>#N/A</v>
      </c>
      <c r="F526" t="e">
        <f t="shared" si="92"/>
        <v>#N/A</v>
      </c>
      <c r="G526" t="e">
        <f t="shared" si="92"/>
        <v>#N/A</v>
      </c>
      <c r="H526" t="e">
        <f t="shared" si="92"/>
        <v>#N/A</v>
      </c>
      <c r="I526" t="e">
        <f t="shared" si="92"/>
        <v>#N/A</v>
      </c>
      <c r="J526" t="e">
        <f t="shared" si="92"/>
        <v>#N/A</v>
      </c>
      <c r="K526" t="e">
        <f t="shared" si="92"/>
        <v>#N/A</v>
      </c>
      <c r="L526" t="e">
        <f t="shared" si="92"/>
        <v>#N/A</v>
      </c>
      <c r="M526" t="e">
        <f t="shared" si="92"/>
        <v>#N/A</v>
      </c>
      <c r="N526" t="e">
        <f t="shared" si="92"/>
        <v>#N/A</v>
      </c>
      <c r="O526" t="e">
        <f t="shared" si="92"/>
        <v>#N/A</v>
      </c>
      <c r="P526" t="e">
        <f t="shared" si="92"/>
        <v>#N/A</v>
      </c>
      <c r="Q526" t="e">
        <f t="shared" si="92"/>
        <v>#N/A</v>
      </c>
      <c r="R526" t="e">
        <f t="shared" si="92"/>
        <v>#N/A</v>
      </c>
      <c r="S526" t="e">
        <f t="shared" si="92"/>
        <v>#N/A</v>
      </c>
      <c r="T526" t="e">
        <f t="shared" si="92"/>
        <v>#N/A</v>
      </c>
      <c r="U526" t="e">
        <f t="shared" si="92"/>
        <v>#N/A</v>
      </c>
      <c r="V526" t="e">
        <f t="shared" si="92"/>
        <v>#N/A</v>
      </c>
      <c r="X526" t="e">
        <f t="shared" si="89"/>
        <v>#N/A</v>
      </c>
      <c r="Y526" t="e">
        <f t="shared" si="90"/>
        <v>#N/A</v>
      </c>
      <c r="Z526" t="e">
        <f t="shared" si="91"/>
        <v>#N/A</v>
      </c>
    </row>
    <row r="527" spans="1:26" x14ac:dyDescent="0.2">
      <c r="A527">
        <f t="shared" si="83"/>
        <v>9</v>
      </c>
      <c r="D527" t="e">
        <f t="shared" si="87"/>
        <v>#N/A</v>
      </c>
      <c r="E527" t="e">
        <f t="shared" si="88"/>
        <v>#N/A</v>
      </c>
      <c r="F527" t="e">
        <f t="shared" si="92"/>
        <v>#N/A</v>
      </c>
      <c r="G527" t="e">
        <f t="shared" si="92"/>
        <v>#N/A</v>
      </c>
      <c r="H527" t="e">
        <f t="shared" si="92"/>
        <v>#N/A</v>
      </c>
      <c r="I527" t="e">
        <f t="shared" si="92"/>
        <v>#N/A</v>
      </c>
      <c r="J527" t="e">
        <f t="shared" si="92"/>
        <v>#N/A</v>
      </c>
      <c r="K527" t="e">
        <f t="shared" si="92"/>
        <v>#N/A</v>
      </c>
      <c r="L527" t="e">
        <f t="shared" si="92"/>
        <v>#N/A</v>
      </c>
      <c r="M527" t="e">
        <f t="shared" si="92"/>
        <v>#N/A</v>
      </c>
      <c r="N527" t="e">
        <f t="shared" si="92"/>
        <v>#N/A</v>
      </c>
      <c r="O527" t="e">
        <f t="shared" si="92"/>
        <v>#N/A</v>
      </c>
      <c r="P527" t="e">
        <f t="shared" si="92"/>
        <v>#N/A</v>
      </c>
      <c r="Q527" t="e">
        <f t="shared" si="92"/>
        <v>#N/A</v>
      </c>
      <c r="R527" t="e">
        <f t="shared" si="92"/>
        <v>#N/A</v>
      </c>
      <c r="S527" t="e">
        <f t="shared" si="92"/>
        <v>#N/A</v>
      </c>
      <c r="T527" t="e">
        <f t="shared" si="92"/>
        <v>#N/A</v>
      </c>
      <c r="U527" t="e">
        <f t="shared" si="92"/>
        <v>#N/A</v>
      </c>
      <c r="V527" t="e">
        <f t="shared" si="92"/>
        <v>#N/A</v>
      </c>
      <c r="X527" t="e">
        <f t="shared" si="89"/>
        <v>#N/A</v>
      </c>
      <c r="Y527" t="e">
        <f t="shared" si="90"/>
        <v>#N/A</v>
      </c>
      <c r="Z527" t="e">
        <f t="shared" si="91"/>
        <v>#N/A</v>
      </c>
    </row>
    <row r="528" spans="1:26" x14ac:dyDescent="0.2">
      <c r="A528">
        <f t="shared" si="83"/>
        <v>9</v>
      </c>
      <c r="D528" t="e">
        <f t="shared" si="87"/>
        <v>#N/A</v>
      </c>
      <c r="E528" t="e">
        <f t="shared" si="88"/>
        <v>#N/A</v>
      </c>
      <c r="F528" t="e">
        <f t="shared" si="92"/>
        <v>#N/A</v>
      </c>
      <c r="G528" t="e">
        <f t="shared" si="92"/>
        <v>#N/A</v>
      </c>
      <c r="H528" t="e">
        <f t="shared" si="92"/>
        <v>#N/A</v>
      </c>
      <c r="I528" t="e">
        <f t="shared" si="92"/>
        <v>#N/A</v>
      </c>
      <c r="J528" t="e">
        <f t="shared" si="92"/>
        <v>#N/A</v>
      </c>
      <c r="K528" t="e">
        <f t="shared" si="92"/>
        <v>#N/A</v>
      </c>
      <c r="L528" t="e">
        <f t="shared" si="92"/>
        <v>#N/A</v>
      </c>
      <c r="M528" t="e">
        <f t="shared" si="92"/>
        <v>#N/A</v>
      </c>
      <c r="N528" t="e">
        <f t="shared" si="92"/>
        <v>#N/A</v>
      </c>
      <c r="O528" t="e">
        <f t="shared" si="92"/>
        <v>#N/A</v>
      </c>
      <c r="P528" t="e">
        <f t="shared" si="92"/>
        <v>#N/A</v>
      </c>
      <c r="Q528" t="e">
        <f t="shared" si="92"/>
        <v>#N/A</v>
      </c>
      <c r="R528" t="e">
        <f t="shared" si="92"/>
        <v>#N/A</v>
      </c>
      <c r="S528" t="e">
        <f t="shared" si="92"/>
        <v>#N/A</v>
      </c>
      <c r="T528" t="e">
        <f t="shared" si="92"/>
        <v>#N/A</v>
      </c>
      <c r="U528" t="e">
        <f t="shared" si="92"/>
        <v>#N/A</v>
      </c>
      <c r="V528" t="e">
        <f t="shared" si="92"/>
        <v>#N/A</v>
      </c>
      <c r="X528" t="e">
        <f t="shared" si="89"/>
        <v>#N/A</v>
      </c>
      <c r="Y528" t="e">
        <f t="shared" si="90"/>
        <v>#N/A</v>
      </c>
      <c r="Z528" t="e">
        <f t="shared" si="91"/>
        <v>#N/A</v>
      </c>
    </row>
    <row r="529" spans="1:26" x14ac:dyDescent="0.2">
      <c r="A529">
        <f t="shared" si="83"/>
        <v>9</v>
      </c>
      <c r="D529" t="e">
        <f t="shared" si="87"/>
        <v>#N/A</v>
      </c>
      <c r="E529" t="e">
        <f t="shared" si="88"/>
        <v>#N/A</v>
      </c>
      <c r="F529" t="e">
        <f t="shared" si="92"/>
        <v>#N/A</v>
      </c>
      <c r="G529" t="e">
        <f t="shared" si="92"/>
        <v>#N/A</v>
      </c>
      <c r="H529" t="e">
        <f t="shared" si="92"/>
        <v>#N/A</v>
      </c>
      <c r="I529" t="e">
        <f t="shared" si="92"/>
        <v>#N/A</v>
      </c>
      <c r="J529" t="e">
        <f t="shared" si="92"/>
        <v>#N/A</v>
      </c>
      <c r="K529" t="e">
        <f t="shared" si="92"/>
        <v>#N/A</v>
      </c>
      <c r="L529" t="e">
        <f t="shared" si="92"/>
        <v>#N/A</v>
      </c>
      <c r="M529" t="e">
        <f t="shared" si="92"/>
        <v>#N/A</v>
      </c>
      <c r="N529" t="e">
        <f t="shared" si="92"/>
        <v>#N/A</v>
      </c>
      <c r="O529" t="e">
        <f t="shared" si="92"/>
        <v>#N/A</v>
      </c>
      <c r="P529" t="e">
        <f t="shared" si="92"/>
        <v>#N/A</v>
      </c>
      <c r="Q529" t="e">
        <f t="shared" si="92"/>
        <v>#N/A</v>
      </c>
      <c r="R529" t="e">
        <f t="shared" si="92"/>
        <v>#N/A</v>
      </c>
      <c r="S529" t="e">
        <f t="shared" si="92"/>
        <v>#N/A</v>
      </c>
      <c r="T529" t="e">
        <f t="shared" si="92"/>
        <v>#N/A</v>
      </c>
      <c r="U529" t="e">
        <f t="shared" si="92"/>
        <v>#N/A</v>
      </c>
      <c r="V529" t="e">
        <f t="shared" si="92"/>
        <v>#N/A</v>
      </c>
      <c r="X529" t="e">
        <f t="shared" si="89"/>
        <v>#N/A</v>
      </c>
      <c r="Y529" t="e">
        <f t="shared" si="90"/>
        <v>#N/A</v>
      </c>
      <c r="Z529" t="e">
        <f t="shared" si="91"/>
        <v>#N/A</v>
      </c>
    </row>
    <row r="530" spans="1:26" x14ac:dyDescent="0.2">
      <c r="A530">
        <f t="shared" si="83"/>
        <v>9</v>
      </c>
      <c r="D530" t="e">
        <f t="shared" si="87"/>
        <v>#N/A</v>
      </c>
      <c r="E530" t="e">
        <f t="shared" si="88"/>
        <v>#N/A</v>
      </c>
      <c r="F530" t="e">
        <f t="shared" si="92"/>
        <v>#N/A</v>
      </c>
      <c r="G530" t="e">
        <f t="shared" si="92"/>
        <v>#N/A</v>
      </c>
      <c r="H530" t="e">
        <f t="shared" si="92"/>
        <v>#N/A</v>
      </c>
      <c r="I530" t="e">
        <f t="shared" si="92"/>
        <v>#N/A</v>
      </c>
      <c r="J530" t="e">
        <f t="shared" si="92"/>
        <v>#N/A</v>
      </c>
      <c r="K530" t="e">
        <f t="shared" si="92"/>
        <v>#N/A</v>
      </c>
      <c r="L530" t="e">
        <f t="shared" si="92"/>
        <v>#N/A</v>
      </c>
      <c r="M530" t="e">
        <f t="shared" si="92"/>
        <v>#N/A</v>
      </c>
      <c r="N530" t="e">
        <f t="shared" si="92"/>
        <v>#N/A</v>
      </c>
      <c r="O530" t="e">
        <f t="shared" si="92"/>
        <v>#N/A</v>
      </c>
      <c r="P530" t="e">
        <f t="shared" si="92"/>
        <v>#N/A</v>
      </c>
      <c r="Q530" t="e">
        <f t="shared" si="92"/>
        <v>#N/A</v>
      </c>
      <c r="R530" t="e">
        <f t="shared" si="92"/>
        <v>#N/A</v>
      </c>
      <c r="S530" t="e">
        <f t="shared" si="92"/>
        <v>#N/A</v>
      </c>
      <c r="T530" t="e">
        <f t="shared" si="92"/>
        <v>#N/A</v>
      </c>
      <c r="U530" t="e">
        <f t="shared" si="92"/>
        <v>#N/A</v>
      </c>
      <c r="V530" t="e">
        <f t="shared" si="92"/>
        <v>#N/A</v>
      </c>
      <c r="X530" t="e">
        <f t="shared" si="89"/>
        <v>#N/A</v>
      </c>
      <c r="Y530" t="e">
        <f t="shared" si="90"/>
        <v>#N/A</v>
      </c>
      <c r="Z530" t="e">
        <f t="shared" si="91"/>
        <v>#N/A</v>
      </c>
    </row>
    <row r="531" spans="1:26" x14ac:dyDescent="0.2">
      <c r="A531">
        <f t="shared" si="83"/>
        <v>9</v>
      </c>
      <c r="D531" t="e">
        <f t="shared" si="87"/>
        <v>#N/A</v>
      </c>
      <c r="E531" t="e">
        <f t="shared" si="88"/>
        <v>#N/A</v>
      </c>
      <c r="F531" t="e">
        <f t="shared" si="92"/>
        <v>#N/A</v>
      </c>
      <c r="G531" t="e">
        <f t="shared" si="92"/>
        <v>#N/A</v>
      </c>
      <c r="H531" t="e">
        <f t="shared" si="92"/>
        <v>#N/A</v>
      </c>
      <c r="I531" t="e">
        <f t="shared" si="92"/>
        <v>#N/A</v>
      </c>
      <c r="J531" t="e">
        <f t="shared" si="92"/>
        <v>#N/A</v>
      </c>
      <c r="K531" t="e">
        <f t="shared" si="92"/>
        <v>#N/A</v>
      </c>
      <c r="L531" t="e">
        <f t="shared" si="92"/>
        <v>#N/A</v>
      </c>
      <c r="M531" t="e">
        <f t="shared" si="92"/>
        <v>#N/A</v>
      </c>
      <c r="N531" t="e">
        <f t="shared" si="92"/>
        <v>#N/A</v>
      </c>
      <c r="O531" t="e">
        <f t="shared" si="92"/>
        <v>#N/A</v>
      </c>
      <c r="P531" t="e">
        <f t="shared" si="92"/>
        <v>#N/A</v>
      </c>
      <c r="Q531" t="e">
        <f t="shared" si="92"/>
        <v>#N/A</v>
      </c>
      <c r="R531" t="e">
        <f t="shared" si="92"/>
        <v>#N/A</v>
      </c>
      <c r="S531" t="e">
        <f t="shared" si="92"/>
        <v>#N/A</v>
      </c>
      <c r="T531" t="e">
        <f t="shared" si="92"/>
        <v>#N/A</v>
      </c>
      <c r="U531" t="e">
        <f t="shared" si="92"/>
        <v>#N/A</v>
      </c>
      <c r="V531" t="e">
        <f t="shared" si="92"/>
        <v>#N/A</v>
      </c>
      <c r="X531" t="e">
        <f t="shared" si="89"/>
        <v>#N/A</v>
      </c>
      <c r="Y531" t="e">
        <f t="shared" si="90"/>
        <v>#N/A</v>
      </c>
      <c r="Z531" t="e">
        <f t="shared" si="91"/>
        <v>#N/A</v>
      </c>
    </row>
    <row r="532" spans="1:26" x14ac:dyDescent="0.2">
      <c r="A532">
        <f t="shared" ref="A532:A595" si="93">A520-1</f>
        <v>9</v>
      </c>
      <c r="D532" t="e">
        <f t="shared" si="87"/>
        <v>#N/A</v>
      </c>
      <c r="E532" t="e">
        <f t="shared" si="88"/>
        <v>#N/A</v>
      </c>
      <c r="F532" t="e">
        <f t="shared" si="92"/>
        <v>#N/A</v>
      </c>
      <c r="G532" t="e">
        <f t="shared" si="92"/>
        <v>#N/A</v>
      </c>
      <c r="H532" t="e">
        <f t="shared" si="92"/>
        <v>#N/A</v>
      </c>
      <c r="I532" t="e">
        <f t="shared" si="92"/>
        <v>#N/A</v>
      </c>
      <c r="J532" t="e">
        <f t="shared" si="92"/>
        <v>#N/A</v>
      </c>
      <c r="K532" t="e">
        <f t="shared" si="92"/>
        <v>#N/A</v>
      </c>
      <c r="L532" t="e">
        <f t="shared" si="92"/>
        <v>#N/A</v>
      </c>
      <c r="M532" t="e">
        <f t="shared" si="92"/>
        <v>#N/A</v>
      </c>
      <c r="N532" t="e">
        <f t="shared" si="92"/>
        <v>#N/A</v>
      </c>
      <c r="O532" t="e">
        <f t="shared" si="92"/>
        <v>#N/A</v>
      </c>
      <c r="P532" t="e">
        <f t="shared" si="92"/>
        <v>#N/A</v>
      </c>
      <c r="Q532" t="e">
        <f t="shared" si="92"/>
        <v>#N/A</v>
      </c>
      <c r="R532" t="e">
        <f t="shared" si="92"/>
        <v>#N/A</v>
      </c>
      <c r="S532" t="e">
        <f t="shared" si="92"/>
        <v>#N/A</v>
      </c>
      <c r="T532" t="e">
        <f t="shared" si="92"/>
        <v>#N/A</v>
      </c>
      <c r="U532" t="e">
        <f t="shared" si="92"/>
        <v>#N/A</v>
      </c>
      <c r="V532" t="e">
        <f t="shared" si="92"/>
        <v>#N/A</v>
      </c>
      <c r="X532" t="e">
        <f t="shared" si="89"/>
        <v>#N/A</v>
      </c>
      <c r="Y532" t="e">
        <f t="shared" si="90"/>
        <v>#N/A</v>
      </c>
      <c r="Z532" t="e">
        <f t="shared" si="91"/>
        <v>#N/A</v>
      </c>
    </row>
    <row r="533" spans="1:26" x14ac:dyDescent="0.2">
      <c r="A533">
        <f t="shared" si="93"/>
        <v>9</v>
      </c>
      <c r="D533" t="e">
        <f t="shared" si="87"/>
        <v>#N/A</v>
      </c>
      <c r="E533" t="e">
        <f t="shared" si="88"/>
        <v>#N/A</v>
      </c>
      <c r="F533" t="e">
        <f t="shared" si="92"/>
        <v>#N/A</v>
      </c>
      <c r="G533" t="e">
        <f t="shared" si="92"/>
        <v>#N/A</v>
      </c>
      <c r="H533" t="e">
        <f t="shared" si="92"/>
        <v>#N/A</v>
      </c>
      <c r="I533" t="e">
        <f t="shared" si="92"/>
        <v>#N/A</v>
      </c>
      <c r="J533" t="e">
        <f t="shared" si="92"/>
        <v>#N/A</v>
      </c>
      <c r="K533" t="e">
        <f t="shared" si="92"/>
        <v>#N/A</v>
      </c>
      <c r="L533" t="e">
        <f t="shared" si="92"/>
        <v>#N/A</v>
      </c>
      <c r="M533" t="e">
        <f t="shared" si="92"/>
        <v>#N/A</v>
      </c>
      <c r="N533" t="e">
        <f t="shared" si="92"/>
        <v>#N/A</v>
      </c>
      <c r="O533" t="e">
        <f t="shared" si="92"/>
        <v>#N/A</v>
      </c>
      <c r="P533" t="e">
        <f t="shared" si="92"/>
        <v>#N/A</v>
      </c>
      <c r="Q533" t="e">
        <f t="shared" si="92"/>
        <v>#N/A</v>
      </c>
      <c r="R533" t="e">
        <f t="shared" si="92"/>
        <v>#N/A</v>
      </c>
      <c r="S533" t="e">
        <f t="shared" si="92"/>
        <v>#N/A</v>
      </c>
      <c r="T533" t="e">
        <f t="shared" si="92"/>
        <v>#N/A</v>
      </c>
      <c r="U533" t="e">
        <f t="shared" si="92"/>
        <v>#N/A</v>
      </c>
      <c r="V533" t="e">
        <f t="shared" si="92"/>
        <v>#N/A</v>
      </c>
      <c r="X533" t="e">
        <f t="shared" si="89"/>
        <v>#N/A</v>
      </c>
      <c r="Y533" t="e">
        <f t="shared" si="90"/>
        <v>#N/A</v>
      </c>
      <c r="Z533" t="e">
        <f t="shared" si="91"/>
        <v>#N/A</v>
      </c>
    </row>
    <row r="534" spans="1:26" x14ac:dyDescent="0.2">
      <c r="A534">
        <f t="shared" si="93"/>
        <v>9</v>
      </c>
      <c r="D534" t="e">
        <f t="shared" si="87"/>
        <v>#N/A</v>
      </c>
      <c r="E534" t="e">
        <f t="shared" si="88"/>
        <v>#N/A</v>
      </c>
      <c r="F534" t="e">
        <f t="shared" si="92"/>
        <v>#N/A</v>
      </c>
      <c r="G534" t="e">
        <f t="shared" si="92"/>
        <v>#N/A</v>
      </c>
      <c r="H534" t="e">
        <f t="shared" si="92"/>
        <v>#N/A</v>
      </c>
      <c r="I534" t="e">
        <f t="shared" si="92"/>
        <v>#N/A</v>
      </c>
      <c r="J534" t="e">
        <f t="shared" si="92"/>
        <v>#N/A</v>
      </c>
      <c r="K534" t="e">
        <f t="shared" si="92"/>
        <v>#N/A</v>
      </c>
      <c r="L534" t="e">
        <f t="shared" si="92"/>
        <v>#N/A</v>
      </c>
      <c r="M534" t="e">
        <f t="shared" si="92"/>
        <v>#N/A</v>
      </c>
      <c r="N534" t="e">
        <f t="shared" si="92"/>
        <v>#N/A</v>
      </c>
      <c r="O534" t="e">
        <f t="shared" si="92"/>
        <v>#N/A</v>
      </c>
      <c r="P534" t="e">
        <f t="shared" si="92"/>
        <v>#N/A</v>
      </c>
      <c r="Q534" t="e">
        <f t="shared" si="92"/>
        <v>#N/A</v>
      </c>
      <c r="R534" t="e">
        <f t="shared" si="92"/>
        <v>#N/A</v>
      </c>
      <c r="S534" t="e">
        <f t="shared" si="92"/>
        <v>#N/A</v>
      </c>
      <c r="T534" t="e">
        <f t="shared" si="92"/>
        <v>#N/A</v>
      </c>
      <c r="U534" t="e">
        <f t="shared" si="92"/>
        <v>#N/A</v>
      </c>
      <c r="V534" t="e">
        <f t="shared" si="92"/>
        <v>#N/A</v>
      </c>
      <c r="X534" t="e">
        <f t="shared" si="89"/>
        <v>#N/A</v>
      </c>
      <c r="Y534" t="e">
        <f t="shared" si="90"/>
        <v>#N/A</v>
      </c>
      <c r="Z534" t="e">
        <f t="shared" si="91"/>
        <v>#N/A</v>
      </c>
    </row>
    <row r="535" spans="1:26" x14ac:dyDescent="0.2">
      <c r="A535">
        <f t="shared" si="93"/>
        <v>8</v>
      </c>
      <c r="D535" t="e">
        <f t="shared" si="87"/>
        <v>#N/A</v>
      </c>
      <c r="E535" t="e">
        <f t="shared" si="88"/>
        <v>#N/A</v>
      </c>
      <c r="F535" t="e">
        <f t="shared" si="92"/>
        <v>#N/A</v>
      </c>
      <c r="G535" t="e">
        <f t="shared" si="92"/>
        <v>#N/A</v>
      </c>
      <c r="H535" t="e">
        <f t="shared" si="92"/>
        <v>#N/A</v>
      </c>
      <c r="I535" t="e">
        <f t="shared" si="92"/>
        <v>#N/A</v>
      </c>
      <c r="J535" t="e">
        <f t="shared" si="92"/>
        <v>#N/A</v>
      </c>
      <c r="K535" t="e">
        <f t="shared" si="92"/>
        <v>#N/A</v>
      </c>
      <c r="L535" t="e">
        <f t="shared" si="92"/>
        <v>#N/A</v>
      </c>
      <c r="M535" t="e">
        <f t="shared" si="92"/>
        <v>#N/A</v>
      </c>
      <c r="N535" t="e">
        <f t="shared" si="92"/>
        <v>#N/A</v>
      </c>
      <c r="O535" t="e">
        <f t="shared" si="92"/>
        <v>#N/A</v>
      </c>
      <c r="P535" t="e">
        <f t="shared" si="92"/>
        <v>#N/A</v>
      </c>
      <c r="Q535" t="e">
        <f t="shared" si="92"/>
        <v>#N/A</v>
      </c>
      <c r="R535" t="e">
        <f t="shared" si="92"/>
        <v>#N/A</v>
      </c>
      <c r="S535" t="e">
        <f t="shared" si="92"/>
        <v>#N/A</v>
      </c>
      <c r="T535" t="e">
        <f t="shared" si="92"/>
        <v>#N/A</v>
      </c>
      <c r="U535" t="e">
        <f t="shared" si="92"/>
        <v>#N/A</v>
      </c>
      <c r="V535" t="e">
        <f t="shared" si="92"/>
        <v>#N/A</v>
      </c>
      <c r="X535" t="e">
        <f t="shared" si="89"/>
        <v>#N/A</v>
      </c>
      <c r="Y535" t="e">
        <f t="shared" si="90"/>
        <v>#N/A</v>
      </c>
      <c r="Z535" t="e">
        <f t="shared" si="91"/>
        <v>#N/A</v>
      </c>
    </row>
    <row r="536" spans="1:26" x14ac:dyDescent="0.2">
      <c r="A536">
        <f t="shared" si="93"/>
        <v>8</v>
      </c>
      <c r="D536" t="e">
        <f t="shared" si="87"/>
        <v>#N/A</v>
      </c>
      <c r="E536" t="e">
        <f t="shared" si="88"/>
        <v>#N/A</v>
      </c>
      <c r="F536" t="e">
        <f t="shared" si="92"/>
        <v>#N/A</v>
      </c>
      <c r="G536" t="e">
        <f t="shared" si="92"/>
        <v>#N/A</v>
      </c>
      <c r="H536" t="e">
        <f t="shared" si="92"/>
        <v>#N/A</v>
      </c>
      <c r="I536" t="e">
        <f t="shared" si="92"/>
        <v>#N/A</v>
      </c>
      <c r="J536" t="e">
        <f t="shared" si="92"/>
        <v>#N/A</v>
      </c>
      <c r="K536" t="e">
        <f t="shared" si="92"/>
        <v>#N/A</v>
      </c>
      <c r="L536" t="e">
        <f t="shared" si="92"/>
        <v>#N/A</v>
      </c>
      <c r="M536" t="e">
        <f t="shared" si="92"/>
        <v>#N/A</v>
      </c>
      <c r="N536" t="e">
        <f t="shared" si="92"/>
        <v>#N/A</v>
      </c>
      <c r="O536" t="e">
        <f t="shared" si="92"/>
        <v>#N/A</v>
      </c>
      <c r="P536" t="e">
        <f t="shared" si="92"/>
        <v>#N/A</v>
      </c>
      <c r="Q536" t="e">
        <f t="shared" si="92"/>
        <v>#N/A</v>
      </c>
      <c r="R536" t="e">
        <f t="shared" si="92"/>
        <v>#N/A</v>
      </c>
      <c r="S536" t="e">
        <f t="shared" si="92"/>
        <v>#N/A</v>
      </c>
      <c r="T536" t="e">
        <f t="shared" si="92"/>
        <v>#N/A</v>
      </c>
      <c r="U536" t="e">
        <f t="shared" ref="F536:V551" si="94">U$4*(1+U$3)^(-($A536+52*(U$1-1)))</f>
        <v>#N/A</v>
      </c>
      <c r="V536" t="e">
        <f t="shared" si="94"/>
        <v>#N/A</v>
      </c>
      <c r="X536" t="e">
        <f t="shared" si="89"/>
        <v>#N/A</v>
      </c>
      <c r="Y536" t="e">
        <f t="shared" si="90"/>
        <v>#N/A</v>
      </c>
      <c r="Z536" t="e">
        <f t="shared" si="91"/>
        <v>#N/A</v>
      </c>
    </row>
    <row r="537" spans="1:26" x14ac:dyDescent="0.2">
      <c r="A537">
        <f t="shared" si="93"/>
        <v>8</v>
      </c>
      <c r="D537" t="e">
        <f t="shared" si="87"/>
        <v>#N/A</v>
      </c>
      <c r="E537" t="e">
        <f t="shared" si="88"/>
        <v>#N/A</v>
      </c>
      <c r="F537" t="e">
        <f t="shared" si="94"/>
        <v>#N/A</v>
      </c>
      <c r="G537" t="e">
        <f t="shared" si="94"/>
        <v>#N/A</v>
      </c>
      <c r="H537" t="e">
        <f t="shared" si="94"/>
        <v>#N/A</v>
      </c>
      <c r="I537" t="e">
        <f t="shared" si="94"/>
        <v>#N/A</v>
      </c>
      <c r="J537" t="e">
        <f t="shared" si="94"/>
        <v>#N/A</v>
      </c>
      <c r="K537" t="e">
        <f t="shared" si="94"/>
        <v>#N/A</v>
      </c>
      <c r="L537" t="e">
        <f t="shared" si="94"/>
        <v>#N/A</v>
      </c>
      <c r="M537" t="e">
        <f t="shared" si="94"/>
        <v>#N/A</v>
      </c>
      <c r="N537" t="e">
        <f t="shared" si="94"/>
        <v>#N/A</v>
      </c>
      <c r="O537" t="e">
        <f t="shared" si="94"/>
        <v>#N/A</v>
      </c>
      <c r="P537" t="e">
        <f t="shared" si="94"/>
        <v>#N/A</v>
      </c>
      <c r="Q537" t="e">
        <f t="shared" si="94"/>
        <v>#N/A</v>
      </c>
      <c r="R537" t="e">
        <f t="shared" si="94"/>
        <v>#N/A</v>
      </c>
      <c r="S537" t="e">
        <f t="shared" si="94"/>
        <v>#N/A</v>
      </c>
      <c r="T537" t="e">
        <f t="shared" si="94"/>
        <v>#N/A</v>
      </c>
      <c r="U537" t="e">
        <f t="shared" si="94"/>
        <v>#N/A</v>
      </c>
      <c r="V537" t="e">
        <f t="shared" si="94"/>
        <v>#N/A</v>
      </c>
      <c r="X537" t="e">
        <f t="shared" si="89"/>
        <v>#N/A</v>
      </c>
      <c r="Y537" t="e">
        <f t="shared" si="90"/>
        <v>#N/A</v>
      </c>
      <c r="Z537" t="e">
        <f t="shared" si="91"/>
        <v>#N/A</v>
      </c>
    </row>
    <row r="538" spans="1:26" x14ac:dyDescent="0.2">
      <c r="A538">
        <f t="shared" si="93"/>
        <v>8</v>
      </c>
      <c r="D538" t="e">
        <f t="shared" si="87"/>
        <v>#N/A</v>
      </c>
      <c r="E538" t="e">
        <f t="shared" si="88"/>
        <v>#N/A</v>
      </c>
      <c r="F538" t="e">
        <f t="shared" si="94"/>
        <v>#N/A</v>
      </c>
      <c r="G538" t="e">
        <f t="shared" si="94"/>
        <v>#N/A</v>
      </c>
      <c r="H538" t="e">
        <f t="shared" si="94"/>
        <v>#N/A</v>
      </c>
      <c r="I538" t="e">
        <f t="shared" si="94"/>
        <v>#N/A</v>
      </c>
      <c r="J538" t="e">
        <f t="shared" si="94"/>
        <v>#N/A</v>
      </c>
      <c r="K538" t="e">
        <f t="shared" si="94"/>
        <v>#N/A</v>
      </c>
      <c r="L538" t="e">
        <f t="shared" si="94"/>
        <v>#N/A</v>
      </c>
      <c r="M538" t="e">
        <f t="shared" si="94"/>
        <v>#N/A</v>
      </c>
      <c r="N538" t="e">
        <f t="shared" si="94"/>
        <v>#N/A</v>
      </c>
      <c r="O538" t="e">
        <f t="shared" si="94"/>
        <v>#N/A</v>
      </c>
      <c r="P538" t="e">
        <f t="shared" si="94"/>
        <v>#N/A</v>
      </c>
      <c r="Q538" t="e">
        <f t="shared" si="94"/>
        <v>#N/A</v>
      </c>
      <c r="R538" t="e">
        <f t="shared" si="94"/>
        <v>#N/A</v>
      </c>
      <c r="S538" t="e">
        <f t="shared" si="94"/>
        <v>#N/A</v>
      </c>
      <c r="T538" t="e">
        <f t="shared" si="94"/>
        <v>#N/A</v>
      </c>
      <c r="U538" t="e">
        <f t="shared" si="94"/>
        <v>#N/A</v>
      </c>
      <c r="V538" t="e">
        <f t="shared" si="94"/>
        <v>#N/A</v>
      </c>
      <c r="X538" t="e">
        <f t="shared" si="89"/>
        <v>#N/A</v>
      </c>
      <c r="Y538" t="e">
        <f t="shared" si="90"/>
        <v>#N/A</v>
      </c>
      <c r="Z538" t="e">
        <f t="shared" si="91"/>
        <v>#N/A</v>
      </c>
    </row>
    <row r="539" spans="1:26" x14ac:dyDescent="0.2">
      <c r="A539">
        <f t="shared" si="93"/>
        <v>8</v>
      </c>
      <c r="D539" t="e">
        <f t="shared" si="87"/>
        <v>#N/A</v>
      </c>
      <c r="E539" t="e">
        <f t="shared" si="88"/>
        <v>#N/A</v>
      </c>
      <c r="F539" t="e">
        <f t="shared" si="94"/>
        <v>#N/A</v>
      </c>
      <c r="G539" t="e">
        <f t="shared" si="94"/>
        <v>#N/A</v>
      </c>
      <c r="H539" t="e">
        <f t="shared" si="94"/>
        <v>#N/A</v>
      </c>
      <c r="I539" t="e">
        <f t="shared" si="94"/>
        <v>#N/A</v>
      </c>
      <c r="J539" t="e">
        <f t="shared" si="94"/>
        <v>#N/A</v>
      </c>
      <c r="K539" t="e">
        <f t="shared" si="94"/>
        <v>#N/A</v>
      </c>
      <c r="L539" t="e">
        <f t="shared" si="94"/>
        <v>#N/A</v>
      </c>
      <c r="M539" t="e">
        <f t="shared" si="94"/>
        <v>#N/A</v>
      </c>
      <c r="N539" t="e">
        <f t="shared" si="94"/>
        <v>#N/A</v>
      </c>
      <c r="O539" t="e">
        <f t="shared" si="94"/>
        <v>#N/A</v>
      </c>
      <c r="P539" t="e">
        <f t="shared" si="94"/>
        <v>#N/A</v>
      </c>
      <c r="Q539" t="e">
        <f t="shared" si="94"/>
        <v>#N/A</v>
      </c>
      <c r="R539" t="e">
        <f t="shared" si="94"/>
        <v>#N/A</v>
      </c>
      <c r="S539" t="e">
        <f t="shared" si="94"/>
        <v>#N/A</v>
      </c>
      <c r="T539" t="e">
        <f t="shared" si="94"/>
        <v>#N/A</v>
      </c>
      <c r="U539" t="e">
        <f t="shared" si="94"/>
        <v>#N/A</v>
      </c>
      <c r="V539" t="e">
        <f t="shared" si="94"/>
        <v>#N/A</v>
      </c>
      <c r="X539" t="e">
        <f t="shared" si="89"/>
        <v>#N/A</v>
      </c>
      <c r="Y539" t="e">
        <f t="shared" si="90"/>
        <v>#N/A</v>
      </c>
      <c r="Z539" t="e">
        <f t="shared" si="91"/>
        <v>#N/A</v>
      </c>
    </row>
    <row r="540" spans="1:26" x14ac:dyDescent="0.2">
      <c r="A540">
        <f t="shared" si="93"/>
        <v>8</v>
      </c>
      <c r="D540" t="e">
        <f t="shared" si="87"/>
        <v>#N/A</v>
      </c>
      <c r="E540" t="e">
        <f t="shared" si="88"/>
        <v>#N/A</v>
      </c>
      <c r="F540" t="e">
        <f t="shared" si="94"/>
        <v>#N/A</v>
      </c>
      <c r="G540" t="e">
        <f t="shared" si="94"/>
        <v>#N/A</v>
      </c>
      <c r="H540" t="e">
        <f t="shared" si="94"/>
        <v>#N/A</v>
      </c>
      <c r="I540" t="e">
        <f t="shared" si="94"/>
        <v>#N/A</v>
      </c>
      <c r="J540" t="e">
        <f t="shared" si="94"/>
        <v>#N/A</v>
      </c>
      <c r="K540" t="e">
        <f t="shared" si="94"/>
        <v>#N/A</v>
      </c>
      <c r="L540" t="e">
        <f t="shared" si="94"/>
        <v>#N/A</v>
      </c>
      <c r="M540" t="e">
        <f t="shared" si="94"/>
        <v>#N/A</v>
      </c>
      <c r="N540" t="e">
        <f t="shared" si="94"/>
        <v>#N/A</v>
      </c>
      <c r="O540" t="e">
        <f t="shared" si="94"/>
        <v>#N/A</v>
      </c>
      <c r="P540" t="e">
        <f t="shared" si="94"/>
        <v>#N/A</v>
      </c>
      <c r="Q540" t="e">
        <f t="shared" si="94"/>
        <v>#N/A</v>
      </c>
      <c r="R540" t="e">
        <f t="shared" si="94"/>
        <v>#N/A</v>
      </c>
      <c r="S540" t="e">
        <f t="shared" si="94"/>
        <v>#N/A</v>
      </c>
      <c r="T540" t="e">
        <f t="shared" si="94"/>
        <v>#N/A</v>
      </c>
      <c r="U540" t="e">
        <f t="shared" si="94"/>
        <v>#N/A</v>
      </c>
      <c r="V540" t="e">
        <f t="shared" si="94"/>
        <v>#N/A</v>
      </c>
      <c r="X540" t="e">
        <f t="shared" si="89"/>
        <v>#N/A</v>
      </c>
      <c r="Y540" t="e">
        <f t="shared" si="90"/>
        <v>#N/A</v>
      </c>
      <c r="Z540" t="e">
        <f t="shared" si="91"/>
        <v>#N/A</v>
      </c>
    </row>
    <row r="541" spans="1:26" x14ac:dyDescent="0.2">
      <c r="A541">
        <f t="shared" si="93"/>
        <v>8</v>
      </c>
      <c r="D541" t="e">
        <f t="shared" si="87"/>
        <v>#N/A</v>
      </c>
      <c r="E541" t="e">
        <f t="shared" si="88"/>
        <v>#N/A</v>
      </c>
      <c r="F541" t="e">
        <f t="shared" si="94"/>
        <v>#N/A</v>
      </c>
      <c r="G541" t="e">
        <f t="shared" si="94"/>
        <v>#N/A</v>
      </c>
      <c r="H541" t="e">
        <f t="shared" si="94"/>
        <v>#N/A</v>
      </c>
      <c r="I541" t="e">
        <f t="shared" si="94"/>
        <v>#N/A</v>
      </c>
      <c r="J541" t="e">
        <f t="shared" si="94"/>
        <v>#N/A</v>
      </c>
      <c r="K541" t="e">
        <f t="shared" si="94"/>
        <v>#N/A</v>
      </c>
      <c r="L541" t="e">
        <f t="shared" si="94"/>
        <v>#N/A</v>
      </c>
      <c r="M541" t="e">
        <f t="shared" si="94"/>
        <v>#N/A</v>
      </c>
      <c r="N541" t="e">
        <f t="shared" si="94"/>
        <v>#N/A</v>
      </c>
      <c r="O541" t="e">
        <f t="shared" si="94"/>
        <v>#N/A</v>
      </c>
      <c r="P541" t="e">
        <f t="shared" si="94"/>
        <v>#N/A</v>
      </c>
      <c r="Q541" t="e">
        <f t="shared" si="94"/>
        <v>#N/A</v>
      </c>
      <c r="R541" t="e">
        <f t="shared" si="94"/>
        <v>#N/A</v>
      </c>
      <c r="S541" t="e">
        <f t="shared" si="94"/>
        <v>#N/A</v>
      </c>
      <c r="T541" t="e">
        <f t="shared" si="94"/>
        <v>#N/A</v>
      </c>
      <c r="U541" t="e">
        <f t="shared" si="94"/>
        <v>#N/A</v>
      </c>
      <c r="V541" t="e">
        <f t="shared" si="94"/>
        <v>#N/A</v>
      </c>
      <c r="X541" t="e">
        <f t="shared" si="89"/>
        <v>#N/A</v>
      </c>
      <c r="Y541" t="e">
        <f t="shared" si="90"/>
        <v>#N/A</v>
      </c>
      <c r="Z541" t="e">
        <f t="shared" si="91"/>
        <v>#N/A</v>
      </c>
    </row>
    <row r="542" spans="1:26" x14ac:dyDescent="0.2">
      <c r="A542">
        <f t="shared" si="93"/>
        <v>8</v>
      </c>
      <c r="D542" t="e">
        <f t="shared" si="87"/>
        <v>#N/A</v>
      </c>
      <c r="E542" t="e">
        <f t="shared" si="88"/>
        <v>#N/A</v>
      </c>
      <c r="F542" t="e">
        <f t="shared" si="94"/>
        <v>#N/A</v>
      </c>
      <c r="G542" t="e">
        <f t="shared" si="94"/>
        <v>#N/A</v>
      </c>
      <c r="H542" t="e">
        <f t="shared" si="94"/>
        <v>#N/A</v>
      </c>
      <c r="I542" t="e">
        <f t="shared" si="94"/>
        <v>#N/A</v>
      </c>
      <c r="J542" t="e">
        <f t="shared" si="94"/>
        <v>#N/A</v>
      </c>
      <c r="K542" t="e">
        <f t="shared" si="94"/>
        <v>#N/A</v>
      </c>
      <c r="L542" t="e">
        <f t="shared" si="94"/>
        <v>#N/A</v>
      </c>
      <c r="M542" t="e">
        <f t="shared" si="94"/>
        <v>#N/A</v>
      </c>
      <c r="N542" t="e">
        <f t="shared" si="94"/>
        <v>#N/A</v>
      </c>
      <c r="O542" t="e">
        <f t="shared" si="94"/>
        <v>#N/A</v>
      </c>
      <c r="P542" t="e">
        <f t="shared" si="94"/>
        <v>#N/A</v>
      </c>
      <c r="Q542" t="e">
        <f t="shared" si="94"/>
        <v>#N/A</v>
      </c>
      <c r="R542" t="e">
        <f t="shared" si="94"/>
        <v>#N/A</v>
      </c>
      <c r="S542" t="e">
        <f t="shared" si="94"/>
        <v>#N/A</v>
      </c>
      <c r="T542" t="e">
        <f t="shared" si="94"/>
        <v>#N/A</v>
      </c>
      <c r="U542" t="e">
        <f t="shared" si="94"/>
        <v>#N/A</v>
      </c>
      <c r="V542" t="e">
        <f t="shared" si="94"/>
        <v>#N/A</v>
      </c>
      <c r="X542" t="e">
        <f t="shared" si="89"/>
        <v>#N/A</v>
      </c>
      <c r="Y542" t="e">
        <f t="shared" si="90"/>
        <v>#N/A</v>
      </c>
      <c r="Z542" t="e">
        <f t="shared" si="91"/>
        <v>#N/A</v>
      </c>
    </row>
    <row r="543" spans="1:26" x14ac:dyDescent="0.2">
      <c r="A543">
        <f t="shared" si="93"/>
        <v>8</v>
      </c>
      <c r="D543" t="e">
        <f t="shared" si="87"/>
        <v>#N/A</v>
      </c>
      <c r="E543" t="e">
        <f t="shared" si="88"/>
        <v>#N/A</v>
      </c>
      <c r="F543" t="e">
        <f t="shared" si="94"/>
        <v>#N/A</v>
      </c>
      <c r="G543" t="e">
        <f t="shared" si="94"/>
        <v>#N/A</v>
      </c>
      <c r="H543" t="e">
        <f t="shared" si="94"/>
        <v>#N/A</v>
      </c>
      <c r="I543" t="e">
        <f t="shared" si="94"/>
        <v>#N/A</v>
      </c>
      <c r="J543" t="e">
        <f t="shared" si="94"/>
        <v>#N/A</v>
      </c>
      <c r="K543" t="e">
        <f t="shared" si="94"/>
        <v>#N/A</v>
      </c>
      <c r="L543" t="e">
        <f t="shared" si="94"/>
        <v>#N/A</v>
      </c>
      <c r="M543" t="e">
        <f t="shared" si="94"/>
        <v>#N/A</v>
      </c>
      <c r="N543" t="e">
        <f t="shared" si="94"/>
        <v>#N/A</v>
      </c>
      <c r="O543" t="e">
        <f t="shared" si="94"/>
        <v>#N/A</v>
      </c>
      <c r="P543" t="e">
        <f t="shared" si="94"/>
        <v>#N/A</v>
      </c>
      <c r="Q543" t="e">
        <f t="shared" si="94"/>
        <v>#N/A</v>
      </c>
      <c r="R543" t="e">
        <f t="shared" si="94"/>
        <v>#N/A</v>
      </c>
      <c r="S543" t="e">
        <f t="shared" si="94"/>
        <v>#N/A</v>
      </c>
      <c r="T543" t="e">
        <f t="shared" si="94"/>
        <v>#N/A</v>
      </c>
      <c r="U543" t="e">
        <f t="shared" si="94"/>
        <v>#N/A</v>
      </c>
      <c r="V543" t="e">
        <f t="shared" si="94"/>
        <v>#N/A</v>
      </c>
      <c r="X543" t="e">
        <f t="shared" si="89"/>
        <v>#N/A</v>
      </c>
      <c r="Y543" t="e">
        <f t="shared" si="90"/>
        <v>#N/A</v>
      </c>
      <c r="Z543" t="e">
        <f t="shared" si="91"/>
        <v>#N/A</v>
      </c>
    </row>
    <row r="544" spans="1:26" x14ac:dyDescent="0.2">
      <c r="A544">
        <f t="shared" si="93"/>
        <v>8</v>
      </c>
      <c r="D544" t="e">
        <f t="shared" si="87"/>
        <v>#N/A</v>
      </c>
      <c r="E544" t="e">
        <f t="shared" si="88"/>
        <v>#N/A</v>
      </c>
      <c r="F544" t="e">
        <f t="shared" si="94"/>
        <v>#N/A</v>
      </c>
      <c r="G544" t="e">
        <f t="shared" si="94"/>
        <v>#N/A</v>
      </c>
      <c r="H544" t="e">
        <f t="shared" si="94"/>
        <v>#N/A</v>
      </c>
      <c r="I544" t="e">
        <f t="shared" si="94"/>
        <v>#N/A</v>
      </c>
      <c r="J544" t="e">
        <f t="shared" si="94"/>
        <v>#N/A</v>
      </c>
      <c r="K544" t="e">
        <f t="shared" si="94"/>
        <v>#N/A</v>
      </c>
      <c r="L544" t="e">
        <f t="shared" si="94"/>
        <v>#N/A</v>
      </c>
      <c r="M544" t="e">
        <f t="shared" si="94"/>
        <v>#N/A</v>
      </c>
      <c r="N544" t="e">
        <f t="shared" si="94"/>
        <v>#N/A</v>
      </c>
      <c r="O544" t="e">
        <f t="shared" si="94"/>
        <v>#N/A</v>
      </c>
      <c r="P544" t="e">
        <f t="shared" si="94"/>
        <v>#N/A</v>
      </c>
      <c r="Q544" t="e">
        <f t="shared" si="94"/>
        <v>#N/A</v>
      </c>
      <c r="R544" t="e">
        <f t="shared" si="94"/>
        <v>#N/A</v>
      </c>
      <c r="S544" t="e">
        <f t="shared" si="94"/>
        <v>#N/A</v>
      </c>
      <c r="T544" t="e">
        <f t="shared" si="94"/>
        <v>#N/A</v>
      </c>
      <c r="U544" t="e">
        <f t="shared" si="94"/>
        <v>#N/A</v>
      </c>
      <c r="V544" t="e">
        <f t="shared" si="94"/>
        <v>#N/A</v>
      </c>
      <c r="X544" t="e">
        <f t="shared" si="89"/>
        <v>#N/A</v>
      </c>
      <c r="Y544" t="e">
        <f t="shared" si="90"/>
        <v>#N/A</v>
      </c>
      <c r="Z544" t="e">
        <f t="shared" si="91"/>
        <v>#N/A</v>
      </c>
    </row>
    <row r="545" spans="1:26" x14ac:dyDescent="0.2">
      <c r="A545">
        <f t="shared" si="93"/>
        <v>8</v>
      </c>
      <c r="D545" t="e">
        <f t="shared" si="87"/>
        <v>#N/A</v>
      </c>
      <c r="E545" t="e">
        <f t="shared" si="88"/>
        <v>#N/A</v>
      </c>
      <c r="F545" t="e">
        <f t="shared" si="94"/>
        <v>#N/A</v>
      </c>
      <c r="G545" t="e">
        <f t="shared" si="94"/>
        <v>#N/A</v>
      </c>
      <c r="H545" t="e">
        <f t="shared" si="94"/>
        <v>#N/A</v>
      </c>
      <c r="I545" t="e">
        <f t="shared" si="94"/>
        <v>#N/A</v>
      </c>
      <c r="J545" t="e">
        <f t="shared" si="94"/>
        <v>#N/A</v>
      </c>
      <c r="K545" t="e">
        <f t="shared" si="94"/>
        <v>#N/A</v>
      </c>
      <c r="L545" t="e">
        <f t="shared" si="94"/>
        <v>#N/A</v>
      </c>
      <c r="M545" t="e">
        <f t="shared" si="94"/>
        <v>#N/A</v>
      </c>
      <c r="N545" t="e">
        <f t="shared" si="94"/>
        <v>#N/A</v>
      </c>
      <c r="O545" t="e">
        <f t="shared" si="94"/>
        <v>#N/A</v>
      </c>
      <c r="P545" t="e">
        <f t="shared" si="94"/>
        <v>#N/A</v>
      </c>
      <c r="Q545" t="e">
        <f t="shared" si="94"/>
        <v>#N/A</v>
      </c>
      <c r="R545" t="e">
        <f t="shared" si="94"/>
        <v>#N/A</v>
      </c>
      <c r="S545" t="e">
        <f t="shared" si="94"/>
        <v>#N/A</v>
      </c>
      <c r="T545" t="e">
        <f t="shared" si="94"/>
        <v>#N/A</v>
      </c>
      <c r="U545" t="e">
        <f t="shared" si="94"/>
        <v>#N/A</v>
      </c>
      <c r="V545" t="e">
        <f t="shared" si="94"/>
        <v>#N/A</v>
      </c>
      <c r="X545" t="e">
        <f t="shared" si="89"/>
        <v>#N/A</v>
      </c>
      <c r="Y545" t="e">
        <f t="shared" si="90"/>
        <v>#N/A</v>
      </c>
      <c r="Z545" t="e">
        <f t="shared" si="91"/>
        <v>#N/A</v>
      </c>
    </row>
    <row r="546" spans="1:26" x14ac:dyDescent="0.2">
      <c r="A546">
        <f t="shared" si="93"/>
        <v>8</v>
      </c>
      <c r="D546" t="e">
        <f t="shared" si="87"/>
        <v>#N/A</v>
      </c>
      <c r="E546" t="e">
        <f t="shared" si="88"/>
        <v>#N/A</v>
      </c>
      <c r="F546" t="e">
        <f t="shared" si="94"/>
        <v>#N/A</v>
      </c>
      <c r="G546" t="e">
        <f t="shared" si="94"/>
        <v>#N/A</v>
      </c>
      <c r="H546" t="e">
        <f t="shared" si="94"/>
        <v>#N/A</v>
      </c>
      <c r="I546" t="e">
        <f t="shared" si="94"/>
        <v>#N/A</v>
      </c>
      <c r="J546" t="e">
        <f t="shared" si="94"/>
        <v>#N/A</v>
      </c>
      <c r="K546" t="e">
        <f t="shared" si="94"/>
        <v>#N/A</v>
      </c>
      <c r="L546" t="e">
        <f t="shared" si="94"/>
        <v>#N/A</v>
      </c>
      <c r="M546" t="e">
        <f t="shared" si="94"/>
        <v>#N/A</v>
      </c>
      <c r="N546" t="e">
        <f t="shared" si="94"/>
        <v>#N/A</v>
      </c>
      <c r="O546" t="e">
        <f t="shared" si="94"/>
        <v>#N/A</v>
      </c>
      <c r="P546" t="e">
        <f t="shared" si="94"/>
        <v>#N/A</v>
      </c>
      <c r="Q546" t="e">
        <f t="shared" si="94"/>
        <v>#N/A</v>
      </c>
      <c r="R546" t="e">
        <f t="shared" si="94"/>
        <v>#N/A</v>
      </c>
      <c r="S546" t="e">
        <f t="shared" si="94"/>
        <v>#N/A</v>
      </c>
      <c r="T546" t="e">
        <f t="shared" si="94"/>
        <v>#N/A</v>
      </c>
      <c r="U546" t="e">
        <f t="shared" si="94"/>
        <v>#N/A</v>
      </c>
      <c r="V546" t="e">
        <f t="shared" si="94"/>
        <v>#N/A</v>
      </c>
      <c r="X546" t="e">
        <f t="shared" si="89"/>
        <v>#N/A</v>
      </c>
      <c r="Y546" t="e">
        <f t="shared" si="90"/>
        <v>#N/A</v>
      </c>
      <c r="Z546" t="e">
        <f t="shared" si="91"/>
        <v>#N/A</v>
      </c>
    </row>
    <row r="547" spans="1:26" x14ac:dyDescent="0.2">
      <c r="A547">
        <f t="shared" si="93"/>
        <v>7</v>
      </c>
      <c r="D547" t="e">
        <f t="shared" si="87"/>
        <v>#N/A</v>
      </c>
      <c r="E547" t="e">
        <f t="shared" si="88"/>
        <v>#N/A</v>
      </c>
      <c r="F547" t="e">
        <f t="shared" si="94"/>
        <v>#N/A</v>
      </c>
      <c r="G547" t="e">
        <f t="shared" si="94"/>
        <v>#N/A</v>
      </c>
      <c r="H547" t="e">
        <f t="shared" si="94"/>
        <v>#N/A</v>
      </c>
      <c r="I547" t="e">
        <f t="shared" si="94"/>
        <v>#N/A</v>
      </c>
      <c r="J547" t="e">
        <f t="shared" si="94"/>
        <v>#N/A</v>
      </c>
      <c r="K547" t="e">
        <f t="shared" si="94"/>
        <v>#N/A</v>
      </c>
      <c r="L547" t="e">
        <f t="shared" si="94"/>
        <v>#N/A</v>
      </c>
      <c r="M547" t="e">
        <f t="shared" si="94"/>
        <v>#N/A</v>
      </c>
      <c r="N547" t="e">
        <f t="shared" si="94"/>
        <v>#N/A</v>
      </c>
      <c r="O547" t="e">
        <f t="shared" si="94"/>
        <v>#N/A</v>
      </c>
      <c r="P547" t="e">
        <f t="shared" si="94"/>
        <v>#N/A</v>
      </c>
      <c r="Q547" t="e">
        <f t="shared" si="94"/>
        <v>#N/A</v>
      </c>
      <c r="R547" t="e">
        <f t="shared" si="94"/>
        <v>#N/A</v>
      </c>
      <c r="S547" t="e">
        <f t="shared" si="94"/>
        <v>#N/A</v>
      </c>
      <c r="T547" t="e">
        <f t="shared" si="94"/>
        <v>#N/A</v>
      </c>
      <c r="U547" t="e">
        <f t="shared" si="94"/>
        <v>#N/A</v>
      </c>
      <c r="V547" t="e">
        <f t="shared" si="94"/>
        <v>#N/A</v>
      </c>
      <c r="X547" t="e">
        <f t="shared" si="89"/>
        <v>#N/A</v>
      </c>
      <c r="Y547" t="e">
        <f t="shared" si="90"/>
        <v>#N/A</v>
      </c>
      <c r="Z547" t="e">
        <f t="shared" si="91"/>
        <v>#N/A</v>
      </c>
    </row>
    <row r="548" spans="1:26" x14ac:dyDescent="0.2">
      <c r="A548">
        <f t="shared" si="93"/>
        <v>7</v>
      </c>
      <c r="D548" t="e">
        <f t="shared" si="87"/>
        <v>#N/A</v>
      </c>
      <c r="E548" t="e">
        <f t="shared" si="88"/>
        <v>#N/A</v>
      </c>
      <c r="F548" t="e">
        <f t="shared" si="94"/>
        <v>#N/A</v>
      </c>
      <c r="G548" t="e">
        <f t="shared" si="94"/>
        <v>#N/A</v>
      </c>
      <c r="H548" t="e">
        <f t="shared" si="94"/>
        <v>#N/A</v>
      </c>
      <c r="I548" t="e">
        <f t="shared" si="94"/>
        <v>#N/A</v>
      </c>
      <c r="J548" t="e">
        <f t="shared" si="94"/>
        <v>#N/A</v>
      </c>
      <c r="K548" t="e">
        <f t="shared" si="94"/>
        <v>#N/A</v>
      </c>
      <c r="L548" t="e">
        <f t="shared" si="94"/>
        <v>#N/A</v>
      </c>
      <c r="M548" t="e">
        <f t="shared" si="94"/>
        <v>#N/A</v>
      </c>
      <c r="N548" t="e">
        <f t="shared" si="94"/>
        <v>#N/A</v>
      </c>
      <c r="O548" t="e">
        <f t="shared" si="94"/>
        <v>#N/A</v>
      </c>
      <c r="P548" t="e">
        <f t="shared" si="94"/>
        <v>#N/A</v>
      </c>
      <c r="Q548" t="e">
        <f t="shared" si="94"/>
        <v>#N/A</v>
      </c>
      <c r="R548" t="e">
        <f t="shared" si="94"/>
        <v>#N/A</v>
      </c>
      <c r="S548" t="e">
        <f t="shared" si="94"/>
        <v>#N/A</v>
      </c>
      <c r="T548" t="e">
        <f t="shared" si="94"/>
        <v>#N/A</v>
      </c>
      <c r="U548" t="e">
        <f t="shared" si="94"/>
        <v>#N/A</v>
      </c>
      <c r="V548" t="e">
        <f t="shared" si="94"/>
        <v>#N/A</v>
      </c>
      <c r="X548" t="e">
        <f t="shared" si="89"/>
        <v>#N/A</v>
      </c>
      <c r="Y548" t="e">
        <f t="shared" si="90"/>
        <v>#N/A</v>
      </c>
      <c r="Z548" t="e">
        <f t="shared" si="91"/>
        <v>#N/A</v>
      </c>
    </row>
    <row r="549" spans="1:26" x14ac:dyDescent="0.2">
      <c r="A549">
        <f t="shared" si="93"/>
        <v>7</v>
      </c>
      <c r="D549" t="e">
        <f t="shared" si="87"/>
        <v>#N/A</v>
      </c>
      <c r="E549" t="e">
        <f t="shared" si="88"/>
        <v>#N/A</v>
      </c>
      <c r="F549" t="e">
        <f t="shared" si="94"/>
        <v>#N/A</v>
      </c>
      <c r="G549" t="e">
        <f t="shared" si="94"/>
        <v>#N/A</v>
      </c>
      <c r="H549" t="e">
        <f t="shared" si="94"/>
        <v>#N/A</v>
      </c>
      <c r="I549" t="e">
        <f t="shared" si="94"/>
        <v>#N/A</v>
      </c>
      <c r="J549" t="e">
        <f t="shared" si="94"/>
        <v>#N/A</v>
      </c>
      <c r="K549" t="e">
        <f t="shared" si="94"/>
        <v>#N/A</v>
      </c>
      <c r="L549" t="e">
        <f t="shared" si="94"/>
        <v>#N/A</v>
      </c>
      <c r="M549" t="e">
        <f t="shared" si="94"/>
        <v>#N/A</v>
      </c>
      <c r="N549" t="e">
        <f t="shared" si="94"/>
        <v>#N/A</v>
      </c>
      <c r="O549" t="e">
        <f t="shared" si="94"/>
        <v>#N/A</v>
      </c>
      <c r="P549" t="e">
        <f t="shared" si="94"/>
        <v>#N/A</v>
      </c>
      <c r="Q549" t="e">
        <f t="shared" si="94"/>
        <v>#N/A</v>
      </c>
      <c r="R549" t="e">
        <f t="shared" si="94"/>
        <v>#N/A</v>
      </c>
      <c r="S549" t="e">
        <f t="shared" si="94"/>
        <v>#N/A</v>
      </c>
      <c r="T549" t="e">
        <f t="shared" si="94"/>
        <v>#N/A</v>
      </c>
      <c r="U549" t="e">
        <f t="shared" si="94"/>
        <v>#N/A</v>
      </c>
      <c r="V549" t="e">
        <f t="shared" si="94"/>
        <v>#N/A</v>
      </c>
      <c r="X549" t="e">
        <f t="shared" si="89"/>
        <v>#N/A</v>
      </c>
      <c r="Y549" t="e">
        <f t="shared" si="90"/>
        <v>#N/A</v>
      </c>
      <c r="Z549" t="e">
        <f t="shared" si="91"/>
        <v>#N/A</v>
      </c>
    </row>
    <row r="550" spans="1:26" x14ac:dyDescent="0.2">
      <c r="A550">
        <f t="shared" si="93"/>
        <v>7</v>
      </c>
      <c r="D550" t="e">
        <f t="shared" si="87"/>
        <v>#N/A</v>
      </c>
      <c r="E550" t="e">
        <f t="shared" si="88"/>
        <v>#N/A</v>
      </c>
      <c r="F550" t="e">
        <f t="shared" si="94"/>
        <v>#N/A</v>
      </c>
      <c r="G550" t="e">
        <f t="shared" si="94"/>
        <v>#N/A</v>
      </c>
      <c r="H550" t="e">
        <f t="shared" si="94"/>
        <v>#N/A</v>
      </c>
      <c r="I550" t="e">
        <f t="shared" si="94"/>
        <v>#N/A</v>
      </c>
      <c r="J550" t="e">
        <f t="shared" si="94"/>
        <v>#N/A</v>
      </c>
      <c r="K550" t="e">
        <f t="shared" si="94"/>
        <v>#N/A</v>
      </c>
      <c r="L550" t="e">
        <f t="shared" si="94"/>
        <v>#N/A</v>
      </c>
      <c r="M550" t="e">
        <f t="shared" si="94"/>
        <v>#N/A</v>
      </c>
      <c r="N550" t="e">
        <f t="shared" si="94"/>
        <v>#N/A</v>
      </c>
      <c r="O550" t="e">
        <f t="shared" si="94"/>
        <v>#N/A</v>
      </c>
      <c r="P550" t="e">
        <f t="shared" si="94"/>
        <v>#N/A</v>
      </c>
      <c r="Q550" t="e">
        <f t="shared" si="94"/>
        <v>#N/A</v>
      </c>
      <c r="R550" t="e">
        <f t="shared" si="94"/>
        <v>#N/A</v>
      </c>
      <c r="S550" t="e">
        <f t="shared" si="94"/>
        <v>#N/A</v>
      </c>
      <c r="T550" t="e">
        <f t="shared" si="94"/>
        <v>#N/A</v>
      </c>
      <c r="U550" t="e">
        <f t="shared" si="94"/>
        <v>#N/A</v>
      </c>
      <c r="V550" t="e">
        <f t="shared" si="94"/>
        <v>#N/A</v>
      </c>
      <c r="X550" t="e">
        <f t="shared" si="89"/>
        <v>#N/A</v>
      </c>
      <c r="Y550" t="e">
        <f t="shared" si="90"/>
        <v>#N/A</v>
      </c>
      <c r="Z550" t="e">
        <f t="shared" si="91"/>
        <v>#N/A</v>
      </c>
    </row>
    <row r="551" spans="1:26" x14ac:dyDescent="0.2">
      <c r="A551">
        <f t="shared" si="93"/>
        <v>7</v>
      </c>
      <c r="D551" t="e">
        <f t="shared" si="87"/>
        <v>#N/A</v>
      </c>
      <c r="E551" t="e">
        <f t="shared" si="88"/>
        <v>#N/A</v>
      </c>
      <c r="F551" t="e">
        <f t="shared" si="94"/>
        <v>#N/A</v>
      </c>
      <c r="G551" t="e">
        <f t="shared" si="94"/>
        <v>#N/A</v>
      </c>
      <c r="H551" t="e">
        <f t="shared" si="94"/>
        <v>#N/A</v>
      </c>
      <c r="I551" t="e">
        <f t="shared" si="94"/>
        <v>#N/A</v>
      </c>
      <c r="J551" t="e">
        <f t="shared" si="94"/>
        <v>#N/A</v>
      </c>
      <c r="K551" t="e">
        <f t="shared" si="94"/>
        <v>#N/A</v>
      </c>
      <c r="L551" t="e">
        <f t="shared" si="94"/>
        <v>#N/A</v>
      </c>
      <c r="M551" t="e">
        <f t="shared" si="94"/>
        <v>#N/A</v>
      </c>
      <c r="N551" t="e">
        <f t="shared" si="94"/>
        <v>#N/A</v>
      </c>
      <c r="O551" t="e">
        <f t="shared" si="94"/>
        <v>#N/A</v>
      </c>
      <c r="P551" t="e">
        <f t="shared" si="94"/>
        <v>#N/A</v>
      </c>
      <c r="Q551" t="e">
        <f t="shared" si="94"/>
        <v>#N/A</v>
      </c>
      <c r="R551" t="e">
        <f t="shared" si="94"/>
        <v>#N/A</v>
      </c>
      <c r="S551" t="e">
        <f t="shared" si="94"/>
        <v>#N/A</v>
      </c>
      <c r="T551" t="e">
        <f t="shared" si="94"/>
        <v>#N/A</v>
      </c>
      <c r="U551" t="e">
        <f t="shared" ref="F551:V566" si="95">U$4*(1+U$3)^(-($A551+52*(U$1-1)))</f>
        <v>#N/A</v>
      </c>
      <c r="V551" t="e">
        <f t="shared" si="95"/>
        <v>#N/A</v>
      </c>
      <c r="X551" t="e">
        <f t="shared" si="89"/>
        <v>#N/A</v>
      </c>
      <c r="Y551" t="e">
        <f t="shared" si="90"/>
        <v>#N/A</v>
      </c>
      <c r="Z551" t="e">
        <f t="shared" si="91"/>
        <v>#N/A</v>
      </c>
    </row>
    <row r="552" spans="1:26" x14ac:dyDescent="0.2">
      <c r="A552">
        <f t="shared" si="93"/>
        <v>7</v>
      </c>
      <c r="D552" t="e">
        <f t="shared" si="87"/>
        <v>#N/A</v>
      </c>
      <c r="E552" t="e">
        <f t="shared" si="88"/>
        <v>#N/A</v>
      </c>
      <c r="F552" t="e">
        <f t="shared" si="95"/>
        <v>#N/A</v>
      </c>
      <c r="G552" t="e">
        <f t="shared" si="95"/>
        <v>#N/A</v>
      </c>
      <c r="H552" t="e">
        <f t="shared" si="95"/>
        <v>#N/A</v>
      </c>
      <c r="I552" t="e">
        <f t="shared" si="95"/>
        <v>#N/A</v>
      </c>
      <c r="J552" t="e">
        <f t="shared" si="95"/>
        <v>#N/A</v>
      </c>
      <c r="K552" t="e">
        <f t="shared" si="95"/>
        <v>#N/A</v>
      </c>
      <c r="L552" t="e">
        <f t="shared" si="95"/>
        <v>#N/A</v>
      </c>
      <c r="M552" t="e">
        <f t="shared" si="95"/>
        <v>#N/A</v>
      </c>
      <c r="N552" t="e">
        <f t="shared" si="95"/>
        <v>#N/A</v>
      </c>
      <c r="O552" t="e">
        <f t="shared" si="95"/>
        <v>#N/A</v>
      </c>
      <c r="P552" t="e">
        <f t="shared" si="95"/>
        <v>#N/A</v>
      </c>
      <c r="Q552" t="e">
        <f t="shared" si="95"/>
        <v>#N/A</v>
      </c>
      <c r="R552" t="e">
        <f t="shared" si="95"/>
        <v>#N/A</v>
      </c>
      <c r="S552" t="e">
        <f t="shared" si="95"/>
        <v>#N/A</v>
      </c>
      <c r="T552" t="e">
        <f t="shared" si="95"/>
        <v>#N/A</v>
      </c>
      <c r="U552" t="e">
        <f t="shared" si="95"/>
        <v>#N/A</v>
      </c>
      <c r="V552" t="e">
        <f t="shared" si="95"/>
        <v>#N/A</v>
      </c>
      <c r="X552" t="e">
        <f t="shared" si="89"/>
        <v>#N/A</v>
      </c>
      <c r="Y552" t="e">
        <f t="shared" si="90"/>
        <v>#N/A</v>
      </c>
      <c r="Z552" t="e">
        <f t="shared" si="91"/>
        <v>#N/A</v>
      </c>
    </row>
    <row r="553" spans="1:26" x14ac:dyDescent="0.2">
      <c r="A553">
        <f t="shared" si="93"/>
        <v>7</v>
      </c>
      <c r="D553" t="e">
        <f t="shared" si="87"/>
        <v>#N/A</v>
      </c>
      <c r="E553" t="e">
        <f t="shared" si="88"/>
        <v>#N/A</v>
      </c>
      <c r="F553" t="e">
        <f t="shared" si="95"/>
        <v>#N/A</v>
      </c>
      <c r="G553" t="e">
        <f t="shared" si="95"/>
        <v>#N/A</v>
      </c>
      <c r="H553" t="e">
        <f t="shared" si="95"/>
        <v>#N/A</v>
      </c>
      <c r="I553" t="e">
        <f t="shared" si="95"/>
        <v>#N/A</v>
      </c>
      <c r="J553" t="e">
        <f t="shared" si="95"/>
        <v>#N/A</v>
      </c>
      <c r="K553" t="e">
        <f t="shared" si="95"/>
        <v>#N/A</v>
      </c>
      <c r="L553" t="e">
        <f t="shared" si="95"/>
        <v>#N/A</v>
      </c>
      <c r="M553" t="e">
        <f t="shared" si="95"/>
        <v>#N/A</v>
      </c>
      <c r="N553" t="e">
        <f t="shared" si="95"/>
        <v>#N/A</v>
      </c>
      <c r="O553" t="e">
        <f t="shared" si="95"/>
        <v>#N/A</v>
      </c>
      <c r="P553" t="e">
        <f t="shared" si="95"/>
        <v>#N/A</v>
      </c>
      <c r="Q553" t="e">
        <f t="shared" si="95"/>
        <v>#N/A</v>
      </c>
      <c r="R553" t="e">
        <f t="shared" si="95"/>
        <v>#N/A</v>
      </c>
      <c r="S553" t="e">
        <f t="shared" si="95"/>
        <v>#N/A</v>
      </c>
      <c r="T553" t="e">
        <f t="shared" si="95"/>
        <v>#N/A</v>
      </c>
      <c r="U553" t="e">
        <f t="shared" si="95"/>
        <v>#N/A</v>
      </c>
      <c r="V553" t="e">
        <f t="shared" si="95"/>
        <v>#N/A</v>
      </c>
      <c r="X553" t="e">
        <f t="shared" si="89"/>
        <v>#N/A</v>
      </c>
      <c r="Y553" t="e">
        <f t="shared" si="90"/>
        <v>#N/A</v>
      </c>
      <c r="Z553" t="e">
        <f t="shared" si="91"/>
        <v>#N/A</v>
      </c>
    </row>
    <row r="554" spans="1:26" x14ac:dyDescent="0.2">
      <c r="A554">
        <f t="shared" si="93"/>
        <v>7</v>
      </c>
      <c r="D554" t="e">
        <f t="shared" si="87"/>
        <v>#N/A</v>
      </c>
      <c r="E554" t="e">
        <f t="shared" si="88"/>
        <v>#N/A</v>
      </c>
      <c r="F554" t="e">
        <f t="shared" si="95"/>
        <v>#N/A</v>
      </c>
      <c r="G554" t="e">
        <f t="shared" si="95"/>
        <v>#N/A</v>
      </c>
      <c r="H554" t="e">
        <f t="shared" si="95"/>
        <v>#N/A</v>
      </c>
      <c r="I554" t="e">
        <f t="shared" si="95"/>
        <v>#N/A</v>
      </c>
      <c r="J554" t="e">
        <f t="shared" si="95"/>
        <v>#N/A</v>
      </c>
      <c r="K554" t="e">
        <f t="shared" si="95"/>
        <v>#N/A</v>
      </c>
      <c r="L554" t="e">
        <f t="shared" si="95"/>
        <v>#N/A</v>
      </c>
      <c r="M554" t="e">
        <f t="shared" si="95"/>
        <v>#N/A</v>
      </c>
      <c r="N554" t="e">
        <f t="shared" si="95"/>
        <v>#N/A</v>
      </c>
      <c r="O554" t="e">
        <f t="shared" si="95"/>
        <v>#N/A</v>
      </c>
      <c r="P554" t="e">
        <f t="shared" si="95"/>
        <v>#N/A</v>
      </c>
      <c r="Q554" t="e">
        <f t="shared" si="95"/>
        <v>#N/A</v>
      </c>
      <c r="R554" t="e">
        <f t="shared" si="95"/>
        <v>#N/A</v>
      </c>
      <c r="S554" t="e">
        <f t="shared" si="95"/>
        <v>#N/A</v>
      </c>
      <c r="T554" t="e">
        <f t="shared" si="95"/>
        <v>#N/A</v>
      </c>
      <c r="U554" t="e">
        <f t="shared" si="95"/>
        <v>#N/A</v>
      </c>
      <c r="V554" t="e">
        <f t="shared" si="95"/>
        <v>#N/A</v>
      </c>
      <c r="X554" t="e">
        <f t="shared" si="89"/>
        <v>#N/A</v>
      </c>
      <c r="Y554" t="e">
        <f t="shared" si="90"/>
        <v>#N/A</v>
      </c>
      <c r="Z554" t="e">
        <f t="shared" si="91"/>
        <v>#N/A</v>
      </c>
    </row>
    <row r="555" spans="1:26" x14ac:dyDescent="0.2">
      <c r="A555">
        <f t="shared" si="93"/>
        <v>7</v>
      </c>
      <c r="D555" t="e">
        <f t="shared" si="87"/>
        <v>#N/A</v>
      </c>
      <c r="E555" t="e">
        <f t="shared" si="88"/>
        <v>#N/A</v>
      </c>
      <c r="F555" t="e">
        <f t="shared" si="95"/>
        <v>#N/A</v>
      </c>
      <c r="G555" t="e">
        <f t="shared" si="95"/>
        <v>#N/A</v>
      </c>
      <c r="H555" t="e">
        <f t="shared" si="95"/>
        <v>#N/A</v>
      </c>
      <c r="I555" t="e">
        <f t="shared" si="95"/>
        <v>#N/A</v>
      </c>
      <c r="J555" t="e">
        <f t="shared" si="95"/>
        <v>#N/A</v>
      </c>
      <c r="K555" t="e">
        <f t="shared" si="95"/>
        <v>#N/A</v>
      </c>
      <c r="L555" t="e">
        <f t="shared" si="95"/>
        <v>#N/A</v>
      </c>
      <c r="M555" t="e">
        <f t="shared" si="95"/>
        <v>#N/A</v>
      </c>
      <c r="N555" t="e">
        <f t="shared" si="95"/>
        <v>#N/A</v>
      </c>
      <c r="O555" t="e">
        <f t="shared" si="95"/>
        <v>#N/A</v>
      </c>
      <c r="P555" t="e">
        <f t="shared" si="95"/>
        <v>#N/A</v>
      </c>
      <c r="Q555" t="e">
        <f t="shared" si="95"/>
        <v>#N/A</v>
      </c>
      <c r="R555" t="e">
        <f t="shared" si="95"/>
        <v>#N/A</v>
      </c>
      <c r="S555" t="e">
        <f t="shared" si="95"/>
        <v>#N/A</v>
      </c>
      <c r="T555" t="e">
        <f t="shared" si="95"/>
        <v>#N/A</v>
      </c>
      <c r="U555" t="e">
        <f t="shared" si="95"/>
        <v>#N/A</v>
      </c>
      <c r="V555" t="e">
        <f t="shared" si="95"/>
        <v>#N/A</v>
      </c>
      <c r="X555" t="e">
        <f t="shared" si="89"/>
        <v>#N/A</v>
      </c>
      <c r="Y555" t="e">
        <f t="shared" si="90"/>
        <v>#N/A</v>
      </c>
      <c r="Z555" t="e">
        <f t="shared" si="91"/>
        <v>#N/A</v>
      </c>
    </row>
    <row r="556" spans="1:26" x14ac:dyDescent="0.2">
      <c r="A556">
        <f t="shared" si="93"/>
        <v>7</v>
      </c>
      <c r="D556" t="e">
        <f t="shared" si="87"/>
        <v>#N/A</v>
      </c>
      <c r="E556" t="e">
        <f t="shared" si="88"/>
        <v>#N/A</v>
      </c>
      <c r="F556" t="e">
        <f t="shared" si="95"/>
        <v>#N/A</v>
      </c>
      <c r="G556" t="e">
        <f t="shared" si="95"/>
        <v>#N/A</v>
      </c>
      <c r="H556" t="e">
        <f t="shared" si="95"/>
        <v>#N/A</v>
      </c>
      <c r="I556" t="e">
        <f t="shared" si="95"/>
        <v>#N/A</v>
      </c>
      <c r="J556" t="e">
        <f t="shared" si="95"/>
        <v>#N/A</v>
      </c>
      <c r="K556" t="e">
        <f t="shared" si="95"/>
        <v>#N/A</v>
      </c>
      <c r="L556" t="e">
        <f t="shared" si="95"/>
        <v>#N/A</v>
      </c>
      <c r="M556" t="e">
        <f t="shared" si="95"/>
        <v>#N/A</v>
      </c>
      <c r="N556" t="e">
        <f t="shared" si="95"/>
        <v>#N/A</v>
      </c>
      <c r="O556" t="e">
        <f t="shared" si="95"/>
        <v>#N/A</v>
      </c>
      <c r="P556" t="e">
        <f t="shared" si="95"/>
        <v>#N/A</v>
      </c>
      <c r="Q556" t="e">
        <f t="shared" si="95"/>
        <v>#N/A</v>
      </c>
      <c r="R556" t="e">
        <f t="shared" si="95"/>
        <v>#N/A</v>
      </c>
      <c r="S556" t="e">
        <f t="shared" si="95"/>
        <v>#N/A</v>
      </c>
      <c r="T556" t="e">
        <f t="shared" si="95"/>
        <v>#N/A</v>
      </c>
      <c r="U556" t="e">
        <f t="shared" si="95"/>
        <v>#N/A</v>
      </c>
      <c r="V556" t="e">
        <f t="shared" si="95"/>
        <v>#N/A</v>
      </c>
      <c r="X556" t="e">
        <f t="shared" si="89"/>
        <v>#N/A</v>
      </c>
      <c r="Y556" t="e">
        <f t="shared" si="90"/>
        <v>#N/A</v>
      </c>
      <c r="Z556" t="e">
        <f t="shared" si="91"/>
        <v>#N/A</v>
      </c>
    </row>
    <row r="557" spans="1:26" x14ac:dyDescent="0.2">
      <c r="A557">
        <f t="shared" si="93"/>
        <v>7</v>
      </c>
      <c r="D557" t="e">
        <f t="shared" si="87"/>
        <v>#N/A</v>
      </c>
      <c r="E557" t="e">
        <f t="shared" si="88"/>
        <v>#N/A</v>
      </c>
      <c r="F557" t="e">
        <f t="shared" si="95"/>
        <v>#N/A</v>
      </c>
      <c r="G557" t="e">
        <f t="shared" si="95"/>
        <v>#N/A</v>
      </c>
      <c r="H557" t="e">
        <f t="shared" si="95"/>
        <v>#N/A</v>
      </c>
      <c r="I557" t="e">
        <f t="shared" si="95"/>
        <v>#N/A</v>
      </c>
      <c r="J557" t="e">
        <f t="shared" si="95"/>
        <v>#N/A</v>
      </c>
      <c r="K557" t="e">
        <f t="shared" si="95"/>
        <v>#N/A</v>
      </c>
      <c r="L557" t="e">
        <f t="shared" si="95"/>
        <v>#N/A</v>
      </c>
      <c r="M557" t="e">
        <f t="shared" si="95"/>
        <v>#N/A</v>
      </c>
      <c r="N557" t="e">
        <f t="shared" si="95"/>
        <v>#N/A</v>
      </c>
      <c r="O557" t="e">
        <f t="shared" si="95"/>
        <v>#N/A</v>
      </c>
      <c r="P557" t="e">
        <f t="shared" si="95"/>
        <v>#N/A</v>
      </c>
      <c r="Q557" t="e">
        <f t="shared" si="95"/>
        <v>#N/A</v>
      </c>
      <c r="R557" t="e">
        <f t="shared" si="95"/>
        <v>#N/A</v>
      </c>
      <c r="S557" t="e">
        <f t="shared" si="95"/>
        <v>#N/A</v>
      </c>
      <c r="T557" t="e">
        <f t="shared" si="95"/>
        <v>#N/A</v>
      </c>
      <c r="U557" t="e">
        <f t="shared" si="95"/>
        <v>#N/A</v>
      </c>
      <c r="V557" t="e">
        <f t="shared" si="95"/>
        <v>#N/A</v>
      </c>
      <c r="X557" t="e">
        <f t="shared" si="89"/>
        <v>#N/A</v>
      </c>
      <c r="Y557" t="e">
        <f t="shared" si="90"/>
        <v>#N/A</v>
      </c>
      <c r="Z557" t="e">
        <f t="shared" si="91"/>
        <v>#N/A</v>
      </c>
    </row>
    <row r="558" spans="1:26" x14ac:dyDescent="0.2">
      <c r="A558">
        <f t="shared" si="93"/>
        <v>7</v>
      </c>
      <c r="D558" t="e">
        <f t="shared" si="87"/>
        <v>#N/A</v>
      </c>
      <c r="E558" t="e">
        <f t="shared" si="88"/>
        <v>#N/A</v>
      </c>
      <c r="F558" t="e">
        <f t="shared" si="95"/>
        <v>#N/A</v>
      </c>
      <c r="G558" t="e">
        <f t="shared" si="95"/>
        <v>#N/A</v>
      </c>
      <c r="H558" t="e">
        <f t="shared" si="95"/>
        <v>#N/A</v>
      </c>
      <c r="I558" t="e">
        <f t="shared" si="95"/>
        <v>#N/A</v>
      </c>
      <c r="J558" t="e">
        <f t="shared" si="95"/>
        <v>#N/A</v>
      </c>
      <c r="K558" t="e">
        <f t="shared" si="95"/>
        <v>#N/A</v>
      </c>
      <c r="L558" t="e">
        <f t="shared" si="95"/>
        <v>#N/A</v>
      </c>
      <c r="M558" t="e">
        <f t="shared" si="95"/>
        <v>#N/A</v>
      </c>
      <c r="N558" t="e">
        <f t="shared" si="95"/>
        <v>#N/A</v>
      </c>
      <c r="O558" t="e">
        <f t="shared" si="95"/>
        <v>#N/A</v>
      </c>
      <c r="P558" t="e">
        <f t="shared" si="95"/>
        <v>#N/A</v>
      </c>
      <c r="Q558" t="e">
        <f t="shared" si="95"/>
        <v>#N/A</v>
      </c>
      <c r="R558" t="e">
        <f t="shared" si="95"/>
        <v>#N/A</v>
      </c>
      <c r="S558" t="e">
        <f t="shared" si="95"/>
        <v>#N/A</v>
      </c>
      <c r="T558" t="e">
        <f t="shared" si="95"/>
        <v>#N/A</v>
      </c>
      <c r="U558" t="e">
        <f t="shared" si="95"/>
        <v>#N/A</v>
      </c>
      <c r="V558" t="e">
        <f t="shared" si="95"/>
        <v>#N/A</v>
      </c>
      <c r="X558" t="e">
        <f t="shared" si="89"/>
        <v>#N/A</v>
      </c>
      <c r="Y558" t="e">
        <f t="shared" si="90"/>
        <v>#N/A</v>
      </c>
      <c r="Z558" t="e">
        <f t="shared" si="91"/>
        <v>#N/A</v>
      </c>
    </row>
    <row r="559" spans="1:26" x14ac:dyDescent="0.2">
      <c r="A559">
        <f t="shared" si="93"/>
        <v>6</v>
      </c>
      <c r="D559" t="e">
        <f t="shared" si="87"/>
        <v>#N/A</v>
      </c>
      <c r="E559" t="e">
        <f t="shared" si="88"/>
        <v>#N/A</v>
      </c>
      <c r="F559" t="e">
        <f t="shared" si="95"/>
        <v>#N/A</v>
      </c>
      <c r="G559" t="e">
        <f t="shared" si="95"/>
        <v>#N/A</v>
      </c>
      <c r="H559" t="e">
        <f t="shared" si="95"/>
        <v>#N/A</v>
      </c>
      <c r="I559" t="e">
        <f t="shared" si="95"/>
        <v>#N/A</v>
      </c>
      <c r="J559" t="e">
        <f t="shared" si="95"/>
        <v>#N/A</v>
      </c>
      <c r="K559" t="e">
        <f t="shared" si="95"/>
        <v>#N/A</v>
      </c>
      <c r="L559" t="e">
        <f t="shared" si="95"/>
        <v>#N/A</v>
      </c>
      <c r="M559" t="e">
        <f t="shared" si="95"/>
        <v>#N/A</v>
      </c>
      <c r="N559" t="e">
        <f t="shared" si="95"/>
        <v>#N/A</v>
      </c>
      <c r="O559" t="e">
        <f t="shared" si="95"/>
        <v>#N/A</v>
      </c>
      <c r="P559" t="e">
        <f t="shared" si="95"/>
        <v>#N/A</v>
      </c>
      <c r="Q559" t="e">
        <f t="shared" si="95"/>
        <v>#N/A</v>
      </c>
      <c r="R559" t="e">
        <f t="shared" si="95"/>
        <v>#N/A</v>
      </c>
      <c r="S559" t="e">
        <f t="shared" si="95"/>
        <v>#N/A</v>
      </c>
      <c r="T559" t="e">
        <f t="shared" si="95"/>
        <v>#N/A</v>
      </c>
      <c r="U559" t="e">
        <f t="shared" si="95"/>
        <v>#N/A</v>
      </c>
      <c r="V559" t="e">
        <f t="shared" si="95"/>
        <v>#N/A</v>
      </c>
      <c r="X559" t="e">
        <f t="shared" si="89"/>
        <v>#N/A</v>
      </c>
      <c r="Y559" t="e">
        <f t="shared" si="90"/>
        <v>#N/A</v>
      </c>
      <c r="Z559" t="e">
        <f t="shared" si="91"/>
        <v>#N/A</v>
      </c>
    </row>
    <row r="560" spans="1:26" x14ac:dyDescent="0.2">
      <c r="A560">
        <f t="shared" si="93"/>
        <v>6</v>
      </c>
      <c r="D560" t="e">
        <f t="shared" si="87"/>
        <v>#N/A</v>
      </c>
      <c r="E560" t="e">
        <f t="shared" si="88"/>
        <v>#N/A</v>
      </c>
      <c r="F560" t="e">
        <f t="shared" si="95"/>
        <v>#N/A</v>
      </c>
      <c r="G560" t="e">
        <f t="shared" si="95"/>
        <v>#N/A</v>
      </c>
      <c r="H560" t="e">
        <f t="shared" si="95"/>
        <v>#N/A</v>
      </c>
      <c r="I560" t="e">
        <f t="shared" si="95"/>
        <v>#N/A</v>
      </c>
      <c r="J560" t="e">
        <f t="shared" si="95"/>
        <v>#N/A</v>
      </c>
      <c r="K560" t="e">
        <f t="shared" si="95"/>
        <v>#N/A</v>
      </c>
      <c r="L560" t="e">
        <f t="shared" si="95"/>
        <v>#N/A</v>
      </c>
      <c r="M560" t="e">
        <f t="shared" si="95"/>
        <v>#N/A</v>
      </c>
      <c r="N560" t="e">
        <f t="shared" si="95"/>
        <v>#N/A</v>
      </c>
      <c r="O560" t="e">
        <f t="shared" si="95"/>
        <v>#N/A</v>
      </c>
      <c r="P560" t="e">
        <f t="shared" si="95"/>
        <v>#N/A</v>
      </c>
      <c r="Q560" t="e">
        <f t="shared" si="95"/>
        <v>#N/A</v>
      </c>
      <c r="R560" t="e">
        <f t="shared" si="95"/>
        <v>#N/A</v>
      </c>
      <c r="S560" t="e">
        <f t="shared" si="95"/>
        <v>#N/A</v>
      </c>
      <c r="T560" t="e">
        <f t="shared" si="95"/>
        <v>#N/A</v>
      </c>
      <c r="U560" t="e">
        <f t="shared" si="95"/>
        <v>#N/A</v>
      </c>
      <c r="V560" t="e">
        <f t="shared" si="95"/>
        <v>#N/A</v>
      </c>
      <c r="X560" t="e">
        <f t="shared" si="89"/>
        <v>#N/A</v>
      </c>
      <c r="Y560" t="e">
        <f t="shared" si="90"/>
        <v>#N/A</v>
      </c>
      <c r="Z560" t="e">
        <f t="shared" si="91"/>
        <v>#N/A</v>
      </c>
    </row>
    <row r="561" spans="1:26" x14ac:dyDescent="0.2">
      <c r="A561">
        <f t="shared" si="93"/>
        <v>6</v>
      </c>
      <c r="D561" t="e">
        <f t="shared" si="87"/>
        <v>#N/A</v>
      </c>
      <c r="E561" t="e">
        <f t="shared" si="88"/>
        <v>#N/A</v>
      </c>
      <c r="F561" t="e">
        <f t="shared" si="95"/>
        <v>#N/A</v>
      </c>
      <c r="G561" t="e">
        <f t="shared" si="95"/>
        <v>#N/A</v>
      </c>
      <c r="H561" t="e">
        <f t="shared" si="95"/>
        <v>#N/A</v>
      </c>
      <c r="I561" t="e">
        <f t="shared" si="95"/>
        <v>#N/A</v>
      </c>
      <c r="J561" t="e">
        <f t="shared" si="95"/>
        <v>#N/A</v>
      </c>
      <c r="K561" t="e">
        <f t="shared" si="95"/>
        <v>#N/A</v>
      </c>
      <c r="L561" t="e">
        <f t="shared" si="95"/>
        <v>#N/A</v>
      </c>
      <c r="M561" t="e">
        <f t="shared" si="95"/>
        <v>#N/A</v>
      </c>
      <c r="N561" t="e">
        <f t="shared" si="95"/>
        <v>#N/A</v>
      </c>
      <c r="O561" t="e">
        <f t="shared" si="95"/>
        <v>#N/A</v>
      </c>
      <c r="P561" t="e">
        <f t="shared" si="95"/>
        <v>#N/A</v>
      </c>
      <c r="Q561" t="e">
        <f t="shared" si="95"/>
        <v>#N/A</v>
      </c>
      <c r="R561" t="e">
        <f t="shared" si="95"/>
        <v>#N/A</v>
      </c>
      <c r="S561" t="e">
        <f t="shared" si="95"/>
        <v>#N/A</v>
      </c>
      <c r="T561" t="e">
        <f t="shared" si="95"/>
        <v>#N/A</v>
      </c>
      <c r="U561" t="e">
        <f t="shared" si="95"/>
        <v>#N/A</v>
      </c>
      <c r="V561" t="e">
        <f t="shared" si="95"/>
        <v>#N/A</v>
      </c>
      <c r="X561" t="e">
        <f t="shared" si="89"/>
        <v>#N/A</v>
      </c>
      <c r="Y561" t="e">
        <f t="shared" si="90"/>
        <v>#N/A</v>
      </c>
      <c r="Z561" t="e">
        <f t="shared" si="91"/>
        <v>#N/A</v>
      </c>
    </row>
    <row r="562" spans="1:26" x14ac:dyDescent="0.2">
      <c r="A562">
        <f t="shared" si="93"/>
        <v>6</v>
      </c>
      <c r="D562" t="e">
        <f t="shared" si="87"/>
        <v>#N/A</v>
      </c>
      <c r="E562" t="e">
        <f t="shared" si="88"/>
        <v>#N/A</v>
      </c>
      <c r="F562" t="e">
        <f t="shared" si="95"/>
        <v>#N/A</v>
      </c>
      <c r="G562" t="e">
        <f t="shared" si="95"/>
        <v>#N/A</v>
      </c>
      <c r="H562" t="e">
        <f t="shared" si="95"/>
        <v>#N/A</v>
      </c>
      <c r="I562" t="e">
        <f t="shared" si="95"/>
        <v>#N/A</v>
      </c>
      <c r="J562" t="e">
        <f t="shared" si="95"/>
        <v>#N/A</v>
      </c>
      <c r="K562" t="e">
        <f t="shared" si="95"/>
        <v>#N/A</v>
      </c>
      <c r="L562" t="e">
        <f t="shared" si="95"/>
        <v>#N/A</v>
      </c>
      <c r="M562" t="e">
        <f t="shared" si="95"/>
        <v>#N/A</v>
      </c>
      <c r="N562" t="e">
        <f t="shared" si="95"/>
        <v>#N/A</v>
      </c>
      <c r="O562" t="e">
        <f t="shared" si="95"/>
        <v>#N/A</v>
      </c>
      <c r="P562" t="e">
        <f t="shared" si="95"/>
        <v>#N/A</v>
      </c>
      <c r="Q562" t="e">
        <f t="shared" si="95"/>
        <v>#N/A</v>
      </c>
      <c r="R562" t="e">
        <f t="shared" si="95"/>
        <v>#N/A</v>
      </c>
      <c r="S562" t="e">
        <f t="shared" si="95"/>
        <v>#N/A</v>
      </c>
      <c r="T562" t="e">
        <f t="shared" si="95"/>
        <v>#N/A</v>
      </c>
      <c r="U562" t="e">
        <f t="shared" si="95"/>
        <v>#N/A</v>
      </c>
      <c r="V562" t="e">
        <f t="shared" si="95"/>
        <v>#N/A</v>
      </c>
      <c r="X562" t="e">
        <f t="shared" si="89"/>
        <v>#N/A</v>
      </c>
      <c r="Y562" t="e">
        <f t="shared" si="90"/>
        <v>#N/A</v>
      </c>
      <c r="Z562" t="e">
        <f t="shared" si="91"/>
        <v>#N/A</v>
      </c>
    </row>
    <row r="563" spans="1:26" x14ac:dyDescent="0.2">
      <c r="A563">
        <f t="shared" si="93"/>
        <v>6</v>
      </c>
      <c r="D563" t="e">
        <f t="shared" si="87"/>
        <v>#N/A</v>
      </c>
      <c r="E563" t="e">
        <f t="shared" si="88"/>
        <v>#N/A</v>
      </c>
      <c r="F563" t="e">
        <f t="shared" si="95"/>
        <v>#N/A</v>
      </c>
      <c r="G563" t="e">
        <f t="shared" si="95"/>
        <v>#N/A</v>
      </c>
      <c r="H563" t="e">
        <f t="shared" si="95"/>
        <v>#N/A</v>
      </c>
      <c r="I563" t="e">
        <f t="shared" si="95"/>
        <v>#N/A</v>
      </c>
      <c r="J563" t="e">
        <f t="shared" si="95"/>
        <v>#N/A</v>
      </c>
      <c r="K563" t="e">
        <f t="shared" si="95"/>
        <v>#N/A</v>
      </c>
      <c r="L563" t="e">
        <f t="shared" si="95"/>
        <v>#N/A</v>
      </c>
      <c r="M563" t="e">
        <f t="shared" si="95"/>
        <v>#N/A</v>
      </c>
      <c r="N563" t="e">
        <f t="shared" si="95"/>
        <v>#N/A</v>
      </c>
      <c r="O563" t="e">
        <f t="shared" si="95"/>
        <v>#N/A</v>
      </c>
      <c r="P563" t="e">
        <f t="shared" si="95"/>
        <v>#N/A</v>
      </c>
      <c r="Q563" t="e">
        <f t="shared" si="95"/>
        <v>#N/A</v>
      </c>
      <c r="R563" t="e">
        <f t="shared" si="95"/>
        <v>#N/A</v>
      </c>
      <c r="S563" t="e">
        <f t="shared" si="95"/>
        <v>#N/A</v>
      </c>
      <c r="T563" t="e">
        <f t="shared" si="95"/>
        <v>#N/A</v>
      </c>
      <c r="U563" t="e">
        <f t="shared" si="95"/>
        <v>#N/A</v>
      </c>
      <c r="V563" t="e">
        <f t="shared" si="95"/>
        <v>#N/A</v>
      </c>
      <c r="X563" t="e">
        <f t="shared" si="89"/>
        <v>#N/A</v>
      </c>
      <c r="Y563" t="e">
        <f t="shared" si="90"/>
        <v>#N/A</v>
      </c>
      <c r="Z563" t="e">
        <f t="shared" si="91"/>
        <v>#N/A</v>
      </c>
    </row>
    <row r="564" spans="1:26" x14ac:dyDescent="0.2">
      <c r="A564">
        <f t="shared" si="93"/>
        <v>6</v>
      </c>
      <c r="D564" t="e">
        <f t="shared" si="87"/>
        <v>#N/A</v>
      </c>
      <c r="E564" t="e">
        <f t="shared" si="88"/>
        <v>#N/A</v>
      </c>
      <c r="F564" t="e">
        <f t="shared" si="95"/>
        <v>#N/A</v>
      </c>
      <c r="G564" t="e">
        <f t="shared" si="95"/>
        <v>#N/A</v>
      </c>
      <c r="H564" t="e">
        <f t="shared" si="95"/>
        <v>#N/A</v>
      </c>
      <c r="I564" t="e">
        <f t="shared" si="95"/>
        <v>#N/A</v>
      </c>
      <c r="J564" t="e">
        <f t="shared" si="95"/>
        <v>#N/A</v>
      </c>
      <c r="K564" t="e">
        <f t="shared" si="95"/>
        <v>#N/A</v>
      </c>
      <c r="L564" t="e">
        <f t="shared" si="95"/>
        <v>#N/A</v>
      </c>
      <c r="M564" t="e">
        <f t="shared" si="95"/>
        <v>#N/A</v>
      </c>
      <c r="N564" t="e">
        <f t="shared" si="95"/>
        <v>#N/A</v>
      </c>
      <c r="O564" t="e">
        <f t="shared" si="95"/>
        <v>#N/A</v>
      </c>
      <c r="P564" t="e">
        <f t="shared" si="95"/>
        <v>#N/A</v>
      </c>
      <c r="Q564" t="e">
        <f t="shared" si="95"/>
        <v>#N/A</v>
      </c>
      <c r="R564" t="e">
        <f t="shared" si="95"/>
        <v>#N/A</v>
      </c>
      <c r="S564" t="e">
        <f t="shared" si="95"/>
        <v>#N/A</v>
      </c>
      <c r="T564" t="e">
        <f t="shared" si="95"/>
        <v>#N/A</v>
      </c>
      <c r="U564" t="e">
        <f t="shared" si="95"/>
        <v>#N/A</v>
      </c>
      <c r="V564" t="e">
        <f t="shared" si="95"/>
        <v>#N/A</v>
      </c>
      <c r="X564" t="e">
        <f t="shared" si="89"/>
        <v>#N/A</v>
      </c>
      <c r="Y564" t="e">
        <f t="shared" si="90"/>
        <v>#N/A</v>
      </c>
      <c r="Z564" t="e">
        <f t="shared" si="91"/>
        <v>#N/A</v>
      </c>
    </row>
    <row r="565" spans="1:26" x14ac:dyDescent="0.2">
      <c r="A565">
        <f t="shared" si="93"/>
        <v>6</v>
      </c>
      <c r="D565" t="e">
        <f t="shared" si="87"/>
        <v>#N/A</v>
      </c>
      <c r="E565" t="e">
        <f t="shared" si="88"/>
        <v>#N/A</v>
      </c>
      <c r="F565" t="e">
        <f t="shared" si="95"/>
        <v>#N/A</v>
      </c>
      <c r="G565" t="e">
        <f t="shared" si="95"/>
        <v>#N/A</v>
      </c>
      <c r="H565" t="e">
        <f t="shared" si="95"/>
        <v>#N/A</v>
      </c>
      <c r="I565" t="e">
        <f t="shared" si="95"/>
        <v>#N/A</v>
      </c>
      <c r="J565" t="e">
        <f t="shared" si="95"/>
        <v>#N/A</v>
      </c>
      <c r="K565" t="e">
        <f t="shared" si="95"/>
        <v>#N/A</v>
      </c>
      <c r="L565" t="e">
        <f t="shared" si="95"/>
        <v>#N/A</v>
      </c>
      <c r="M565" t="e">
        <f t="shared" si="95"/>
        <v>#N/A</v>
      </c>
      <c r="N565" t="e">
        <f t="shared" si="95"/>
        <v>#N/A</v>
      </c>
      <c r="O565" t="e">
        <f t="shared" si="95"/>
        <v>#N/A</v>
      </c>
      <c r="P565" t="e">
        <f t="shared" si="95"/>
        <v>#N/A</v>
      </c>
      <c r="Q565" t="e">
        <f t="shared" si="95"/>
        <v>#N/A</v>
      </c>
      <c r="R565" t="e">
        <f t="shared" si="95"/>
        <v>#N/A</v>
      </c>
      <c r="S565" t="e">
        <f t="shared" si="95"/>
        <v>#N/A</v>
      </c>
      <c r="T565" t="e">
        <f t="shared" si="95"/>
        <v>#N/A</v>
      </c>
      <c r="U565" t="e">
        <f t="shared" si="95"/>
        <v>#N/A</v>
      </c>
      <c r="V565" t="e">
        <f t="shared" si="95"/>
        <v>#N/A</v>
      </c>
      <c r="X565" t="e">
        <f t="shared" si="89"/>
        <v>#N/A</v>
      </c>
      <c r="Y565" t="e">
        <f t="shared" si="90"/>
        <v>#N/A</v>
      </c>
      <c r="Z565" t="e">
        <f t="shared" si="91"/>
        <v>#N/A</v>
      </c>
    </row>
    <row r="566" spans="1:26" x14ac:dyDescent="0.2">
      <c r="A566">
        <f t="shared" si="93"/>
        <v>6</v>
      </c>
      <c r="D566" t="e">
        <f t="shared" si="87"/>
        <v>#N/A</v>
      </c>
      <c r="E566" t="e">
        <f t="shared" si="88"/>
        <v>#N/A</v>
      </c>
      <c r="F566" t="e">
        <f t="shared" si="95"/>
        <v>#N/A</v>
      </c>
      <c r="G566" t="e">
        <f t="shared" si="95"/>
        <v>#N/A</v>
      </c>
      <c r="H566" t="e">
        <f t="shared" si="95"/>
        <v>#N/A</v>
      </c>
      <c r="I566" t="e">
        <f t="shared" si="95"/>
        <v>#N/A</v>
      </c>
      <c r="J566" t="e">
        <f t="shared" si="95"/>
        <v>#N/A</v>
      </c>
      <c r="K566" t="e">
        <f t="shared" si="95"/>
        <v>#N/A</v>
      </c>
      <c r="L566" t="e">
        <f t="shared" si="95"/>
        <v>#N/A</v>
      </c>
      <c r="M566" t="e">
        <f t="shared" si="95"/>
        <v>#N/A</v>
      </c>
      <c r="N566" t="e">
        <f t="shared" si="95"/>
        <v>#N/A</v>
      </c>
      <c r="O566" t="e">
        <f t="shared" si="95"/>
        <v>#N/A</v>
      </c>
      <c r="P566" t="e">
        <f t="shared" si="95"/>
        <v>#N/A</v>
      </c>
      <c r="Q566" t="e">
        <f t="shared" si="95"/>
        <v>#N/A</v>
      </c>
      <c r="R566" t="e">
        <f t="shared" si="95"/>
        <v>#N/A</v>
      </c>
      <c r="S566" t="e">
        <f t="shared" si="95"/>
        <v>#N/A</v>
      </c>
      <c r="T566" t="e">
        <f t="shared" si="95"/>
        <v>#N/A</v>
      </c>
      <c r="U566" t="e">
        <f t="shared" ref="F566:V581" si="96">U$4*(1+U$3)^(-($A566+52*(U$1-1)))</f>
        <v>#N/A</v>
      </c>
      <c r="V566" t="e">
        <f t="shared" si="96"/>
        <v>#N/A</v>
      </c>
      <c r="X566" t="e">
        <f t="shared" si="89"/>
        <v>#N/A</v>
      </c>
      <c r="Y566" t="e">
        <f t="shared" si="90"/>
        <v>#N/A</v>
      </c>
      <c r="Z566" t="e">
        <f t="shared" si="91"/>
        <v>#N/A</v>
      </c>
    </row>
    <row r="567" spans="1:26" x14ac:dyDescent="0.2">
      <c r="A567">
        <f t="shared" si="93"/>
        <v>6</v>
      </c>
      <c r="D567" t="e">
        <f t="shared" si="87"/>
        <v>#N/A</v>
      </c>
      <c r="E567" t="e">
        <f t="shared" si="88"/>
        <v>#N/A</v>
      </c>
      <c r="F567" t="e">
        <f t="shared" si="96"/>
        <v>#N/A</v>
      </c>
      <c r="G567" t="e">
        <f t="shared" si="96"/>
        <v>#N/A</v>
      </c>
      <c r="H567" t="e">
        <f t="shared" si="96"/>
        <v>#N/A</v>
      </c>
      <c r="I567" t="e">
        <f t="shared" si="96"/>
        <v>#N/A</v>
      </c>
      <c r="J567" t="e">
        <f t="shared" si="96"/>
        <v>#N/A</v>
      </c>
      <c r="K567" t="e">
        <f t="shared" si="96"/>
        <v>#N/A</v>
      </c>
      <c r="L567" t="e">
        <f t="shared" si="96"/>
        <v>#N/A</v>
      </c>
      <c r="M567" t="e">
        <f t="shared" si="96"/>
        <v>#N/A</v>
      </c>
      <c r="N567" t="e">
        <f t="shared" si="96"/>
        <v>#N/A</v>
      </c>
      <c r="O567" t="e">
        <f t="shared" si="96"/>
        <v>#N/A</v>
      </c>
      <c r="P567" t="e">
        <f t="shared" si="96"/>
        <v>#N/A</v>
      </c>
      <c r="Q567" t="e">
        <f t="shared" si="96"/>
        <v>#N/A</v>
      </c>
      <c r="R567" t="e">
        <f t="shared" si="96"/>
        <v>#N/A</v>
      </c>
      <c r="S567" t="e">
        <f t="shared" si="96"/>
        <v>#N/A</v>
      </c>
      <c r="T567" t="e">
        <f t="shared" si="96"/>
        <v>#N/A</v>
      </c>
      <c r="U567" t="e">
        <f t="shared" si="96"/>
        <v>#N/A</v>
      </c>
      <c r="V567" t="e">
        <f t="shared" si="96"/>
        <v>#N/A</v>
      </c>
      <c r="X567" t="e">
        <f t="shared" si="89"/>
        <v>#N/A</v>
      </c>
      <c r="Y567" t="e">
        <f t="shared" si="90"/>
        <v>#N/A</v>
      </c>
      <c r="Z567" t="e">
        <f t="shared" si="91"/>
        <v>#N/A</v>
      </c>
    </row>
    <row r="568" spans="1:26" x14ac:dyDescent="0.2">
      <c r="A568">
        <f t="shared" si="93"/>
        <v>6</v>
      </c>
      <c r="D568" t="e">
        <f t="shared" si="87"/>
        <v>#N/A</v>
      </c>
      <c r="E568" t="e">
        <f t="shared" si="88"/>
        <v>#N/A</v>
      </c>
      <c r="F568" t="e">
        <f t="shared" si="96"/>
        <v>#N/A</v>
      </c>
      <c r="G568" t="e">
        <f t="shared" si="96"/>
        <v>#N/A</v>
      </c>
      <c r="H568" t="e">
        <f t="shared" si="96"/>
        <v>#N/A</v>
      </c>
      <c r="I568" t="e">
        <f t="shared" si="96"/>
        <v>#N/A</v>
      </c>
      <c r="J568" t="e">
        <f t="shared" si="96"/>
        <v>#N/A</v>
      </c>
      <c r="K568" t="e">
        <f t="shared" si="96"/>
        <v>#N/A</v>
      </c>
      <c r="L568" t="e">
        <f t="shared" si="96"/>
        <v>#N/A</v>
      </c>
      <c r="M568" t="e">
        <f t="shared" si="96"/>
        <v>#N/A</v>
      </c>
      <c r="N568" t="e">
        <f t="shared" si="96"/>
        <v>#N/A</v>
      </c>
      <c r="O568" t="e">
        <f t="shared" si="96"/>
        <v>#N/A</v>
      </c>
      <c r="P568" t="e">
        <f t="shared" si="96"/>
        <v>#N/A</v>
      </c>
      <c r="Q568" t="e">
        <f t="shared" si="96"/>
        <v>#N/A</v>
      </c>
      <c r="R568" t="e">
        <f t="shared" si="96"/>
        <v>#N/A</v>
      </c>
      <c r="S568" t="e">
        <f t="shared" si="96"/>
        <v>#N/A</v>
      </c>
      <c r="T568" t="e">
        <f t="shared" si="96"/>
        <v>#N/A</v>
      </c>
      <c r="U568" t="e">
        <f t="shared" si="96"/>
        <v>#N/A</v>
      </c>
      <c r="V568" t="e">
        <f t="shared" si="96"/>
        <v>#N/A</v>
      </c>
      <c r="X568" t="e">
        <f t="shared" si="89"/>
        <v>#N/A</v>
      </c>
      <c r="Y568" t="e">
        <f t="shared" si="90"/>
        <v>#N/A</v>
      </c>
      <c r="Z568" t="e">
        <f t="shared" si="91"/>
        <v>#N/A</v>
      </c>
    </row>
    <row r="569" spans="1:26" x14ac:dyDescent="0.2">
      <c r="A569">
        <f t="shared" si="93"/>
        <v>6</v>
      </c>
      <c r="D569" t="e">
        <f t="shared" si="87"/>
        <v>#N/A</v>
      </c>
      <c r="E569" t="e">
        <f t="shared" si="88"/>
        <v>#N/A</v>
      </c>
      <c r="F569" t="e">
        <f t="shared" si="96"/>
        <v>#N/A</v>
      </c>
      <c r="G569" t="e">
        <f t="shared" si="96"/>
        <v>#N/A</v>
      </c>
      <c r="H569" t="e">
        <f t="shared" si="96"/>
        <v>#N/A</v>
      </c>
      <c r="I569" t="e">
        <f t="shared" si="96"/>
        <v>#N/A</v>
      </c>
      <c r="J569" t="e">
        <f t="shared" si="96"/>
        <v>#N/A</v>
      </c>
      <c r="K569" t="e">
        <f t="shared" si="96"/>
        <v>#N/A</v>
      </c>
      <c r="L569" t="e">
        <f t="shared" si="96"/>
        <v>#N/A</v>
      </c>
      <c r="M569" t="e">
        <f t="shared" si="96"/>
        <v>#N/A</v>
      </c>
      <c r="N569" t="e">
        <f t="shared" si="96"/>
        <v>#N/A</v>
      </c>
      <c r="O569" t="e">
        <f t="shared" si="96"/>
        <v>#N/A</v>
      </c>
      <c r="P569" t="e">
        <f t="shared" si="96"/>
        <v>#N/A</v>
      </c>
      <c r="Q569" t="e">
        <f t="shared" si="96"/>
        <v>#N/A</v>
      </c>
      <c r="R569" t="e">
        <f t="shared" si="96"/>
        <v>#N/A</v>
      </c>
      <c r="S569" t="e">
        <f t="shared" si="96"/>
        <v>#N/A</v>
      </c>
      <c r="T569" t="e">
        <f t="shared" si="96"/>
        <v>#N/A</v>
      </c>
      <c r="U569" t="e">
        <f t="shared" si="96"/>
        <v>#N/A</v>
      </c>
      <c r="V569" t="e">
        <f t="shared" si="96"/>
        <v>#N/A</v>
      </c>
      <c r="X569" t="e">
        <f t="shared" si="89"/>
        <v>#N/A</v>
      </c>
      <c r="Y569" t="e">
        <f t="shared" si="90"/>
        <v>#N/A</v>
      </c>
      <c r="Z569" t="e">
        <f t="shared" si="91"/>
        <v>#N/A</v>
      </c>
    </row>
    <row r="570" spans="1:26" x14ac:dyDescent="0.2">
      <c r="A570">
        <f t="shared" si="93"/>
        <v>6</v>
      </c>
      <c r="D570" t="e">
        <f t="shared" si="87"/>
        <v>#N/A</v>
      </c>
      <c r="E570" t="e">
        <f t="shared" si="88"/>
        <v>#N/A</v>
      </c>
      <c r="F570" t="e">
        <f t="shared" si="96"/>
        <v>#N/A</v>
      </c>
      <c r="G570" t="e">
        <f t="shared" si="96"/>
        <v>#N/A</v>
      </c>
      <c r="H570" t="e">
        <f t="shared" si="96"/>
        <v>#N/A</v>
      </c>
      <c r="I570" t="e">
        <f t="shared" si="96"/>
        <v>#N/A</v>
      </c>
      <c r="J570" t="e">
        <f t="shared" si="96"/>
        <v>#N/A</v>
      </c>
      <c r="K570" t="e">
        <f t="shared" si="96"/>
        <v>#N/A</v>
      </c>
      <c r="L570" t="e">
        <f t="shared" si="96"/>
        <v>#N/A</v>
      </c>
      <c r="M570" t="e">
        <f t="shared" si="96"/>
        <v>#N/A</v>
      </c>
      <c r="N570" t="e">
        <f t="shared" si="96"/>
        <v>#N/A</v>
      </c>
      <c r="O570" t="e">
        <f t="shared" si="96"/>
        <v>#N/A</v>
      </c>
      <c r="P570" t="e">
        <f t="shared" si="96"/>
        <v>#N/A</v>
      </c>
      <c r="Q570" t="e">
        <f t="shared" si="96"/>
        <v>#N/A</v>
      </c>
      <c r="R570" t="e">
        <f t="shared" si="96"/>
        <v>#N/A</v>
      </c>
      <c r="S570" t="e">
        <f t="shared" si="96"/>
        <v>#N/A</v>
      </c>
      <c r="T570" t="e">
        <f t="shared" si="96"/>
        <v>#N/A</v>
      </c>
      <c r="U570" t="e">
        <f t="shared" si="96"/>
        <v>#N/A</v>
      </c>
      <c r="V570" t="e">
        <f t="shared" si="96"/>
        <v>#N/A</v>
      </c>
      <c r="X570" t="e">
        <f t="shared" si="89"/>
        <v>#N/A</v>
      </c>
      <c r="Y570" t="e">
        <f t="shared" si="90"/>
        <v>#N/A</v>
      </c>
      <c r="Z570" t="e">
        <f t="shared" si="91"/>
        <v>#N/A</v>
      </c>
    </row>
    <row r="571" spans="1:26" x14ac:dyDescent="0.2">
      <c r="A571">
        <f t="shared" si="93"/>
        <v>5</v>
      </c>
      <c r="D571" t="e">
        <f t="shared" si="87"/>
        <v>#N/A</v>
      </c>
      <c r="E571" t="e">
        <f t="shared" si="88"/>
        <v>#N/A</v>
      </c>
      <c r="F571" t="e">
        <f t="shared" si="96"/>
        <v>#N/A</v>
      </c>
      <c r="G571" t="e">
        <f t="shared" si="96"/>
        <v>#N/A</v>
      </c>
      <c r="H571" t="e">
        <f t="shared" si="96"/>
        <v>#N/A</v>
      </c>
      <c r="I571" t="e">
        <f t="shared" si="96"/>
        <v>#N/A</v>
      </c>
      <c r="J571" t="e">
        <f t="shared" si="96"/>
        <v>#N/A</v>
      </c>
      <c r="K571" t="e">
        <f t="shared" si="96"/>
        <v>#N/A</v>
      </c>
      <c r="L571" t="e">
        <f t="shared" si="96"/>
        <v>#N/A</v>
      </c>
      <c r="M571" t="e">
        <f t="shared" si="96"/>
        <v>#N/A</v>
      </c>
      <c r="N571" t="e">
        <f t="shared" si="96"/>
        <v>#N/A</v>
      </c>
      <c r="O571" t="e">
        <f t="shared" si="96"/>
        <v>#N/A</v>
      </c>
      <c r="P571" t="e">
        <f t="shared" si="96"/>
        <v>#N/A</v>
      </c>
      <c r="Q571" t="e">
        <f t="shared" si="96"/>
        <v>#N/A</v>
      </c>
      <c r="R571" t="e">
        <f t="shared" si="96"/>
        <v>#N/A</v>
      </c>
      <c r="S571" t="e">
        <f t="shared" si="96"/>
        <v>#N/A</v>
      </c>
      <c r="T571" t="e">
        <f t="shared" si="96"/>
        <v>#N/A</v>
      </c>
      <c r="U571" t="e">
        <f t="shared" si="96"/>
        <v>#N/A</v>
      </c>
      <c r="V571" t="e">
        <f t="shared" si="96"/>
        <v>#N/A</v>
      </c>
      <c r="X571" t="e">
        <f t="shared" si="89"/>
        <v>#N/A</v>
      </c>
      <c r="Y571" t="e">
        <f t="shared" si="90"/>
        <v>#N/A</v>
      </c>
      <c r="Z571" t="e">
        <f t="shared" si="91"/>
        <v>#N/A</v>
      </c>
    </row>
    <row r="572" spans="1:26" x14ac:dyDescent="0.2">
      <c r="A572">
        <f t="shared" si="93"/>
        <v>5</v>
      </c>
      <c r="D572" t="e">
        <f t="shared" si="87"/>
        <v>#N/A</v>
      </c>
      <c r="E572" t="e">
        <f t="shared" si="88"/>
        <v>#N/A</v>
      </c>
      <c r="F572" t="e">
        <f t="shared" si="96"/>
        <v>#N/A</v>
      </c>
      <c r="G572" t="e">
        <f t="shared" si="96"/>
        <v>#N/A</v>
      </c>
      <c r="H572" t="e">
        <f t="shared" si="96"/>
        <v>#N/A</v>
      </c>
      <c r="I572" t="e">
        <f t="shared" si="96"/>
        <v>#N/A</v>
      </c>
      <c r="J572" t="e">
        <f t="shared" si="96"/>
        <v>#N/A</v>
      </c>
      <c r="K572" t="e">
        <f t="shared" si="96"/>
        <v>#N/A</v>
      </c>
      <c r="L572" t="e">
        <f t="shared" si="96"/>
        <v>#N/A</v>
      </c>
      <c r="M572" t="e">
        <f t="shared" si="96"/>
        <v>#N/A</v>
      </c>
      <c r="N572" t="e">
        <f t="shared" si="96"/>
        <v>#N/A</v>
      </c>
      <c r="O572" t="e">
        <f t="shared" si="96"/>
        <v>#N/A</v>
      </c>
      <c r="P572" t="e">
        <f t="shared" si="96"/>
        <v>#N/A</v>
      </c>
      <c r="Q572" t="e">
        <f t="shared" si="96"/>
        <v>#N/A</v>
      </c>
      <c r="R572" t="e">
        <f t="shared" si="96"/>
        <v>#N/A</v>
      </c>
      <c r="S572" t="e">
        <f t="shared" si="96"/>
        <v>#N/A</v>
      </c>
      <c r="T572" t="e">
        <f t="shared" si="96"/>
        <v>#N/A</v>
      </c>
      <c r="U572" t="e">
        <f t="shared" si="96"/>
        <v>#N/A</v>
      </c>
      <c r="V572" t="e">
        <f t="shared" si="96"/>
        <v>#N/A</v>
      </c>
      <c r="X572" t="e">
        <f t="shared" si="89"/>
        <v>#N/A</v>
      </c>
      <c r="Y572" t="e">
        <f t="shared" si="90"/>
        <v>#N/A</v>
      </c>
      <c r="Z572" t="e">
        <f t="shared" si="91"/>
        <v>#N/A</v>
      </c>
    </row>
    <row r="573" spans="1:26" x14ac:dyDescent="0.2">
      <c r="A573">
        <f t="shared" si="93"/>
        <v>5</v>
      </c>
      <c r="D573" t="e">
        <f t="shared" si="87"/>
        <v>#N/A</v>
      </c>
      <c r="E573" t="e">
        <f t="shared" si="88"/>
        <v>#N/A</v>
      </c>
      <c r="F573" t="e">
        <f t="shared" si="96"/>
        <v>#N/A</v>
      </c>
      <c r="G573" t="e">
        <f t="shared" si="96"/>
        <v>#N/A</v>
      </c>
      <c r="H573" t="e">
        <f t="shared" si="96"/>
        <v>#N/A</v>
      </c>
      <c r="I573" t="e">
        <f t="shared" si="96"/>
        <v>#N/A</v>
      </c>
      <c r="J573" t="e">
        <f t="shared" si="96"/>
        <v>#N/A</v>
      </c>
      <c r="K573" t="e">
        <f t="shared" si="96"/>
        <v>#N/A</v>
      </c>
      <c r="L573" t="e">
        <f t="shared" si="96"/>
        <v>#N/A</v>
      </c>
      <c r="M573" t="e">
        <f t="shared" si="96"/>
        <v>#N/A</v>
      </c>
      <c r="N573" t="e">
        <f t="shared" si="96"/>
        <v>#N/A</v>
      </c>
      <c r="O573" t="e">
        <f t="shared" si="96"/>
        <v>#N/A</v>
      </c>
      <c r="P573" t="e">
        <f t="shared" si="96"/>
        <v>#N/A</v>
      </c>
      <c r="Q573" t="e">
        <f t="shared" si="96"/>
        <v>#N/A</v>
      </c>
      <c r="R573" t="e">
        <f t="shared" si="96"/>
        <v>#N/A</v>
      </c>
      <c r="S573" t="e">
        <f t="shared" si="96"/>
        <v>#N/A</v>
      </c>
      <c r="T573" t="e">
        <f t="shared" si="96"/>
        <v>#N/A</v>
      </c>
      <c r="U573" t="e">
        <f t="shared" si="96"/>
        <v>#N/A</v>
      </c>
      <c r="V573" t="e">
        <f t="shared" si="96"/>
        <v>#N/A</v>
      </c>
      <c r="X573" t="e">
        <f t="shared" si="89"/>
        <v>#N/A</v>
      </c>
      <c r="Y573" t="e">
        <f t="shared" si="90"/>
        <v>#N/A</v>
      </c>
      <c r="Z573" t="e">
        <f t="shared" si="91"/>
        <v>#N/A</v>
      </c>
    </row>
    <row r="574" spans="1:26" x14ac:dyDescent="0.2">
      <c r="A574">
        <f t="shared" si="93"/>
        <v>5</v>
      </c>
      <c r="D574" t="e">
        <f t="shared" si="87"/>
        <v>#N/A</v>
      </c>
      <c r="E574" t="e">
        <f t="shared" si="88"/>
        <v>#N/A</v>
      </c>
      <c r="F574" t="e">
        <f t="shared" si="96"/>
        <v>#N/A</v>
      </c>
      <c r="G574" t="e">
        <f t="shared" si="96"/>
        <v>#N/A</v>
      </c>
      <c r="H574" t="e">
        <f t="shared" si="96"/>
        <v>#N/A</v>
      </c>
      <c r="I574" t="e">
        <f t="shared" si="96"/>
        <v>#N/A</v>
      </c>
      <c r="J574" t="e">
        <f t="shared" si="96"/>
        <v>#N/A</v>
      </c>
      <c r="K574" t="e">
        <f t="shared" si="96"/>
        <v>#N/A</v>
      </c>
      <c r="L574" t="e">
        <f t="shared" si="96"/>
        <v>#N/A</v>
      </c>
      <c r="M574" t="e">
        <f t="shared" si="96"/>
        <v>#N/A</v>
      </c>
      <c r="N574" t="e">
        <f t="shared" si="96"/>
        <v>#N/A</v>
      </c>
      <c r="O574" t="e">
        <f t="shared" si="96"/>
        <v>#N/A</v>
      </c>
      <c r="P574" t="e">
        <f t="shared" si="96"/>
        <v>#N/A</v>
      </c>
      <c r="Q574" t="e">
        <f t="shared" si="96"/>
        <v>#N/A</v>
      </c>
      <c r="R574" t="e">
        <f t="shared" si="96"/>
        <v>#N/A</v>
      </c>
      <c r="S574" t="e">
        <f t="shared" si="96"/>
        <v>#N/A</v>
      </c>
      <c r="T574" t="e">
        <f t="shared" si="96"/>
        <v>#N/A</v>
      </c>
      <c r="U574" t="e">
        <f t="shared" si="96"/>
        <v>#N/A</v>
      </c>
      <c r="V574" t="e">
        <f t="shared" si="96"/>
        <v>#N/A</v>
      </c>
      <c r="X574" t="e">
        <f t="shared" si="89"/>
        <v>#N/A</v>
      </c>
      <c r="Y574" t="e">
        <f t="shared" si="90"/>
        <v>#N/A</v>
      </c>
      <c r="Z574" t="e">
        <f t="shared" si="91"/>
        <v>#N/A</v>
      </c>
    </row>
    <row r="575" spans="1:26" x14ac:dyDescent="0.2">
      <c r="A575">
        <f t="shared" si="93"/>
        <v>5</v>
      </c>
      <c r="D575" t="e">
        <f t="shared" si="87"/>
        <v>#N/A</v>
      </c>
      <c r="E575" t="e">
        <f t="shared" si="88"/>
        <v>#N/A</v>
      </c>
      <c r="F575" t="e">
        <f t="shared" si="96"/>
        <v>#N/A</v>
      </c>
      <c r="G575" t="e">
        <f t="shared" si="96"/>
        <v>#N/A</v>
      </c>
      <c r="H575" t="e">
        <f t="shared" si="96"/>
        <v>#N/A</v>
      </c>
      <c r="I575" t="e">
        <f t="shared" si="96"/>
        <v>#N/A</v>
      </c>
      <c r="J575" t="e">
        <f t="shared" si="96"/>
        <v>#N/A</v>
      </c>
      <c r="K575" t="e">
        <f t="shared" si="96"/>
        <v>#N/A</v>
      </c>
      <c r="L575" t="e">
        <f t="shared" si="96"/>
        <v>#N/A</v>
      </c>
      <c r="M575" t="e">
        <f t="shared" si="96"/>
        <v>#N/A</v>
      </c>
      <c r="N575" t="e">
        <f t="shared" si="96"/>
        <v>#N/A</v>
      </c>
      <c r="O575" t="e">
        <f t="shared" si="96"/>
        <v>#N/A</v>
      </c>
      <c r="P575" t="e">
        <f t="shared" si="96"/>
        <v>#N/A</v>
      </c>
      <c r="Q575" t="e">
        <f t="shared" si="96"/>
        <v>#N/A</v>
      </c>
      <c r="R575" t="e">
        <f t="shared" si="96"/>
        <v>#N/A</v>
      </c>
      <c r="S575" t="e">
        <f t="shared" si="96"/>
        <v>#N/A</v>
      </c>
      <c r="T575" t="e">
        <f t="shared" si="96"/>
        <v>#N/A</v>
      </c>
      <c r="U575" t="e">
        <f t="shared" si="96"/>
        <v>#N/A</v>
      </c>
      <c r="V575" t="e">
        <f t="shared" si="96"/>
        <v>#N/A</v>
      </c>
      <c r="X575" t="e">
        <f t="shared" si="89"/>
        <v>#N/A</v>
      </c>
      <c r="Y575" t="e">
        <f t="shared" si="90"/>
        <v>#N/A</v>
      </c>
      <c r="Z575" t="e">
        <f t="shared" si="91"/>
        <v>#N/A</v>
      </c>
    </row>
    <row r="576" spans="1:26" x14ac:dyDescent="0.2">
      <c r="A576">
        <f t="shared" si="93"/>
        <v>5</v>
      </c>
      <c r="D576" t="e">
        <f t="shared" si="87"/>
        <v>#N/A</v>
      </c>
      <c r="E576" t="e">
        <f t="shared" si="88"/>
        <v>#N/A</v>
      </c>
      <c r="F576" t="e">
        <f t="shared" si="96"/>
        <v>#N/A</v>
      </c>
      <c r="G576" t="e">
        <f t="shared" si="96"/>
        <v>#N/A</v>
      </c>
      <c r="H576" t="e">
        <f t="shared" si="96"/>
        <v>#N/A</v>
      </c>
      <c r="I576" t="e">
        <f t="shared" si="96"/>
        <v>#N/A</v>
      </c>
      <c r="J576" t="e">
        <f t="shared" si="96"/>
        <v>#N/A</v>
      </c>
      <c r="K576" t="e">
        <f t="shared" si="96"/>
        <v>#N/A</v>
      </c>
      <c r="L576" t="e">
        <f t="shared" si="96"/>
        <v>#N/A</v>
      </c>
      <c r="M576" t="e">
        <f t="shared" si="96"/>
        <v>#N/A</v>
      </c>
      <c r="N576" t="e">
        <f t="shared" si="96"/>
        <v>#N/A</v>
      </c>
      <c r="O576" t="e">
        <f t="shared" si="96"/>
        <v>#N/A</v>
      </c>
      <c r="P576" t="e">
        <f t="shared" si="96"/>
        <v>#N/A</v>
      </c>
      <c r="Q576" t="e">
        <f t="shared" si="96"/>
        <v>#N/A</v>
      </c>
      <c r="R576" t="e">
        <f t="shared" si="96"/>
        <v>#N/A</v>
      </c>
      <c r="S576" t="e">
        <f t="shared" si="96"/>
        <v>#N/A</v>
      </c>
      <c r="T576" t="e">
        <f t="shared" si="96"/>
        <v>#N/A</v>
      </c>
      <c r="U576" t="e">
        <f t="shared" si="96"/>
        <v>#N/A</v>
      </c>
      <c r="V576" t="e">
        <f t="shared" si="96"/>
        <v>#N/A</v>
      </c>
      <c r="X576" t="e">
        <f t="shared" si="89"/>
        <v>#N/A</v>
      </c>
      <c r="Y576" t="e">
        <f t="shared" si="90"/>
        <v>#N/A</v>
      </c>
      <c r="Z576" t="e">
        <f t="shared" si="91"/>
        <v>#N/A</v>
      </c>
    </row>
    <row r="577" spans="1:26" x14ac:dyDescent="0.2">
      <c r="A577">
        <f t="shared" si="93"/>
        <v>5</v>
      </c>
      <c r="D577" t="e">
        <f t="shared" si="87"/>
        <v>#N/A</v>
      </c>
      <c r="E577" t="e">
        <f t="shared" si="88"/>
        <v>#N/A</v>
      </c>
      <c r="F577" t="e">
        <f t="shared" si="96"/>
        <v>#N/A</v>
      </c>
      <c r="G577" t="e">
        <f t="shared" si="96"/>
        <v>#N/A</v>
      </c>
      <c r="H577" t="e">
        <f t="shared" si="96"/>
        <v>#N/A</v>
      </c>
      <c r="I577" t="e">
        <f t="shared" si="96"/>
        <v>#N/A</v>
      </c>
      <c r="J577" t="e">
        <f t="shared" si="96"/>
        <v>#N/A</v>
      </c>
      <c r="K577" t="e">
        <f t="shared" si="96"/>
        <v>#N/A</v>
      </c>
      <c r="L577" t="e">
        <f t="shared" si="96"/>
        <v>#N/A</v>
      </c>
      <c r="M577" t="e">
        <f t="shared" si="96"/>
        <v>#N/A</v>
      </c>
      <c r="N577" t="e">
        <f t="shared" si="96"/>
        <v>#N/A</v>
      </c>
      <c r="O577" t="e">
        <f t="shared" si="96"/>
        <v>#N/A</v>
      </c>
      <c r="P577" t="e">
        <f t="shared" si="96"/>
        <v>#N/A</v>
      </c>
      <c r="Q577" t="e">
        <f t="shared" si="96"/>
        <v>#N/A</v>
      </c>
      <c r="R577" t="e">
        <f t="shared" si="96"/>
        <v>#N/A</v>
      </c>
      <c r="S577" t="e">
        <f t="shared" si="96"/>
        <v>#N/A</v>
      </c>
      <c r="T577" t="e">
        <f t="shared" si="96"/>
        <v>#N/A</v>
      </c>
      <c r="U577" t="e">
        <f t="shared" si="96"/>
        <v>#N/A</v>
      </c>
      <c r="V577" t="e">
        <f t="shared" si="96"/>
        <v>#N/A</v>
      </c>
      <c r="X577" t="e">
        <f t="shared" si="89"/>
        <v>#N/A</v>
      </c>
      <c r="Y577" t="e">
        <f t="shared" si="90"/>
        <v>#N/A</v>
      </c>
      <c r="Z577" t="e">
        <f t="shared" si="91"/>
        <v>#N/A</v>
      </c>
    </row>
    <row r="578" spans="1:26" x14ac:dyDescent="0.2">
      <c r="A578">
        <f t="shared" si="93"/>
        <v>5</v>
      </c>
      <c r="D578" t="e">
        <f t="shared" si="87"/>
        <v>#N/A</v>
      </c>
      <c r="E578" t="e">
        <f t="shared" si="88"/>
        <v>#N/A</v>
      </c>
      <c r="F578" t="e">
        <f t="shared" si="96"/>
        <v>#N/A</v>
      </c>
      <c r="G578" t="e">
        <f t="shared" si="96"/>
        <v>#N/A</v>
      </c>
      <c r="H578" t="e">
        <f t="shared" si="96"/>
        <v>#N/A</v>
      </c>
      <c r="I578" t="e">
        <f t="shared" si="96"/>
        <v>#N/A</v>
      </c>
      <c r="J578" t="e">
        <f t="shared" si="96"/>
        <v>#N/A</v>
      </c>
      <c r="K578" t="e">
        <f t="shared" si="96"/>
        <v>#N/A</v>
      </c>
      <c r="L578" t="e">
        <f t="shared" si="96"/>
        <v>#N/A</v>
      </c>
      <c r="M578" t="e">
        <f t="shared" si="96"/>
        <v>#N/A</v>
      </c>
      <c r="N578" t="e">
        <f t="shared" si="96"/>
        <v>#N/A</v>
      </c>
      <c r="O578" t="e">
        <f t="shared" si="96"/>
        <v>#N/A</v>
      </c>
      <c r="P578" t="e">
        <f t="shared" si="96"/>
        <v>#N/A</v>
      </c>
      <c r="Q578" t="e">
        <f t="shared" si="96"/>
        <v>#N/A</v>
      </c>
      <c r="R578" t="e">
        <f t="shared" si="96"/>
        <v>#N/A</v>
      </c>
      <c r="S578" t="e">
        <f t="shared" si="96"/>
        <v>#N/A</v>
      </c>
      <c r="T578" t="e">
        <f t="shared" si="96"/>
        <v>#N/A</v>
      </c>
      <c r="U578" t="e">
        <f t="shared" si="96"/>
        <v>#N/A</v>
      </c>
      <c r="V578" t="e">
        <f t="shared" si="96"/>
        <v>#N/A</v>
      </c>
      <c r="X578" t="e">
        <f t="shared" si="89"/>
        <v>#N/A</v>
      </c>
      <c r="Y578" t="e">
        <f t="shared" si="90"/>
        <v>#N/A</v>
      </c>
      <c r="Z578" t="e">
        <f t="shared" si="91"/>
        <v>#N/A</v>
      </c>
    </row>
    <row r="579" spans="1:26" x14ac:dyDescent="0.2">
      <c r="A579">
        <f t="shared" si="93"/>
        <v>5</v>
      </c>
      <c r="D579" t="e">
        <f t="shared" si="87"/>
        <v>#N/A</v>
      </c>
      <c r="E579" t="e">
        <f t="shared" si="88"/>
        <v>#N/A</v>
      </c>
      <c r="F579" t="e">
        <f t="shared" si="96"/>
        <v>#N/A</v>
      </c>
      <c r="G579" t="e">
        <f t="shared" si="96"/>
        <v>#N/A</v>
      </c>
      <c r="H579" t="e">
        <f t="shared" si="96"/>
        <v>#N/A</v>
      </c>
      <c r="I579" t="e">
        <f t="shared" si="96"/>
        <v>#N/A</v>
      </c>
      <c r="J579" t="e">
        <f t="shared" si="96"/>
        <v>#N/A</v>
      </c>
      <c r="K579" t="e">
        <f t="shared" si="96"/>
        <v>#N/A</v>
      </c>
      <c r="L579" t="e">
        <f t="shared" si="96"/>
        <v>#N/A</v>
      </c>
      <c r="M579" t="e">
        <f t="shared" si="96"/>
        <v>#N/A</v>
      </c>
      <c r="N579" t="e">
        <f t="shared" si="96"/>
        <v>#N/A</v>
      </c>
      <c r="O579" t="e">
        <f t="shared" si="96"/>
        <v>#N/A</v>
      </c>
      <c r="P579" t="e">
        <f t="shared" si="96"/>
        <v>#N/A</v>
      </c>
      <c r="Q579" t="e">
        <f t="shared" si="96"/>
        <v>#N/A</v>
      </c>
      <c r="R579" t="e">
        <f t="shared" si="96"/>
        <v>#N/A</v>
      </c>
      <c r="S579" t="e">
        <f t="shared" si="96"/>
        <v>#N/A</v>
      </c>
      <c r="T579" t="e">
        <f t="shared" si="96"/>
        <v>#N/A</v>
      </c>
      <c r="U579" t="e">
        <f t="shared" si="96"/>
        <v>#N/A</v>
      </c>
      <c r="V579" t="e">
        <f t="shared" si="96"/>
        <v>#N/A</v>
      </c>
      <c r="X579" t="e">
        <f t="shared" si="89"/>
        <v>#N/A</v>
      </c>
      <c r="Y579" t="e">
        <f t="shared" si="90"/>
        <v>#N/A</v>
      </c>
      <c r="Z579" t="e">
        <f t="shared" si="91"/>
        <v>#N/A</v>
      </c>
    </row>
    <row r="580" spans="1:26" x14ac:dyDescent="0.2">
      <c r="A580">
        <f t="shared" si="93"/>
        <v>5</v>
      </c>
      <c r="D580" t="e">
        <f t="shared" si="87"/>
        <v>#N/A</v>
      </c>
      <c r="E580" t="e">
        <f t="shared" si="88"/>
        <v>#N/A</v>
      </c>
      <c r="F580" t="e">
        <f t="shared" si="96"/>
        <v>#N/A</v>
      </c>
      <c r="G580" t="e">
        <f t="shared" si="96"/>
        <v>#N/A</v>
      </c>
      <c r="H580" t="e">
        <f t="shared" si="96"/>
        <v>#N/A</v>
      </c>
      <c r="I580" t="e">
        <f t="shared" si="96"/>
        <v>#N/A</v>
      </c>
      <c r="J580" t="e">
        <f t="shared" si="96"/>
        <v>#N/A</v>
      </c>
      <c r="K580" t="e">
        <f t="shared" si="96"/>
        <v>#N/A</v>
      </c>
      <c r="L580" t="e">
        <f t="shared" si="96"/>
        <v>#N/A</v>
      </c>
      <c r="M580" t="e">
        <f t="shared" si="96"/>
        <v>#N/A</v>
      </c>
      <c r="N580" t="e">
        <f t="shared" si="96"/>
        <v>#N/A</v>
      </c>
      <c r="O580" t="e">
        <f t="shared" si="96"/>
        <v>#N/A</v>
      </c>
      <c r="P580" t="e">
        <f t="shared" si="96"/>
        <v>#N/A</v>
      </c>
      <c r="Q580" t="e">
        <f t="shared" si="96"/>
        <v>#N/A</v>
      </c>
      <c r="R580" t="e">
        <f t="shared" si="96"/>
        <v>#N/A</v>
      </c>
      <c r="S580" t="e">
        <f t="shared" si="96"/>
        <v>#N/A</v>
      </c>
      <c r="T580" t="e">
        <f t="shared" si="96"/>
        <v>#N/A</v>
      </c>
      <c r="U580" t="e">
        <f t="shared" si="96"/>
        <v>#N/A</v>
      </c>
      <c r="V580" t="e">
        <f t="shared" si="96"/>
        <v>#N/A</v>
      </c>
      <c r="X580" t="e">
        <f t="shared" si="89"/>
        <v>#N/A</v>
      </c>
      <c r="Y580" t="e">
        <f t="shared" si="90"/>
        <v>#N/A</v>
      </c>
      <c r="Z580" t="e">
        <f t="shared" si="91"/>
        <v>#N/A</v>
      </c>
    </row>
    <row r="581" spans="1:26" x14ac:dyDescent="0.2">
      <c r="A581">
        <f t="shared" si="93"/>
        <v>5</v>
      </c>
      <c r="D581" t="e">
        <f t="shared" si="87"/>
        <v>#N/A</v>
      </c>
      <c r="E581" t="e">
        <f t="shared" si="88"/>
        <v>#N/A</v>
      </c>
      <c r="F581" t="e">
        <f t="shared" si="96"/>
        <v>#N/A</v>
      </c>
      <c r="G581" t="e">
        <f t="shared" si="96"/>
        <v>#N/A</v>
      </c>
      <c r="H581" t="e">
        <f t="shared" si="96"/>
        <v>#N/A</v>
      </c>
      <c r="I581" t="e">
        <f t="shared" si="96"/>
        <v>#N/A</v>
      </c>
      <c r="J581" t="e">
        <f t="shared" si="96"/>
        <v>#N/A</v>
      </c>
      <c r="K581" t="e">
        <f t="shared" si="96"/>
        <v>#N/A</v>
      </c>
      <c r="L581" t="e">
        <f t="shared" si="96"/>
        <v>#N/A</v>
      </c>
      <c r="M581" t="e">
        <f t="shared" si="96"/>
        <v>#N/A</v>
      </c>
      <c r="N581" t="e">
        <f t="shared" si="96"/>
        <v>#N/A</v>
      </c>
      <c r="O581" t="e">
        <f t="shared" si="96"/>
        <v>#N/A</v>
      </c>
      <c r="P581" t="e">
        <f t="shared" si="96"/>
        <v>#N/A</v>
      </c>
      <c r="Q581" t="e">
        <f t="shared" si="96"/>
        <v>#N/A</v>
      </c>
      <c r="R581" t="e">
        <f t="shared" si="96"/>
        <v>#N/A</v>
      </c>
      <c r="S581" t="e">
        <f t="shared" si="96"/>
        <v>#N/A</v>
      </c>
      <c r="T581" t="e">
        <f t="shared" si="96"/>
        <v>#N/A</v>
      </c>
      <c r="U581" t="e">
        <f t="shared" ref="F581:V596" si="97">U$4*(1+U$3)^(-($A581+52*(U$1-1)))</f>
        <v>#N/A</v>
      </c>
      <c r="V581" t="e">
        <f t="shared" si="97"/>
        <v>#N/A</v>
      </c>
      <c r="X581" t="e">
        <f t="shared" si="89"/>
        <v>#N/A</v>
      </c>
      <c r="Y581" t="e">
        <f t="shared" si="90"/>
        <v>#N/A</v>
      </c>
      <c r="Z581" t="e">
        <f t="shared" si="91"/>
        <v>#N/A</v>
      </c>
    </row>
    <row r="582" spans="1:26" x14ac:dyDescent="0.2">
      <c r="A582">
        <f t="shared" si="93"/>
        <v>5</v>
      </c>
      <c r="D582" t="e">
        <f t="shared" si="87"/>
        <v>#N/A</v>
      </c>
      <c r="E582" t="e">
        <f t="shared" si="88"/>
        <v>#N/A</v>
      </c>
      <c r="F582" t="e">
        <f t="shared" si="97"/>
        <v>#N/A</v>
      </c>
      <c r="G582" t="e">
        <f t="shared" si="97"/>
        <v>#N/A</v>
      </c>
      <c r="H582" t="e">
        <f t="shared" si="97"/>
        <v>#N/A</v>
      </c>
      <c r="I582" t="e">
        <f t="shared" si="97"/>
        <v>#N/A</v>
      </c>
      <c r="J582" t="e">
        <f t="shared" si="97"/>
        <v>#N/A</v>
      </c>
      <c r="K582" t="e">
        <f t="shared" si="97"/>
        <v>#N/A</v>
      </c>
      <c r="L582" t="e">
        <f t="shared" si="97"/>
        <v>#N/A</v>
      </c>
      <c r="M582" t="e">
        <f t="shared" si="97"/>
        <v>#N/A</v>
      </c>
      <c r="N582" t="e">
        <f t="shared" si="97"/>
        <v>#N/A</v>
      </c>
      <c r="O582" t="e">
        <f t="shared" si="97"/>
        <v>#N/A</v>
      </c>
      <c r="P582" t="e">
        <f t="shared" si="97"/>
        <v>#N/A</v>
      </c>
      <c r="Q582" t="e">
        <f t="shared" si="97"/>
        <v>#N/A</v>
      </c>
      <c r="R582" t="e">
        <f t="shared" si="97"/>
        <v>#N/A</v>
      </c>
      <c r="S582" t="e">
        <f t="shared" si="97"/>
        <v>#N/A</v>
      </c>
      <c r="T582" t="e">
        <f t="shared" si="97"/>
        <v>#N/A</v>
      </c>
      <c r="U582" t="e">
        <f t="shared" si="97"/>
        <v>#N/A</v>
      </c>
      <c r="V582" t="e">
        <f t="shared" si="97"/>
        <v>#N/A</v>
      </c>
      <c r="X582" t="e">
        <f t="shared" si="89"/>
        <v>#N/A</v>
      </c>
      <c r="Y582" t="e">
        <f t="shared" si="90"/>
        <v>#N/A</v>
      </c>
      <c r="Z582" t="e">
        <f t="shared" si="91"/>
        <v>#N/A</v>
      </c>
    </row>
    <row r="583" spans="1:26" x14ac:dyDescent="0.2">
      <c r="A583">
        <f t="shared" si="93"/>
        <v>4</v>
      </c>
      <c r="D583" t="e">
        <f t="shared" si="87"/>
        <v>#N/A</v>
      </c>
      <c r="E583" t="e">
        <f t="shared" si="88"/>
        <v>#N/A</v>
      </c>
      <c r="F583" t="e">
        <f t="shared" si="97"/>
        <v>#N/A</v>
      </c>
      <c r="G583" t="e">
        <f t="shared" si="97"/>
        <v>#N/A</v>
      </c>
      <c r="H583" t="e">
        <f t="shared" si="97"/>
        <v>#N/A</v>
      </c>
      <c r="I583" t="e">
        <f t="shared" si="97"/>
        <v>#N/A</v>
      </c>
      <c r="J583" t="e">
        <f t="shared" si="97"/>
        <v>#N/A</v>
      </c>
      <c r="K583" t="e">
        <f t="shared" si="97"/>
        <v>#N/A</v>
      </c>
      <c r="L583" t="e">
        <f t="shared" si="97"/>
        <v>#N/A</v>
      </c>
      <c r="M583" t="e">
        <f t="shared" si="97"/>
        <v>#N/A</v>
      </c>
      <c r="N583" t="e">
        <f t="shared" si="97"/>
        <v>#N/A</v>
      </c>
      <c r="O583" t="e">
        <f t="shared" si="97"/>
        <v>#N/A</v>
      </c>
      <c r="P583" t="e">
        <f t="shared" si="97"/>
        <v>#N/A</v>
      </c>
      <c r="Q583" t="e">
        <f t="shared" si="97"/>
        <v>#N/A</v>
      </c>
      <c r="R583" t="e">
        <f t="shared" si="97"/>
        <v>#N/A</v>
      </c>
      <c r="S583" t="e">
        <f t="shared" si="97"/>
        <v>#N/A</v>
      </c>
      <c r="T583" t="e">
        <f t="shared" si="97"/>
        <v>#N/A</v>
      </c>
      <c r="U583" t="e">
        <f t="shared" si="97"/>
        <v>#N/A</v>
      </c>
      <c r="V583" t="e">
        <f t="shared" si="97"/>
        <v>#N/A</v>
      </c>
      <c r="X583" t="e">
        <f t="shared" si="89"/>
        <v>#N/A</v>
      </c>
      <c r="Y583" t="e">
        <f t="shared" si="90"/>
        <v>#N/A</v>
      </c>
      <c r="Z583" t="e">
        <f t="shared" si="91"/>
        <v>#N/A</v>
      </c>
    </row>
    <row r="584" spans="1:26" x14ac:dyDescent="0.2">
      <c r="A584">
        <f t="shared" si="93"/>
        <v>4</v>
      </c>
      <c r="D584" t="e">
        <f t="shared" ref="D584:D631" si="98">D$4*(1+D$3)^(-$A584*D$1)</f>
        <v>#N/A</v>
      </c>
      <c r="E584" t="e">
        <f t="shared" ref="E584:T631" si="99">E$4*(1+E$3)^(-($A584+52*(E$1-1)))</f>
        <v>#N/A</v>
      </c>
      <c r="F584" t="e">
        <f t="shared" si="99"/>
        <v>#N/A</v>
      </c>
      <c r="G584" t="e">
        <f t="shared" si="99"/>
        <v>#N/A</v>
      </c>
      <c r="H584" t="e">
        <f t="shared" si="99"/>
        <v>#N/A</v>
      </c>
      <c r="I584" t="e">
        <f t="shared" si="99"/>
        <v>#N/A</v>
      </c>
      <c r="J584" t="e">
        <f t="shared" si="99"/>
        <v>#N/A</v>
      </c>
      <c r="K584" t="e">
        <f t="shared" si="99"/>
        <v>#N/A</v>
      </c>
      <c r="L584" t="e">
        <f t="shared" si="99"/>
        <v>#N/A</v>
      </c>
      <c r="M584" t="e">
        <f t="shared" si="99"/>
        <v>#N/A</v>
      </c>
      <c r="N584" t="e">
        <f t="shared" si="99"/>
        <v>#N/A</v>
      </c>
      <c r="O584" t="e">
        <f t="shared" si="99"/>
        <v>#N/A</v>
      </c>
      <c r="P584" t="e">
        <f t="shared" si="99"/>
        <v>#N/A</v>
      </c>
      <c r="Q584" t="e">
        <f t="shared" si="99"/>
        <v>#N/A</v>
      </c>
      <c r="R584" t="e">
        <f t="shared" si="99"/>
        <v>#N/A</v>
      </c>
      <c r="S584" t="e">
        <f t="shared" si="99"/>
        <v>#N/A</v>
      </c>
      <c r="T584" t="e">
        <f t="shared" si="99"/>
        <v>#N/A</v>
      </c>
      <c r="U584" t="e">
        <f t="shared" si="97"/>
        <v>#N/A</v>
      </c>
      <c r="V584" t="e">
        <f t="shared" si="97"/>
        <v>#N/A</v>
      </c>
      <c r="X584" t="e">
        <f t="shared" ref="X584:X631" si="100">100*(1+F$3)^(-($A584+52*(F$1-1)))</f>
        <v>#N/A</v>
      </c>
      <c r="Y584" t="e">
        <f t="shared" ref="Y584:Y631" si="101">100*(1+L$3)^(-($A584+52*(L$1-1)))</f>
        <v>#N/A</v>
      </c>
      <c r="Z584" t="e">
        <f t="shared" ref="Z584:Z630" si="102">100*(1+V$3)^(-($A584+52*(V$1-1)))</f>
        <v>#N/A</v>
      </c>
    </row>
    <row r="585" spans="1:26" x14ac:dyDescent="0.2">
      <c r="A585">
        <f t="shared" si="93"/>
        <v>4</v>
      </c>
      <c r="D585" t="e">
        <f t="shared" si="98"/>
        <v>#N/A</v>
      </c>
      <c r="E585" t="e">
        <f t="shared" si="99"/>
        <v>#N/A</v>
      </c>
      <c r="F585" t="e">
        <f t="shared" si="97"/>
        <v>#N/A</v>
      </c>
      <c r="G585" t="e">
        <f t="shared" si="97"/>
        <v>#N/A</v>
      </c>
      <c r="H585" t="e">
        <f t="shared" si="97"/>
        <v>#N/A</v>
      </c>
      <c r="I585" t="e">
        <f t="shared" si="97"/>
        <v>#N/A</v>
      </c>
      <c r="J585" t="e">
        <f t="shared" si="97"/>
        <v>#N/A</v>
      </c>
      <c r="K585" t="e">
        <f t="shared" si="97"/>
        <v>#N/A</v>
      </c>
      <c r="L585" t="e">
        <f t="shared" si="97"/>
        <v>#N/A</v>
      </c>
      <c r="M585" t="e">
        <f t="shared" si="97"/>
        <v>#N/A</v>
      </c>
      <c r="N585" t="e">
        <f t="shared" si="97"/>
        <v>#N/A</v>
      </c>
      <c r="O585" t="e">
        <f t="shared" si="97"/>
        <v>#N/A</v>
      </c>
      <c r="P585" t="e">
        <f t="shared" si="97"/>
        <v>#N/A</v>
      </c>
      <c r="Q585" t="e">
        <f t="shared" si="97"/>
        <v>#N/A</v>
      </c>
      <c r="R585" t="e">
        <f t="shared" si="97"/>
        <v>#N/A</v>
      </c>
      <c r="S585" t="e">
        <f t="shared" si="97"/>
        <v>#N/A</v>
      </c>
      <c r="T585" t="e">
        <f t="shared" si="97"/>
        <v>#N/A</v>
      </c>
      <c r="U585" t="e">
        <f t="shared" si="97"/>
        <v>#N/A</v>
      </c>
      <c r="V585" t="e">
        <f t="shared" si="97"/>
        <v>#N/A</v>
      </c>
      <c r="X585" t="e">
        <f t="shared" si="100"/>
        <v>#N/A</v>
      </c>
      <c r="Y585" t="e">
        <f t="shared" si="101"/>
        <v>#N/A</v>
      </c>
      <c r="Z585" t="e">
        <f t="shared" si="102"/>
        <v>#N/A</v>
      </c>
    </row>
    <row r="586" spans="1:26" x14ac:dyDescent="0.2">
      <c r="A586">
        <f t="shared" si="93"/>
        <v>4</v>
      </c>
      <c r="D586" t="e">
        <f t="shared" si="98"/>
        <v>#N/A</v>
      </c>
      <c r="E586" t="e">
        <f t="shared" si="99"/>
        <v>#N/A</v>
      </c>
      <c r="F586" t="e">
        <f t="shared" si="97"/>
        <v>#N/A</v>
      </c>
      <c r="G586" t="e">
        <f t="shared" si="97"/>
        <v>#N/A</v>
      </c>
      <c r="H586" t="e">
        <f t="shared" si="97"/>
        <v>#N/A</v>
      </c>
      <c r="I586" t="e">
        <f t="shared" si="97"/>
        <v>#N/A</v>
      </c>
      <c r="J586" t="e">
        <f t="shared" si="97"/>
        <v>#N/A</v>
      </c>
      <c r="K586" t="e">
        <f t="shared" si="97"/>
        <v>#N/A</v>
      </c>
      <c r="L586" t="e">
        <f t="shared" si="97"/>
        <v>#N/A</v>
      </c>
      <c r="M586" t="e">
        <f t="shared" si="97"/>
        <v>#N/A</v>
      </c>
      <c r="N586" t="e">
        <f t="shared" si="97"/>
        <v>#N/A</v>
      </c>
      <c r="O586" t="e">
        <f t="shared" si="97"/>
        <v>#N/A</v>
      </c>
      <c r="P586" t="e">
        <f t="shared" si="97"/>
        <v>#N/A</v>
      </c>
      <c r="Q586" t="e">
        <f t="shared" si="97"/>
        <v>#N/A</v>
      </c>
      <c r="R586" t="e">
        <f t="shared" si="97"/>
        <v>#N/A</v>
      </c>
      <c r="S586" t="e">
        <f t="shared" si="97"/>
        <v>#N/A</v>
      </c>
      <c r="T586" t="e">
        <f t="shared" si="97"/>
        <v>#N/A</v>
      </c>
      <c r="U586" t="e">
        <f t="shared" si="97"/>
        <v>#N/A</v>
      </c>
      <c r="V586" t="e">
        <f t="shared" si="97"/>
        <v>#N/A</v>
      </c>
      <c r="X586" t="e">
        <f t="shared" si="100"/>
        <v>#N/A</v>
      </c>
      <c r="Y586" t="e">
        <f t="shared" si="101"/>
        <v>#N/A</v>
      </c>
      <c r="Z586" t="e">
        <f t="shared" si="102"/>
        <v>#N/A</v>
      </c>
    </row>
    <row r="587" spans="1:26" x14ac:dyDescent="0.2">
      <c r="A587">
        <f t="shared" si="93"/>
        <v>4</v>
      </c>
      <c r="D587" t="e">
        <f t="shared" si="98"/>
        <v>#N/A</v>
      </c>
      <c r="E587" t="e">
        <f t="shared" si="99"/>
        <v>#N/A</v>
      </c>
      <c r="F587" t="e">
        <f t="shared" si="97"/>
        <v>#N/A</v>
      </c>
      <c r="G587" t="e">
        <f t="shared" si="97"/>
        <v>#N/A</v>
      </c>
      <c r="H587" t="e">
        <f t="shared" si="97"/>
        <v>#N/A</v>
      </c>
      <c r="I587" t="e">
        <f t="shared" si="97"/>
        <v>#N/A</v>
      </c>
      <c r="J587" t="e">
        <f t="shared" si="97"/>
        <v>#N/A</v>
      </c>
      <c r="K587" t="e">
        <f t="shared" si="97"/>
        <v>#N/A</v>
      </c>
      <c r="L587" t="e">
        <f t="shared" si="97"/>
        <v>#N/A</v>
      </c>
      <c r="M587" t="e">
        <f t="shared" si="97"/>
        <v>#N/A</v>
      </c>
      <c r="N587" t="e">
        <f t="shared" si="97"/>
        <v>#N/A</v>
      </c>
      <c r="O587" t="e">
        <f t="shared" si="97"/>
        <v>#N/A</v>
      </c>
      <c r="P587" t="e">
        <f t="shared" si="97"/>
        <v>#N/A</v>
      </c>
      <c r="Q587" t="e">
        <f t="shared" si="97"/>
        <v>#N/A</v>
      </c>
      <c r="R587" t="e">
        <f t="shared" si="97"/>
        <v>#N/A</v>
      </c>
      <c r="S587" t="e">
        <f t="shared" si="97"/>
        <v>#N/A</v>
      </c>
      <c r="T587" t="e">
        <f t="shared" si="97"/>
        <v>#N/A</v>
      </c>
      <c r="U587" t="e">
        <f t="shared" si="97"/>
        <v>#N/A</v>
      </c>
      <c r="V587" t="e">
        <f t="shared" si="97"/>
        <v>#N/A</v>
      </c>
      <c r="X587" t="e">
        <f t="shared" si="100"/>
        <v>#N/A</v>
      </c>
      <c r="Y587" t="e">
        <f t="shared" si="101"/>
        <v>#N/A</v>
      </c>
      <c r="Z587" t="e">
        <f t="shared" si="102"/>
        <v>#N/A</v>
      </c>
    </row>
    <row r="588" spans="1:26" x14ac:dyDescent="0.2">
      <c r="A588">
        <f t="shared" si="93"/>
        <v>4</v>
      </c>
      <c r="D588" t="e">
        <f t="shared" si="98"/>
        <v>#N/A</v>
      </c>
      <c r="E588" t="e">
        <f t="shared" si="99"/>
        <v>#N/A</v>
      </c>
      <c r="F588" t="e">
        <f t="shared" si="97"/>
        <v>#N/A</v>
      </c>
      <c r="G588" t="e">
        <f t="shared" si="97"/>
        <v>#N/A</v>
      </c>
      <c r="H588" t="e">
        <f t="shared" si="97"/>
        <v>#N/A</v>
      </c>
      <c r="I588" t="e">
        <f t="shared" si="97"/>
        <v>#N/A</v>
      </c>
      <c r="J588" t="e">
        <f t="shared" si="97"/>
        <v>#N/A</v>
      </c>
      <c r="K588" t="e">
        <f t="shared" si="97"/>
        <v>#N/A</v>
      </c>
      <c r="L588" t="e">
        <f t="shared" si="97"/>
        <v>#N/A</v>
      </c>
      <c r="M588" t="e">
        <f t="shared" si="97"/>
        <v>#N/A</v>
      </c>
      <c r="N588" t="e">
        <f t="shared" si="97"/>
        <v>#N/A</v>
      </c>
      <c r="O588" t="e">
        <f t="shared" si="97"/>
        <v>#N/A</v>
      </c>
      <c r="P588" t="e">
        <f t="shared" si="97"/>
        <v>#N/A</v>
      </c>
      <c r="Q588" t="e">
        <f t="shared" si="97"/>
        <v>#N/A</v>
      </c>
      <c r="R588" t="e">
        <f t="shared" si="97"/>
        <v>#N/A</v>
      </c>
      <c r="S588" t="e">
        <f t="shared" si="97"/>
        <v>#N/A</v>
      </c>
      <c r="T588" t="e">
        <f t="shared" si="97"/>
        <v>#N/A</v>
      </c>
      <c r="U588" t="e">
        <f t="shared" si="97"/>
        <v>#N/A</v>
      </c>
      <c r="V588" t="e">
        <f t="shared" si="97"/>
        <v>#N/A</v>
      </c>
      <c r="X588" t="e">
        <f t="shared" si="100"/>
        <v>#N/A</v>
      </c>
      <c r="Y588" t="e">
        <f t="shared" si="101"/>
        <v>#N/A</v>
      </c>
      <c r="Z588" t="e">
        <f t="shared" si="102"/>
        <v>#N/A</v>
      </c>
    </row>
    <row r="589" spans="1:26" x14ac:dyDescent="0.2">
      <c r="A589">
        <f t="shared" si="93"/>
        <v>4</v>
      </c>
      <c r="D589" t="e">
        <f t="shared" si="98"/>
        <v>#N/A</v>
      </c>
      <c r="E589" t="e">
        <f t="shared" si="99"/>
        <v>#N/A</v>
      </c>
      <c r="F589" t="e">
        <f t="shared" si="97"/>
        <v>#N/A</v>
      </c>
      <c r="G589" t="e">
        <f t="shared" si="97"/>
        <v>#N/A</v>
      </c>
      <c r="H589" t="e">
        <f t="shared" si="97"/>
        <v>#N/A</v>
      </c>
      <c r="I589" t="e">
        <f t="shared" si="97"/>
        <v>#N/A</v>
      </c>
      <c r="J589" t="e">
        <f t="shared" si="97"/>
        <v>#N/A</v>
      </c>
      <c r="K589" t="e">
        <f t="shared" si="97"/>
        <v>#N/A</v>
      </c>
      <c r="L589" t="e">
        <f t="shared" si="97"/>
        <v>#N/A</v>
      </c>
      <c r="M589" t="e">
        <f t="shared" si="97"/>
        <v>#N/A</v>
      </c>
      <c r="N589" t="e">
        <f t="shared" si="97"/>
        <v>#N/A</v>
      </c>
      <c r="O589" t="e">
        <f t="shared" si="97"/>
        <v>#N/A</v>
      </c>
      <c r="P589" t="e">
        <f t="shared" si="97"/>
        <v>#N/A</v>
      </c>
      <c r="Q589" t="e">
        <f t="shared" si="97"/>
        <v>#N/A</v>
      </c>
      <c r="R589" t="e">
        <f t="shared" si="97"/>
        <v>#N/A</v>
      </c>
      <c r="S589" t="e">
        <f t="shared" si="97"/>
        <v>#N/A</v>
      </c>
      <c r="T589" t="e">
        <f t="shared" si="97"/>
        <v>#N/A</v>
      </c>
      <c r="U589" t="e">
        <f t="shared" si="97"/>
        <v>#N/A</v>
      </c>
      <c r="V589" t="e">
        <f t="shared" si="97"/>
        <v>#N/A</v>
      </c>
      <c r="X589" t="e">
        <f t="shared" si="100"/>
        <v>#N/A</v>
      </c>
      <c r="Y589" t="e">
        <f t="shared" si="101"/>
        <v>#N/A</v>
      </c>
      <c r="Z589" t="e">
        <f t="shared" si="102"/>
        <v>#N/A</v>
      </c>
    </row>
    <row r="590" spans="1:26" x14ac:dyDescent="0.2">
      <c r="A590">
        <f t="shared" si="93"/>
        <v>4</v>
      </c>
      <c r="D590" t="e">
        <f t="shared" si="98"/>
        <v>#N/A</v>
      </c>
      <c r="E590" t="e">
        <f t="shared" si="99"/>
        <v>#N/A</v>
      </c>
      <c r="F590" t="e">
        <f t="shared" si="97"/>
        <v>#N/A</v>
      </c>
      <c r="G590" t="e">
        <f t="shared" si="97"/>
        <v>#N/A</v>
      </c>
      <c r="H590" t="e">
        <f t="shared" si="97"/>
        <v>#N/A</v>
      </c>
      <c r="I590" t="e">
        <f t="shared" si="97"/>
        <v>#N/A</v>
      </c>
      <c r="J590" t="e">
        <f t="shared" si="97"/>
        <v>#N/A</v>
      </c>
      <c r="K590" t="e">
        <f t="shared" si="97"/>
        <v>#N/A</v>
      </c>
      <c r="L590" t="e">
        <f t="shared" si="97"/>
        <v>#N/A</v>
      </c>
      <c r="M590" t="e">
        <f t="shared" si="97"/>
        <v>#N/A</v>
      </c>
      <c r="N590" t="e">
        <f t="shared" si="97"/>
        <v>#N/A</v>
      </c>
      <c r="O590" t="e">
        <f t="shared" si="97"/>
        <v>#N/A</v>
      </c>
      <c r="P590" t="e">
        <f t="shared" si="97"/>
        <v>#N/A</v>
      </c>
      <c r="Q590" t="e">
        <f t="shared" si="97"/>
        <v>#N/A</v>
      </c>
      <c r="R590" t="e">
        <f t="shared" si="97"/>
        <v>#N/A</v>
      </c>
      <c r="S590" t="e">
        <f t="shared" si="97"/>
        <v>#N/A</v>
      </c>
      <c r="T590" t="e">
        <f t="shared" si="97"/>
        <v>#N/A</v>
      </c>
      <c r="U590" t="e">
        <f t="shared" si="97"/>
        <v>#N/A</v>
      </c>
      <c r="V590" t="e">
        <f t="shared" si="97"/>
        <v>#N/A</v>
      </c>
      <c r="X590" t="e">
        <f t="shared" si="100"/>
        <v>#N/A</v>
      </c>
      <c r="Y590" t="e">
        <f t="shared" si="101"/>
        <v>#N/A</v>
      </c>
      <c r="Z590" t="e">
        <f t="shared" si="102"/>
        <v>#N/A</v>
      </c>
    </row>
    <row r="591" spans="1:26" x14ac:dyDescent="0.2">
      <c r="A591">
        <f t="shared" si="93"/>
        <v>4</v>
      </c>
      <c r="D591" t="e">
        <f t="shared" si="98"/>
        <v>#N/A</v>
      </c>
      <c r="E591" t="e">
        <f t="shared" si="99"/>
        <v>#N/A</v>
      </c>
      <c r="F591" t="e">
        <f t="shared" si="97"/>
        <v>#N/A</v>
      </c>
      <c r="G591" t="e">
        <f t="shared" si="97"/>
        <v>#N/A</v>
      </c>
      <c r="H591" t="e">
        <f t="shared" si="97"/>
        <v>#N/A</v>
      </c>
      <c r="I591" t="e">
        <f t="shared" si="97"/>
        <v>#N/A</v>
      </c>
      <c r="J591" t="e">
        <f t="shared" si="97"/>
        <v>#N/A</v>
      </c>
      <c r="K591" t="e">
        <f t="shared" si="97"/>
        <v>#N/A</v>
      </c>
      <c r="L591" t="e">
        <f t="shared" si="97"/>
        <v>#N/A</v>
      </c>
      <c r="M591" t="e">
        <f t="shared" si="97"/>
        <v>#N/A</v>
      </c>
      <c r="N591" t="e">
        <f t="shared" si="97"/>
        <v>#N/A</v>
      </c>
      <c r="O591" t="e">
        <f t="shared" si="97"/>
        <v>#N/A</v>
      </c>
      <c r="P591" t="e">
        <f t="shared" si="97"/>
        <v>#N/A</v>
      </c>
      <c r="Q591" t="e">
        <f t="shared" si="97"/>
        <v>#N/A</v>
      </c>
      <c r="R591" t="e">
        <f t="shared" si="97"/>
        <v>#N/A</v>
      </c>
      <c r="S591" t="e">
        <f t="shared" si="97"/>
        <v>#N/A</v>
      </c>
      <c r="T591" t="e">
        <f t="shared" si="97"/>
        <v>#N/A</v>
      </c>
      <c r="U591" t="e">
        <f t="shared" si="97"/>
        <v>#N/A</v>
      </c>
      <c r="V591" t="e">
        <f t="shared" si="97"/>
        <v>#N/A</v>
      </c>
      <c r="X591" t="e">
        <f t="shared" si="100"/>
        <v>#N/A</v>
      </c>
      <c r="Y591" t="e">
        <f t="shared" si="101"/>
        <v>#N/A</v>
      </c>
      <c r="Z591" t="e">
        <f t="shared" si="102"/>
        <v>#N/A</v>
      </c>
    </row>
    <row r="592" spans="1:26" x14ac:dyDescent="0.2">
      <c r="A592">
        <f t="shared" si="93"/>
        <v>4</v>
      </c>
      <c r="D592" t="e">
        <f t="shared" si="98"/>
        <v>#N/A</v>
      </c>
      <c r="E592" t="e">
        <f t="shared" si="99"/>
        <v>#N/A</v>
      </c>
      <c r="F592" t="e">
        <f t="shared" si="97"/>
        <v>#N/A</v>
      </c>
      <c r="G592" t="e">
        <f t="shared" si="97"/>
        <v>#N/A</v>
      </c>
      <c r="H592" t="e">
        <f t="shared" si="97"/>
        <v>#N/A</v>
      </c>
      <c r="I592" t="e">
        <f t="shared" si="97"/>
        <v>#N/A</v>
      </c>
      <c r="J592" t="e">
        <f t="shared" si="97"/>
        <v>#N/A</v>
      </c>
      <c r="K592" t="e">
        <f t="shared" si="97"/>
        <v>#N/A</v>
      </c>
      <c r="L592" t="e">
        <f t="shared" si="97"/>
        <v>#N/A</v>
      </c>
      <c r="M592" t="e">
        <f t="shared" si="97"/>
        <v>#N/A</v>
      </c>
      <c r="N592" t="e">
        <f t="shared" si="97"/>
        <v>#N/A</v>
      </c>
      <c r="O592" t="e">
        <f t="shared" si="97"/>
        <v>#N/A</v>
      </c>
      <c r="P592" t="e">
        <f t="shared" si="97"/>
        <v>#N/A</v>
      </c>
      <c r="Q592" t="e">
        <f t="shared" si="97"/>
        <v>#N/A</v>
      </c>
      <c r="R592" t="e">
        <f t="shared" si="97"/>
        <v>#N/A</v>
      </c>
      <c r="S592" t="e">
        <f t="shared" si="97"/>
        <v>#N/A</v>
      </c>
      <c r="T592" t="e">
        <f t="shared" si="97"/>
        <v>#N/A</v>
      </c>
      <c r="U592" t="e">
        <f t="shared" si="97"/>
        <v>#N/A</v>
      </c>
      <c r="V592" t="e">
        <f t="shared" si="97"/>
        <v>#N/A</v>
      </c>
      <c r="X592" t="e">
        <f t="shared" si="100"/>
        <v>#N/A</v>
      </c>
      <c r="Y592" t="e">
        <f t="shared" si="101"/>
        <v>#N/A</v>
      </c>
      <c r="Z592" t="e">
        <f t="shared" si="102"/>
        <v>#N/A</v>
      </c>
    </row>
    <row r="593" spans="1:26" x14ac:dyDescent="0.2">
      <c r="A593">
        <f t="shared" si="93"/>
        <v>4</v>
      </c>
      <c r="D593" t="e">
        <f t="shared" si="98"/>
        <v>#N/A</v>
      </c>
      <c r="E593" t="e">
        <f t="shared" si="99"/>
        <v>#N/A</v>
      </c>
      <c r="F593" t="e">
        <f t="shared" si="97"/>
        <v>#N/A</v>
      </c>
      <c r="G593" t="e">
        <f t="shared" si="97"/>
        <v>#N/A</v>
      </c>
      <c r="H593" t="e">
        <f t="shared" si="97"/>
        <v>#N/A</v>
      </c>
      <c r="I593" t="e">
        <f t="shared" si="97"/>
        <v>#N/A</v>
      </c>
      <c r="J593" t="e">
        <f t="shared" si="97"/>
        <v>#N/A</v>
      </c>
      <c r="K593" t="e">
        <f t="shared" si="97"/>
        <v>#N/A</v>
      </c>
      <c r="L593" t="e">
        <f t="shared" si="97"/>
        <v>#N/A</v>
      </c>
      <c r="M593" t="e">
        <f t="shared" si="97"/>
        <v>#N/A</v>
      </c>
      <c r="N593" t="e">
        <f t="shared" si="97"/>
        <v>#N/A</v>
      </c>
      <c r="O593" t="e">
        <f t="shared" si="97"/>
        <v>#N/A</v>
      </c>
      <c r="P593" t="e">
        <f t="shared" si="97"/>
        <v>#N/A</v>
      </c>
      <c r="Q593" t="e">
        <f t="shared" si="97"/>
        <v>#N/A</v>
      </c>
      <c r="R593" t="e">
        <f t="shared" si="97"/>
        <v>#N/A</v>
      </c>
      <c r="S593" t="e">
        <f t="shared" si="97"/>
        <v>#N/A</v>
      </c>
      <c r="T593" t="e">
        <f t="shared" si="97"/>
        <v>#N/A</v>
      </c>
      <c r="U593" t="e">
        <f t="shared" si="97"/>
        <v>#N/A</v>
      </c>
      <c r="V593" t="e">
        <f t="shared" si="97"/>
        <v>#N/A</v>
      </c>
      <c r="X593" t="e">
        <f t="shared" si="100"/>
        <v>#N/A</v>
      </c>
      <c r="Y593" t="e">
        <f t="shared" si="101"/>
        <v>#N/A</v>
      </c>
      <c r="Z593" t="e">
        <f t="shared" si="102"/>
        <v>#N/A</v>
      </c>
    </row>
    <row r="594" spans="1:26" x14ac:dyDescent="0.2">
      <c r="A594">
        <f t="shared" si="93"/>
        <v>4</v>
      </c>
      <c r="D594" t="e">
        <f t="shared" si="98"/>
        <v>#N/A</v>
      </c>
      <c r="E594" t="e">
        <f t="shared" si="99"/>
        <v>#N/A</v>
      </c>
      <c r="F594" t="e">
        <f t="shared" si="97"/>
        <v>#N/A</v>
      </c>
      <c r="G594" t="e">
        <f t="shared" si="97"/>
        <v>#N/A</v>
      </c>
      <c r="H594" t="e">
        <f t="shared" si="97"/>
        <v>#N/A</v>
      </c>
      <c r="I594" t="e">
        <f t="shared" si="97"/>
        <v>#N/A</v>
      </c>
      <c r="J594" t="e">
        <f t="shared" si="97"/>
        <v>#N/A</v>
      </c>
      <c r="K594" t="e">
        <f t="shared" si="97"/>
        <v>#N/A</v>
      </c>
      <c r="L594" t="e">
        <f t="shared" si="97"/>
        <v>#N/A</v>
      </c>
      <c r="M594" t="e">
        <f t="shared" si="97"/>
        <v>#N/A</v>
      </c>
      <c r="N594" t="e">
        <f t="shared" si="97"/>
        <v>#N/A</v>
      </c>
      <c r="O594" t="e">
        <f t="shared" si="97"/>
        <v>#N/A</v>
      </c>
      <c r="P594" t="e">
        <f t="shared" si="97"/>
        <v>#N/A</v>
      </c>
      <c r="Q594" t="e">
        <f t="shared" si="97"/>
        <v>#N/A</v>
      </c>
      <c r="R594" t="e">
        <f t="shared" si="97"/>
        <v>#N/A</v>
      </c>
      <c r="S594" t="e">
        <f t="shared" si="97"/>
        <v>#N/A</v>
      </c>
      <c r="T594" t="e">
        <f t="shared" si="97"/>
        <v>#N/A</v>
      </c>
      <c r="U594" t="e">
        <f t="shared" si="97"/>
        <v>#N/A</v>
      </c>
      <c r="V594" t="e">
        <f t="shared" si="97"/>
        <v>#N/A</v>
      </c>
      <c r="X594" t="e">
        <f t="shared" si="100"/>
        <v>#N/A</v>
      </c>
      <c r="Y594" t="e">
        <f t="shared" si="101"/>
        <v>#N/A</v>
      </c>
      <c r="Z594" t="e">
        <f t="shared" si="102"/>
        <v>#N/A</v>
      </c>
    </row>
    <row r="595" spans="1:26" x14ac:dyDescent="0.2">
      <c r="A595">
        <f t="shared" si="93"/>
        <v>3</v>
      </c>
      <c r="D595" t="e">
        <f t="shared" si="98"/>
        <v>#N/A</v>
      </c>
      <c r="E595" t="e">
        <f t="shared" si="99"/>
        <v>#N/A</v>
      </c>
      <c r="F595" t="e">
        <f t="shared" si="97"/>
        <v>#N/A</v>
      </c>
      <c r="G595" t="e">
        <f t="shared" si="97"/>
        <v>#N/A</v>
      </c>
      <c r="H595" t="e">
        <f t="shared" si="97"/>
        <v>#N/A</v>
      </c>
      <c r="I595" t="e">
        <f t="shared" si="97"/>
        <v>#N/A</v>
      </c>
      <c r="J595" t="e">
        <f t="shared" si="97"/>
        <v>#N/A</v>
      </c>
      <c r="K595" t="e">
        <f t="shared" si="97"/>
        <v>#N/A</v>
      </c>
      <c r="L595" t="e">
        <f t="shared" si="97"/>
        <v>#N/A</v>
      </c>
      <c r="M595" t="e">
        <f t="shared" si="97"/>
        <v>#N/A</v>
      </c>
      <c r="N595" t="e">
        <f t="shared" si="97"/>
        <v>#N/A</v>
      </c>
      <c r="O595" t="e">
        <f t="shared" si="97"/>
        <v>#N/A</v>
      </c>
      <c r="P595" t="e">
        <f t="shared" si="97"/>
        <v>#N/A</v>
      </c>
      <c r="Q595" t="e">
        <f t="shared" si="97"/>
        <v>#N/A</v>
      </c>
      <c r="R595" t="e">
        <f t="shared" si="97"/>
        <v>#N/A</v>
      </c>
      <c r="S595" t="e">
        <f t="shared" si="97"/>
        <v>#N/A</v>
      </c>
      <c r="T595" t="e">
        <f t="shared" si="97"/>
        <v>#N/A</v>
      </c>
      <c r="U595" t="e">
        <f t="shared" si="97"/>
        <v>#N/A</v>
      </c>
      <c r="V595" t="e">
        <f t="shared" si="97"/>
        <v>#N/A</v>
      </c>
      <c r="X595" t="e">
        <f t="shared" si="100"/>
        <v>#N/A</v>
      </c>
      <c r="Y595" t="e">
        <f t="shared" si="101"/>
        <v>#N/A</v>
      </c>
      <c r="Z595" t="e">
        <f t="shared" si="102"/>
        <v>#N/A</v>
      </c>
    </row>
    <row r="596" spans="1:26" x14ac:dyDescent="0.2">
      <c r="A596">
        <f t="shared" ref="A596:A630" si="103">A584-1</f>
        <v>3</v>
      </c>
      <c r="D596" t="e">
        <f t="shared" si="98"/>
        <v>#N/A</v>
      </c>
      <c r="E596" t="e">
        <f t="shared" si="99"/>
        <v>#N/A</v>
      </c>
      <c r="F596" t="e">
        <f t="shared" si="97"/>
        <v>#N/A</v>
      </c>
      <c r="G596" t="e">
        <f t="shared" si="97"/>
        <v>#N/A</v>
      </c>
      <c r="H596" t="e">
        <f t="shared" si="97"/>
        <v>#N/A</v>
      </c>
      <c r="I596" t="e">
        <f t="shared" si="97"/>
        <v>#N/A</v>
      </c>
      <c r="J596" t="e">
        <f t="shared" si="97"/>
        <v>#N/A</v>
      </c>
      <c r="K596" t="e">
        <f t="shared" si="97"/>
        <v>#N/A</v>
      </c>
      <c r="L596" t="e">
        <f t="shared" si="97"/>
        <v>#N/A</v>
      </c>
      <c r="M596" t="e">
        <f t="shared" si="97"/>
        <v>#N/A</v>
      </c>
      <c r="N596" t="e">
        <f t="shared" si="97"/>
        <v>#N/A</v>
      </c>
      <c r="O596" t="e">
        <f t="shared" si="97"/>
        <v>#N/A</v>
      </c>
      <c r="P596" t="e">
        <f t="shared" si="97"/>
        <v>#N/A</v>
      </c>
      <c r="Q596" t="e">
        <f t="shared" si="97"/>
        <v>#N/A</v>
      </c>
      <c r="R596" t="e">
        <f t="shared" si="97"/>
        <v>#N/A</v>
      </c>
      <c r="S596" t="e">
        <f t="shared" si="97"/>
        <v>#N/A</v>
      </c>
      <c r="T596" t="e">
        <f t="shared" si="97"/>
        <v>#N/A</v>
      </c>
      <c r="U596" t="e">
        <f t="shared" si="97"/>
        <v>#N/A</v>
      </c>
      <c r="V596" t="e">
        <f t="shared" si="97"/>
        <v>#N/A</v>
      </c>
      <c r="X596" t="e">
        <f t="shared" si="100"/>
        <v>#N/A</v>
      </c>
      <c r="Y596" t="e">
        <f t="shared" si="101"/>
        <v>#N/A</v>
      </c>
      <c r="Z596" t="e">
        <f t="shared" si="102"/>
        <v>#N/A</v>
      </c>
    </row>
    <row r="597" spans="1:26" x14ac:dyDescent="0.2">
      <c r="A597">
        <f t="shared" si="103"/>
        <v>3</v>
      </c>
      <c r="D597" t="e">
        <f t="shared" si="98"/>
        <v>#N/A</v>
      </c>
      <c r="E597" t="e">
        <f t="shared" si="99"/>
        <v>#N/A</v>
      </c>
      <c r="F597" t="e">
        <f t="shared" ref="F597:V611" si="104">F$4*(1+F$3)^(-($A597+52*(F$1-1)))</f>
        <v>#N/A</v>
      </c>
      <c r="G597" t="e">
        <f t="shared" si="104"/>
        <v>#N/A</v>
      </c>
      <c r="H597" t="e">
        <f t="shared" si="104"/>
        <v>#N/A</v>
      </c>
      <c r="I597" t="e">
        <f t="shared" si="104"/>
        <v>#N/A</v>
      </c>
      <c r="J597" t="e">
        <f t="shared" si="104"/>
        <v>#N/A</v>
      </c>
      <c r="K597" t="e">
        <f t="shared" si="104"/>
        <v>#N/A</v>
      </c>
      <c r="L597" t="e">
        <f t="shared" si="104"/>
        <v>#N/A</v>
      </c>
      <c r="M597" t="e">
        <f t="shared" si="104"/>
        <v>#N/A</v>
      </c>
      <c r="N597" t="e">
        <f t="shared" si="104"/>
        <v>#N/A</v>
      </c>
      <c r="O597" t="e">
        <f t="shared" si="104"/>
        <v>#N/A</v>
      </c>
      <c r="P597" t="e">
        <f t="shared" si="104"/>
        <v>#N/A</v>
      </c>
      <c r="Q597" t="e">
        <f t="shared" si="104"/>
        <v>#N/A</v>
      </c>
      <c r="R597" t="e">
        <f t="shared" si="104"/>
        <v>#N/A</v>
      </c>
      <c r="S597" t="e">
        <f t="shared" si="104"/>
        <v>#N/A</v>
      </c>
      <c r="T597" t="e">
        <f t="shared" si="104"/>
        <v>#N/A</v>
      </c>
      <c r="U597" t="e">
        <f t="shared" si="104"/>
        <v>#N/A</v>
      </c>
      <c r="V597" t="e">
        <f t="shared" si="104"/>
        <v>#N/A</v>
      </c>
      <c r="X597" t="e">
        <f t="shared" si="100"/>
        <v>#N/A</v>
      </c>
      <c r="Y597" t="e">
        <f t="shared" si="101"/>
        <v>#N/A</v>
      </c>
      <c r="Z597" t="e">
        <f t="shared" si="102"/>
        <v>#N/A</v>
      </c>
    </row>
    <row r="598" spans="1:26" x14ac:dyDescent="0.2">
      <c r="A598">
        <f t="shared" si="103"/>
        <v>3</v>
      </c>
      <c r="D598" t="e">
        <f t="shared" si="98"/>
        <v>#N/A</v>
      </c>
      <c r="E598" t="e">
        <f t="shared" si="99"/>
        <v>#N/A</v>
      </c>
      <c r="F598" t="e">
        <f t="shared" si="104"/>
        <v>#N/A</v>
      </c>
      <c r="G598" t="e">
        <f t="shared" si="104"/>
        <v>#N/A</v>
      </c>
      <c r="H598" t="e">
        <f t="shared" si="104"/>
        <v>#N/A</v>
      </c>
      <c r="I598" t="e">
        <f t="shared" si="104"/>
        <v>#N/A</v>
      </c>
      <c r="J598" t="e">
        <f t="shared" si="104"/>
        <v>#N/A</v>
      </c>
      <c r="K598" t="e">
        <f t="shared" si="104"/>
        <v>#N/A</v>
      </c>
      <c r="L598" t="e">
        <f t="shared" si="104"/>
        <v>#N/A</v>
      </c>
      <c r="M598" t="e">
        <f t="shared" si="104"/>
        <v>#N/A</v>
      </c>
      <c r="N598" t="e">
        <f t="shared" si="104"/>
        <v>#N/A</v>
      </c>
      <c r="O598" t="e">
        <f t="shared" si="104"/>
        <v>#N/A</v>
      </c>
      <c r="P598" t="e">
        <f t="shared" si="104"/>
        <v>#N/A</v>
      </c>
      <c r="Q598" t="e">
        <f t="shared" si="104"/>
        <v>#N/A</v>
      </c>
      <c r="R598" t="e">
        <f t="shared" si="104"/>
        <v>#N/A</v>
      </c>
      <c r="S598" t="e">
        <f t="shared" si="104"/>
        <v>#N/A</v>
      </c>
      <c r="T598" t="e">
        <f t="shared" si="104"/>
        <v>#N/A</v>
      </c>
      <c r="U598" t="e">
        <f t="shared" si="104"/>
        <v>#N/A</v>
      </c>
      <c r="V598" t="e">
        <f t="shared" si="104"/>
        <v>#N/A</v>
      </c>
      <c r="X598" t="e">
        <f t="shared" si="100"/>
        <v>#N/A</v>
      </c>
      <c r="Y598" t="e">
        <f t="shared" si="101"/>
        <v>#N/A</v>
      </c>
      <c r="Z598" t="e">
        <f t="shared" si="102"/>
        <v>#N/A</v>
      </c>
    </row>
    <row r="599" spans="1:26" x14ac:dyDescent="0.2">
      <c r="A599">
        <f t="shared" si="103"/>
        <v>3</v>
      </c>
      <c r="D599" t="e">
        <f t="shared" si="98"/>
        <v>#N/A</v>
      </c>
      <c r="E599" t="e">
        <f t="shared" si="99"/>
        <v>#N/A</v>
      </c>
      <c r="F599" t="e">
        <f t="shared" si="104"/>
        <v>#N/A</v>
      </c>
      <c r="G599" t="e">
        <f t="shared" si="104"/>
        <v>#N/A</v>
      </c>
      <c r="H599" t="e">
        <f t="shared" si="104"/>
        <v>#N/A</v>
      </c>
      <c r="I599" t="e">
        <f t="shared" si="104"/>
        <v>#N/A</v>
      </c>
      <c r="J599" t="e">
        <f t="shared" si="104"/>
        <v>#N/A</v>
      </c>
      <c r="K599" t="e">
        <f t="shared" si="104"/>
        <v>#N/A</v>
      </c>
      <c r="L599" t="e">
        <f t="shared" si="104"/>
        <v>#N/A</v>
      </c>
      <c r="M599" t="e">
        <f t="shared" si="104"/>
        <v>#N/A</v>
      </c>
      <c r="N599" t="e">
        <f t="shared" si="104"/>
        <v>#N/A</v>
      </c>
      <c r="O599" t="e">
        <f t="shared" si="104"/>
        <v>#N/A</v>
      </c>
      <c r="P599" t="e">
        <f t="shared" si="104"/>
        <v>#N/A</v>
      </c>
      <c r="Q599" t="e">
        <f t="shared" si="104"/>
        <v>#N/A</v>
      </c>
      <c r="R599" t="e">
        <f t="shared" si="104"/>
        <v>#N/A</v>
      </c>
      <c r="S599" t="e">
        <f t="shared" si="104"/>
        <v>#N/A</v>
      </c>
      <c r="T599" t="e">
        <f t="shared" si="104"/>
        <v>#N/A</v>
      </c>
      <c r="U599" t="e">
        <f t="shared" si="104"/>
        <v>#N/A</v>
      </c>
      <c r="V599" t="e">
        <f t="shared" si="104"/>
        <v>#N/A</v>
      </c>
      <c r="X599" t="e">
        <f t="shared" si="100"/>
        <v>#N/A</v>
      </c>
      <c r="Y599" t="e">
        <f t="shared" si="101"/>
        <v>#N/A</v>
      </c>
      <c r="Z599" t="e">
        <f t="shared" si="102"/>
        <v>#N/A</v>
      </c>
    </row>
    <row r="600" spans="1:26" x14ac:dyDescent="0.2">
      <c r="A600">
        <f t="shared" si="103"/>
        <v>3</v>
      </c>
      <c r="D600" t="e">
        <f t="shared" si="98"/>
        <v>#N/A</v>
      </c>
      <c r="E600" t="e">
        <f t="shared" si="99"/>
        <v>#N/A</v>
      </c>
      <c r="F600" t="e">
        <f t="shared" si="104"/>
        <v>#N/A</v>
      </c>
      <c r="G600" t="e">
        <f t="shared" si="104"/>
        <v>#N/A</v>
      </c>
      <c r="H600" t="e">
        <f t="shared" si="104"/>
        <v>#N/A</v>
      </c>
      <c r="I600" t="e">
        <f t="shared" si="104"/>
        <v>#N/A</v>
      </c>
      <c r="J600" t="e">
        <f t="shared" si="104"/>
        <v>#N/A</v>
      </c>
      <c r="K600" t="e">
        <f t="shared" si="104"/>
        <v>#N/A</v>
      </c>
      <c r="L600" t="e">
        <f t="shared" si="104"/>
        <v>#N/A</v>
      </c>
      <c r="M600" t="e">
        <f t="shared" si="104"/>
        <v>#N/A</v>
      </c>
      <c r="N600" t="e">
        <f t="shared" si="104"/>
        <v>#N/A</v>
      </c>
      <c r="O600" t="e">
        <f t="shared" si="104"/>
        <v>#N/A</v>
      </c>
      <c r="P600" t="e">
        <f t="shared" si="104"/>
        <v>#N/A</v>
      </c>
      <c r="Q600" t="e">
        <f t="shared" si="104"/>
        <v>#N/A</v>
      </c>
      <c r="R600" t="e">
        <f t="shared" si="104"/>
        <v>#N/A</v>
      </c>
      <c r="S600" t="e">
        <f t="shared" si="104"/>
        <v>#N/A</v>
      </c>
      <c r="T600" t="e">
        <f t="shared" si="104"/>
        <v>#N/A</v>
      </c>
      <c r="U600" t="e">
        <f t="shared" si="104"/>
        <v>#N/A</v>
      </c>
      <c r="V600" t="e">
        <f t="shared" si="104"/>
        <v>#N/A</v>
      </c>
      <c r="X600" t="e">
        <f t="shared" si="100"/>
        <v>#N/A</v>
      </c>
      <c r="Y600" t="e">
        <f t="shared" si="101"/>
        <v>#N/A</v>
      </c>
      <c r="Z600" t="e">
        <f t="shared" si="102"/>
        <v>#N/A</v>
      </c>
    </row>
    <row r="601" spans="1:26" x14ac:dyDescent="0.2">
      <c r="A601">
        <f t="shared" si="103"/>
        <v>3</v>
      </c>
      <c r="D601" t="e">
        <f t="shared" si="98"/>
        <v>#N/A</v>
      </c>
      <c r="E601" t="e">
        <f t="shared" si="99"/>
        <v>#N/A</v>
      </c>
      <c r="F601" t="e">
        <f t="shared" si="104"/>
        <v>#N/A</v>
      </c>
      <c r="G601" t="e">
        <f t="shared" si="104"/>
        <v>#N/A</v>
      </c>
      <c r="H601" t="e">
        <f t="shared" si="104"/>
        <v>#N/A</v>
      </c>
      <c r="I601" t="e">
        <f t="shared" si="104"/>
        <v>#N/A</v>
      </c>
      <c r="J601" t="e">
        <f t="shared" si="104"/>
        <v>#N/A</v>
      </c>
      <c r="K601" t="e">
        <f t="shared" si="104"/>
        <v>#N/A</v>
      </c>
      <c r="L601" t="e">
        <f t="shared" si="104"/>
        <v>#N/A</v>
      </c>
      <c r="M601" t="e">
        <f t="shared" si="104"/>
        <v>#N/A</v>
      </c>
      <c r="N601" t="e">
        <f t="shared" si="104"/>
        <v>#N/A</v>
      </c>
      <c r="O601" t="e">
        <f t="shared" si="104"/>
        <v>#N/A</v>
      </c>
      <c r="P601" t="e">
        <f t="shared" si="104"/>
        <v>#N/A</v>
      </c>
      <c r="Q601" t="e">
        <f t="shared" si="104"/>
        <v>#N/A</v>
      </c>
      <c r="R601" t="e">
        <f t="shared" si="104"/>
        <v>#N/A</v>
      </c>
      <c r="S601" t="e">
        <f t="shared" si="104"/>
        <v>#N/A</v>
      </c>
      <c r="T601" t="e">
        <f t="shared" si="104"/>
        <v>#N/A</v>
      </c>
      <c r="U601" t="e">
        <f t="shared" si="104"/>
        <v>#N/A</v>
      </c>
      <c r="V601" t="e">
        <f t="shared" si="104"/>
        <v>#N/A</v>
      </c>
      <c r="X601" t="e">
        <f t="shared" si="100"/>
        <v>#N/A</v>
      </c>
      <c r="Y601" t="e">
        <f t="shared" si="101"/>
        <v>#N/A</v>
      </c>
      <c r="Z601" t="e">
        <f t="shared" si="102"/>
        <v>#N/A</v>
      </c>
    </row>
    <row r="602" spans="1:26" x14ac:dyDescent="0.2">
      <c r="A602">
        <f t="shared" si="103"/>
        <v>3</v>
      </c>
      <c r="D602" t="e">
        <f t="shared" si="98"/>
        <v>#N/A</v>
      </c>
      <c r="E602" t="e">
        <f t="shared" si="99"/>
        <v>#N/A</v>
      </c>
      <c r="F602" t="e">
        <f t="shared" si="104"/>
        <v>#N/A</v>
      </c>
      <c r="G602" t="e">
        <f t="shared" si="104"/>
        <v>#N/A</v>
      </c>
      <c r="H602" t="e">
        <f t="shared" si="104"/>
        <v>#N/A</v>
      </c>
      <c r="I602" t="e">
        <f t="shared" si="104"/>
        <v>#N/A</v>
      </c>
      <c r="J602" t="e">
        <f t="shared" si="104"/>
        <v>#N/A</v>
      </c>
      <c r="K602" t="e">
        <f t="shared" si="104"/>
        <v>#N/A</v>
      </c>
      <c r="L602" t="e">
        <f t="shared" si="104"/>
        <v>#N/A</v>
      </c>
      <c r="M602" t="e">
        <f t="shared" si="104"/>
        <v>#N/A</v>
      </c>
      <c r="N602" t="e">
        <f t="shared" si="104"/>
        <v>#N/A</v>
      </c>
      <c r="O602" t="e">
        <f t="shared" si="104"/>
        <v>#N/A</v>
      </c>
      <c r="P602" t="e">
        <f t="shared" si="104"/>
        <v>#N/A</v>
      </c>
      <c r="Q602" t="e">
        <f t="shared" si="104"/>
        <v>#N/A</v>
      </c>
      <c r="R602" t="e">
        <f t="shared" si="104"/>
        <v>#N/A</v>
      </c>
      <c r="S602" t="e">
        <f t="shared" si="104"/>
        <v>#N/A</v>
      </c>
      <c r="T602" t="e">
        <f t="shared" si="104"/>
        <v>#N/A</v>
      </c>
      <c r="U602" t="e">
        <f t="shared" si="104"/>
        <v>#N/A</v>
      </c>
      <c r="V602" t="e">
        <f t="shared" si="104"/>
        <v>#N/A</v>
      </c>
      <c r="X602" t="e">
        <f t="shared" si="100"/>
        <v>#N/A</v>
      </c>
      <c r="Y602" t="e">
        <f t="shared" si="101"/>
        <v>#N/A</v>
      </c>
      <c r="Z602" t="e">
        <f t="shared" si="102"/>
        <v>#N/A</v>
      </c>
    </row>
    <row r="603" spans="1:26" x14ac:dyDescent="0.2">
      <c r="A603">
        <f t="shared" si="103"/>
        <v>3</v>
      </c>
      <c r="D603" t="e">
        <f t="shared" si="98"/>
        <v>#N/A</v>
      </c>
      <c r="E603" t="e">
        <f t="shared" si="99"/>
        <v>#N/A</v>
      </c>
      <c r="F603" t="e">
        <f t="shared" si="104"/>
        <v>#N/A</v>
      </c>
      <c r="G603" t="e">
        <f t="shared" si="104"/>
        <v>#N/A</v>
      </c>
      <c r="H603" t="e">
        <f t="shared" si="104"/>
        <v>#N/A</v>
      </c>
      <c r="I603" t="e">
        <f t="shared" si="104"/>
        <v>#N/A</v>
      </c>
      <c r="J603" t="e">
        <f t="shared" si="104"/>
        <v>#N/A</v>
      </c>
      <c r="K603" t="e">
        <f t="shared" si="104"/>
        <v>#N/A</v>
      </c>
      <c r="L603" t="e">
        <f t="shared" si="104"/>
        <v>#N/A</v>
      </c>
      <c r="M603" t="e">
        <f t="shared" si="104"/>
        <v>#N/A</v>
      </c>
      <c r="N603" t="e">
        <f t="shared" si="104"/>
        <v>#N/A</v>
      </c>
      <c r="O603" t="e">
        <f t="shared" si="104"/>
        <v>#N/A</v>
      </c>
      <c r="P603" t="e">
        <f t="shared" si="104"/>
        <v>#N/A</v>
      </c>
      <c r="Q603" t="e">
        <f t="shared" si="104"/>
        <v>#N/A</v>
      </c>
      <c r="R603" t="e">
        <f t="shared" si="104"/>
        <v>#N/A</v>
      </c>
      <c r="S603" t="e">
        <f t="shared" si="104"/>
        <v>#N/A</v>
      </c>
      <c r="T603" t="e">
        <f t="shared" si="104"/>
        <v>#N/A</v>
      </c>
      <c r="U603" t="e">
        <f t="shared" si="104"/>
        <v>#N/A</v>
      </c>
      <c r="V603" t="e">
        <f t="shared" si="104"/>
        <v>#N/A</v>
      </c>
      <c r="X603" t="e">
        <f t="shared" si="100"/>
        <v>#N/A</v>
      </c>
      <c r="Y603" t="e">
        <f t="shared" si="101"/>
        <v>#N/A</v>
      </c>
      <c r="Z603" t="e">
        <f t="shared" si="102"/>
        <v>#N/A</v>
      </c>
    </row>
    <row r="604" spans="1:26" x14ac:dyDescent="0.2">
      <c r="A604">
        <f t="shared" si="103"/>
        <v>3</v>
      </c>
      <c r="D604" t="e">
        <f t="shared" si="98"/>
        <v>#N/A</v>
      </c>
      <c r="E604" t="e">
        <f t="shared" si="99"/>
        <v>#N/A</v>
      </c>
      <c r="F604" t="e">
        <f t="shared" si="104"/>
        <v>#N/A</v>
      </c>
      <c r="G604" t="e">
        <f t="shared" si="104"/>
        <v>#N/A</v>
      </c>
      <c r="H604" t="e">
        <f t="shared" si="104"/>
        <v>#N/A</v>
      </c>
      <c r="I604" t="e">
        <f t="shared" si="104"/>
        <v>#N/A</v>
      </c>
      <c r="J604" t="e">
        <f t="shared" si="104"/>
        <v>#N/A</v>
      </c>
      <c r="K604" t="e">
        <f t="shared" si="104"/>
        <v>#N/A</v>
      </c>
      <c r="L604" t="e">
        <f t="shared" si="104"/>
        <v>#N/A</v>
      </c>
      <c r="M604" t="e">
        <f t="shared" si="104"/>
        <v>#N/A</v>
      </c>
      <c r="N604" t="e">
        <f t="shared" si="104"/>
        <v>#N/A</v>
      </c>
      <c r="O604" t="e">
        <f t="shared" si="104"/>
        <v>#N/A</v>
      </c>
      <c r="P604" t="e">
        <f t="shared" si="104"/>
        <v>#N/A</v>
      </c>
      <c r="Q604" t="e">
        <f t="shared" si="104"/>
        <v>#N/A</v>
      </c>
      <c r="R604" t="e">
        <f t="shared" si="104"/>
        <v>#N/A</v>
      </c>
      <c r="S604" t="e">
        <f t="shared" si="104"/>
        <v>#N/A</v>
      </c>
      <c r="T604" t="e">
        <f t="shared" si="104"/>
        <v>#N/A</v>
      </c>
      <c r="U604" t="e">
        <f t="shared" si="104"/>
        <v>#N/A</v>
      </c>
      <c r="V604" t="e">
        <f t="shared" si="104"/>
        <v>#N/A</v>
      </c>
      <c r="X604" t="e">
        <f t="shared" si="100"/>
        <v>#N/A</v>
      </c>
      <c r="Y604" t="e">
        <f t="shared" si="101"/>
        <v>#N/A</v>
      </c>
      <c r="Z604" t="e">
        <f t="shared" si="102"/>
        <v>#N/A</v>
      </c>
    </row>
    <row r="605" spans="1:26" x14ac:dyDescent="0.2">
      <c r="A605">
        <f t="shared" si="103"/>
        <v>3</v>
      </c>
      <c r="D605" t="e">
        <f t="shared" si="98"/>
        <v>#N/A</v>
      </c>
      <c r="E605" t="e">
        <f t="shared" si="99"/>
        <v>#N/A</v>
      </c>
      <c r="F605" t="e">
        <f t="shared" si="104"/>
        <v>#N/A</v>
      </c>
      <c r="G605" t="e">
        <f t="shared" si="104"/>
        <v>#N/A</v>
      </c>
      <c r="H605" t="e">
        <f t="shared" si="104"/>
        <v>#N/A</v>
      </c>
      <c r="I605" t="e">
        <f t="shared" si="104"/>
        <v>#N/A</v>
      </c>
      <c r="J605" t="e">
        <f t="shared" si="104"/>
        <v>#N/A</v>
      </c>
      <c r="K605" t="e">
        <f t="shared" si="104"/>
        <v>#N/A</v>
      </c>
      <c r="L605" t="e">
        <f t="shared" si="104"/>
        <v>#N/A</v>
      </c>
      <c r="M605" t="e">
        <f t="shared" si="104"/>
        <v>#N/A</v>
      </c>
      <c r="N605" t="e">
        <f t="shared" si="104"/>
        <v>#N/A</v>
      </c>
      <c r="O605" t="e">
        <f t="shared" si="104"/>
        <v>#N/A</v>
      </c>
      <c r="P605" t="e">
        <f t="shared" si="104"/>
        <v>#N/A</v>
      </c>
      <c r="Q605" t="e">
        <f t="shared" si="104"/>
        <v>#N/A</v>
      </c>
      <c r="R605" t="e">
        <f t="shared" si="104"/>
        <v>#N/A</v>
      </c>
      <c r="S605" t="e">
        <f t="shared" si="104"/>
        <v>#N/A</v>
      </c>
      <c r="T605" t="e">
        <f t="shared" si="104"/>
        <v>#N/A</v>
      </c>
      <c r="U605" t="e">
        <f t="shared" si="104"/>
        <v>#N/A</v>
      </c>
      <c r="V605" t="e">
        <f t="shared" si="104"/>
        <v>#N/A</v>
      </c>
      <c r="X605" t="e">
        <f t="shared" si="100"/>
        <v>#N/A</v>
      </c>
      <c r="Y605" t="e">
        <f t="shared" si="101"/>
        <v>#N/A</v>
      </c>
      <c r="Z605" t="e">
        <f t="shared" si="102"/>
        <v>#N/A</v>
      </c>
    </row>
    <row r="606" spans="1:26" x14ac:dyDescent="0.2">
      <c r="A606">
        <f t="shared" si="103"/>
        <v>3</v>
      </c>
      <c r="D606" t="e">
        <f t="shared" si="98"/>
        <v>#N/A</v>
      </c>
      <c r="E606" t="e">
        <f t="shared" si="99"/>
        <v>#N/A</v>
      </c>
      <c r="F606" t="e">
        <f t="shared" si="104"/>
        <v>#N/A</v>
      </c>
      <c r="G606" t="e">
        <f t="shared" si="104"/>
        <v>#N/A</v>
      </c>
      <c r="H606" t="e">
        <f t="shared" si="104"/>
        <v>#N/A</v>
      </c>
      <c r="I606" t="e">
        <f t="shared" si="104"/>
        <v>#N/A</v>
      </c>
      <c r="J606" t="e">
        <f t="shared" si="104"/>
        <v>#N/A</v>
      </c>
      <c r="K606" t="e">
        <f t="shared" si="104"/>
        <v>#N/A</v>
      </c>
      <c r="L606" t="e">
        <f t="shared" si="104"/>
        <v>#N/A</v>
      </c>
      <c r="M606" t="e">
        <f t="shared" si="104"/>
        <v>#N/A</v>
      </c>
      <c r="N606" t="e">
        <f t="shared" si="104"/>
        <v>#N/A</v>
      </c>
      <c r="O606" t="e">
        <f t="shared" si="104"/>
        <v>#N/A</v>
      </c>
      <c r="P606" t="e">
        <f t="shared" si="104"/>
        <v>#N/A</v>
      </c>
      <c r="Q606" t="e">
        <f t="shared" si="104"/>
        <v>#N/A</v>
      </c>
      <c r="R606" t="e">
        <f t="shared" si="104"/>
        <v>#N/A</v>
      </c>
      <c r="S606" t="e">
        <f t="shared" si="104"/>
        <v>#N/A</v>
      </c>
      <c r="T606" t="e">
        <f t="shared" si="104"/>
        <v>#N/A</v>
      </c>
      <c r="U606" t="e">
        <f t="shared" si="104"/>
        <v>#N/A</v>
      </c>
      <c r="V606" t="e">
        <f t="shared" si="104"/>
        <v>#N/A</v>
      </c>
      <c r="X606" t="e">
        <f t="shared" si="100"/>
        <v>#N/A</v>
      </c>
      <c r="Y606" t="e">
        <f t="shared" si="101"/>
        <v>#N/A</v>
      </c>
      <c r="Z606" t="e">
        <f t="shared" si="102"/>
        <v>#N/A</v>
      </c>
    </row>
    <row r="607" spans="1:26" x14ac:dyDescent="0.2">
      <c r="A607">
        <f t="shared" si="103"/>
        <v>2</v>
      </c>
      <c r="D607" t="e">
        <f t="shared" si="98"/>
        <v>#N/A</v>
      </c>
      <c r="E607" t="e">
        <f t="shared" si="99"/>
        <v>#N/A</v>
      </c>
      <c r="F607" t="e">
        <f t="shared" si="104"/>
        <v>#N/A</v>
      </c>
      <c r="G607" t="e">
        <f t="shared" si="104"/>
        <v>#N/A</v>
      </c>
      <c r="H607" t="e">
        <f t="shared" si="104"/>
        <v>#N/A</v>
      </c>
      <c r="I607" t="e">
        <f t="shared" si="104"/>
        <v>#N/A</v>
      </c>
      <c r="J607" t="e">
        <f t="shared" si="104"/>
        <v>#N/A</v>
      </c>
      <c r="K607" t="e">
        <f t="shared" si="104"/>
        <v>#N/A</v>
      </c>
      <c r="L607" t="e">
        <f t="shared" si="104"/>
        <v>#N/A</v>
      </c>
      <c r="M607" t="e">
        <f t="shared" si="104"/>
        <v>#N/A</v>
      </c>
      <c r="N607" t="e">
        <f t="shared" si="104"/>
        <v>#N/A</v>
      </c>
      <c r="O607" t="e">
        <f t="shared" si="104"/>
        <v>#N/A</v>
      </c>
      <c r="P607" t="e">
        <f t="shared" si="104"/>
        <v>#N/A</v>
      </c>
      <c r="Q607" t="e">
        <f t="shared" si="104"/>
        <v>#N/A</v>
      </c>
      <c r="R607" t="e">
        <f t="shared" si="104"/>
        <v>#N/A</v>
      </c>
      <c r="S607" t="e">
        <f t="shared" si="104"/>
        <v>#N/A</v>
      </c>
      <c r="T607" t="e">
        <f t="shared" si="104"/>
        <v>#N/A</v>
      </c>
      <c r="U607" t="e">
        <f t="shared" si="104"/>
        <v>#N/A</v>
      </c>
      <c r="V607" t="e">
        <f t="shared" si="104"/>
        <v>#N/A</v>
      </c>
      <c r="X607" t="e">
        <f t="shared" si="100"/>
        <v>#N/A</v>
      </c>
      <c r="Y607" t="e">
        <f t="shared" si="101"/>
        <v>#N/A</v>
      </c>
      <c r="Z607" t="e">
        <f t="shared" si="102"/>
        <v>#N/A</v>
      </c>
    </row>
    <row r="608" spans="1:26" x14ac:dyDescent="0.2">
      <c r="A608">
        <f t="shared" si="103"/>
        <v>2</v>
      </c>
      <c r="D608" t="e">
        <f t="shared" si="98"/>
        <v>#N/A</v>
      </c>
      <c r="E608" t="e">
        <f t="shared" si="99"/>
        <v>#N/A</v>
      </c>
      <c r="F608" t="e">
        <f t="shared" si="104"/>
        <v>#N/A</v>
      </c>
      <c r="G608" t="e">
        <f t="shared" si="104"/>
        <v>#N/A</v>
      </c>
      <c r="H608" t="e">
        <f t="shared" si="104"/>
        <v>#N/A</v>
      </c>
      <c r="I608" t="e">
        <f t="shared" si="104"/>
        <v>#N/A</v>
      </c>
      <c r="J608" t="e">
        <f t="shared" si="104"/>
        <v>#N/A</v>
      </c>
      <c r="K608" t="e">
        <f t="shared" si="104"/>
        <v>#N/A</v>
      </c>
      <c r="L608" t="e">
        <f t="shared" si="104"/>
        <v>#N/A</v>
      </c>
      <c r="M608" t="e">
        <f t="shared" si="104"/>
        <v>#N/A</v>
      </c>
      <c r="N608" t="e">
        <f t="shared" si="104"/>
        <v>#N/A</v>
      </c>
      <c r="O608" t="e">
        <f t="shared" si="104"/>
        <v>#N/A</v>
      </c>
      <c r="P608" t="e">
        <f t="shared" si="104"/>
        <v>#N/A</v>
      </c>
      <c r="Q608" t="e">
        <f t="shared" si="104"/>
        <v>#N/A</v>
      </c>
      <c r="R608" t="e">
        <f t="shared" si="104"/>
        <v>#N/A</v>
      </c>
      <c r="S608" t="e">
        <f t="shared" si="104"/>
        <v>#N/A</v>
      </c>
      <c r="T608" t="e">
        <f t="shared" si="104"/>
        <v>#N/A</v>
      </c>
      <c r="U608" t="e">
        <f t="shared" si="104"/>
        <v>#N/A</v>
      </c>
      <c r="V608" t="e">
        <f t="shared" si="104"/>
        <v>#N/A</v>
      </c>
      <c r="X608" t="e">
        <f t="shared" si="100"/>
        <v>#N/A</v>
      </c>
      <c r="Y608" t="e">
        <f t="shared" si="101"/>
        <v>#N/A</v>
      </c>
      <c r="Z608" t="e">
        <f t="shared" si="102"/>
        <v>#N/A</v>
      </c>
    </row>
    <row r="609" spans="1:26" x14ac:dyDescent="0.2">
      <c r="A609">
        <f t="shared" si="103"/>
        <v>2</v>
      </c>
      <c r="D609" t="e">
        <f t="shared" si="98"/>
        <v>#N/A</v>
      </c>
      <c r="E609" t="e">
        <f t="shared" si="99"/>
        <v>#N/A</v>
      </c>
      <c r="F609" t="e">
        <f t="shared" si="104"/>
        <v>#N/A</v>
      </c>
      <c r="G609" t="e">
        <f t="shared" si="104"/>
        <v>#N/A</v>
      </c>
      <c r="H609" t="e">
        <f t="shared" si="104"/>
        <v>#N/A</v>
      </c>
      <c r="I609" t="e">
        <f t="shared" si="104"/>
        <v>#N/A</v>
      </c>
      <c r="J609" t="e">
        <f t="shared" si="104"/>
        <v>#N/A</v>
      </c>
      <c r="K609" t="e">
        <f t="shared" si="104"/>
        <v>#N/A</v>
      </c>
      <c r="L609" t="e">
        <f t="shared" si="104"/>
        <v>#N/A</v>
      </c>
      <c r="M609" t="e">
        <f t="shared" si="104"/>
        <v>#N/A</v>
      </c>
      <c r="N609" t="e">
        <f t="shared" si="104"/>
        <v>#N/A</v>
      </c>
      <c r="O609" t="e">
        <f t="shared" si="104"/>
        <v>#N/A</v>
      </c>
      <c r="P609" t="e">
        <f t="shared" si="104"/>
        <v>#N/A</v>
      </c>
      <c r="Q609" t="e">
        <f t="shared" si="104"/>
        <v>#N/A</v>
      </c>
      <c r="R609" t="e">
        <f t="shared" si="104"/>
        <v>#N/A</v>
      </c>
      <c r="S609" t="e">
        <f t="shared" si="104"/>
        <v>#N/A</v>
      </c>
      <c r="T609" t="e">
        <f t="shared" si="104"/>
        <v>#N/A</v>
      </c>
      <c r="U609" t="e">
        <f t="shared" si="104"/>
        <v>#N/A</v>
      </c>
      <c r="V609" t="e">
        <f t="shared" si="104"/>
        <v>#N/A</v>
      </c>
      <c r="X609" t="e">
        <f t="shared" si="100"/>
        <v>#N/A</v>
      </c>
      <c r="Y609" t="e">
        <f t="shared" si="101"/>
        <v>#N/A</v>
      </c>
      <c r="Z609" t="e">
        <f t="shared" si="102"/>
        <v>#N/A</v>
      </c>
    </row>
    <row r="610" spans="1:26" x14ac:dyDescent="0.2">
      <c r="A610">
        <f t="shared" si="103"/>
        <v>2</v>
      </c>
      <c r="D610" t="e">
        <f t="shared" si="98"/>
        <v>#N/A</v>
      </c>
      <c r="E610" t="e">
        <f t="shared" si="99"/>
        <v>#N/A</v>
      </c>
      <c r="F610" t="e">
        <f t="shared" si="104"/>
        <v>#N/A</v>
      </c>
      <c r="G610" t="e">
        <f t="shared" si="104"/>
        <v>#N/A</v>
      </c>
      <c r="H610" t="e">
        <f t="shared" si="104"/>
        <v>#N/A</v>
      </c>
      <c r="I610" t="e">
        <f t="shared" si="104"/>
        <v>#N/A</v>
      </c>
      <c r="J610" t="e">
        <f t="shared" si="104"/>
        <v>#N/A</v>
      </c>
      <c r="K610" t="e">
        <f t="shared" si="104"/>
        <v>#N/A</v>
      </c>
      <c r="L610" t="e">
        <f t="shared" si="104"/>
        <v>#N/A</v>
      </c>
      <c r="M610" t="e">
        <f t="shared" si="104"/>
        <v>#N/A</v>
      </c>
      <c r="N610" t="e">
        <f t="shared" si="104"/>
        <v>#N/A</v>
      </c>
      <c r="O610" t="e">
        <f t="shared" si="104"/>
        <v>#N/A</v>
      </c>
      <c r="P610" t="e">
        <f t="shared" si="104"/>
        <v>#N/A</v>
      </c>
      <c r="Q610" t="e">
        <f t="shared" si="104"/>
        <v>#N/A</v>
      </c>
      <c r="R610" t="e">
        <f t="shared" si="104"/>
        <v>#N/A</v>
      </c>
      <c r="S610" t="e">
        <f t="shared" si="104"/>
        <v>#N/A</v>
      </c>
      <c r="T610" t="e">
        <f t="shared" si="104"/>
        <v>#N/A</v>
      </c>
      <c r="U610" t="e">
        <f t="shared" si="104"/>
        <v>#N/A</v>
      </c>
      <c r="V610" t="e">
        <f t="shared" si="104"/>
        <v>#N/A</v>
      </c>
      <c r="X610" t="e">
        <f t="shared" si="100"/>
        <v>#N/A</v>
      </c>
      <c r="Y610" t="e">
        <f t="shared" si="101"/>
        <v>#N/A</v>
      </c>
      <c r="Z610" t="e">
        <f t="shared" si="102"/>
        <v>#N/A</v>
      </c>
    </row>
    <row r="611" spans="1:26" x14ac:dyDescent="0.2">
      <c r="A611">
        <f t="shared" si="103"/>
        <v>2</v>
      </c>
      <c r="D611" t="e">
        <f t="shared" si="98"/>
        <v>#N/A</v>
      </c>
      <c r="E611" t="e">
        <f t="shared" si="99"/>
        <v>#N/A</v>
      </c>
      <c r="F611" t="e">
        <f t="shared" si="104"/>
        <v>#N/A</v>
      </c>
      <c r="G611" t="e">
        <f t="shared" si="104"/>
        <v>#N/A</v>
      </c>
      <c r="H611" t="e">
        <f t="shared" si="104"/>
        <v>#N/A</v>
      </c>
      <c r="I611" t="e">
        <f t="shared" si="104"/>
        <v>#N/A</v>
      </c>
      <c r="J611" t="e">
        <f t="shared" si="104"/>
        <v>#N/A</v>
      </c>
      <c r="K611" t="e">
        <f t="shared" si="104"/>
        <v>#N/A</v>
      </c>
      <c r="L611" t="e">
        <f t="shared" si="104"/>
        <v>#N/A</v>
      </c>
      <c r="M611" t="e">
        <f t="shared" si="104"/>
        <v>#N/A</v>
      </c>
      <c r="N611" t="e">
        <f t="shared" si="104"/>
        <v>#N/A</v>
      </c>
      <c r="O611" t="e">
        <f t="shared" si="104"/>
        <v>#N/A</v>
      </c>
      <c r="P611" t="e">
        <f t="shared" si="104"/>
        <v>#N/A</v>
      </c>
      <c r="Q611" t="e">
        <f t="shared" si="104"/>
        <v>#N/A</v>
      </c>
      <c r="R611" t="e">
        <f t="shared" si="104"/>
        <v>#N/A</v>
      </c>
      <c r="S611" t="e">
        <f t="shared" si="104"/>
        <v>#N/A</v>
      </c>
      <c r="T611" t="e">
        <f t="shared" si="104"/>
        <v>#N/A</v>
      </c>
      <c r="U611" t="e">
        <f t="shared" si="104"/>
        <v>#N/A</v>
      </c>
      <c r="V611" t="e">
        <f t="shared" si="104"/>
        <v>#N/A</v>
      </c>
      <c r="X611" t="e">
        <f t="shared" si="100"/>
        <v>#N/A</v>
      </c>
      <c r="Y611" t="e">
        <f t="shared" si="101"/>
        <v>#N/A</v>
      </c>
      <c r="Z611" t="e">
        <f t="shared" si="102"/>
        <v>#N/A</v>
      </c>
    </row>
    <row r="612" spans="1:26" x14ac:dyDescent="0.2">
      <c r="A612">
        <f t="shared" si="103"/>
        <v>2</v>
      </c>
      <c r="D612" t="e">
        <f t="shared" si="98"/>
        <v>#N/A</v>
      </c>
      <c r="E612" t="e">
        <f t="shared" si="99"/>
        <v>#N/A</v>
      </c>
      <c r="F612" t="e">
        <f t="shared" ref="F612:V626" si="105">F$4*(1+F$3)^(-($A612+52*(F$1-1)))</f>
        <v>#N/A</v>
      </c>
      <c r="G612" t="e">
        <f t="shared" si="105"/>
        <v>#N/A</v>
      </c>
      <c r="H612" t="e">
        <f t="shared" si="105"/>
        <v>#N/A</v>
      </c>
      <c r="I612" t="e">
        <f t="shared" si="105"/>
        <v>#N/A</v>
      </c>
      <c r="J612" t="e">
        <f t="shared" si="105"/>
        <v>#N/A</v>
      </c>
      <c r="K612" t="e">
        <f t="shared" si="105"/>
        <v>#N/A</v>
      </c>
      <c r="L612" t="e">
        <f t="shared" si="105"/>
        <v>#N/A</v>
      </c>
      <c r="M612" t="e">
        <f t="shared" si="105"/>
        <v>#N/A</v>
      </c>
      <c r="N612" t="e">
        <f t="shared" si="105"/>
        <v>#N/A</v>
      </c>
      <c r="O612" t="e">
        <f t="shared" si="105"/>
        <v>#N/A</v>
      </c>
      <c r="P612" t="e">
        <f t="shared" si="105"/>
        <v>#N/A</v>
      </c>
      <c r="Q612" t="e">
        <f t="shared" si="105"/>
        <v>#N/A</v>
      </c>
      <c r="R612" t="e">
        <f t="shared" si="105"/>
        <v>#N/A</v>
      </c>
      <c r="S612" t="e">
        <f t="shared" si="105"/>
        <v>#N/A</v>
      </c>
      <c r="T612" t="e">
        <f t="shared" si="105"/>
        <v>#N/A</v>
      </c>
      <c r="U612" t="e">
        <f t="shared" si="105"/>
        <v>#N/A</v>
      </c>
      <c r="V612" t="e">
        <f t="shared" si="105"/>
        <v>#N/A</v>
      </c>
      <c r="X612" t="e">
        <f t="shared" si="100"/>
        <v>#N/A</v>
      </c>
      <c r="Y612" t="e">
        <f t="shared" si="101"/>
        <v>#N/A</v>
      </c>
      <c r="Z612" t="e">
        <f t="shared" si="102"/>
        <v>#N/A</v>
      </c>
    </row>
    <row r="613" spans="1:26" x14ac:dyDescent="0.2">
      <c r="A613">
        <f t="shared" si="103"/>
        <v>2</v>
      </c>
      <c r="D613" t="e">
        <f t="shared" si="98"/>
        <v>#N/A</v>
      </c>
      <c r="E613" t="e">
        <f t="shared" si="99"/>
        <v>#N/A</v>
      </c>
      <c r="F613" t="e">
        <f t="shared" si="105"/>
        <v>#N/A</v>
      </c>
      <c r="G613" t="e">
        <f t="shared" si="105"/>
        <v>#N/A</v>
      </c>
      <c r="H613" t="e">
        <f t="shared" si="105"/>
        <v>#N/A</v>
      </c>
      <c r="I613" t="e">
        <f t="shared" si="105"/>
        <v>#N/A</v>
      </c>
      <c r="J613" t="e">
        <f t="shared" si="105"/>
        <v>#N/A</v>
      </c>
      <c r="K613" t="e">
        <f t="shared" si="105"/>
        <v>#N/A</v>
      </c>
      <c r="L613" t="e">
        <f t="shared" si="105"/>
        <v>#N/A</v>
      </c>
      <c r="M613" t="e">
        <f t="shared" si="105"/>
        <v>#N/A</v>
      </c>
      <c r="N613" t="e">
        <f t="shared" si="105"/>
        <v>#N/A</v>
      </c>
      <c r="O613" t="e">
        <f t="shared" si="105"/>
        <v>#N/A</v>
      </c>
      <c r="P613" t="e">
        <f t="shared" si="105"/>
        <v>#N/A</v>
      </c>
      <c r="Q613" t="e">
        <f t="shared" si="105"/>
        <v>#N/A</v>
      </c>
      <c r="R613" t="e">
        <f t="shared" si="105"/>
        <v>#N/A</v>
      </c>
      <c r="S613" t="e">
        <f t="shared" si="105"/>
        <v>#N/A</v>
      </c>
      <c r="T613" t="e">
        <f t="shared" si="105"/>
        <v>#N/A</v>
      </c>
      <c r="U613" t="e">
        <f t="shared" si="105"/>
        <v>#N/A</v>
      </c>
      <c r="V613" t="e">
        <f t="shared" si="105"/>
        <v>#N/A</v>
      </c>
      <c r="X613" t="e">
        <f t="shared" si="100"/>
        <v>#N/A</v>
      </c>
      <c r="Y613" t="e">
        <f t="shared" si="101"/>
        <v>#N/A</v>
      </c>
      <c r="Z613" t="e">
        <f t="shared" si="102"/>
        <v>#N/A</v>
      </c>
    </row>
    <row r="614" spans="1:26" x14ac:dyDescent="0.2">
      <c r="A614">
        <f t="shared" si="103"/>
        <v>2</v>
      </c>
      <c r="D614" t="e">
        <f t="shared" si="98"/>
        <v>#N/A</v>
      </c>
      <c r="E614" t="e">
        <f t="shared" si="99"/>
        <v>#N/A</v>
      </c>
      <c r="F614" t="e">
        <f t="shared" si="105"/>
        <v>#N/A</v>
      </c>
      <c r="G614" t="e">
        <f t="shared" si="105"/>
        <v>#N/A</v>
      </c>
      <c r="H614" t="e">
        <f t="shared" si="105"/>
        <v>#N/A</v>
      </c>
      <c r="I614" t="e">
        <f t="shared" si="105"/>
        <v>#N/A</v>
      </c>
      <c r="J614" t="e">
        <f t="shared" si="105"/>
        <v>#N/A</v>
      </c>
      <c r="K614" t="e">
        <f t="shared" si="105"/>
        <v>#N/A</v>
      </c>
      <c r="L614" t="e">
        <f t="shared" si="105"/>
        <v>#N/A</v>
      </c>
      <c r="M614" t="e">
        <f t="shared" si="105"/>
        <v>#N/A</v>
      </c>
      <c r="N614" t="e">
        <f t="shared" si="105"/>
        <v>#N/A</v>
      </c>
      <c r="O614" t="e">
        <f t="shared" si="105"/>
        <v>#N/A</v>
      </c>
      <c r="P614" t="e">
        <f t="shared" si="105"/>
        <v>#N/A</v>
      </c>
      <c r="Q614" t="e">
        <f t="shared" si="105"/>
        <v>#N/A</v>
      </c>
      <c r="R614" t="e">
        <f t="shared" si="105"/>
        <v>#N/A</v>
      </c>
      <c r="S614" t="e">
        <f t="shared" si="105"/>
        <v>#N/A</v>
      </c>
      <c r="T614" t="e">
        <f t="shared" si="105"/>
        <v>#N/A</v>
      </c>
      <c r="U614" t="e">
        <f t="shared" si="105"/>
        <v>#N/A</v>
      </c>
      <c r="V614" t="e">
        <f t="shared" si="105"/>
        <v>#N/A</v>
      </c>
      <c r="X614" t="e">
        <f t="shared" si="100"/>
        <v>#N/A</v>
      </c>
      <c r="Y614" t="e">
        <f t="shared" si="101"/>
        <v>#N/A</v>
      </c>
      <c r="Z614" t="e">
        <f t="shared" si="102"/>
        <v>#N/A</v>
      </c>
    </row>
    <row r="615" spans="1:26" x14ac:dyDescent="0.2">
      <c r="A615">
        <f t="shared" si="103"/>
        <v>2</v>
      </c>
      <c r="D615" t="e">
        <f t="shared" si="98"/>
        <v>#N/A</v>
      </c>
      <c r="E615" t="e">
        <f t="shared" si="99"/>
        <v>#N/A</v>
      </c>
      <c r="F615" t="e">
        <f t="shared" si="105"/>
        <v>#N/A</v>
      </c>
      <c r="G615" t="e">
        <f t="shared" si="105"/>
        <v>#N/A</v>
      </c>
      <c r="H615" t="e">
        <f t="shared" si="105"/>
        <v>#N/A</v>
      </c>
      <c r="I615" t="e">
        <f t="shared" si="105"/>
        <v>#N/A</v>
      </c>
      <c r="J615" t="e">
        <f t="shared" si="105"/>
        <v>#N/A</v>
      </c>
      <c r="K615" t="e">
        <f t="shared" si="105"/>
        <v>#N/A</v>
      </c>
      <c r="L615" t="e">
        <f t="shared" si="105"/>
        <v>#N/A</v>
      </c>
      <c r="M615" t="e">
        <f t="shared" si="105"/>
        <v>#N/A</v>
      </c>
      <c r="N615" t="e">
        <f t="shared" si="105"/>
        <v>#N/A</v>
      </c>
      <c r="O615" t="e">
        <f t="shared" si="105"/>
        <v>#N/A</v>
      </c>
      <c r="P615" t="e">
        <f t="shared" si="105"/>
        <v>#N/A</v>
      </c>
      <c r="Q615" t="e">
        <f t="shared" si="105"/>
        <v>#N/A</v>
      </c>
      <c r="R615" t="e">
        <f t="shared" si="105"/>
        <v>#N/A</v>
      </c>
      <c r="S615" t="e">
        <f t="shared" si="105"/>
        <v>#N/A</v>
      </c>
      <c r="T615" t="e">
        <f t="shared" si="105"/>
        <v>#N/A</v>
      </c>
      <c r="U615" t="e">
        <f t="shared" si="105"/>
        <v>#N/A</v>
      </c>
      <c r="V615" t="e">
        <f t="shared" si="105"/>
        <v>#N/A</v>
      </c>
      <c r="X615" t="e">
        <f t="shared" si="100"/>
        <v>#N/A</v>
      </c>
      <c r="Y615" t="e">
        <f t="shared" si="101"/>
        <v>#N/A</v>
      </c>
      <c r="Z615" t="e">
        <f t="shared" si="102"/>
        <v>#N/A</v>
      </c>
    </row>
    <row r="616" spans="1:26" x14ac:dyDescent="0.2">
      <c r="A616">
        <f t="shared" si="103"/>
        <v>2</v>
      </c>
      <c r="D616" t="e">
        <f t="shared" si="98"/>
        <v>#N/A</v>
      </c>
      <c r="E616" t="e">
        <f t="shared" si="99"/>
        <v>#N/A</v>
      </c>
      <c r="F616" t="e">
        <f t="shared" si="105"/>
        <v>#N/A</v>
      </c>
      <c r="G616" t="e">
        <f t="shared" si="105"/>
        <v>#N/A</v>
      </c>
      <c r="H616" t="e">
        <f t="shared" si="105"/>
        <v>#N/A</v>
      </c>
      <c r="I616" t="e">
        <f t="shared" si="105"/>
        <v>#N/A</v>
      </c>
      <c r="J616" t="e">
        <f t="shared" si="105"/>
        <v>#N/A</v>
      </c>
      <c r="K616" t="e">
        <f t="shared" si="105"/>
        <v>#N/A</v>
      </c>
      <c r="L616" t="e">
        <f t="shared" si="105"/>
        <v>#N/A</v>
      </c>
      <c r="M616" t="e">
        <f t="shared" si="105"/>
        <v>#N/A</v>
      </c>
      <c r="N616" t="e">
        <f t="shared" si="105"/>
        <v>#N/A</v>
      </c>
      <c r="O616" t="e">
        <f t="shared" si="105"/>
        <v>#N/A</v>
      </c>
      <c r="P616" t="e">
        <f t="shared" si="105"/>
        <v>#N/A</v>
      </c>
      <c r="Q616" t="e">
        <f t="shared" si="105"/>
        <v>#N/A</v>
      </c>
      <c r="R616" t="e">
        <f t="shared" si="105"/>
        <v>#N/A</v>
      </c>
      <c r="S616" t="e">
        <f t="shared" si="105"/>
        <v>#N/A</v>
      </c>
      <c r="T616" t="e">
        <f t="shared" si="105"/>
        <v>#N/A</v>
      </c>
      <c r="U616" t="e">
        <f t="shared" si="105"/>
        <v>#N/A</v>
      </c>
      <c r="V616" t="e">
        <f t="shared" si="105"/>
        <v>#N/A</v>
      </c>
      <c r="X616" t="e">
        <f t="shared" si="100"/>
        <v>#N/A</v>
      </c>
      <c r="Y616" t="e">
        <f t="shared" si="101"/>
        <v>#N/A</v>
      </c>
      <c r="Z616" t="e">
        <f t="shared" si="102"/>
        <v>#N/A</v>
      </c>
    </row>
    <row r="617" spans="1:26" x14ac:dyDescent="0.2">
      <c r="A617">
        <f t="shared" si="103"/>
        <v>2</v>
      </c>
      <c r="D617" t="e">
        <f t="shared" si="98"/>
        <v>#N/A</v>
      </c>
      <c r="E617" t="e">
        <f t="shared" si="99"/>
        <v>#N/A</v>
      </c>
      <c r="F617" t="e">
        <f t="shared" si="105"/>
        <v>#N/A</v>
      </c>
      <c r="G617" t="e">
        <f t="shared" si="105"/>
        <v>#N/A</v>
      </c>
      <c r="H617" t="e">
        <f t="shared" si="105"/>
        <v>#N/A</v>
      </c>
      <c r="I617" t="e">
        <f t="shared" si="105"/>
        <v>#N/A</v>
      </c>
      <c r="J617" t="e">
        <f t="shared" si="105"/>
        <v>#N/A</v>
      </c>
      <c r="K617" t="e">
        <f t="shared" si="105"/>
        <v>#N/A</v>
      </c>
      <c r="L617" t="e">
        <f t="shared" si="105"/>
        <v>#N/A</v>
      </c>
      <c r="M617" t="e">
        <f t="shared" si="105"/>
        <v>#N/A</v>
      </c>
      <c r="N617" t="e">
        <f t="shared" si="105"/>
        <v>#N/A</v>
      </c>
      <c r="O617" t="e">
        <f t="shared" si="105"/>
        <v>#N/A</v>
      </c>
      <c r="P617" t="e">
        <f t="shared" si="105"/>
        <v>#N/A</v>
      </c>
      <c r="Q617" t="e">
        <f t="shared" si="105"/>
        <v>#N/A</v>
      </c>
      <c r="R617" t="e">
        <f t="shared" si="105"/>
        <v>#N/A</v>
      </c>
      <c r="S617" t="e">
        <f t="shared" si="105"/>
        <v>#N/A</v>
      </c>
      <c r="T617" t="e">
        <f t="shared" si="105"/>
        <v>#N/A</v>
      </c>
      <c r="U617" t="e">
        <f t="shared" si="105"/>
        <v>#N/A</v>
      </c>
      <c r="V617" t="e">
        <f t="shared" si="105"/>
        <v>#N/A</v>
      </c>
      <c r="X617" t="e">
        <f t="shared" si="100"/>
        <v>#N/A</v>
      </c>
      <c r="Y617" t="e">
        <f t="shared" si="101"/>
        <v>#N/A</v>
      </c>
      <c r="Z617" t="e">
        <f t="shared" si="102"/>
        <v>#N/A</v>
      </c>
    </row>
    <row r="618" spans="1:26" x14ac:dyDescent="0.2">
      <c r="A618">
        <f t="shared" si="103"/>
        <v>2</v>
      </c>
      <c r="D618" t="e">
        <f t="shared" si="98"/>
        <v>#N/A</v>
      </c>
      <c r="E618" t="e">
        <f t="shared" si="99"/>
        <v>#N/A</v>
      </c>
      <c r="F618" t="e">
        <f t="shared" si="105"/>
        <v>#N/A</v>
      </c>
      <c r="G618" t="e">
        <f t="shared" si="105"/>
        <v>#N/A</v>
      </c>
      <c r="H618" t="e">
        <f t="shared" si="105"/>
        <v>#N/A</v>
      </c>
      <c r="I618" t="e">
        <f t="shared" si="105"/>
        <v>#N/A</v>
      </c>
      <c r="J618" t="e">
        <f t="shared" si="105"/>
        <v>#N/A</v>
      </c>
      <c r="K618" t="e">
        <f t="shared" si="105"/>
        <v>#N/A</v>
      </c>
      <c r="L618" t="e">
        <f t="shared" si="105"/>
        <v>#N/A</v>
      </c>
      <c r="M618" t="e">
        <f t="shared" si="105"/>
        <v>#N/A</v>
      </c>
      <c r="N618" t="e">
        <f t="shared" si="105"/>
        <v>#N/A</v>
      </c>
      <c r="O618" t="e">
        <f t="shared" si="105"/>
        <v>#N/A</v>
      </c>
      <c r="P618" t="e">
        <f t="shared" si="105"/>
        <v>#N/A</v>
      </c>
      <c r="Q618" t="e">
        <f t="shared" si="105"/>
        <v>#N/A</v>
      </c>
      <c r="R618" t="e">
        <f t="shared" si="105"/>
        <v>#N/A</v>
      </c>
      <c r="S618" t="e">
        <f t="shared" si="105"/>
        <v>#N/A</v>
      </c>
      <c r="T618" t="e">
        <f t="shared" si="105"/>
        <v>#N/A</v>
      </c>
      <c r="U618" t="e">
        <f t="shared" si="105"/>
        <v>#N/A</v>
      </c>
      <c r="V618" t="e">
        <f t="shared" si="105"/>
        <v>#N/A</v>
      </c>
      <c r="X618" t="e">
        <f t="shared" si="100"/>
        <v>#N/A</v>
      </c>
      <c r="Y618" t="e">
        <f t="shared" si="101"/>
        <v>#N/A</v>
      </c>
      <c r="Z618" t="e">
        <f t="shared" si="102"/>
        <v>#N/A</v>
      </c>
    </row>
    <row r="619" spans="1:26" x14ac:dyDescent="0.2">
      <c r="A619">
        <f t="shared" si="103"/>
        <v>1</v>
      </c>
      <c r="D619" t="e">
        <f t="shared" si="98"/>
        <v>#N/A</v>
      </c>
      <c r="E619" t="e">
        <f t="shared" si="99"/>
        <v>#N/A</v>
      </c>
      <c r="F619" t="e">
        <f t="shared" si="105"/>
        <v>#N/A</v>
      </c>
      <c r="G619" t="e">
        <f t="shared" si="105"/>
        <v>#N/A</v>
      </c>
      <c r="H619" t="e">
        <f t="shared" si="105"/>
        <v>#N/A</v>
      </c>
      <c r="I619" t="e">
        <f t="shared" si="105"/>
        <v>#N/A</v>
      </c>
      <c r="J619" t="e">
        <f t="shared" si="105"/>
        <v>#N/A</v>
      </c>
      <c r="K619" t="e">
        <f t="shared" si="105"/>
        <v>#N/A</v>
      </c>
      <c r="L619" t="e">
        <f t="shared" si="105"/>
        <v>#N/A</v>
      </c>
      <c r="M619" t="e">
        <f t="shared" si="105"/>
        <v>#N/A</v>
      </c>
      <c r="N619" t="e">
        <f t="shared" si="105"/>
        <v>#N/A</v>
      </c>
      <c r="O619" t="e">
        <f t="shared" si="105"/>
        <v>#N/A</v>
      </c>
      <c r="P619" t="e">
        <f t="shared" si="105"/>
        <v>#N/A</v>
      </c>
      <c r="Q619" t="e">
        <f t="shared" si="105"/>
        <v>#N/A</v>
      </c>
      <c r="R619" t="e">
        <f t="shared" si="105"/>
        <v>#N/A</v>
      </c>
      <c r="S619" t="e">
        <f t="shared" si="105"/>
        <v>#N/A</v>
      </c>
      <c r="T619" t="e">
        <f t="shared" si="105"/>
        <v>#N/A</v>
      </c>
      <c r="U619" t="e">
        <f t="shared" si="105"/>
        <v>#N/A</v>
      </c>
      <c r="V619" t="e">
        <f t="shared" si="105"/>
        <v>#N/A</v>
      </c>
      <c r="X619" t="e">
        <f t="shared" si="100"/>
        <v>#N/A</v>
      </c>
      <c r="Y619" t="e">
        <f t="shared" si="101"/>
        <v>#N/A</v>
      </c>
      <c r="Z619" t="e">
        <f t="shared" si="102"/>
        <v>#N/A</v>
      </c>
    </row>
    <row r="620" spans="1:26" x14ac:dyDescent="0.2">
      <c r="A620">
        <f t="shared" si="103"/>
        <v>1</v>
      </c>
      <c r="D620" t="e">
        <f t="shared" si="98"/>
        <v>#N/A</v>
      </c>
      <c r="E620" t="e">
        <f t="shared" si="99"/>
        <v>#N/A</v>
      </c>
      <c r="F620" t="e">
        <f t="shared" si="105"/>
        <v>#N/A</v>
      </c>
      <c r="G620" t="e">
        <f t="shared" si="105"/>
        <v>#N/A</v>
      </c>
      <c r="H620" t="e">
        <f t="shared" si="105"/>
        <v>#N/A</v>
      </c>
      <c r="I620" t="e">
        <f t="shared" si="105"/>
        <v>#N/A</v>
      </c>
      <c r="J620" t="e">
        <f t="shared" si="105"/>
        <v>#N/A</v>
      </c>
      <c r="K620" t="e">
        <f t="shared" si="105"/>
        <v>#N/A</v>
      </c>
      <c r="L620" t="e">
        <f t="shared" si="105"/>
        <v>#N/A</v>
      </c>
      <c r="M620" t="e">
        <f t="shared" si="105"/>
        <v>#N/A</v>
      </c>
      <c r="N620" t="e">
        <f t="shared" si="105"/>
        <v>#N/A</v>
      </c>
      <c r="O620" t="e">
        <f t="shared" si="105"/>
        <v>#N/A</v>
      </c>
      <c r="P620" t="e">
        <f t="shared" si="105"/>
        <v>#N/A</v>
      </c>
      <c r="Q620" t="e">
        <f t="shared" si="105"/>
        <v>#N/A</v>
      </c>
      <c r="R620" t="e">
        <f t="shared" si="105"/>
        <v>#N/A</v>
      </c>
      <c r="S620" t="e">
        <f t="shared" si="105"/>
        <v>#N/A</v>
      </c>
      <c r="T620" t="e">
        <f t="shared" si="105"/>
        <v>#N/A</v>
      </c>
      <c r="U620" t="e">
        <f t="shared" si="105"/>
        <v>#N/A</v>
      </c>
      <c r="V620" t="e">
        <f t="shared" si="105"/>
        <v>#N/A</v>
      </c>
      <c r="X620" t="e">
        <f t="shared" si="100"/>
        <v>#N/A</v>
      </c>
      <c r="Y620" t="e">
        <f t="shared" si="101"/>
        <v>#N/A</v>
      </c>
      <c r="Z620" t="e">
        <f t="shared" si="102"/>
        <v>#N/A</v>
      </c>
    </row>
    <row r="621" spans="1:26" x14ac:dyDescent="0.2">
      <c r="A621">
        <f t="shared" si="103"/>
        <v>1</v>
      </c>
      <c r="D621" t="e">
        <f t="shared" si="98"/>
        <v>#N/A</v>
      </c>
      <c r="E621" t="e">
        <f t="shared" si="99"/>
        <v>#N/A</v>
      </c>
      <c r="F621" t="e">
        <f t="shared" si="105"/>
        <v>#N/A</v>
      </c>
      <c r="G621" t="e">
        <f t="shared" si="105"/>
        <v>#N/A</v>
      </c>
      <c r="H621" t="e">
        <f t="shared" si="105"/>
        <v>#N/A</v>
      </c>
      <c r="I621" t="e">
        <f t="shared" si="105"/>
        <v>#N/A</v>
      </c>
      <c r="J621" t="e">
        <f t="shared" si="105"/>
        <v>#N/A</v>
      </c>
      <c r="K621" t="e">
        <f t="shared" si="105"/>
        <v>#N/A</v>
      </c>
      <c r="L621" t="e">
        <f t="shared" si="105"/>
        <v>#N/A</v>
      </c>
      <c r="M621" t="e">
        <f t="shared" si="105"/>
        <v>#N/A</v>
      </c>
      <c r="N621" t="e">
        <f t="shared" si="105"/>
        <v>#N/A</v>
      </c>
      <c r="O621" t="e">
        <f t="shared" si="105"/>
        <v>#N/A</v>
      </c>
      <c r="P621" t="e">
        <f t="shared" si="105"/>
        <v>#N/A</v>
      </c>
      <c r="Q621" t="e">
        <f t="shared" si="105"/>
        <v>#N/A</v>
      </c>
      <c r="R621" t="e">
        <f t="shared" si="105"/>
        <v>#N/A</v>
      </c>
      <c r="S621" t="e">
        <f t="shared" si="105"/>
        <v>#N/A</v>
      </c>
      <c r="T621" t="e">
        <f t="shared" si="105"/>
        <v>#N/A</v>
      </c>
      <c r="U621" t="e">
        <f t="shared" si="105"/>
        <v>#N/A</v>
      </c>
      <c r="V621" t="e">
        <f t="shared" si="105"/>
        <v>#N/A</v>
      </c>
      <c r="X621" t="e">
        <f t="shared" si="100"/>
        <v>#N/A</v>
      </c>
      <c r="Y621" t="e">
        <f t="shared" si="101"/>
        <v>#N/A</v>
      </c>
      <c r="Z621" t="e">
        <f t="shared" si="102"/>
        <v>#N/A</v>
      </c>
    </row>
    <row r="622" spans="1:26" x14ac:dyDescent="0.2">
      <c r="A622">
        <f t="shared" si="103"/>
        <v>1</v>
      </c>
      <c r="D622" t="e">
        <f t="shared" si="98"/>
        <v>#N/A</v>
      </c>
      <c r="E622" t="e">
        <f t="shared" si="99"/>
        <v>#N/A</v>
      </c>
      <c r="F622" t="e">
        <f t="shared" si="105"/>
        <v>#N/A</v>
      </c>
      <c r="G622" t="e">
        <f t="shared" si="105"/>
        <v>#N/A</v>
      </c>
      <c r="H622" t="e">
        <f t="shared" si="105"/>
        <v>#N/A</v>
      </c>
      <c r="I622" t="e">
        <f t="shared" si="105"/>
        <v>#N/A</v>
      </c>
      <c r="J622" t="e">
        <f t="shared" si="105"/>
        <v>#N/A</v>
      </c>
      <c r="K622" t="e">
        <f t="shared" si="105"/>
        <v>#N/A</v>
      </c>
      <c r="L622" t="e">
        <f t="shared" si="105"/>
        <v>#N/A</v>
      </c>
      <c r="M622" t="e">
        <f t="shared" si="105"/>
        <v>#N/A</v>
      </c>
      <c r="N622" t="e">
        <f t="shared" si="105"/>
        <v>#N/A</v>
      </c>
      <c r="O622" t="e">
        <f t="shared" si="105"/>
        <v>#N/A</v>
      </c>
      <c r="P622" t="e">
        <f t="shared" si="105"/>
        <v>#N/A</v>
      </c>
      <c r="Q622" t="e">
        <f t="shared" si="105"/>
        <v>#N/A</v>
      </c>
      <c r="R622" t="e">
        <f t="shared" si="105"/>
        <v>#N/A</v>
      </c>
      <c r="S622" t="e">
        <f t="shared" si="105"/>
        <v>#N/A</v>
      </c>
      <c r="T622" t="e">
        <f t="shared" si="105"/>
        <v>#N/A</v>
      </c>
      <c r="U622" t="e">
        <f t="shared" si="105"/>
        <v>#N/A</v>
      </c>
      <c r="V622" t="e">
        <f t="shared" si="105"/>
        <v>#N/A</v>
      </c>
      <c r="X622" t="e">
        <f t="shared" si="100"/>
        <v>#N/A</v>
      </c>
      <c r="Y622" t="e">
        <f t="shared" si="101"/>
        <v>#N/A</v>
      </c>
      <c r="Z622" t="e">
        <f t="shared" si="102"/>
        <v>#N/A</v>
      </c>
    </row>
    <row r="623" spans="1:26" x14ac:dyDescent="0.2">
      <c r="A623">
        <f t="shared" si="103"/>
        <v>1</v>
      </c>
      <c r="D623" t="e">
        <f t="shared" si="98"/>
        <v>#N/A</v>
      </c>
      <c r="E623" t="e">
        <f t="shared" si="99"/>
        <v>#N/A</v>
      </c>
      <c r="F623" t="e">
        <f t="shared" si="105"/>
        <v>#N/A</v>
      </c>
      <c r="G623" t="e">
        <f t="shared" si="105"/>
        <v>#N/A</v>
      </c>
      <c r="H623" t="e">
        <f t="shared" si="105"/>
        <v>#N/A</v>
      </c>
      <c r="I623" t="e">
        <f t="shared" si="105"/>
        <v>#N/A</v>
      </c>
      <c r="J623" t="e">
        <f t="shared" si="105"/>
        <v>#N/A</v>
      </c>
      <c r="K623" t="e">
        <f t="shared" si="105"/>
        <v>#N/A</v>
      </c>
      <c r="L623" t="e">
        <f t="shared" si="105"/>
        <v>#N/A</v>
      </c>
      <c r="M623" t="e">
        <f t="shared" si="105"/>
        <v>#N/A</v>
      </c>
      <c r="N623" t="e">
        <f t="shared" si="105"/>
        <v>#N/A</v>
      </c>
      <c r="O623" t="e">
        <f t="shared" si="105"/>
        <v>#N/A</v>
      </c>
      <c r="P623" t="e">
        <f t="shared" si="105"/>
        <v>#N/A</v>
      </c>
      <c r="Q623" t="e">
        <f t="shared" si="105"/>
        <v>#N/A</v>
      </c>
      <c r="R623" t="e">
        <f t="shared" si="105"/>
        <v>#N/A</v>
      </c>
      <c r="S623" t="e">
        <f t="shared" si="105"/>
        <v>#N/A</v>
      </c>
      <c r="T623" t="e">
        <f t="shared" si="105"/>
        <v>#N/A</v>
      </c>
      <c r="U623" t="e">
        <f t="shared" si="105"/>
        <v>#N/A</v>
      </c>
      <c r="V623" t="e">
        <f t="shared" si="105"/>
        <v>#N/A</v>
      </c>
      <c r="X623" t="e">
        <f t="shared" si="100"/>
        <v>#N/A</v>
      </c>
      <c r="Y623" t="e">
        <f t="shared" si="101"/>
        <v>#N/A</v>
      </c>
      <c r="Z623" t="e">
        <f t="shared" si="102"/>
        <v>#N/A</v>
      </c>
    </row>
    <row r="624" spans="1:26" x14ac:dyDescent="0.2">
      <c r="A624">
        <f t="shared" si="103"/>
        <v>1</v>
      </c>
      <c r="D624" t="e">
        <f t="shared" si="98"/>
        <v>#N/A</v>
      </c>
      <c r="E624" t="e">
        <f t="shared" si="99"/>
        <v>#N/A</v>
      </c>
      <c r="F624" t="e">
        <f t="shared" si="105"/>
        <v>#N/A</v>
      </c>
      <c r="G624" t="e">
        <f t="shared" si="105"/>
        <v>#N/A</v>
      </c>
      <c r="H624" t="e">
        <f t="shared" si="105"/>
        <v>#N/A</v>
      </c>
      <c r="I624" t="e">
        <f t="shared" si="105"/>
        <v>#N/A</v>
      </c>
      <c r="J624" t="e">
        <f t="shared" si="105"/>
        <v>#N/A</v>
      </c>
      <c r="K624" t="e">
        <f t="shared" si="105"/>
        <v>#N/A</v>
      </c>
      <c r="L624" t="e">
        <f t="shared" si="105"/>
        <v>#N/A</v>
      </c>
      <c r="M624" t="e">
        <f t="shared" si="105"/>
        <v>#N/A</v>
      </c>
      <c r="N624" t="e">
        <f t="shared" si="105"/>
        <v>#N/A</v>
      </c>
      <c r="O624" t="e">
        <f t="shared" si="105"/>
        <v>#N/A</v>
      </c>
      <c r="P624" t="e">
        <f t="shared" si="105"/>
        <v>#N/A</v>
      </c>
      <c r="Q624" t="e">
        <f t="shared" si="105"/>
        <v>#N/A</v>
      </c>
      <c r="R624" t="e">
        <f t="shared" si="105"/>
        <v>#N/A</v>
      </c>
      <c r="S624" t="e">
        <f t="shared" si="105"/>
        <v>#N/A</v>
      </c>
      <c r="T624" t="e">
        <f t="shared" si="105"/>
        <v>#N/A</v>
      </c>
      <c r="U624" t="e">
        <f t="shared" si="105"/>
        <v>#N/A</v>
      </c>
      <c r="V624" t="e">
        <f t="shared" si="105"/>
        <v>#N/A</v>
      </c>
      <c r="X624" t="e">
        <f t="shared" si="100"/>
        <v>#N/A</v>
      </c>
      <c r="Y624" t="e">
        <f t="shared" si="101"/>
        <v>#N/A</v>
      </c>
      <c r="Z624" t="e">
        <f t="shared" si="102"/>
        <v>#N/A</v>
      </c>
    </row>
    <row r="625" spans="1:26" x14ac:dyDescent="0.2">
      <c r="A625">
        <f t="shared" si="103"/>
        <v>1</v>
      </c>
      <c r="D625" t="e">
        <f t="shared" si="98"/>
        <v>#N/A</v>
      </c>
      <c r="E625" t="e">
        <f t="shared" si="99"/>
        <v>#N/A</v>
      </c>
      <c r="F625" t="e">
        <f t="shared" si="105"/>
        <v>#N/A</v>
      </c>
      <c r="G625" t="e">
        <f t="shared" si="105"/>
        <v>#N/A</v>
      </c>
      <c r="H625" t="e">
        <f t="shared" si="105"/>
        <v>#N/A</v>
      </c>
      <c r="I625" t="e">
        <f t="shared" si="105"/>
        <v>#N/A</v>
      </c>
      <c r="J625" t="e">
        <f t="shared" si="105"/>
        <v>#N/A</v>
      </c>
      <c r="K625" t="e">
        <f t="shared" si="105"/>
        <v>#N/A</v>
      </c>
      <c r="L625" t="e">
        <f t="shared" si="105"/>
        <v>#N/A</v>
      </c>
      <c r="M625" t="e">
        <f t="shared" si="105"/>
        <v>#N/A</v>
      </c>
      <c r="N625" t="e">
        <f t="shared" si="105"/>
        <v>#N/A</v>
      </c>
      <c r="O625" t="e">
        <f t="shared" si="105"/>
        <v>#N/A</v>
      </c>
      <c r="P625" t="e">
        <f t="shared" si="105"/>
        <v>#N/A</v>
      </c>
      <c r="Q625" t="e">
        <f t="shared" si="105"/>
        <v>#N/A</v>
      </c>
      <c r="R625" t="e">
        <f t="shared" si="105"/>
        <v>#N/A</v>
      </c>
      <c r="S625" t="e">
        <f t="shared" si="105"/>
        <v>#N/A</v>
      </c>
      <c r="T625" t="e">
        <f t="shared" si="105"/>
        <v>#N/A</v>
      </c>
      <c r="U625" t="e">
        <f t="shared" si="105"/>
        <v>#N/A</v>
      </c>
      <c r="V625" t="e">
        <f t="shared" si="105"/>
        <v>#N/A</v>
      </c>
      <c r="X625" t="e">
        <f t="shared" si="100"/>
        <v>#N/A</v>
      </c>
      <c r="Y625" t="e">
        <f t="shared" si="101"/>
        <v>#N/A</v>
      </c>
      <c r="Z625" t="e">
        <f t="shared" si="102"/>
        <v>#N/A</v>
      </c>
    </row>
    <row r="626" spans="1:26" x14ac:dyDescent="0.2">
      <c r="A626">
        <f t="shared" si="103"/>
        <v>1</v>
      </c>
      <c r="D626" t="e">
        <f t="shared" si="98"/>
        <v>#N/A</v>
      </c>
      <c r="E626" t="e">
        <f t="shared" si="99"/>
        <v>#N/A</v>
      </c>
      <c r="F626" t="e">
        <f t="shared" si="105"/>
        <v>#N/A</v>
      </c>
      <c r="G626" t="e">
        <f t="shared" si="105"/>
        <v>#N/A</v>
      </c>
      <c r="H626" t="e">
        <f t="shared" si="105"/>
        <v>#N/A</v>
      </c>
      <c r="I626" t="e">
        <f t="shared" si="105"/>
        <v>#N/A</v>
      </c>
      <c r="J626" t="e">
        <f t="shared" si="105"/>
        <v>#N/A</v>
      </c>
      <c r="K626" t="e">
        <f t="shared" si="105"/>
        <v>#N/A</v>
      </c>
      <c r="L626" t="e">
        <f t="shared" si="105"/>
        <v>#N/A</v>
      </c>
      <c r="M626" t="e">
        <f t="shared" si="105"/>
        <v>#N/A</v>
      </c>
      <c r="N626" t="e">
        <f t="shared" si="105"/>
        <v>#N/A</v>
      </c>
      <c r="O626" t="e">
        <f t="shared" si="105"/>
        <v>#N/A</v>
      </c>
      <c r="P626" t="e">
        <f t="shared" si="105"/>
        <v>#N/A</v>
      </c>
      <c r="Q626" t="e">
        <f t="shared" si="105"/>
        <v>#N/A</v>
      </c>
      <c r="R626" t="e">
        <f t="shared" si="105"/>
        <v>#N/A</v>
      </c>
      <c r="S626" t="e">
        <f t="shared" si="105"/>
        <v>#N/A</v>
      </c>
      <c r="T626" t="e">
        <f t="shared" si="105"/>
        <v>#N/A</v>
      </c>
      <c r="U626" t="e">
        <f t="shared" si="105"/>
        <v>#N/A</v>
      </c>
      <c r="V626" t="e">
        <f t="shared" si="105"/>
        <v>#N/A</v>
      </c>
      <c r="X626" t="e">
        <f t="shared" si="100"/>
        <v>#N/A</v>
      </c>
      <c r="Y626" t="e">
        <f t="shared" si="101"/>
        <v>#N/A</v>
      </c>
      <c r="Z626" t="e">
        <f t="shared" si="102"/>
        <v>#N/A</v>
      </c>
    </row>
    <row r="627" spans="1:26" x14ac:dyDescent="0.2">
      <c r="A627">
        <f t="shared" si="103"/>
        <v>1</v>
      </c>
      <c r="D627" t="e">
        <f t="shared" si="98"/>
        <v>#N/A</v>
      </c>
      <c r="E627" t="e">
        <f t="shared" si="99"/>
        <v>#N/A</v>
      </c>
      <c r="F627" t="e">
        <f t="shared" ref="F627:V631" si="106">F$4*(1+F$3)^(-($A627+52*(F$1-1)))</f>
        <v>#N/A</v>
      </c>
      <c r="G627" t="e">
        <f t="shared" si="106"/>
        <v>#N/A</v>
      </c>
      <c r="H627" t="e">
        <f t="shared" si="106"/>
        <v>#N/A</v>
      </c>
      <c r="I627" t="e">
        <f t="shared" si="106"/>
        <v>#N/A</v>
      </c>
      <c r="J627" t="e">
        <f t="shared" si="106"/>
        <v>#N/A</v>
      </c>
      <c r="K627" t="e">
        <f t="shared" si="106"/>
        <v>#N/A</v>
      </c>
      <c r="L627" t="e">
        <f t="shared" si="106"/>
        <v>#N/A</v>
      </c>
      <c r="M627" t="e">
        <f t="shared" si="106"/>
        <v>#N/A</v>
      </c>
      <c r="N627" t="e">
        <f t="shared" si="106"/>
        <v>#N/A</v>
      </c>
      <c r="O627" t="e">
        <f t="shared" si="106"/>
        <v>#N/A</v>
      </c>
      <c r="P627" t="e">
        <f t="shared" si="106"/>
        <v>#N/A</v>
      </c>
      <c r="Q627" t="e">
        <f t="shared" si="106"/>
        <v>#N/A</v>
      </c>
      <c r="R627" t="e">
        <f t="shared" si="106"/>
        <v>#N/A</v>
      </c>
      <c r="S627" t="e">
        <f t="shared" si="106"/>
        <v>#N/A</v>
      </c>
      <c r="T627" t="e">
        <f t="shared" si="106"/>
        <v>#N/A</v>
      </c>
      <c r="U627" t="e">
        <f t="shared" si="106"/>
        <v>#N/A</v>
      </c>
      <c r="V627" t="e">
        <f t="shared" si="106"/>
        <v>#N/A</v>
      </c>
      <c r="X627" t="e">
        <f t="shared" si="100"/>
        <v>#N/A</v>
      </c>
      <c r="Y627" t="e">
        <f t="shared" si="101"/>
        <v>#N/A</v>
      </c>
      <c r="Z627" t="e">
        <f t="shared" si="102"/>
        <v>#N/A</v>
      </c>
    </row>
    <row r="628" spans="1:26" x14ac:dyDescent="0.2">
      <c r="A628">
        <f t="shared" si="103"/>
        <v>1</v>
      </c>
      <c r="D628" t="e">
        <f t="shared" si="98"/>
        <v>#N/A</v>
      </c>
      <c r="E628" t="e">
        <f t="shared" si="99"/>
        <v>#N/A</v>
      </c>
      <c r="F628" t="e">
        <f t="shared" si="106"/>
        <v>#N/A</v>
      </c>
      <c r="G628" t="e">
        <f t="shared" si="106"/>
        <v>#N/A</v>
      </c>
      <c r="H628" t="e">
        <f t="shared" si="106"/>
        <v>#N/A</v>
      </c>
      <c r="I628" t="e">
        <f t="shared" si="106"/>
        <v>#N/A</v>
      </c>
      <c r="J628" t="e">
        <f t="shared" si="106"/>
        <v>#N/A</v>
      </c>
      <c r="K628" t="e">
        <f t="shared" si="106"/>
        <v>#N/A</v>
      </c>
      <c r="L628" t="e">
        <f t="shared" si="106"/>
        <v>#N/A</v>
      </c>
      <c r="M628" t="e">
        <f t="shared" si="106"/>
        <v>#N/A</v>
      </c>
      <c r="N628" t="e">
        <f t="shared" si="106"/>
        <v>#N/A</v>
      </c>
      <c r="O628" t="e">
        <f t="shared" si="106"/>
        <v>#N/A</v>
      </c>
      <c r="P628" t="e">
        <f t="shared" si="106"/>
        <v>#N/A</v>
      </c>
      <c r="Q628" t="e">
        <f t="shared" si="106"/>
        <v>#N/A</v>
      </c>
      <c r="R628" t="e">
        <f t="shared" si="106"/>
        <v>#N/A</v>
      </c>
      <c r="S628" t="e">
        <f t="shared" si="106"/>
        <v>#N/A</v>
      </c>
      <c r="T628" t="e">
        <f t="shared" si="106"/>
        <v>#N/A</v>
      </c>
      <c r="U628" t="e">
        <f t="shared" si="106"/>
        <v>#N/A</v>
      </c>
      <c r="V628" t="e">
        <f t="shared" si="106"/>
        <v>#N/A</v>
      </c>
      <c r="X628" t="e">
        <f t="shared" si="100"/>
        <v>#N/A</v>
      </c>
      <c r="Y628" t="e">
        <f t="shared" si="101"/>
        <v>#N/A</v>
      </c>
      <c r="Z628" t="e">
        <f t="shared" si="102"/>
        <v>#N/A</v>
      </c>
    </row>
    <row r="629" spans="1:26" x14ac:dyDescent="0.2">
      <c r="A629">
        <f t="shared" si="103"/>
        <v>1</v>
      </c>
      <c r="D629" t="e">
        <f t="shared" si="98"/>
        <v>#N/A</v>
      </c>
      <c r="E629" t="e">
        <f t="shared" si="99"/>
        <v>#N/A</v>
      </c>
      <c r="F629" t="e">
        <f t="shared" si="106"/>
        <v>#N/A</v>
      </c>
      <c r="G629" t="e">
        <f t="shared" si="106"/>
        <v>#N/A</v>
      </c>
      <c r="H629" t="e">
        <f t="shared" si="106"/>
        <v>#N/A</v>
      </c>
      <c r="I629" t="e">
        <f t="shared" si="106"/>
        <v>#N/A</v>
      </c>
      <c r="J629" t="e">
        <f t="shared" si="106"/>
        <v>#N/A</v>
      </c>
      <c r="K629" t="e">
        <f t="shared" si="106"/>
        <v>#N/A</v>
      </c>
      <c r="L629" t="e">
        <f t="shared" si="106"/>
        <v>#N/A</v>
      </c>
      <c r="M629" t="e">
        <f t="shared" si="106"/>
        <v>#N/A</v>
      </c>
      <c r="N629" t="e">
        <f t="shared" si="106"/>
        <v>#N/A</v>
      </c>
      <c r="O629" t="e">
        <f t="shared" si="106"/>
        <v>#N/A</v>
      </c>
      <c r="P629" t="e">
        <f t="shared" si="106"/>
        <v>#N/A</v>
      </c>
      <c r="Q629" t="e">
        <f t="shared" si="106"/>
        <v>#N/A</v>
      </c>
      <c r="R629" t="e">
        <f t="shared" si="106"/>
        <v>#N/A</v>
      </c>
      <c r="S629" t="e">
        <f t="shared" si="106"/>
        <v>#N/A</v>
      </c>
      <c r="T629" t="e">
        <f t="shared" si="106"/>
        <v>#N/A</v>
      </c>
      <c r="U629" t="e">
        <f t="shared" si="106"/>
        <v>#N/A</v>
      </c>
      <c r="V629" t="e">
        <f t="shared" si="106"/>
        <v>#N/A</v>
      </c>
      <c r="X629" t="e">
        <f t="shared" si="100"/>
        <v>#N/A</v>
      </c>
      <c r="Y629" t="e">
        <f t="shared" si="101"/>
        <v>#N/A</v>
      </c>
      <c r="Z629" t="e">
        <f t="shared" si="102"/>
        <v>#N/A</v>
      </c>
    </row>
    <row r="630" spans="1:26" x14ac:dyDescent="0.2">
      <c r="A630">
        <f t="shared" si="103"/>
        <v>1</v>
      </c>
      <c r="D630" t="e">
        <f t="shared" si="98"/>
        <v>#N/A</v>
      </c>
      <c r="E630" t="e">
        <f t="shared" si="99"/>
        <v>#N/A</v>
      </c>
      <c r="F630" t="e">
        <f t="shared" si="106"/>
        <v>#N/A</v>
      </c>
      <c r="G630" t="e">
        <f t="shared" si="106"/>
        <v>#N/A</v>
      </c>
      <c r="H630" t="e">
        <f t="shared" si="106"/>
        <v>#N/A</v>
      </c>
      <c r="I630" t="e">
        <f t="shared" si="106"/>
        <v>#N/A</v>
      </c>
      <c r="J630" t="e">
        <f t="shared" si="106"/>
        <v>#N/A</v>
      </c>
      <c r="K630" t="e">
        <f t="shared" si="106"/>
        <v>#N/A</v>
      </c>
      <c r="L630" t="e">
        <f t="shared" si="106"/>
        <v>#N/A</v>
      </c>
      <c r="M630" t="e">
        <f t="shared" si="106"/>
        <v>#N/A</v>
      </c>
      <c r="N630" t="e">
        <f t="shared" si="106"/>
        <v>#N/A</v>
      </c>
      <c r="O630" t="e">
        <f t="shared" si="106"/>
        <v>#N/A</v>
      </c>
      <c r="P630" t="e">
        <f t="shared" si="106"/>
        <v>#N/A</v>
      </c>
      <c r="Q630" t="e">
        <f t="shared" si="106"/>
        <v>#N/A</v>
      </c>
      <c r="R630" t="e">
        <f t="shared" si="106"/>
        <v>#N/A</v>
      </c>
      <c r="S630" t="e">
        <f t="shared" si="106"/>
        <v>#N/A</v>
      </c>
      <c r="T630" t="e">
        <f t="shared" si="106"/>
        <v>#N/A</v>
      </c>
      <c r="U630" t="e">
        <f t="shared" si="106"/>
        <v>#N/A</v>
      </c>
      <c r="V630" t="e">
        <f t="shared" si="106"/>
        <v>#N/A</v>
      </c>
      <c r="X630" t="e">
        <f t="shared" si="100"/>
        <v>#N/A</v>
      </c>
      <c r="Y630" t="e">
        <f t="shared" si="101"/>
        <v>#N/A</v>
      </c>
      <c r="Z630" t="e">
        <f t="shared" si="102"/>
        <v>#N/A</v>
      </c>
    </row>
    <row r="631" spans="1:26" x14ac:dyDescent="0.2">
      <c r="A631">
        <v>0</v>
      </c>
      <c r="D631" t="e">
        <f t="shared" si="98"/>
        <v>#N/A</v>
      </c>
      <c r="E631" t="e">
        <f t="shared" si="99"/>
        <v>#N/A</v>
      </c>
      <c r="F631" t="e">
        <f t="shared" si="106"/>
        <v>#N/A</v>
      </c>
      <c r="G631" t="e">
        <f t="shared" si="106"/>
        <v>#N/A</v>
      </c>
      <c r="H631" t="e">
        <f t="shared" si="106"/>
        <v>#N/A</v>
      </c>
      <c r="I631" t="e">
        <f t="shared" si="106"/>
        <v>#N/A</v>
      </c>
      <c r="J631" t="e">
        <f t="shared" si="106"/>
        <v>#N/A</v>
      </c>
      <c r="K631" t="e">
        <f t="shared" si="106"/>
        <v>#N/A</v>
      </c>
      <c r="L631" t="e">
        <f t="shared" si="106"/>
        <v>#N/A</v>
      </c>
      <c r="M631" t="e">
        <f t="shared" si="106"/>
        <v>#N/A</v>
      </c>
      <c r="N631" t="e">
        <f t="shared" si="106"/>
        <v>#N/A</v>
      </c>
      <c r="O631" t="e">
        <f t="shared" si="106"/>
        <v>#N/A</v>
      </c>
      <c r="P631" t="e">
        <f t="shared" si="106"/>
        <v>#N/A</v>
      </c>
      <c r="Q631" t="e">
        <f t="shared" si="106"/>
        <v>#N/A</v>
      </c>
      <c r="R631" t="e">
        <f t="shared" si="106"/>
        <v>#N/A</v>
      </c>
      <c r="S631" t="e">
        <f t="shared" si="106"/>
        <v>#N/A</v>
      </c>
      <c r="T631" t="e">
        <f t="shared" si="106"/>
        <v>#N/A</v>
      </c>
      <c r="U631" t="e">
        <f t="shared" si="106"/>
        <v>#N/A</v>
      </c>
      <c r="V631" t="e">
        <f t="shared" si="106"/>
        <v>#N/A</v>
      </c>
      <c r="X631" t="e">
        <f t="shared" si="100"/>
        <v>#N/A</v>
      </c>
      <c r="Y631" t="e">
        <f t="shared" si="101"/>
        <v>#N/A</v>
      </c>
      <c r="Z631" t="e">
        <f>100*(1+V$3)^(-($A631+52*(V$1-1)))</f>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
  <sheetViews>
    <sheetView workbookViewId="0">
      <selection activeCell="E2" sqref="E2"/>
    </sheetView>
  </sheetViews>
  <sheetFormatPr baseColWidth="10" defaultColWidth="8.83203125" defaultRowHeight="15" x14ac:dyDescent="0.2"/>
  <sheetData>
    <row r="1" spans="1:20" x14ac:dyDescent="0.2">
      <c r="A1">
        <v>4.6370508073123595E-4</v>
      </c>
      <c r="B1">
        <v>9.1670171185875837E-4</v>
      </c>
      <c r="C1">
        <v>1.016470364740174E-3</v>
      </c>
      <c r="D1">
        <v>1.1157344536831815E-3</v>
      </c>
      <c r="E1">
        <v>1.1526405634443293E-3</v>
      </c>
      <c r="F1">
        <v>1.189477418254814E-3</v>
      </c>
      <c r="G1">
        <v>1.2262452800775314E-3</v>
      </c>
      <c r="H1">
        <v>1.2629444093874564E-3</v>
      </c>
      <c r="I1">
        <v>1.2995750651829674E-3</v>
      </c>
      <c r="J1">
        <v>1.3361375049956159E-3</v>
      </c>
      <c r="K1">
        <v>1.3514016461533274E-3</v>
      </c>
      <c r="L1">
        <v>1.36665392987112E-3</v>
      </c>
      <c r="M1">
        <v>1.3818943747370138E-3</v>
      </c>
      <c r="N1">
        <v>1.397122999294842E-3</v>
      </c>
      <c r="O1">
        <v>1.4123398220453609E-3</v>
      </c>
      <c r="P1">
        <v>1.4275448614453623E-3</v>
      </c>
      <c r="Q1">
        <v>1.4427381359085611E-3</v>
      </c>
      <c r="R1">
        <v>1.4579196638053737E-3</v>
      </c>
      <c r="S1">
        <v>1.4882475531650119E-3</v>
      </c>
      <c r="T1">
        <v>1.5185286756262961E-3</v>
      </c>
    </row>
    <row r="2" spans="1:20" x14ac:dyDescent="0.2">
      <c r="A2">
        <v>2.5</v>
      </c>
      <c r="B2">
        <v>2.5</v>
      </c>
      <c r="C2">
        <v>2.5</v>
      </c>
      <c r="D2">
        <v>2.5</v>
      </c>
      <c r="E2">
        <v>2.5</v>
      </c>
      <c r="F2">
        <v>2.5</v>
      </c>
      <c r="G2">
        <v>2.5</v>
      </c>
      <c r="H2">
        <v>2.5</v>
      </c>
      <c r="I2">
        <v>2.5</v>
      </c>
      <c r="J2">
        <v>2.5</v>
      </c>
      <c r="K2">
        <v>2.5</v>
      </c>
      <c r="L2">
        <v>2.5</v>
      </c>
      <c r="M2">
        <v>2.5</v>
      </c>
      <c r="N2">
        <v>2.5</v>
      </c>
      <c r="O2">
        <v>2.5</v>
      </c>
      <c r="P2">
        <v>2.5</v>
      </c>
      <c r="Q2">
        <v>2.5</v>
      </c>
      <c r="R2">
        <v>2.5</v>
      </c>
      <c r="S2">
        <v>2.5</v>
      </c>
      <c r="T2">
        <v>102.5</v>
      </c>
    </row>
    <row r="3" spans="1:20" x14ac:dyDescent="0.2">
      <c r="A3">
        <v>0</v>
      </c>
      <c r="B3">
        <v>0</v>
      </c>
      <c r="C3">
        <f>B3+0.5</f>
        <v>0.5</v>
      </c>
      <c r="D3">
        <f t="shared" ref="D3:T3" si="0">C3+0.5</f>
        <v>1</v>
      </c>
      <c r="E3">
        <f t="shared" si="0"/>
        <v>1.5</v>
      </c>
      <c r="F3">
        <f t="shared" si="0"/>
        <v>2</v>
      </c>
      <c r="G3">
        <f t="shared" si="0"/>
        <v>2.5</v>
      </c>
      <c r="H3">
        <f t="shared" si="0"/>
        <v>3</v>
      </c>
      <c r="I3">
        <f t="shared" si="0"/>
        <v>3.5</v>
      </c>
      <c r="J3">
        <f t="shared" si="0"/>
        <v>4</v>
      </c>
      <c r="K3">
        <f t="shared" si="0"/>
        <v>4.5</v>
      </c>
      <c r="L3">
        <f t="shared" si="0"/>
        <v>5</v>
      </c>
      <c r="M3">
        <f t="shared" si="0"/>
        <v>5.5</v>
      </c>
      <c r="N3">
        <f t="shared" si="0"/>
        <v>6</v>
      </c>
      <c r="O3">
        <f t="shared" si="0"/>
        <v>6.5</v>
      </c>
      <c r="P3">
        <f t="shared" si="0"/>
        <v>7</v>
      </c>
      <c r="Q3">
        <f t="shared" si="0"/>
        <v>7.5</v>
      </c>
      <c r="R3">
        <f t="shared" si="0"/>
        <v>8</v>
      </c>
      <c r="S3">
        <f t="shared" si="0"/>
        <v>8.5</v>
      </c>
      <c r="T3">
        <f t="shared" si="0"/>
        <v>9</v>
      </c>
    </row>
    <row r="4" spans="1:20" x14ac:dyDescent="0.2">
      <c r="B4">
        <f>+B2*(1+B1)^(-52*B3)</f>
        <v>2.5</v>
      </c>
      <c r="C4">
        <f>+C2/(1+C1)^((52*C3))</f>
        <v>2.4348275314478824</v>
      </c>
      <c r="D4">
        <f t="shared" ref="D4:T4" si="1">+D2/(1+D1)^((52*D3))</f>
        <v>2.3591582523355688</v>
      </c>
      <c r="E4">
        <f t="shared" si="1"/>
        <v>2.2851611402905658</v>
      </c>
      <c r="F4">
        <f t="shared" si="1"/>
        <v>2.2092621579984701</v>
      </c>
      <c r="G4">
        <f t="shared" si="1"/>
        <v>2.1318209160448798</v>
      </c>
      <c r="H4">
        <f t="shared" si="1"/>
        <v>2.0531921154882862</v>
      </c>
      <c r="I4">
        <f t="shared" si="1"/>
        <v>1.9737230385136888</v>
      </c>
      <c r="J4">
        <f t="shared" si="1"/>
        <v>1.8937512171840798</v>
      </c>
      <c r="K4">
        <f t="shared" si="1"/>
        <v>1.8226221935553975</v>
      </c>
      <c r="L4">
        <f t="shared" si="1"/>
        <v>1.7527803449097548</v>
      </c>
      <c r="M4">
        <f t="shared" si="1"/>
        <v>1.6842860532899961</v>
      </c>
      <c r="N4">
        <f t="shared" si="1"/>
        <v>1.6171940464567356</v>
      </c>
      <c r="O4">
        <f t="shared" si="1"/>
        <v>1.551553457830914</v>
      </c>
      <c r="P4">
        <f t="shared" si="1"/>
        <v>1.4874079060983905</v>
      </c>
      <c r="Q4">
        <f t="shared" si="1"/>
        <v>1.4247955932444478</v>
      </c>
      <c r="R4">
        <f t="shared" si="1"/>
        <v>1.3637494197449935</v>
      </c>
      <c r="S4">
        <f t="shared" si="1"/>
        <v>1.2956005293827553</v>
      </c>
      <c r="T4">
        <f t="shared" si="1"/>
        <v>50.38685966843093</v>
      </c>
    </row>
    <row r="5" spans="1:20" x14ac:dyDescent="0.2">
      <c r="T5">
        <f>SUM(B4:T4)</f>
        <v>84.227745582247735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Annotated</vt:lpstr>
      <vt:lpstr>No Definitions</vt:lpstr>
      <vt:lpstr>Practice 1</vt:lpstr>
      <vt:lpstr>performance 1</vt:lpstr>
      <vt:lpstr>performance 2</vt:lpstr>
      <vt:lpstr>performance 3</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Zian Wang</cp:lastModifiedBy>
  <dcterms:created xsi:type="dcterms:W3CDTF">2013-11-25T22:25:17Z</dcterms:created>
  <dcterms:modified xsi:type="dcterms:W3CDTF">2022-03-25T05:41:06Z</dcterms:modified>
</cp:coreProperties>
</file>