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vishn\Downloads\TE Engineering\"/>
    </mc:Choice>
  </mc:AlternateContent>
  <xr:revisionPtr revIDLastSave="0" documentId="13_ncr:1_{06D6CC22-CE65-4FEE-B320-CDAEB4B42CE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3 (2)" sheetId="7" r:id="rId1"/>
    <sheet name="Sheet3" sheetId="3" r:id="rId2"/>
    <sheet name="Sheet1" sheetId="4" r:id="rId3"/>
    <sheet name="Sheet2" sheetId="8" r:id="rId4"/>
    <sheet name="Bancor Pools" sheetId="9" r:id="rId5"/>
    <sheet name="Uniswap Pool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9" l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2" i="9"/>
  <c r="A40" i="9"/>
  <c r="B31" i="9"/>
  <c r="A31" i="9"/>
  <c r="C28" i="9"/>
  <c r="B28" i="9"/>
  <c r="A28" i="9"/>
  <c r="A12" i="9"/>
  <c r="B12" i="9"/>
  <c r="B34" i="9"/>
  <c r="A34" i="9"/>
  <c r="B37" i="9"/>
  <c r="B26" i="10"/>
  <c r="A26" i="10"/>
  <c r="A23" i="10"/>
  <c r="B29" i="10" s="1"/>
  <c r="B23" i="10"/>
  <c r="B5" i="10"/>
  <c r="A5" i="10"/>
  <c r="B20" i="10"/>
  <c r="E19" i="10"/>
  <c r="E20" i="10" s="1"/>
  <c r="E21" i="10" s="1"/>
  <c r="E22" i="10" s="1"/>
  <c r="E23" i="10" s="1"/>
  <c r="E24" i="10" s="1"/>
  <c r="E25" i="10" s="1"/>
  <c r="E26" i="10" s="1"/>
  <c r="E27" i="10" s="1"/>
  <c r="E18" i="10"/>
  <c r="C20" i="10"/>
  <c r="A20" i="10" s="1"/>
  <c r="C5" i="10"/>
  <c r="J3" i="10"/>
  <c r="J4" i="10"/>
  <c r="J5" i="10"/>
  <c r="J6" i="10"/>
  <c r="J7" i="10"/>
  <c r="J8" i="10"/>
  <c r="J9" i="10"/>
  <c r="J10" i="10"/>
  <c r="J11" i="10"/>
  <c r="J12" i="10"/>
  <c r="A11" i="10"/>
  <c r="B11" i="10"/>
  <c r="B8" i="10"/>
  <c r="A8" i="10"/>
  <c r="E4" i="10"/>
  <c r="E5" i="10"/>
  <c r="E6" i="10"/>
  <c r="E7" i="10"/>
  <c r="E8" i="10" s="1"/>
  <c r="E9" i="10" s="1"/>
  <c r="E10" i="10" s="1"/>
  <c r="E11" i="10" s="1"/>
  <c r="E12" i="10" s="1"/>
  <c r="E3" i="10"/>
  <c r="M15" i="4"/>
  <c r="M52" i="9"/>
  <c r="M4" i="9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3" i="9"/>
  <c r="B15" i="9"/>
  <c r="A15" i="9"/>
  <c r="A2" i="9" s="1"/>
  <c r="C9" i="9"/>
  <c r="B9" i="9"/>
  <c r="A9" i="9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A15" i="8"/>
  <c r="B15" i="8"/>
  <c r="B12" i="8"/>
  <c r="A12" i="8"/>
  <c r="C9" i="8"/>
  <c r="B9" i="8"/>
  <c r="A9" i="8"/>
  <c r="G3" i="7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2" i="8"/>
  <c r="F2" i="8" s="1"/>
  <c r="Q4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" i="8"/>
  <c r="D31" i="8"/>
  <c r="D32" i="8"/>
  <c r="D26" i="8"/>
  <c r="D27" i="8"/>
  <c r="D28" i="8" s="1"/>
  <c r="D29" i="8" s="1"/>
  <c r="D30" i="8" s="1"/>
  <c r="D4" i="8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3" i="8"/>
  <c r="A3" i="7"/>
  <c r="F9" i="7" s="1"/>
  <c r="E4" i="7"/>
  <c r="E5" i="7"/>
  <c r="E6" i="7" s="1"/>
  <c r="E7" i="7"/>
  <c r="E8" i="7" s="1"/>
  <c r="E9" i="7" s="1"/>
  <c r="E10" i="7" s="1"/>
  <c r="E11" i="7" s="1"/>
  <c r="E12" i="7" s="1"/>
  <c r="E13" i="7" s="1"/>
  <c r="A9" i="7"/>
  <c r="B9" i="7"/>
  <c r="A12" i="7"/>
  <c r="B3" i="7" s="1"/>
  <c r="L13" i="7" s="1"/>
  <c r="B12" i="7"/>
  <c r="A15" i="7"/>
  <c r="B15" i="7"/>
  <c r="C15" i="7"/>
  <c r="I18" i="3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R22" i="4"/>
  <c r="R21" i="4"/>
  <c r="R18" i="4"/>
  <c r="R15" i="4"/>
  <c r="O15" i="4"/>
  <c r="A17" i="4"/>
  <c r="B17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A37" i="9" l="1"/>
  <c r="A29" i="10"/>
  <c r="F23" i="10" s="1"/>
  <c r="G23" i="10" s="1"/>
  <c r="C26" i="10"/>
  <c r="A14" i="10"/>
  <c r="B14" i="10"/>
  <c r="C11" i="10"/>
  <c r="I32" i="8"/>
  <c r="I7" i="8"/>
  <c r="I18" i="8"/>
  <c r="I14" i="8"/>
  <c r="G7" i="8"/>
  <c r="H7" i="8" s="1"/>
  <c r="J7" i="8" s="1"/>
  <c r="G31" i="8"/>
  <c r="H31" i="8" s="1"/>
  <c r="J31" i="8" s="1"/>
  <c r="G28" i="8"/>
  <c r="H28" i="8" s="1"/>
  <c r="J28" i="8" s="1"/>
  <c r="G19" i="8"/>
  <c r="H19" i="8" s="1"/>
  <c r="J19" i="8" s="1"/>
  <c r="G16" i="8"/>
  <c r="H16" i="8" s="1"/>
  <c r="J16" i="8" s="1"/>
  <c r="G4" i="8"/>
  <c r="H4" i="8" s="1"/>
  <c r="J4" i="8" s="1"/>
  <c r="G3" i="8"/>
  <c r="H3" i="8" s="1"/>
  <c r="J3" i="8" s="1"/>
  <c r="G30" i="8"/>
  <c r="H30" i="8" s="1"/>
  <c r="J30" i="8" s="1"/>
  <c r="G18" i="8"/>
  <c r="H18" i="8" s="1"/>
  <c r="J18" i="8" s="1"/>
  <c r="G6" i="8"/>
  <c r="H6" i="8" s="1"/>
  <c r="J6" i="8" s="1"/>
  <c r="G29" i="8"/>
  <c r="H29" i="8" s="1"/>
  <c r="J29" i="8" s="1"/>
  <c r="G17" i="8"/>
  <c r="H17" i="8" s="1"/>
  <c r="J17" i="8" s="1"/>
  <c r="G5" i="8"/>
  <c r="H5" i="8" s="1"/>
  <c r="J5" i="8" s="1"/>
  <c r="G27" i="8"/>
  <c r="H27" i="8" s="1"/>
  <c r="J27" i="8" s="1"/>
  <c r="G15" i="8"/>
  <c r="H15" i="8" s="1"/>
  <c r="J15" i="8" s="1"/>
  <c r="G26" i="8"/>
  <c r="H26" i="8" s="1"/>
  <c r="J26" i="8" s="1"/>
  <c r="G14" i="8"/>
  <c r="H14" i="8" s="1"/>
  <c r="J14" i="8" s="1"/>
  <c r="G25" i="8"/>
  <c r="H25" i="8" s="1"/>
  <c r="J25" i="8" s="1"/>
  <c r="G13" i="8"/>
  <c r="H13" i="8" s="1"/>
  <c r="J13" i="8" s="1"/>
  <c r="G24" i="8"/>
  <c r="G12" i="8"/>
  <c r="G23" i="8"/>
  <c r="G11" i="8"/>
  <c r="G22" i="8"/>
  <c r="H22" i="8" s="1"/>
  <c r="J22" i="8" s="1"/>
  <c r="G10" i="8"/>
  <c r="H10" i="8" s="1"/>
  <c r="J10" i="8" s="1"/>
  <c r="G2" i="8"/>
  <c r="H2" i="8" s="1"/>
  <c r="J2" i="8" s="1"/>
  <c r="G21" i="8"/>
  <c r="H21" i="8" s="1"/>
  <c r="J21" i="8" s="1"/>
  <c r="G9" i="8"/>
  <c r="G32" i="8"/>
  <c r="H32" i="8" s="1"/>
  <c r="J32" i="8" s="1"/>
  <c r="G20" i="8"/>
  <c r="H20" i="8" s="1"/>
  <c r="J20" i="8" s="1"/>
  <c r="G8" i="8"/>
  <c r="H8" i="8" s="1"/>
  <c r="J8" i="8" s="1"/>
  <c r="F22" i="7"/>
  <c r="F35" i="7"/>
  <c r="G9" i="7"/>
  <c r="L26" i="7"/>
  <c r="L39" i="7"/>
  <c r="M13" i="7"/>
  <c r="N13" i="7"/>
  <c r="O13" i="7"/>
  <c r="L7" i="7"/>
  <c r="L11" i="7"/>
  <c r="F7" i="7"/>
  <c r="L5" i="7"/>
  <c r="L9" i="7"/>
  <c r="F5" i="7"/>
  <c r="F8" i="7"/>
  <c r="F10" i="7"/>
  <c r="F12" i="7"/>
  <c r="L3" i="7"/>
  <c r="F6" i="7"/>
  <c r="F3" i="7"/>
  <c r="F4" i="7"/>
  <c r="L8" i="7"/>
  <c r="L10" i="7"/>
  <c r="L12" i="7"/>
  <c r="L6" i="7"/>
  <c r="L4" i="7"/>
  <c r="F11" i="7"/>
  <c r="F13" i="7"/>
  <c r="B14" i="4"/>
  <c r="A14" i="4"/>
  <c r="F2" i="4" s="1"/>
  <c r="B11" i="4"/>
  <c r="A11" i="4"/>
  <c r="B8" i="4"/>
  <c r="B20" i="4" s="1"/>
  <c r="A8" i="4"/>
  <c r="A20" i="4" s="1"/>
  <c r="B5" i="4"/>
  <c r="A5" i="4"/>
  <c r="L9" i="3"/>
  <c r="H10" i="3"/>
  <c r="H9" i="3"/>
  <c r="H6" i="3"/>
  <c r="M9" i="3"/>
  <c r="I9" i="3"/>
  <c r="B10" i="3"/>
  <c r="L10" i="3" s="1"/>
  <c r="C10" i="3"/>
  <c r="D10" i="3" s="1"/>
  <c r="F21" i="10" l="1"/>
  <c r="G21" i="10" s="1"/>
  <c r="I21" i="10" s="1"/>
  <c r="F22" i="10"/>
  <c r="H22" i="10" s="1"/>
  <c r="F17" i="10"/>
  <c r="G17" i="10" s="1"/>
  <c r="I17" i="10" s="1"/>
  <c r="F18" i="10"/>
  <c r="G18" i="10" s="1"/>
  <c r="F27" i="10"/>
  <c r="G27" i="10" s="1"/>
  <c r="I27" i="10" s="1"/>
  <c r="F19" i="10"/>
  <c r="J19" i="10" s="1"/>
  <c r="F20" i="10"/>
  <c r="J20" i="10" s="1"/>
  <c r="F26" i="10"/>
  <c r="G26" i="10" s="1"/>
  <c r="I26" i="10" s="1"/>
  <c r="F25" i="10"/>
  <c r="G25" i="10" s="1"/>
  <c r="I25" i="10" s="1"/>
  <c r="F24" i="10"/>
  <c r="G24" i="10" s="1"/>
  <c r="K24" i="10" s="1"/>
  <c r="K21" i="10"/>
  <c r="H21" i="10"/>
  <c r="J21" i="10"/>
  <c r="I23" i="10"/>
  <c r="K23" i="10"/>
  <c r="H23" i="10"/>
  <c r="J23" i="10"/>
  <c r="F11" i="10"/>
  <c r="F3" i="10"/>
  <c r="F4" i="10"/>
  <c r="F5" i="10"/>
  <c r="F9" i="10"/>
  <c r="F12" i="10"/>
  <c r="F6" i="10"/>
  <c r="F2" i="10"/>
  <c r="F8" i="10"/>
  <c r="F7" i="10"/>
  <c r="F10" i="10"/>
  <c r="G2" i="10"/>
  <c r="I2" i="10" s="1"/>
  <c r="I22" i="8"/>
  <c r="I26" i="8"/>
  <c r="I3" i="8"/>
  <c r="I19" i="8"/>
  <c r="I31" i="8"/>
  <c r="H23" i="8"/>
  <c r="J23" i="8" s="1"/>
  <c r="I23" i="8"/>
  <c r="I30" i="8"/>
  <c r="H12" i="8"/>
  <c r="J12" i="8" s="1"/>
  <c r="I12" i="8"/>
  <c r="I6" i="8"/>
  <c r="I15" i="8"/>
  <c r="I27" i="8"/>
  <c r="I4" i="8"/>
  <c r="I8" i="8"/>
  <c r="H24" i="8"/>
  <c r="J24" i="8" s="1"/>
  <c r="I24" i="8"/>
  <c r="H9" i="8"/>
  <c r="J9" i="8" s="1"/>
  <c r="I9" i="8"/>
  <c r="I16" i="8"/>
  <c r="I20" i="8"/>
  <c r="I28" i="8"/>
  <c r="I5" i="8"/>
  <c r="I21" i="8"/>
  <c r="I17" i="8"/>
  <c r="I2" i="8"/>
  <c r="I25" i="8"/>
  <c r="I29" i="8"/>
  <c r="I10" i="8"/>
  <c r="H11" i="8"/>
  <c r="J11" i="8" s="1"/>
  <c r="I11" i="8"/>
  <c r="I13" i="8"/>
  <c r="F24" i="7"/>
  <c r="F37" i="7"/>
  <c r="G11" i="7"/>
  <c r="H11" i="7"/>
  <c r="I11" i="7"/>
  <c r="F19" i="7"/>
  <c r="G6" i="7"/>
  <c r="H6" i="7"/>
  <c r="F32" i="7"/>
  <c r="I6" i="7"/>
  <c r="H22" i="7"/>
  <c r="I22" i="7"/>
  <c r="M3" i="7"/>
  <c r="L16" i="7"/>
  <c r="L29" i="7"/>
  <c r="G12" i="7"/>
  <c r="H12" i="7"/>
  <c r="I12" i="7"/>
  <c r="F25" i="7"/>
  <c r="F38" i="7"/>
  <c r="G10" i="7"/>
  <c r="H10" i="7"/>
  <c r="I10" i="7"/>
  <c r="F23" i="7"/>
  <c r="F36" i="7"/>
  <c r="F34" i="7"/>
  <c r="H35" i="7" s="1"/>
  <c r="G8" i="7"/>
  <c r="H8" i="7"/>
  <c r="I8" i="7"/>
  <c r="F21" i="7"/>
  <c r="G5" i="7"/>
  <c r="H5" i="7"/>
  <c r="I5" i="7"/>
  <c r="F31" i="7"/>
  <c r="F18" i="7"/>
  <c r="O9" i="7"/>
  <c r="L22" i="7"/>
  <c r="M9" i="7"/>
  <c r="N9" i="7"/>
  <c r="L35" i="7"/>
  <c r="M5" i="7"/>
  <c r="N5" i="7"/>
  <c r="O5" i="7"/>
  <c r="L31" i="7"/>
  <c r="L18" i="7"/>
  <c r="F20" i="7"/>
  <c r="I7" i="7"/>
  <c r="G7" i="7"/>
  <c r="H7" i="7"/>
  <c r="F33" i="7"/>
  <c r="L24" i="7"/>
  <c r="L37" i="7"/>
  <c r="N11" i="7"/>
  <c r="M11" i="7"/>
  <c r="O11" i="7"/>
  <c r="O7" i="7"/>
  <c r="N7" i="7"/>
  <c r="M7" i="7"/>
  <c r="L20" i="7"/>
  <c r="L33" i="7"/>
  <c r="F39" i="7"/>
  <c r="F26" i="7"/>
  <c r="I13" i="7"/>
  <c r="G13" i="7"/>
  <c r="H13" i="7"/>
  <c r="L17" i="7"/>
  <c r="M4" i="7"/>
  <c r="L30" i="7"/>
  <c r="N4" i="7"/>
  <c r="O4" i="7"/>
  <c r="M26" i="7"/>
  <c r="M39" i="7"/>
  <c r="L19" i="7"/>
  <c r="M6" i="7"/>
  <c r="N6" i="7"/>
  <c r="L32" i="7"/>
  <c r="O6" i="7"/>
  <c r="N39" i="7"/>
  <c r="O39" i="7"/>
  <c r="M12" i="7"/>
  <c r="N12" i="7"/>
  <c r="O12" i="7"/>
  <c r="L25" i="7"/>
  <c r="L38" i="7"/>
  <c r="N26" i="7"/>
  <c r="O26" i="7"/>
  <c r="L36" i="7"/>
  <c r="M10" i="7"/>
  <c r="N10" i="7"/>
  <c r="O10" i="7"/>
  <c r="L23" i="7"/>
  <c r="H9" i="7"/>
  <c r="L21" i="7"/>
  <c r="L34" i="7"/>
  <c r="M8" i="7"/>
  <c r="N8" i="7"/>
  <c r="O8" i="7"/>
  <c r="G22" i="7"/>
  <c r="G35" i="7"/>
  <c r="F17" i="7"/>
  <c r="G4" i="7"/>
  <c r="H4" i="7"/>
  <c r="I4" i="7"/>
  <c r="F30" i="7"/>
  <c r="I9" i="7"/>
  <c r="F16" i="7"/>
  <c r="F29" i="7"/>
  <c r="H2" i="4"/>
  <c r="H11" i="4"/>
  <c r="H31" i="4"/>
  <c r="H12" i="4"/>
  <c r="H32" i="4"/>
  <c r="H52" i="4"/>
  <c r="H72" i="4"/>
  <c r="H92" i="4"/>
  <c r="H112" i="4"/>
  <c r="H132" i="4"/>
  <c r="H152" i="4"/>
  <c r="H172" i="4"/>
  <c r="H192" i="4"/>
  <c r="H212" i="4"/>
  <c r="H232" i="4"/>
  <c r="H252" i="4"/>
  <c r="H14" i="4"/>
  <c r="H34" i="4"/>
  <c r="H17" i="4"/>
  <c r="H37" i="4"/>
  <c r="H57" i="4"/>
  <c r="H77" i="4"/>
  <c r="H97" i="4"/>
  <c r="H117" i="4"/>
  <c r="H20" i="4"/>
  <c r="H44" i="4"/>
  <c r="H66" i="4"/>
  <c r="H88" i="4"/>
  <c r="H110" i="4"/>
  <c r="H133" i="4"/>
  <c r="H154" i="4"/>
  <c r="H175" i="4"/>
  <c r="H196" i="4"/>
  <c r="H217" i="4"/>
  <c r="H238" i="4"/>
  <c r="H259" i="4"/>
  <c r="H279" i="4"/>
  <c r="H299" i="4"/>
  <c r="H3" i="4"/>
  <c r="H28" i="4"/>
  <c r="H54" i="4"/>
  <c r="H78" i="4"/>
  <c r="H101" i="4"/>
  <c r="H124" i="4"/>
  <c r="H146" i="4"/>
  <c r="H168" i="4"/>
  <c r="H190" i="4"/>
  <c r="H213" i="4"/>
  <c r="H235" i="4"/>
  <c r="H257" i="4"/>
  <c r="H278" i="4"/>
  <c r="H300" i="4"/>
  <c r="H4" i="4"/>
  <c r="H29" i="4"/>
  <c r="H55" i="4"/>
  <c r="H79" i="4"/>
  <c r="H102" i="4"/>
  <c r="H125" i="4"/>
  <c r="H147" i="4"/>
  <c r="H169" i="4"/>
  <c r="H191" i="4"/>
  <c r="H214" i="4"/>
  <c r="H236" i="4"/>
  <c r="H258" i="4"/>
  <c r="H280" i="4"/>
  <c r="H301" i="4"/>
  <c r="H5" i="4"/>
  <c r="H30" i="4"/>
  <c r="H56" i="4"/>
  <c r="H80" i="4"/>
  <c r="H103" i="4"/>
  <c r="H126" i="4"/>
  <c r="H148" i="4"/>
  <c r="H170" i="4"/>
  <c r="H193" i="4"/>
  <c r="H215" i="4"/>
  <c r="H237" i="4"/>
  <c r="H260" i="4"/>
  <c r="H281" i="4"/>
  <c r="H302" i="4"/>
  <c r="H9" i="4"/>
  <c r="H38" i="4"/>
  <c r="H61" i="4"/>
  <c r="H84" i="4"/>
  <c r="H107" i="4"/>
  <c r="H130" i="4"/>
  <c r="H153" i="4"/>
  <c r="H176" i="4"/>
  <c r="H198" i="4"/>
  <c r="H220" i="4"/>
  <c r="H242" i="4"/>
  <c r="H264" i="4"/>
  <c r="H285" i="4"/>
  <c r="H25" i="4"/>
  <c r="H59" i="4"/>
  <c r="H87" i="4"/>
  <c r="H116" i="4"/>
  <c r="H143" i="4"/>
  <c r="H173" i="4"/>
  <c r="H201" i="4"/>
  <c r="H227" i="4"/>
  <c r="H254" i="4"/>
  <c r="H283" i="4"/>
  <c r="H26" i="4"/>
  <c r="H60" i="4"/>
  <c r="H89" i="4"/>
  <c r="H118" i="4"/>
  <c r="H144" i="4"/>
  <c r="H174" i="4"/>
  <c r="H202" i="4"/>
  <c r="H228" i="4"/>
  <c r="H255" i="4"/>
  <c r="H284" i="4"/>
  <c r="H35" i="4"/>
  <c r="H67" i="4"/>
  <c r="H98" i="4"/>
  <c r="H131" i="4"/>
  <c r="H161" i="4"/>
  <c r="H189" i="4"/>
  <c r="H223" i="4"/>
  <c r="H251" i="4"/>
  <c r="H286" i="4"/>
  <c r="H36" i="4"/>
  <c r="H68" i="4"/>
  <c r="H99" i="4"/>
  <c r="H134" i="4"/>
  <c r="H162" i="4"/>
  <c r="H194" i="4"/>
  <c r="H224" i="4"/>
  <c r="H253" i="4"/>
  <c r="H287" i="4"/>
  <c r="H39" i="4"/>
  <c r="H69" i="4"/>
  <c r="H100" i="4"/>
  <c r="H135" i="4"/>
  <c r="H163" i="4"/>
  <c r="H195" i="4"/>
  <c r="H225" i="4"/>
  <c r="H256" i="4"/>
  <c r="H288" i="4"/>
  <c r="H42" i="4"/>
  <c r="H76" i="4"/>
  <c r="H115" i="4"/>
  <c r="H155" i="4"/>
  <c r="H186" i="4"/>
  <c r="H226" i="4"/>
  <c r="H265" i="4"/>
  <c r="H295" i="4"/>
  <c r="H86" i="4"/>
  <c r="H43" i="4"/>
  <c r="H81" i="4"/>
  <c r="H119" i="4"/>
  <c r="H156" i="4"/>
  <c r="H187" i="4"/>
  <c r="H229" i="4"/>
  <c r="H266" i="4"/>
  <c r="H296" i="4"/>
  <c r="H45" i="4"/>
  <c r="H82" i="4"/>
  <c r="H120" i="4"/>
  <c r="H157" i="4"/>
  <c r="H188" i="4"/>
  <c r="H230" i="4"/>
  <c r="H267" i="4"/>
  <c r="H297" i="4"/>
  <c r="H6" i="4"/>
  <c r="H46" i="4"/>
  <c r="H83" i="4"/>
  <c r="H121" i="4"/>
  <c r="H158" i="4"/>
  <c r="H197" i="4"/>
  <c r="H231" i="4"/>
  <c r="H268" i="4"/>
  <c r="H298" i="4"/>
  <c r="H47" i="4"/>
  <c r="H199" i="4"/>
  <c r="H48" i="4"/>
  <c r="H123" i="4"/>
  <c r="H200" i="4"/>
  <c r="H234" i="4"/>
  <c r="H270" i="4"/>
  <c r="H233" i="4"/>
  <c r="H160" i="4"/>
  <c r="H7" i="4"/>
  <c r="H85" i="4"/>
  <c r="H122" i="4"/>
  <c r="H159" i="4"/>
  <c r="H269" i="4"/>
  <c r="H8" i="4"/>
  <c r="H49" i="4"/>
  <c r="H127" i="4"/>
  <c r="H13" i="4"/>
  <c r="H50" i="4"/>
  <c r="H91" i="4"/>
  <c r="H128" i="4"/>
  <c r="H165" i="4"/>
  <c r="H204" i="4"/>
  <c r="H240" i="4"/>
  <c r="H272" i="4"/>
  <c r="H166" i="4"/>
  <c r="H241" i="4"/>
  <c r="H273" i="4"/>
  <c r="H53" i="4"/>
  <c r="H136" i="4"/>
  <c r="H206" i="4"/>
  <c r="H243" i="4"/>
  <c r="H58" i="4"/>
  <c r="H137" i="4"/>
  <c r="H207" i="4"/>
  <c r="H244" i="4"/>
  <c r="H96" i="4"/>
  <c r="H177" i="4"/>
  <c r="H245" i="4"/>
  <c r="H15" i="4"/>
  <c r="H51" i="4"/>
  <c r="H93" i="4"/>
  <c r="H129" i="4"/>
  <c r="H205" i="4"/>
  <c r="H16" i="4"/>
  <c r="H94" i="4"/>
  <c r="H167" i="4"/>
  <c r="H274" i="4"/>
  <c r="H18" i="4"/>
  <c r="H95" i="4"/>
  <c r="H171" i="4"/>
  <c r="H275" i="4"/>
  <c r="H19" i="4"/>
  <c r="H62" i="4"/>
  <c r="H138" i="4"/>
  <c r="H208" i="4"/>
  <c r="H276" i="4"/>
  <c r="H40" i="4"/>
  <c r="H140" i="4"/>
  <c r="H216" i="4"/>
  <c r="H292" i="4"/>
  <c r="H142" i="4"/>
  <c r="H294" i="4"/>
  <c r="H145" i="4"/>
  <c r="H70" i="4"/>
  <c r="H150" i="4"/>
  <c r="H41" i="4"/>
  <c r="H141" i="4"/>
  <c r="H218" i="4"/>
  <c r="H293" i="4"/>
  <c r="H63" i="4"/>
  <c r="H219" i="4"/>
  <c r="H64" i="4"/>
  <c r="H221" i="4"/>
  <c r="H65" i="4"/>
  <c r="H149" i="4"/>
  <c r="H222" i="4"/>
  <c r="H239" i="4"/>
  <c r="H75" i="4"/>
  <c r="H249" i="4"/>
  <c r="H71" i="4"/>
  <c r="H151" i="4"/>
  <c r="H246" i="4"/>
  <c r="H73" i="4"/>
  <c r="H164" i="4"/>
  <c r="H247" i="4"/>
  <c r="H74" i="4"/>
  <c r="H178" i="4"/>
  <c r="H248" i="4"/>
  <c r="H179" i="4"/>
  <c r="H109" i="4"/>
  <c r="H277" i="4"/>
  <c r="H113" i="4"/>
  <c r="H289" i="4"/>
  <c r="H114" i="4"/>
  <c r="H139" i="4"/>
  <c r="H291" i="4"/>
  <c r="H181" i="4"/>
  <c r="H182" i="4"/>
  <c r="H10" i="4"/>
  <c r="H21" i="4"/>
  <c r="H22" i="4"/>
  <c r="H185" i="4"/>
  <c r="H23" i="4"/>
  <c r="H209" i="4"/>
  <c r="H210" i="4"/>
  <c r="H33" i="4"/>
  <c r="H90" i="4"/>
  <c r="H104" i="4"/>
  <c r="H262" i="4"/>
  <c r="H263" i="4"/>
  <c r="H111" i="4"/>
  <c r="H282" i="4"/>
  <c r="H290" i="4"/>
  <c r="H180" i="4"/>
  <c r="H27" i="4"/>
  <c r="H250" i="4"/>
  <c r="H261" i="4"/>
  <c r="H105" i="4"/>
  <c r="H106" i="4"/>
  <c r="H271" i="4"/>
  <c r="H183" i="4"/>
  <c r="H184" i="4"/>
  <c r="H203" i="4"/>
  <c r="H24" i="4"/>
  <c r="H211" i="4"/>
  <c r="H108" i="4"/>
  <c r="F10" i="4"/>
  <c r="G10" i="4" s="1"/>
  <c r="F30" i="4"/>
  <c r="G30" i="4" s="1"/>
  <c r="F50" i="4"/>
  <c r="G50" i="4" s="1"/>
  <c r="F70" i="4"/>
  <c r="G70" i="4" s="1"/>
  <c r="F90" i="4"/>
  <c r="G90" i="4" s="1"/>
  <c r="F110" i="4"/>
  <c r="G110" i="4" s="1"/>
  <c r="F130" i="4"/>
  <c r="G130" i="4" s="1"/>
  <c r="F150" i="4"/>
  <c r="G150" i="4" s="1"/>
  <c r="F170" i="4"/>
  <c r="G170" i="4" s="1"/>
  <c r="F190" i="4"/>
  <c r="G190" i="4" s="1"/>
  <c r="F210" i="4"/>
  <c r="G210" i="4" s="1"/>
  <c r="F230" i="4"/>
  <c r="G230" i="4" s="1"/>
  <c r="F250" i="4"/>
  <c r="G250" i="4" s="1"/>
  <c r="F270" i="4"/>
  <c r="G270" i="4" s="1"/>
  <c r="F290" i="4"/>
  <c r="G290" i="4" s="1"/>
  <c r="F15" i="4"/>
  <c r="G15" i="4" s="1"/>
  <c r="F35" i="4"/>
  <c r="G35" i="4" s="1"/>
  <c r="F55" i="4"/>
  <c r="G55" i="4" s="1"/>
  <c r="F75" i="4"/>
  <c r="G75" i="4" s="1"/>
  <c r="F95" i="4"/>
  <c r="G95" i="4" s="1"/>
  <c r="F115" i="4"/>
  <c r="G115" i="4" s="1"/>
  <c r="F135" i="4"/>
  <c r="G135" i="4" s="1"/>
  <c r="F155" i="4"/>
  <c r="G155" i="4" s="1"/>
  <c r="F175" i="4"/>
  <c r="G175" i="4" s="1"/>
  <c r="F195" i="4"/>
  <c r="G195" i="4" s="1"/>
  <c r="F215" i="4"/>
  <c r="G215" i="4" s="1"/>
  <c r="F235" i="4"/>
  <c r="G235" i="4" s="1"/>
  <c r="F255" i="4"/>
  <c r="G255" i="4" s="1"/>
  <c r="F275" i="4"/>
  <c r="G275" i="4" s="1"/>
  <c r="F295" i="4"/>
  <c r="G295" i="4" s="1"/>
  <c r="F22" i="4"/>
  <c r="G22" i="4" s="1"/>
  <c r="F44" i="4"/>
  <c r="G44" i="4" s="1"/>
  <c r="F66" i="4"/>
  <c r="G66" i="4" s="1"/>
  <c r="F88" i="4"/>
  <c r="G88" i="4" s="1"/>
  <c r="F111" i="4"/>
  <c r="G111" i="4" s="1"/>
  <c r="F133" i="4"/>
  <c r="G133" i="4" s="1"/>
  <c r="F156" i="4"/>
  <c r="G156" i="4" s="1"/>
  <c r="F178" i="4"/>
  <c r="G178" i="4" s="1"/>
  <c r="F200" i="4"/>
  <c r="G200" i="4" s="1"/>
  <c r="F222" i="4"/>
  <c r="G222" i="4" s="1"/>
  <c r="F244" i="4"/>
  <c r="G244" i="4" s="1"/>
  <c r="F266" i="4"/>
  <c r="G266" i="4" s="1"/>
  <c r="F288" i="4"/>
  <c r="G288" i="4" s="1"/>
  <c r="F23" i="4"/>
  <c r="G23" i="4" s="1"/>
  <c r="F45" i="4"/>
  <c r="G45" i="4" s="1"/>
  <c r="F67" i="4"/>
  <c r="G67" i="4" s="1"/>
  <c r="F89" i="4"/>
  <c r="G89" i="4" s="1"/>
  <c r="F112" i="4"/>
  <c r="G112" i="4" s="1"/>
  <c r="F134" i="4"/>
  <c r="G134" i="4" s="1"/>
  <c r="F157" i="4"/>
  <c r="G157" i="4" s="1"/>
  <c r="F179" i="4"/>
  <c r="G179" i="4" s="1"/>
  <c r="F201" i="4"/>
  <c r="G201" i="4" s="1"/>
  <c r="F223" i="4"/>
  <c r="G223" i="4" s="1"/>
  <c r="F245" i="4"/>
  <c r="G245" i="4" s="1"/>
  <c r="F267" i="4"/>
  <c r="G267" i="4" s="1"/>
  <c r="F289" i="4"/>
  <c r="G289" i="4" s="1"/>
  <c r="F8" i="4"/>
  <c r="G8" i="4" s="1"/>
  <c r="F33" i="4"/>
  <c r="G33" i="4" s="1"/>
  <c r="F58" i="4"/>
  <c r="G58" i="4" s="1"/>
  <c r="F82" i="4"/>
  <c r="G82" i="4" s="1"/>
  <c r="F106" i="4"/>
  <c r="G106" i="4" s="1"/>
  <c r="F131" i="4"/>
  <c r="G131" i="4" s="1"/>
  <c r="F158" i="4"/>
  <c r="G158" i="4" s="1"/>
  <c r="F182" i="4"/>
  <c r="G182" i="4" s="1"/>
  <c r="F206" i="4"/>
  <c r="G206" i="4" s="1"/>
  <c r="F231" i="4"/>
  <c r="G231" i="4" s="1"/>
  <c r="F256" i="4"/>
  <c r="G256" i="4" s="1"/>
  <c r="F280" i="4"/>
  <c r="G280" i="4" s="1"/>
  <c r="F9" i="4"/>
  <c r="G9" i="4" s="1"/>
  <c r="F34" i="4"/>
  <c r="G34" i="4" s="1"/>
  <c r="F59" i="4"/>
  <c r="G59" i="4" s="1"/>
  <c r="F83" i="4"/>
  <c r="G83" i="4" s="1"/>
  <c r="F107" i="4"/>
  <c r="G107" i="4" s="1"/>
  <c r="F132" i="4"/>
  <c r="G132" i="4" s="1"/>
  <c r="F159" i="4"/>
  <c r="G159" i="4" s="1"/>
  <c r="F183" i="4"/>
  <c r="G183" i="4" s="1"/>
  <c r="F207" i="4"/>
  <c r="G207" i="4" s="1"/>
  <c r="F232" i="4"/>
  <c r="G232" i="4" s="1"/>
  <c r="F257" i="4"/>
  <c r="G257" i="4" s="1"/>
  <c r="F281" i="4"/>
  <c r="G281" i="4" s="1"/>
  <c r="F7" i="4"/>
  <c r="G7" i="4" s="1"/>
  <c r="F37" i="4"/>
  <c r="G37" i="4" s="1"/>
  <c r="F63" i="4"/>
  <c r="G63" i="4" s="1"/>
  <c r="F92" i="4"/>
  <c r="G92" i="4" s="1"/>
  <c r="F119" i="4"/>
  <c r="G119" i="4" s="1"/>
  <c r="F145" i="4"/>
  <c r="G145" i="4" s="1"/>
  <c r="F172" i="4"/>
  <c r="G172" i="4" s="1"/>
  <c r="F199" i="4"/>
  <c r="G199" i="4" s="1"/>
  <c r="F227" i="4"/>
  <c r="G227" i="4" s="1"/>
  <c r="F254" i="4"/>
  <c r="G254" i="4" s="1"/>
  <c r="F283" i="4"/>
  <c r="G283" i="4" s="1"/>
  <c r="F287" i="4"/>
  <c r="G287" i="4" s="1"/>
  <c r="F291" i="4"/>
  <c r="G291" i="4" s="1"/>
  <c r="F11" i="4"/>
  <c r="G11" i="4" s="1"/>
  <c r="F38" i="4"/>
  <c r="G38" i="4" s="1"/>
  <c r="F64" i="4"/>
  <c r="G64" i="4" s="1"/>
  <c r="F93" i="4"/>
  <c r="G93" i="4" s="1"/>
  <c r="F120" i="4"/>
  <c r="G120" i="4" s="1"/>
  <c r="F146" i="4"/>
  <c r="G146" i="4" s="1"/>
  <c r="F173" i="4"/>
  <c r="G173" i="4" s="1"/>
  <c r="F202" i="4"/>
  <c r="G202" i="4" s="1"/>
  <c r="F228" i="4"/>
  <c r="G228" i="4" s="1"/>
  <c r="F258" i="4"/>
  <c r="G258" i="4" s="1"/>
  <c r="F284" i="4"/>
  <c r="G284" i="4" s="1"/>
  <c r="F12" i="4"/>
  <c r="G12" i="4" s="1"/>
  <c r="F39" i="4"/>
  <c r="G39" i="4" s="1"/>
  <c r="F65" i="4"/>
  <c r="G65" i="4" s="1"/>
  <c r="F94" i="4"/>
  <c r="G94" i="4" s="1"/>
  <c r="F121" i="4"/>
  <c r="G121" i="4" s="1"/>
  <c r="F147" i="4"/>
  <c r="G147" i="4" s="1"/>
  <c r="F174" i="4"/>
  <c r="G174" i="4" s="1"/>
  <c r="F203" i="4"/>
  <c r="G203" i="4" s="1"/>
  <c r="F229" i="4"/>
  <c r="G229" i="4" s="1"/>
  <c r="F259" i="4"/>
  <c r="G259" i="4" s="1"/>
  <c r="F285" i="4"/>
  <c r="G285" i="4" s="1"/>
  <c r="F13" i="4"/>
  <c r="G13" i="4" s="1"/>
  <c r="F40" i="4"/>
  <c r="G40" i="4" s="1"/>
  <c r="F68" i="4"/>
  <c r="G68" i="4" s="1"/>
  <c r="F96" i="4"/>
  <c r="G96" i="4" s="1"/>
  <c r="F122" i="4"/>
  <c r="G122" i="4" s="1"/>
  <c r="F148" i="4"/>
  <c r="G148" i="4" s="1"/>
  <c r="F176" i="4"/>
  <c r="G176" i="4" s="1"/>
  <c r="F204" i="4"/>
  <c r="G204" i="4" s="1"/>
  <c r="F233" i="4"/>
  <c r="G233" i="4" s="1"/>
  <c r="F260" i="4"/>
  <c r="G260" i="4" s="1"/>
  <c r="F286" i="4"/>
  <c r="G286" i="4" s="1"/>
  <c r="F97" i="4"/>
  <c r="G97" i="4" s="1"/>
  <c r="F42" i="4"/>
  <c r="G42" i="4" s="1"/>
  <c r="F71" i="4"/>
  <c r="G71" i="4" s="1"/>
  <c r="F98" i="4"/>
  <c r="G98" i="4" s="1"/>
  <c r="F124" i="4"/>
  <c r="G124" i="4" s="1"/>
  <c r="F180" i="4"/>
  <c r="G180" i="4" s="1"/>
  <c r="F208" i="4"/>
  <c r="G208" i="4" s="1"/>
  <c r="F236" i="4"/>
  <c r="G236" i="4" s="1"/>
  <c r="F262" i="4"/>
  <c r="G262" i="4" s="1"/>
  <c r="F41" i="4"/>
  <c r="G41" i="4" s="1"/>
  <c r="F69" i="4"/>
  <c r="G69" i="4" s="1"/>
  <c r="F149" i="4"/>
  <c r="G149" i="4" s="1"/>
  <c r="F177" i="4"/>
  <c r="G177" i="4" s="1"/>
  <c r="F205" i="4"/>
  <c r="G205" i="4" s="1"/>
  <c r="F234" i="4"/>
  <c r="G234" i="4" s="1"/>
  <c r="F16" i="4"/>
  <c r="G16" i="4" s="1"/>
  <c r="F151" i="4"/>
  <c r="G151" i="4" s="1"/>
  <c r="F14" i="4"/>
  <c r="G14" i="4" s="1"/>
  <c r="F123" i="4"/>
  <c r="G123" i="4" s="1"/>
  <c r="F261" i="4"/>
  <c r="G261" i="4" s="1"/>
  <c r="F18" i="4"/>
  <c r="G18" i="4" s="1"/>
  <c r="F46" i="4"/>
  <c r="G46" i="4" s="1"/>
  <c r="F73" i="4"/>
  <c r="G73" i="4" s="1"/>
  <c r="F100" i="4"/>
  <c r="G100" i="4" s="1"/>
  <c r="F126" i="4"/>
  <c r="G126" i="4" s="1"/>
  <c r="F153" i="4"/>
  <c r="G153" i="4" s="1"/>
  <c r="F184" i="4"/>
  <c r="G184" i="4" s="1"/>
  <c r="F211" i="4"/>
  <c r="G211" i="4" s="1"/>
  <c r="F238" i="4"/>
  <c r="G238" i="4" s="1"/>
  <c r="F264" i="4"/>
  <c r="G264" i="4" s="1"/>
  <c r="F293" i="4"/>
  <c r="G293" i="4" s="1"/>
  <c r="F47" i="4"/>
  <c r="G47" i="4" s="1"/>
  <c r="F74" i="4"/>
  <c r="G74" i="4" s="1"/>
  <c r="F101" i="4"/>
  <c r="G101" i="4" s="1"/>
  <c r="F127" i="4"/>
  <c r="G127" i="4" s="1"/>
  <c r="F154" i="4"/>
  <c r="G154" i="4" s="1"/>
  <c r="F185" i="4"/>
  <c r="G185" i="4" s="1"/>
  <c r="F212" i="4"/>
  <c r="G212" i="4" s="1"/>
  <c r="F239" i="4"/>
  <c r="G239" i="4" s="1"/>
  <c r="F265" i="4"/>
  <c r="G265" i="4" s="1"/>
  <c r="F294" i="4"/>
  <c r="G294" i="4" s="1"/>
  <c r="F20" i="4"/>
  <c r="G20" i="4" s="1"/>
  <c r="F48" i="4"/>
  <c r="G48" i="4" s="1"/>
  <c r="F102" i="4"/>
  <c r="G102" i="4" s="1"/>
  <c r="F128" i="4"/>
  <c r="G128" i="4" s="1"/>
  <c r="F160" i="4"/>
  <c r="G160" i="4" s="1"/>
  <c r="F186" i="4"/>
  <c r="G186" i="4" s="1"/>
  <c r="F240" i="4"/>
  <c r="G240" i="4" s="1"/>
  <c r="F268" i="4"/>
  <c r="G268" i="4" s="1"/>
  <c r="F296" i="4"/>
  <c r="G296" i="4" s="1"/>
  <c r="F21" i="4"/>
  <c r="G21" i="4" s="1"/>
  <c r="F49" i="4"/>
  <c r="G49" i="4" s="1"/>
  <c r="F77" i="4"/>
  <c r="G77" i="4" s="1"/>
  <c r="F129" i="4"/>
  <c r="G129" i="4" s="1"/>
  <c r="F161" i="4"/>
  <c r="G161" i="4" s="1"/>
  <c r="F187" i="4"/>
  <c r="G187" i="4" s="1"/>
  <c r="F214" i="4"/>
  <c r="G214" i="4" s="1"/>
  <c r="F241" i="4"/>
  <c r="G241" i="4" s="1"/>
  <c r="F269" i="4"/>
  <c r="G269" i="4" s="1"/>
  <c r="F297" i="4"/>
  <c r="G297" i="4" s="1"/>
  <c r="F19" i="4"/>
  <c r="G19" i="4" s="1"/>
  <c r="F76" i="4"/>
  <c r="G76" i="4" s="1"/>
  <c r="F213" i="4"/>
  <c r="G213" i="4" s="1"/>
  <c r="F103" i="4"/>
  <c r="G103" i="4" s="1"/>
  <c r="F25" i="4"/>
  <c r="G25" i="4" s="1"/>
  <c r="F79" i="4"/>
  <c r="G79" i="4" s="1"/>
  <c r="F137" i="4"/>
  <c r="G137" i="4" s="1"/>
  <c r="F189" i="4"/>
  <c r="G189" i="4" s="1"/>
  <c r="F243" i="4"/>
  <c r="G243" i="4" s="1"/>
  <c r="F299" i="4"/>
  <c r="G299" i="4" s="1"/>
  <c r="F138" i="4"/>
  <c r="G138" i="4" s="1"/>
  <c r="F191" i="4"/>
  <c r="G191" i="4" s="1"/>
  <c r="F246" i="4"/>
  <c r="G246" i="4" s="1"/>
  <c r="F300" i="4"/>
  <c r="G300" i="4" s="1"/>
  <c r="F81" i="4"/>
  <c r="G81" i="4" s="1"/>
  <c r="F192" i="4"/>
  <c r="G192" i="4" s="1"/>
  <c r="F301" i="4"/>
  <c r="G301" i="4" s="1"/>
  <c r="F84" i="4"/>
  <c r="G84" i="4" s="1"/>
  <c r="F193" i="4"/>
  <c r="G193" i="4" s="1"/>
  <c r="F302" i="4"/>
  <c r="F249" i="4"/>
  <c r="G249" i="4" s="1"/>
  <c r="F31" i="4"/>
  <c r="G31" i="4" s="1"/>
  <c r="F142" i="4"/>
  <c r="G142" i="4" s="1"/>
  <c r="F251" i="4"/>
  <c r="G251" i="4" s="1"/>
  <c r="F26" i="4"/>
  <c r="G26" i="4" s="1"/>
  <c r="F80" i="4"/>
  <c r="G80" i="4" s="1"/>
  <c r="F27" i="4"/>
  <c r="G27" i="4" s="1"/>
  <c r="F139" i="4"/>
  <c r="G139" i="4" s="1"/>
  <c r="F247" i="4"/>
  <c r="G247" i="4" s="1"/>
  <c r="F28" i="4"/>
  <c r="G28" i="4" s="1"/>
  <c r="F140" i="4"/>
  <c r="G140" i="4" s="1"/>
  <c r="F248" i="4"/>
  <c r="G248" i="4" s="1"/>
  <c r="F29" i="4"/>
  <c r="G29" i="4" s="1"/>
  <c r="F85" i="4"/>
  <c r="G85" i="4" s="1"/>
  <c r="F141" i="4"/>
  <c r="G141" i="4" s="1"/>
  <c r="F194" i="4"/>
  <c r="G194" i="4" s="1"/>
  <c r="F86" i="4"/>
  <c r="G86" i="4" s="1"/>
  <c r="F196" i="4"/>
  <c r="G196" i="4" s="1"/>
  <c r="F152" i="4"/>
  <c r="G152" i="4" s="1"/>
  <c r="F263" i="4"/>
  <c r="G263" i="4" s="1"/>
  <c r="F51" i="4"/>
  <c r="G51" i="4" s="1"/>
  <c r="F162" i="4"/>
  <c r="G162" i="4" s="1"/>
  <c r="F271" i="4"/>
  <c r="G271" i="4" s="1"/>
  <c r="F32" i="4"/>
  <c r="G32" i="4" s="1"/>
  <c r="F87" i="4"/>
  <c r="G87" i="4" s="1"/>
  <c r="F143" i="4"/>
  <c r="G143" i="4" s="1"/>
  <c r="F197" i="4"/>
  <c r="G197" i="4" s="1"/>
  <c r="F252" i="4"/>
  <c r="G252" i="4" s="1"/>
  <c r="F36" i="4"/>
  <c r="G36" i="4" s="1"/>
  <c r="F91" i="4"/>
  <c r="G91" i="4" s="1"/>
  <c r="F144" i="4"/>
  <c r="G144" i="4" s="1"/>
  <c r="F198" i="4"/>
  <c r="G198" i="4" s="1"/>
  <c r="F253" i="4"/>
  <c r="G253" i="4" s="1"/>
  <c r="F43" i="4"/>
  <c r="G43" i="4" s="1"/>
  <c r="F99" i="4"/>
  <c r="G99" i="4" s="1"/>
  <c r="F209" i="4"/>
  <c r="G209" i="4" s="1"/>
  <c r="F104" i="4"/>
  <c r="G104" i="4" s="1"/>
  <c r="F216" i="4"/>
  <c r="G216" i="4" s="1"/>
  <c r="F54" i="4"/>
  <c r="G54" i="4" s="1"/>
  <c r="F165" i="4"/>
  <c r="G165" i="4" s="1"/>
  <c r="F274" i="4"/>
  <c r="G274" i="4" s="1"/>
  <c r="F166" i="4"/>
  <c r="G166" i="4" s="1"/>
  <c r="F276" i="4"/>
  <c r="G276" i="4" s="1"/>
  <c r="F167" i="4"/>
  <c r="G167" i="4" s="1"/>
  <c r="F277" i="4"/>
  <c r="G277" i="4" s="1"/>
  <c r="F60" i="4"/>
  <c r="G60" i="4" s="1"/>
  <c r="F169" i="4"/>
  <c r="G169" i="4" s="1"/>
  <c r="F282" i="4"/>
  <c r="G282" i="4" s="1"/>
  <c r="F181" i="4"/>
  <c r="G181" i="4" s="1"/>
  <c r="F292" i="4"/>
  <c r="G292" i="4" s="1"/>
  <c r="F78" i="4"/>
  <c r="G78" i="4" s="1"/>
  <c r="F188" i="4"/>
  <c r="G188" i="4" s="1"/>
  <c r="F298" i="4"/>
  <c r="G298" i="4" s="1"/>
  <c r="F105" i="4"/>
  <c r="G105" i="4" s="1"/>
  <c r="F218" i="4"/>
  <c r="G218" i="4" s="1"/>
  <c r="F109" i="4"/>
  <c r="G109" i="4" s="1"/>
  <c r="F113" i="4"/>
  <c r="G113" i="4" s="1"/>
  <c r="F3" i="4"/>
  <c r="G3" i="4" s="1"/>
  <c r="F4" i="4"/>
  <c r="G4" i="4" s="1"/>
  <c r="F117" i="4"/>
  <c r="G117" i="4" s="1"/>
  <c r="F118" i="4"/>
  <c r="G118" i="4" s="1"/>
  <c r="F237" i="4"/>
  <c r="G237" i="4" s="1"/>
  <c r="F24" i="4"/>
  <c r="G24" i="4" s="1"/>
  <c r="F242" i="4"/>
  <c r="G242" i="4" s="1"/>
  <c r="F52" i="4"/>
  <c r="G52" i="4" s="1"/>
  <c r="F163" i="4"/>
  <c r="G163" i="4" s="1"/>
  <c r="F272" i="4"/>
  <c r="G272" i="4" s="1"/>
  <c r="F56" i="4"/>
  <c r="G56" i="4" s="1"/>
  <c r="F57" i="4"/>
  <c r="G57" i="4" s="1"/>
  <c r="F168" i="4"/>
  <c r="G168" i="4" s="1"/>
  <c r="F278" i="4"/>
  <c r="G278" i="4" s="1"/>
  <c r="F61" i="4"/>
  <c r="G61" i="4" s="1"/>
  <c r="F279" i="4"/>
  <c r="G279" i="4" s="1"/>
  <c r="F62" i="4"/>
  <c r="G62" i="4" s="1"/>
  <c r="F171" i="4"/>
  <c r="G171" i="4" s="1"/>
  <c r="F114" i="4"/>
  <c r="G114" i="4" s="1"/>
  <c r="F224" i="4"/>
  <c r="G224" i="4" s="1"/>
  <c r="F225" i="4"/>
  <c r="G225" i="4" s="1"/>
  <c r="F6" i="4"/>
  <c r="G6" i="4" s="1"/>
  <c r="F17" i="4"/>
  <c r="G17" i="4" s="1"/>
  <c r="F53" i="4"/>
  <c r="G53" i="4" s="1"/>
  <c r="F273" i="4"/>
  <c r="G273" i="4" s="1"/>
  <c r="F72" i="4"/>
  <c r="G72" i="4" s="1"/>
  <c r="F217" i="4"/>
  <c r="G217" i="4" s="1"/>
  <c r="F108" i="4"/>
  <c r="G108" i="4" s="1"/>
  <c r="F219" i="4"/>
  <c r="G219" i="4" s="1"/>
  <c r="F220" i="4"/>
  <c r="G220" i="4" s="1"/>
  <c r="F221" i="4"/>
  <c r="G221" i="4" s="1"/>
  <c r="F116" i="4"/>
  <c r="G116" i="4" s="1"/>
  <c r="F5" i="4"/>
  <c r="G5" i="4" s="1"/>
  <c r="F226" i="4"/>
  <c r="G226" i="4" s="1"/>
  <c r="F125" i="4"/>
  <c r="G125" i="4" s="1"/>
  <c r="F136" i="4"/>
  <c r="G136" i="4" s="1"/>
  <c r="F164" i="4"/>
  <c r="G164" i="4" s="1"/>
  <c r="O9" i="3"/>
  <c r="M10" i="3"/>
  <c r="O10" i="3" s="1"/>
  <c r="B11" i="3"/>
  <c r="L11" i="3" s="1"/>
  <c r="E10" i="3"/>
  <c r="F10" i="3" s="1"/>
  <c r="G10" i="3"/>
  <c r="G19" i="10" l="1"/>
  <c r="G20" i="10"/>
  <c r="K20" i="10" s="1"/>
  <c r="H18" i="10"/>
  <c r="K17" i="10"/>
  <c r="J22" i="10"/>
  <c r="H19" i="10"/>
  <c r="K27" i="10"/>
  <c r="K25" i="10"/>
  <c r="J27" i="10"/>
  <c r="H27" i="10"/>
  <c r="H20" i="10"/>
  <c r="G22" i="10"/>
  <c r="K22" i="10" s="1"/>
  <c r="J18" i="10"/>
  <c r="H17" i="10"/>
  <c r="J17" i="10"/>
  <c r="I24" i="10"/>
  <c r="J24" i="10"/>
  <c r="H24" i="10"/>
  <c r="J25" i="10"/>
  <c r="K26" i="10"/>
  <c r="H25" i="10"/>
  <c r="J26" i="10"/>
  <c r="H26" i="10"/>
  <c r="K18" i="10"/>
  <c r="I18" i="10"/>
  <c r="K19" i="10"/>
  <c r="I19" i="10"/>
  <c r="I20" i="10"/>
  <c r="H10" i="10"/>
  <c r="G10" i="10"/>
  <c r="H7" i="10"/>
  <c r="G7" i="10"/>
  <c r="H6" i="10"/>
  <c r="G6" i="10"/>
  <c r="H12" i="10"/>
  <c r="G12" i="10"/>
  <c r="H8" i="10"/>
  <c r="G8" i="10"/>
  <c r="H9" i="10"/>
  <c r="G9" i="10"/>
  <c r="H5" i="10"/>
  <c r="G5" i="10"/>
  <c r="H4" i="10"/>
  <c r="G4" i="10"/>
  <c r="H3" i="10"/>
  <c r="G3" i="10"/>
  <c r="H11" i="10"/>
  <c r="G11" i="10"/>
  <c r="H2" i="10"/>
  <c r="K2" i="10"/>
  <c r="J2" i="10"/>
  <c r="M21" i="7"/>
  <c r="M34" i="7"/>
  <c r="H18" i="7"/>
  <c r="I18" i="7"/>
  <c r="N33" i="7"/>
  <c r="O33" i="7"/>
  <c r="H25" i="7"/>
  <c r="I25" i="7"/>
  <c r="M24" i="7"/>
  <c r="M37" i="7"/>
  <c r="H31" i="7"/>
  <c r="I31" i="7"/>
  <c r="M16" i="7"/>
  <c r="M29" i="7"/>
  <c r="N37" i="7"/>
  <c r="O37" i="7"/>
  <c r="I35" i="7"/>
  <c r="H21" i="7"/>
  <c r="I21" i="7"/>
  <c r="H32" i="7"/>
  <c r="I32" i="7"/>
  <c r="H17" i="7"/>
  <c r="I17" i="7"/>
  <c r="N35" i="7"/>
  <c r="O35" i="7"/>
  <c r="O20" i="7"/>
  <c r="N20" i="7"/>
  <c r="N22" i="7"/>
  <c r="O22" i="7"/>
  <c r="G38" i="7"/>
  <c r="G25" i="7"/>
  <c r="N34" i="7"/>
  <c r="O34" i="7"/>
  <c r="N21" i="7"/>
  <c r="O21" i="7"/>
  <c r="N19" i="7"/>
  <c r="O19" i="7"/>
  <c r="N23" i="7"/>
  <c r="O23" i="7"/>
  <c r="N24" i="7"/>
  <c r="O24" i="7"/>
  <c r="G31" i="7"/>
  <c r="G18" i="7"/>
  <c r="H33" i="7"/>
  <c r="I33" i="7"/>
  <c r="M36" i="7"/>
  <c r="M23" i="7"/>
  <c r="N30" i="7"/>
  <c r="O30" i="7"/>
  <c r="G20" i="7"/>
  <c r="G33" i="7"/>
  <c r="M25" i="7"/>
  <c r="M38" i="7"/>
  <c r="M20" i="7"/>
  <c r="M33" i="7"/>
  <c r="N32" i="7"/>
  <c r="O32" i="7"/>
  <c r="M19" i="7"/>
  <c r="M32" i="7"/>
  <c r="N36" i="7"/>
  <c r="O36" i="7"/>
  <c r="M17" i="7"/>
  <c r="M30" i="7"/>
  <c r="G34" i="7"/>
  <c r="G21" i="7"/>
  <c r="H19" i="7"/>
  <c r="I19" i="7"/>
  <c r="N18" i="7"/>
  <c r="O18" i="7"/>
  <c r="H36" i="7"/>
  <c r="I36" i="7"/>
  <c r="H30" i="7"/>
  <c r="I30" i="7"/>
  <c r="N38" i="7"/>
  <c r="O38" i="7"/>
  <c r="G39" i="7"/>
  <c r="G26" i="7"/>
  <c r="N31" i="7"/>
  <c r="O31" i="7"/>
  <c r="N25" i="7"/>
  <c r="O25" i="7"/>
  <c r="G24" i="7"/>
  <c r="G37" i="7"/>
  <c r="I38" i="7"/>
  <c r="H38" i="7"/>
  <c r="M22" i="7"/>
  <c r="M35" i="7"/>
  <c r="G19" i="7"/>
  <c r="G32" i="7"/>
  <c r="G16" i="7"/>
  <c r="G29" i="7"/>
  <c r="N17" i="7"/>
  <c r="O17" i="7"/>
  <c r="H20" i="7"/>
  <c r="I20" i="7"/>
  <c r="H34" i="7"/>
  <c r="I34" i="7"/>
  <c r="H23" i="7"/>
  <c r="I23" i="7"/>
  <c r="H26" i="7"/>
  <c r="I26" i="7"/>
  <c r="H37" i="7"/>
  <c r="I37" i="7"/>
  <c r="G17" i="7"/>
  <c r="G30" i="7"/>
  <c r="H39" i="7"/>
  <c r="I39" i="7"/>
  <c r="M31" i="7"/>
  <c r="M18" i="7"/>
  <c r="G23" i="7"/>
  <c r="G36" i="7"/>
  <c r="H24" i="7"/>
  <c r="I24" i="7"/>
  <c r="Y2" i="4"/>
  <c r="J166" i="4"/>
  <c r="I166" i="4"/>
  <c r="K166" i="4" s="1"/>
  <c r="J173" i="4"/>
  <c r="I173" i="4"/>
  <c r="K173" i="4" s="1"/>
  <c r="I87" i="4"/>
  <c r="K87" i="4" s="1"/>
  <c r="J87" i="4"/>
  <c r="J135" i="4"/>
  <c r="I135" i="4"/>
  <c r="K135" i="4" s="1"/>
  <c r="J35" i="4"/>
  <c r="I35" i="4"/>
  <c r="K35" i="4" s="1"/>
  <c r="J75" i="4"/>
  <c r="I75" i="4"/>
  <c r="K75" i="4" s="1"/>
  <c r="I175" i="4"/>
  <c r="K175" i="4" s="1"/>
  <c r="J175" i="4"/>
  <c r="J27" i="4"/>
  <c r="I27" i="4"/>
  <c r="K27" i="4" s="1"/>
  <c r="J139" i="4"/>
  <c r="I139" i="4"/>
  <c r="K139" i="4" s="1"/>
  <c r="I149" i="4"/>
  <c r="K149" i="4" s="1"/>
  <c r="J149" i="4"/>
  <c r="I208" i="4"/>
  <c r="K208" i="4" s="1"/>
  <c r="J208" i="4"/>
  <c r="J244" i="4"/>
  <c r="I244" i="4"/>
  <c r="K244" i="4" s="1"/>
  <c r="I49" i="4"/>
  <c r="K49" i="4" s="1"/>
  <c r="J49" i="4"/>
  <c r="I158" i="4"/>
  <c r="K158" i="4" s="1"/>
  <c r="J158" i="4"/>
  <c r="I43" i="4"/>
  <c r="K43" i="4" s="1"/>
  <c r="J43" i="4"/>
  <c r="J253" i="4"/>
  <c r="I253" i="4"/>
  <c r="K253" i="4" s="1"/>
  <c r="J202" i="4"/>
  <c r="I202" i="4"/>
  <c r="K202" i="4" s="1"/>
  <c r="J220" i="4"/>
  <c r="I220" i="4"/>
  <c r="K220" i="4" s="1"/>
  <c r="J80" i="4"/>
  <c r="I80" i="4"/>
  <c r="K80" i="4" s="1"/>
  <c r="J257" i="4"/>
  <c r="I257" i="4"/>
  <c r="K257" i="4" s="1"/>
  <c r="J133" i="4"/>
  <c r="I133" i="4"/>
  <c r="K133" i="4" s="1"/>
  <c r="I132" i="4"/>
  <c r="K132" i="4" s="1"/>
  <c r="J132" i="4"/>
  <c r="I288" i="4"/>
  <c r="K288" i="4" s="1"/>
  <c r="J288" i="4"/>
  <c r="J281" i="4"/>
  <c r="I281" i="4"/>
  <c r="K281" i="4" s="1"/>
  <c r="I296" i="4"/>
  <c r="K296" i="4" s="1"/>
  <c r="J296" i="4"/>
  <c r="I215" i="4"/>
  <c r="K215" i="4" s="1"/>
  <c r="J215" i="4"/>
  <c r="I229" i="4"/>
  <c r="K229" i="4" s="1"/>
  <c r="J229" i="4"/>
  <c r="J298" i="4"/>
  <c r="I298" i="4"/>
  <c r="K298" i="4" s="1"/>
  <c r="I150" i="4"/>
  <c r="K150" i="4" s="1"/>
  <c r="J150" i="4"/>
  <c r="I28" i="4"/>
  <c r="K28" i="4" s="1"/>
  <c r="J28" i="4"/>
  <c r="J164" i="4"/>
  <c r="I164" i="4"/>
  <c r="K164" i="4" s="1"/>
  <c r="I272" i="4"/>
  <c r="K272" i="4" s="1"/>
  <c r="J272" i="4"/>
  <c r="J147" i="4"/>
  <c r="I147" i="4"/>
  <c r="K147" i="4" s="1"/>
  <c r="I73" i="4"/>
  <c r="K73" i="4" s="1"/>
  <c r="J73" i="4"/>
  <c r="J205" i="4"/>
  <c r="I205" i="4"/>
  <c r="K205" i="4" s="1"/>
  <c r="J45" i="4"/>
  <c r="I45" i="4"/>
  <c r="K45" i="4" s="1"/>
  <c r="J125" i="4"/>
  <c r="I125" i="4"/>
  <c r="K125" i="4" s="1"/>
  <c r="J185" i="4"/>
  <c r="I185" i="4"/>
  <c r="K185" i="4" s="1"/>
  <c r="I294" i="4"/>
  <c r="K294" i="4" s="1"/>
  <c r="J294" i="4"/>
  <c r="I48" i="4"/>
  <c r="K48" i="4" s="1"/>
  <c r="J48" i="4"/>
  <c r="I102" i="4"/>
  <c r="K102" i="4" s="1"/>
  <c r="J102" i="4"/>
  <c r="J183" i="4"/>
  <c r="I183" i="4"/>
  <c r="K183" i="4" s="1"/>
  <c r="J93" i="4"/>
  <c r="I93" i="4"/>
  <c r="K93" i="4" s="1"/>
  <c r="J252" i="4"/>
  <c r="I252" i="4"/>
  <c r="K252" i="4" s="1"/>
  <c r="I51" i="4"/>
  <c r="K51" i="4" s="1"/>
  <c r="J51" i="4"/>
  <c r="J232" i="4"/>
  <c r="I232" i="4"/>
  <c r="K232" i="4" s="1"/>
  <c r="J216" i="4"/>
  <c r="I216" i="4"/>
  <c r="K216" i="4" s="1"/>
  <c r="J212" i="4"/>
  <c r="I212" i="4"/>
  <c r="K212" i="4" s="1"/>
  <c r="I140" i="4"/>
  <c r="K140" i="4" s="1"/>
  <c r="J140" i="4"/>
  <c r="I268" i="4"/>
  <c r="K268" i="4" s="1"/>
  <c r="J268" i="4"/>
  <c r="I4" i="4"/>
  <c r="K4" i="4" s="1"/>
  <c r="J4" i="4"/>
  <c r="J40" i="4"/>
  <c r="I40" i="4"/>
  <c r="K40" i="4" s="1"/>
  <c r="J177" i="4"/>
  <c r="I177" i="4"/>
  <c r="K177" i="4" s="1"/>
  <c r="I231" i="4"/>
  <c r="K231" i="4" s="1"/>
  <c r="J231" i="4"/>
  <c r="J126" i="4"/>
  <c r="I126" i="4"/>
  <c r="K126" i="4" s="1"/>
  <c r="J96" i="4"/>
  <c r="I96" i="4"/>
  <c r="K96" i="4" s="1"/>
  <c r="J152" i="4"/>
  <c r="I152" i="4"/>
  <c r="K152" i="4" s="1"/>
  <c r="J180" i="4"/>
  <c r="I180" i="4"/>
  <c r="K180" i="4" s="1"/>
  <c r="I114" i="4"/>
  <c r="K114" i="4" s="1"/>
  <c r="J114" i="4"/>
  <c r="J65" i="4"/>
  <c r="I65" i="4"/>
  <c r="K65" i="4" s="1"/>
  <c r="I138" i="4"/>
  <c r="K138" i="4" s="1"/>
  <c r="J138" i="4"/>
  <c r="J207" i="4"/>
  <c r="I207" i="4"/>
  <c r="K207" i="4" s="1"/>
  <c r="I8" i="4"/>
  <c r="K8" i="4" s="1"/>
  <c r="J8" i="4"/>
  <c r="J121" i="4"/>
  <c r="I121" i="4"/>
  <c r="K121" i="4" s="1"/>
  <c r="J86" i="4"/>
  <c r="I86" i="4"/>
  <c r="K86" i="4" s="1"/>
  <c r="J224" i="4"/>
  <c r="I224" i="4"/>
  <c r="K224" i="4" s="1"/>
  <c r="I174" i="4"/>
  <c r="K174" i="4" s="1"/>
  <c r="J174" i="4"/>
  <c r="J198" i="4"/>
  <c r="I198" i="4"/>
  <c r="K198" i="4" s="1"/>
  <c r="J56" i="4"/>
  <c r="I56" i="4"/>
  <c r="K56" i="4" s="1"/>
  <c r="J235" i="4"/>
  <c r="I235" i="4"/>
  <c r="K235" i="4" s="1"/>
  <c r="J110" i="4"/>
  <c r="I110" i="4"/>
  <c r="K110" i="4" s="1"/>
  <c r="J112" i="4"/>
  <c r="I112" i="4"/>
  <c r="K112" i="4" s="1"/>
  <c r="L17" i="4"/>
  <c r="L18" i="4" s="1"/>
  <c r="L4" i="4"/>
  <c r="G2" i="4"/>
  <c r="J290" i="4"/>
  <c r="I290" i="4"/>
  <c r="K290" i="4" s="1"/>
  <c r="J289" i="4"/>
  <c r="I289" i="4"/>
  <c r="K289" i="4" s="1"/>
  <c r="I221" i="4"/>
  <c r="K221" i="4" s="1"/>
  <c r="J221" i="4"/>
  <c r="J62" i="4"/>
  <c r="I62" i="4"/>
  <c r="K62" i="4" s="1"/>
  <c r="I137" i="4"/>
  <c r="K137" i="4" s="1"/>
  <c r="J137" i="4"/>
  <c r="I269" i="4"/>
  <c r="K269" i="4" s="1"/>
  <c r="J269" i="4"/>
  <c r="J83" i="4"/>
  <c r="I83" i="4"/>
  <c r="K83" i="4" s="1"/>
  <c r="I295" i="4"/>
  <c r="K295" i="4" s="1"/>
  <c r="J295" i="4"/>
  <c r="J194" i="4"/>
  <c r="I194" i="4"/>
  <c r="K194" i="4" s="1"/>
  <c r="J144" i="4"/>
  <c r="I144" i="4"/>
  <c r="K144" i="4" s="1"/>
  <c r="I176" i="4"/>
  <c r="K176" i="4" s="1"/>
  <c r="J176" i="4"/>
  <c r="J30" i="4"/>
  <c r="I30" i="4"/>
  <c r="K30" i="4" s="1"/>
  <c r="I213" i="4"/>
  <c r="K213" i="4" s="1"/>
  <c r="J213" i="4"/>
  <c r="J88" i="4"/>
  <c r="I88" i="4"/>
  <c r="K88" i="4" s="1"/>
  <c r="I92" i="4"/>
  <c r="K92" i="4" s="1"/>
  <c r="J92" i="4"/>
  <c r="J201" i="4"/>
  <c r="I201" i="4"/>
  <c r="K201" i="4" s="1"/>
  <c r="I200" i="4"/>
  <c r="K200" i="4" s="1"/>
  <c r="J200" i="4"/>
  <c r="I161" i="4"/>
  <c r="K161" i="4" s="1"/>
  <c r="J161" i="4"/>
  <c r="I116" i="4"/>
  <c r="K116" i="4" s="1"/>
  <c r="J116" i="4"/>
  <c r="J165" i="4"/>
  <c r="I165" i="4"/>
  <c r="K165" i="4" s="1"/>
  <c r="J47" i="4"/>
  <c r="I47" i="4"/>
  <c r="K47" i="4" s="1"/>
  <c r="I170" i="4"/>
  <c r="K170" i="4" s="1"/>
  <c r="J170" i="4"/>
  <c r="L10" i="4"/>
  <c r="I302" i="4"/>
  <c r="J302" i="4"/>
  <c r="I82" i="4"/>
  <c r="K82" i="4" s="1"/>
  <c r="J82" i="4"/>
  <c r="I143" i="4"/>
  <c r="K143" i="4" s="1"/>
  <c r="J143" i="4"/>
  <c r="J237" i="4"/>
  <c r="I237" i="4"/>
  <c r="K237" i="4" s="1"/>
  <c r="I163" i="4"/>
  <c r="K163" i="4" s="1"/>
  <c r="J163" i="4"/>
  <c r="I71" i="4"/>
  <c r="K71" i="4" s="1"/>
  <c r="J71" i="4"/>
  <c r="J59" i="4"/>
  <c r="I59" i="4"/>
  <c r="K59" i="4" s="1"/>
  <c r="I100" i="4"/>
  <c r="K100" i="4" s="1"/>
  <c r="J100" i="4"/>
  <c r="J285" i="4"/>
  <c r="I285" i="4"/>
  <c r="K285" i="4" s="1"/>
  <c r="J264" i="4"/>
  <c r="I264" i="4"/>
  <c r="K264" i="4" s="1"/>
  <c r="I250" i="4"/>
  <c r="K250" i="4" s="1"/>
  <c r="J250" i="4"/>
  <c r="I242" i="4"/>
  <c r="K242" i="4" s="1"/>
  <c r="J242" i="4"/>
  <c r="J58" i="4"/>
  <c r="I58" i="4"/>
  <c r="K58" i="4" s="1"/>
  <c r="J5" i="4"/>
  <c r="I5" i="4"/>
  <c r="K5" i="4" s="1"/>
  <c r="I111" i="4"/>
  <c r="K111" i="4" s="1"/>
  <c r="J111" i="4"/>
  <c r="I277" i="4"/>
  <c r="K277" i="4" s="1"/>
  <c r="J277" i="4"/>
  <c r="J219" i="4"/>
  <c r="I219" i="4"/>
  <c r="K219" i="4" s="1"/>
  <c r="J275" i="4"/>
  <c r="I275" i="4"/>
  <c r="K275" i="4" s="1"/>
  <c r="J243" i="4"/>
  <c r="I243" i="4"/>
  <c r="K243" i="4" s="1"/>
  <c r="J122" i="4"/>
  <c r="I122" i="4"/>
  <c r="K122" i="4" s="1"/>
  <c r="J6" i="4"/>
  <c r="I6" i="4"/>
  <c r="K6" i="4" s="1"/>
  <c r="J226" i="4"/>
  <c r="I226" i="4"/>
  <c r="K226" i="4" s="1"/>
  <c r="J134" i="4"/>
  <c r="I134" i="4"/>
  <c r="K134" i="4" s="1"/>
  <c r="J89" i="4"/>
  <c r="I89" i="4"/>
  <c r="K89" i="4" s="1"/>
  <c r="I130" i="4"/>
  <c r="K130" i="4" s="1"/>
  <c r="J130" i="4"/>
  <c r="J301" i="4"/>
  <c r="I301" i="4"/>
  <c r="K301" i="4" s="1"/>
  <c r="I168" i="4"/>
  <c r="K168" i="4" s="1"/>
  <c r="J168" i="4"/>
  <c r="I44" i="4"/>
  <c r="K44" i="4" s="1"/>
  <c r="J44" i="4"/>
  <c r="J52" i="4"/>
  <c r="I52" i="4"/>
  <c r="K52" i="4" s="1"/>
  <c r="I120" i="4"/>
  <c r="K120" i="4" s="1"/>
  <c r="J120" i="4"/>
  <c r="J256" i="4"/>
  <c r="I256" i="4"/>
  <c r="K256" i="4" s="1"/>
  <c r="I260" i="4"/>
  <c r="K260" i="4" s="1"/>
  <c r="J260" i="4"/>
  <c r="I131" i="4"/>
  <c r="K131" i="4" s="1"/>
  <c r="J131" i="4"/>
  <c r="J266" i="4"/>
  <c r="I266" i="4"/>
  <c r="K266" i="4" s="1"/>
  <c r="I193" i="4"/>
  <c r="K193" i="4" s="1"/>
  <c r="J193" i="4"/>
  <c r="J106" i="4"/>
  <c r="I106" i="4"/>
  <c r="K106" i="4" s="1"/>
  <c r="I187" i="4"/>
  <c r="K187" i="4" s="1"/>
  <c r="J187" i="4"/>
  <c r="I148" i="4"/>
  <c r="K148" i="4" s="1"/>
  <c r="J148" i="4"/>
  <c r="J261" i="4"/>
  <c r="I261" i="4"/>
  <c r="K261" i="4" s="1"/>
  <c r="J255" i="4"/>
  <c r="I255" i="4"/>
  <c r="K255" i="4" s="1"/>
  <c r="J222" i="4"/>
  <c r="I222" i="4"/>
  <c r="K222" i="4" s="1"/>
  <c r="I228" i="4"/>
  <c r="K228" i="4" s="1"/>
  <c r="J228" i="4"/>
  <c r="J159" i="4"/>
  <c r="I159" i="4"/>
  <c r="K159" i="4" s="1"/>
  <c r="J153" i="4"/>
  <c r="I153" i="4"/>
  <c r="K153" i="4" s="1"/>
  <c r="J109" i="4"/>
  <c r="I109" i="4"/>
  <c r="K109" i="4" s="1"/>
  <c r="J63" i="4"/>
  <c r="I63" i="4"/>
  <c r="K63" i="4" s="1"/>
  <c r="J85" i="4"/>
  <c r="I85" i="4"/>
  <c r="K85" i="4" s="1"/>
  <c r="J297" i="4"/>
  <c r="I297" i="4"/>
  <c r="K297" i="4" s="1"/>
  <c r="J186" i="4"/>
  <c r="I186" i="4"/>
  <c r="K186" i="4" s="1"/>
  <c r="I99" i="4"/>
  <c r="K99" i="4" s="1"/>
  <c r="J99" i="4"/>
  <c r="J60" i="4"/>
  <c r="I60" i="4"/>
  <c r="K60" i="4" s="1"/>
  <c r="I107" i="4"/>
  <c r="K107" i="4" s="1"/>
  <c r="J107" i="4"/>
  <c r="J280" i="4"/>
  <c r="I280" i="4"/>
  <c r="K280" i="4" s="1"/>
  <c r="J146" i="4"/>
  <c r="I146" i="4"/>
  <c r="K146" i="4" s="1"/>
  <c r="I20" i="4"/>
  <c r="K20" i="4" s="1"/>
  <c r="J20" i="4"/>
  <c r="I32" i="4"/>
  <c r="K32" i="4" s="1"/>
  <c r="J32" i="4"/>
  <c r="J223" i="4"/>
  <c r="I223" i="4"/>
  <c r="K223" i="4" s="1"/>
  <c r="I189" i="4"/>
  <c r="K189" i="4" s="1"/>
  <c r="J189" i="4"/>
  <c r="I203" i="4"/>
  <c r="K203" i="4" s="1"/>
  <c r="J203" i="4"/>
  <c r="I225" i="4"/>
  <c r="K225" i="4" s="1"/>
  <c r="J225" i="4"/>
  <c r="J195" i="4"/>
  <c r="I195" i="4"/>
  <c r="K195" i="4" s="1"/>
  <c r="J98" i="4"/>
  <c r="I98" i="4"/>
  <c r="K98" i="4" s="1"/>
  <c r="J67" i="4"/>
  <c r="I67" i="4"/>
  <c r="K67" i="4" s="1"/>
  <c r="J25" i="4"/>
  <c r="I25" i="4"/>
  <c r="K25" i="4" s="1"/>
  <c r="I284" i="4"/>
  <c r="K284" i="4" s="1"/>
  <c r="J284" i="4"/>
  <c r="I39" i="4"/>
  <c r="K39" i="4" s="1"/>
  <c r="J39" i="4"/>
  <c r="I103" i="4"/>
  <c r="K103" i="4" s="1"/>
  <c r="J103" i="4"/>
  <c r="J113" i="4"/>
  <c r="I113" i="4"/>
  <c r="K113" i="4" s="1"/>
  <c r="J66" i="4"/>
  <c r="I66" i="4"/>
  <c r="K66" i="4" s="1"/>
  <c r="J262" i="4"/>
  <c r="I262" i="4"/>
  <c r="K262" i="4" s="1"/>
  <c r="J179" i="4"/>
  <c r="I179" i="4"/>
  <c r="K179" i="4" s="1"/>
  <c r="I293" i="4"/>
  <c r="K293" i="4" s="1"/>
  <c r="J293" i="4"/>
  <c r="J95" i="4"/>
  <c r="I95" i="4"/>
  <c r="K95" i="4" s="1"/>
  <c r="J136" i="4"/>
  <c r="I136" i="4"/>
  <c r="K136" i="4" s="1"/>
  <c r="I7" i="4"/>
  <c r="K7" i="4" s="1"/>
  <c r="J7" i="4"/>
  <c r="J267" i="4"/>
  <c r="I267" i="4"/>
  <c r="K267" i="4" s="1"/>
  <c r="J155" i="4"/>
  <c r="I155" i="4"/>
  <c r="K155" i="4" s="1"/>
  <c r="J68" i="4"/>
  <c r="I68" i="4"/>
  <c r="K68" i="4" s="1"/>
  <c r="J26" i="4"/>
  <c r="I26" i="4"/>
  <c r="K26" i="4" s="1"/>
  <c r="I84" i="4"/>
  <c r="K84" i="4" s="1"/>
  <c r="J84" i="4"/>
  <c r="J258" i="4"/>
  <c r="I258" i="4"/>
  <c r="K258" i="4" s="1"/>
  <c r="I124" i="4"/>
  <c r="K124" i="4" s="1"/>
  <c r="J124" i="4"/>
  <c r="I117" i="4"/>
  <c r="K117" i="4" s="1"/>
  <c r="J117" i="4"/>
  <c r="I12" i="4"/>
  <c r="K12" i="4" s="1"/>
  <c r="J12" i="4"/>
  <c r="I210" i="4"/>
  <c r="K210" i="4" s="1"/>
  <c r="J210" i="4"/>
  <c r="I247" i="4"/>
  <c r="K247" i="4" s="1"/>
  <c r="J247" i="4"/>
  <c r="J234" i="4"/>
  <c r="I234" i="4"/>
  <c r="K234" i="4" s="1"/>
  <c r="I169" i="4"/>
  <c r="K169" i="4" s="1"/>
  <c r="J169" i="4"/>
  <c r="I209" i="4"/>
  <c r="K209" i="4" s="1"/>
  <c r="J209" i="4"/>
  <c r="J16" i="4"/>
  <c r="I16" i="4"/>
  <c r="K16" i="4" s="1"/>
  <c r="I3" i="4"/>
  <c r="K3" i="4" s="1"/>
  <c r="J3" i="4"/>
  <c r="J145" i="4"/>
  <c r="I145" i="4"/>
  <c r="K145" i="4" s="1"/>
  <c r="J123" i="4"/>
  <c r="I123" i="4"/>
  <c r="K123" i="4" s="1"/>
  <c r="J299" i="4"/>
  <c r="I299" i="4"/>
  <c r="K299" i="4" s="1"/>
  <c r="I129" i="4"/>
  <c r="K129" i="4" s="1"/>
  <c r="J129" i="4"/>
  <c r="J14" i="4"/>
  <c r="I14" i="4"/>
  <c r="K14" i="4" s="1"/>
  <c r="I151" i="4"/>
  <c r="K151" i="4" s="1"/>
  <c r="J151" i="4"/>
  <c r="I142" i="4"/>
  <c r="K142" i="4" s="1"/>
  <c r="J142" i="4"/>
  <c r="J199" i="4"/>
  <c r="I199" i="4"/>
  <c r="K199" i="4" s="1"/>
  <c r="J79" i="4"/>
  <c r="I79" i="4"/>
  <c r="K79" i="4" s="1"/>
  <c r="J21" i="4"/>
  <c r="I21" i="4"/>
  <c r="K21" i="4" s="1"/>
  <c r="I128" i="4"/>
  <c r="K128" i="4" s="1"/>
  <c r="J128" i="4"/>
  <c r="J238" i="4"/>
  <c r="I238" i="4"/>
  <c r="K238" i="4" s="1"/>
  <c r="J10" i="4"/>
  <c r="I10" i="4"/>
  <c r="K10" i="4" s="1"/>
  <c r="I15" i="4"/>
  <c r="K15" i="4" s="1"/>
  <c r="J15" i="4"/>
  <c r="J29" i="4"/>
  <c r="I29" i="4"/>
  <c r="K29" i="4" s="1"/>
  <c r="J182" i="4"/>
  <c r="I182" i="4"/>
  <c r="K182" i="4" s="1"/>
  <c r="I245" i="4"/>
  <c r="K245" i="4" s="1"/>
  <c r="J245" i="4"/>
  <c r="J156" i="4"/>
  <c r="I156" i="4"/>
  <c r="K156" i="4" s="1"/>
  <c r="I192" i="4"/>
  <c r="K192" i="4" s="1"/>
  <c r="J192" i="4"/>
  <c r="J239" i="4"/>
  <c r="I239" i="4"/>
  <c r="K239" i="4" s="1"/>
  <c r="I119" i="4"/>
  <c r="K119" i="4" s="1"/>
  <c r="J119" i="4"/>
  <c r="I172" i="4"/>
  <c r="K172" i="4" s="1"/>
  <c r="J172" i="4"/>
  <c r="J276" i="4"/>
  <c r="I276" i="4"/>
  <c r="K276" i="4" s="1"/>
  <c r="J127" i="4"/>
  <c r="I127" i="4"/>
  <c r="K127" i="4" s="1"/>
  <c r="I81" i="4"/>
  <c r="K81" i="4" s="1"/>
  <c r="J81" i="4"/>
  <c r="J287" i="4"/>
  <c r="I287" i="4"/>
  <c r="K287" i="4" s="1"/>
  <c r="J278" i="4"/>
  <c r="I278" i="4"/>
  <c r="K278" i="4" s="1"/>
  <c r="Y19" i="4"/>
  <c r="Z19" i="4" s="1"/>
  <c r="Y39" i="4"/>
  <c r="Z39" i="4" s="1"/>
  <c r="Y59" i="4"/>
  <c r="Z59" i="4" s="1"/>
  <c r="Y79" i="4"/>
  <c r="Z79" i="4" s="1"/>
  <c r="Y99" i="4"/>
  <c r="Z99" i="4" s="1"/>
  <c r="Y119" i="4"/>
  <c r="Z119" i="4" s="1"/>
  <c r="Y139" i="4"/>
  <c r="Z139" i="4" s="1"/>
  <c r="Y159" i="4"/>
  <c r="Z159" i="4" s="1"/>
  <c r="Y179" i="4"/>
  <c r="Z179" i="4" s="1"/>
  <c r="Y199" i="4"/>
  <c r="Z199" i="4" s="1"/>
  <c r="Y219" i="4"/>
  <c r="Z219" i="4" s="1"/>
  <c r="Y239" i="4"/>
  <c r="Z239" i="4" s="1"/>
  <c r="Y259" i="4"/>
  <c r="Z259" i="4" s="1"/>
  <c r="Y279" i="4"/>
  <c r="Z279" i="4" s="1"/>
  <c r="Y299" i="4"/>
  <c r="Z299" i="4" s="1"/>
  <c r="Y20" i="4"/>
  <c r="Z20" i="4" s="1"/>
  <c r="Y40" i="4"/>
  <c r="Z40" i="4" s="1"/>
  <c r="Y60" i="4"/>
  <c r="Z60" i="4" s="1"/>
  <c r="Y80" i="4"/>
  <c r="Z80" i="4" s="1"/>
  <c r="Y100" i="4"/>
  <c r="Z100" i="4" s="1"/>
  <c r="Y120" i="4"/>
  <c r="Z120" i="4" s="1"/>
  <c r="Y140" i="4"/>
  <c r="Z140" i="4" s="1"/>
  <c r="Y160" i="4"/>
  <c r="Z160" i="4" s="1"/>
  <c r="Y180" i="4"/>
  <c r="Z180" i="4" s="1"/>
  <c r="Y200" i="4"/>
  <c r="Z200" i="4" s="1"/>
  <c r="Y220" i="4"/>
  <c r="Z220" i="4" s="1"/>
  <c r="Y240" i="4"/>
  <c r="Z240" i="4" s="1"/>
  <c r="Y260" i="4"/>
  <c r="Z260" i="4" s="1"/>
  <c r="Y280" i="4"/>
  <c r="Z280" i="4" s="1"/>
  <c r="Y300" i="4"/>
  <c r="Z300" i="4" s="1"/>
  <c r="Y13" i="4"/>
  <c r="Z13" i="4" s="1"/>
  <c r="Y35" i="4"/>
  <c r="Z35" i="4" s="1"/>
  <c r="Y57" i="4"/>
  <c r="Z57" i="4" s="1"/>
  <c r="Y81" i="4"/>
  <c r="Z81" i="4" s="1"/>
  <c r="Y103" i="4"/>
  <c r="Z103" i="4" s="1"/>
  <c r="Y125" i="4"/>
  <c r="Z125" i="4" s="1"/>
  <c r="Y147" i="4"/>
  <c r="Z147" i="4" s="1"/>
  <c r="Y169" i="4"/>
  <c r="Z169" i="4" s="1"/>
  <c r="Y191" i="4"/>
  <c r="Z191" i="4" s="1"/>
  <c r="Y213" i="4"/>
  <c r="Z213" i="4" s="1"/>
  <c r="Y235" i="4"/>
  <c r="Z235" i="4" s="1"/>
  <c r="Y257" i="4"/>
  <c r="Z257" i="4" s="1"/>
  <c r="Y281" i="4"/>
  <c r="Z281" i="4" s="1"/>
  <c r="Z2" i="4"/>
  <c r="Y18" i="4"/>
  <c r="Z18" i="4" s="1"/>
  <c r="Y42" i="4"/>
  <c r="Z42" i="4" s="1"/>
  <c r="Y64" i="4"/>
  <c r="Z64" i="4" s="1"/>
  <c r="Y86" i="4"/>
  <c r="Z86" i="4" s="1"/>
  <c r="Y108" i="4"/>
  <c r="Z108" i="4" s="1"/>
  <c r="Y130" i="4"/>
  <c r="Z130" i="4" s="1"/>
  <c r="Y152" i="4"/>
  <c r="Z152" i="4" s="1"/>
  <c r="Y174" i="4"/>
  <c r="Z174" i="4" s="1"/>
  <c r="Y196" i="4"/>
  <c r="Z196" i="4" s="1"/>
  <c r="Y218" i="4"/>
  <c r="Z218" i="4" s="1"/>
  <c r="Y242" i="4"/>
  <c r="Z242" i="4" s="1"/>
  <c r="Y264" i="4"/>
  <c r="Z264" i="4" s="1"/>
  <c r="Y286" i="4"/>
  <c r="Z286" i="4" s="1"/>
  <c r="Y21" i="4"/>
  <c r="Z21" i="4" s="1"/>
  <c r="Y43" i="4"/>
  <c r="Z43" i="4" s="1"/>
  <c r="Y65" i="4"/>
  <c r="Z65" i="4" s="1"/>
  <c r="Y87" i="4"/>
  <c r="Z87" i="4" s="1"/>
  <c r="Y109" i="4"/>
  <c r="Z109" i="4" s="1"/>
  <c r="Y131" i="4"/>
  <c r="Z131" i="4" s="1"/>
  <c r="Y153" i="4"/>
  <c r="Z153" i="4" s="1"/>
  <c r="Y175" i="4"/>
  <c r="Z175" i="4" s="1"/>
  <c r="Y197" i="4"/>
  <c r="Z197" i="4" s="1"/>
  <c r="Y221" i="4"/>
  <c r="Z221" i="4" s="1"/>
  <c r="Y243" i="4"/>
  <c r="Z243" i="4" s="1"/>
  <c r="Y265" i="4"/>
  <c r="Z265" i="4" s="1"/>
  <c r="Y287" i="4"/>
  <c r="Z287" i="4" s="1"/>
  <c r="Y24" i="4"/>
  <c r="Z24" i="4" s="1"/>
  <c r="Y46" i="4"/>
  <c r="Z46" i="4" s="1"/>
  <c r="Y68" i="4"/>
  <c r="Z68" i="4" s="1"/>
  <c r="Y90" i="4"/>
  <c r="Z90" i="4" s="1"/>
  <c r="Y112" i="4"/>
  <c r="Z112" i="4" s="1"/>
  <c r="Y134" i="4"/>
  <c r="Z134" i="4" s="1"/>
  <c r="Y156" i="4"/>
  <c r="Z156" i="4" s="1"/>
  <c r="Y178" i="4"/>
  <c r="Z178" i="4" s="1"/>
  <c r="Y202" i="4"/>
  <c r="Z202" i="4" s="1"/>
  <c r="Y224" i="4"/>
  <c r="Z224" i="4" s="1"/>
  <c r="Y246" i="4"/>
  <c r="Z246" i="4" s="1"/>
  <c r="Y268" i="4"/>
  <c r="Z268" i="4" s="1"/>
  <c r="Y290" i="4"/>
  <c r="Z290" i="4" s="1"/>
  <c r="Y12" i="4"/>
  <c r="Z12" i="4" s="1"/>
  <c r="Y41" i="4"/>
  <c r="Z41" i="4" s="1"/>
  <c r="Y70" i="4"/>
  <c r="Z70" i="4" s="1"/>
  <c r="Y96" i="4"/>
  <c r="Z96" i="4" s="1"/>
  <c r="Y124" i="4"/>
  <c r="Z124" i="4" s="1"/>
  <c r="Y151" i="4"/>
  <c r="Z151" i="4" s="1"/>
  <c r="Y182" i="4"/>
  <c r="Z182" i="4" s="1"/>
  <c r="Y208" i="4"/>
  <c r="Z208" i="4" s="1"/>
  <c r="Y234" i="4"/>
  <c r="Z234" i="4" s="1"/>
  <c r="Y263" i="4"/>
  <c r="Z263" i="4" s="1"/>
  <c r="Y292" i="4"/>
  <c r="Z292" i="4" s="1"/>
  <c r="Y14" i="4"/>
  <c r="Z14" i="4" s="1"/>
  <c r="Y44" i="4"/>
  <c r="Z44" i="4" s="1"/>
  <c r="Y71" i="4"/>
  <c r="Z71" i="4" s="1"/>
  <c r="Y97" i="4"/>
  <c r="Z97" i="4" s="1"/>
  <c r="Y126" i="4"/>
  <c r="Z126" i="4" s="1"/>
  <c r="Y154" i="4"/>
  <c r="Z154" i="4" s="1"/>
  <c r="Y183" i="4"/>
  <c r="Z183" i="4" s="1"/>
  <c r="Y209" i="4"/>
  <c r="Z209" i="4" s="1"/>
  <c r="Y236" i="4"/>
  <c r="Z236" i="4" s="1"/>
  <c r="Y266" i="4"/>
  <c r="Z266" i="4" s="1"/>
  <c r="Y293" i="4"/>
  <c r="Z293" i="4" s="1"/>
  <c r="Y16" i="4"/>
  <c r="Z16" i="4" s="1"/>
  <c r="Y47" i="4"/>
  <c r="Z47" i="4" s="1"/>
  <c r="Y73" i="4"/>
  <c r="Z73" i="4" s="1"/>
  <c r="Y101" i="4"/>
  <c r="Z101" i="4" s="1"/>
  <c r="Y128" i="4"/>
  <c r="Z128" i="4" s="1"/>
  <c r="Y157" i="4"/>
  <c r="Z157" i="4" s="1"/>
  <c r="Y185" i="4"/>
  <c r="Z185" i="4" s="1"/>
  <c r="Y211" i="4"/>
  <c r="Z211" i="4" s="1"/>
  <c r="Y238" i="4"/>
  <c r="Z238" i="4" s="1"/>
  <c r="Y269" i="4"/>
  <c r="Z269" i="4" s="1"/>
  <c r="Y295" i="4"/>
  <c r="Z295" i="4" s="1"/>
  <c r="Y23" i="4"/>
  <c r="Z23" i="4" s="1"/>
  <c r="Y50" i="4"/>
  <c r="Z50" i="4" s="1"/>
  <c r="Y76" i="4"/>
  <c r="Z76" i="4" s="1"/>
  <c r="Y105" i="4"/>
  <c r="Z105" i="4" s="1"/>
  <c r="Y133" i="4"/>
  <c r="Z133" i="4" s="1"/>
  <c r="Y162" i="4"/>
  <c r="Z162" i="4" s="1"/>
  <c r="Y188" i="4"/>
  <c r="Z188" i="4" s="1"/>
  <c r="Y215" i="4"/>
  <c r="Z215" i="4" s="1"/>
  <c r="Y245" i="4"/>
  <c r="Z245" i="4" s="1"/>
  <c r="Y272" i="4"/>
  <c r="Z272" i="4" s="1"/>
  <c r="Y298" i="4"/>
  <c r="Z298" i="4" s="1"/>
  <c r="Y22" i="4"/>
  <c r="Z22" i="4" s="1"/>
  <c r="Y54" i="4"/>
  <c r="Z54" i="4" s="1"/>
  <c r="Y89" i="4"/>
  <c r="Z89" i="4" s="1"/>
  <c r="Y122" i="4"/>
  <c r="Z122" i="4" s="1"/>
  <c r="Y161" i="4"/>
  <c r="Z161" i="4" s="1"/>
  <c r="Y193" i="4"/>
  <c r="Z193" i="4" s="1"/>
  <c r="Y228" i="4"/>
  <c r="Z228" i="4" s="1"/>
  <c r="Y261" i="4"/>
  <c r="Z261" i="4" s="1"/>
  <c r="Y297" i="4"/>
  <c r="Z297" i="4" s="1"/>
  <c r="Y17" i="4"/>
  <c r="Z17" i="4" s="1"/>
  <c r="Y55" i="4"/>
  <c r="Z55" i="4" s="1"/>
  <c r="Y92" i="4"/>
  <c r="Z92" i="4" s="1"/>
  <c r="Y129" i="4"/>
  <c r="Z129" i="4" s="1"/>
  <c r="Y166" i="4"/>
  <c r="Z166" i="4" s="1"/>
  <c r="Y203" i="4"/>
  <c r="Z203" i="4" s="1"/>
  <c r="Y237" i="4"/>
  <c r="Z237" i="4" s="1"/>
  <c r="Y275" i="4"/>
  <c r="Z275" i="4" s="1"/>
  <c r="L9" i="4"/>
  <c r="Y25" i="4"/>
  <c r="Z25" i="4" s="1"/>
  <c r="Y56" i="4"/>
  <c r="Z56" i="4" s="1"/>
  <c r="Y93" i="4"/>
  <c r="Z93" i="4" s="1"/>
  <c r="Y132" i="4"/>
  <c r="Z132" i="4" s="1"/>
  <c r="Y167" i="4"/>
  <c r="Z167" i="4" s="1"/>
  <c r="Y204" i="4"/>
  <c r="Z204" i="4" s="1"/>
  <c r="Y241" i="4"/>
  <c r="Z241" i="4" s="1"/>
  <c r="Y276" i="4"/>
  <c r="Z276" i="4" s="1"/>
  <c r="Y26" i="4"/>
  <c r="Z26" i="4" s="1"/>
  <c r="Y58" i="4"/>
  <c r="Z58" i="4" s="1"/>
  <c r="Y94" i="4"/>
  <c r="Z94" i="4" s="1"/>
  <c r="Y135" i="4"/>
  <c r="Z135" i="4" s="1"/>
  <c r="Y168" i="4"/>
  <c r="Z168" i="4" s="1"/>
  <c r="Y205" i="4"/>
  <c r="Z205" i="4" s="1"/>
  <c r="Y244" i="4"/>
  <c r="Z244" i="4" s="1"/>
  <c r="Y277" i="4"/>
  <c r="Z277" i="4" s="1"/>
  <c r="Y30" i="4"/>
  <c r="Z30" i="4" s="1"/>
  <c r="Y66" i="4"/>
  <c r="Z66" i="4" s="1"/>
  <c r="Y104" i="4"/>
  <c r="Z104" i="4" s="1"/>
  <c r="Y141" i="4"/>
  <c r="Z141" i="4" s="1"/>
  <c r="Y173" i="4"/>
  <c r="Z173" i="4" s="1"/>
  <c r="Y212" i="4"/>
  <c r="Z212" i="4" s="1"/>
  <c r="Y250" i="4"/>
  <c r="Z250" i="4" s="1"/>
  <c r="Y284" i="4"/>
  <c r="Z284" i="4" s="1"/>
  <c r="Y31" i="4"/>
  <c r="Z31" i="4" s="1"/>
  <c r="Y67" i="4"/>
  <c r="Z67" i="4" s="1"/>
  <c r="Y106" i="4"/>
  <c r="Z106" i="4" s="1"/>
  <c r="Y142" i="4"/>
  <c r="Z142" i="4" s="1"/>
  <c r="Y176" i="4"/>
  <c r="Z176" i="4" s="1"/>
  <c r="Y214" i="4"/>
  <c r="Z214" i="4" s="1"/>
  <c r="Y251" i="4"/>
  <c r="Z251" i="4" s="1"/>
  <c r="Y285" i="4"/>
  <c r="Z285" i="4" s="1"/>
  <c r="Y15" i="4"/>
  <c r="Z15" i="4" s="1"/>
  <c r="Y72" i="4"/>
  <c r="Z72" i="4" s="1"/>
  <c r="Y116" i="4"/>
  <c r="Z116" i="4" s="1"/>
  <c r="Y165" i="4"/>
  <c r="Z165" i="4" s="1"/>
  <c r="Y217" i="4"/>
  <c r="Z217" i="4" s="1"/>
  <c r="Y262" i="4"/>
  <c r="Z262" i="4" s="1"/>
  <c r="Y27" i="4"/>
  <c r="Z27" i="4" s="1"/>
  <c r="Y74" i="4"/>
  <c r="Z74" i="4" s="1"/>
  <c r="Y117" i="4"/>
  <c r="Z117" i="4" s="1"/>
  <c r="Y170" i="4"/>
  <c r="Z170" i="4" s="1"/>
  <c r="Y222" i="4"/>
  <c r="Z222" i="4" s="1"/>
  <c r="Y267" i="4"/>
  <c r="Z267" i="4" s="1"/>
  <c r="Y28" i="4"/>
  <c r="Z28" i="4" s="1"/>
  <c r="Y75" i="4"/>
  <c r="Z75" i="4" s="1"/>
  <c r="Y118" i="4"/>
  <c r="Z118" i="4" s="1"/>
  <c r="Y171" i="4"/>
  <c r="Z171" i="4" s="1"/>
  <c r="Y223" i="4"/>
  <c r="Z223" i="4" s="1"/>
  <c r="Y270" i="4"/>
  <c r="Z270" i="4" s="1"/>
  <c r="Y29" i="4"/>
  <c r="Z29" i="4" s="1"/>
  <c r="Y77" i="4"/>
  <c r="Z77" i="4" s="1"/>
  <c r="Y121" i="4"/>
  <c r="Z121" i="4" s="1"/>
  <c r="Y172" i="4"/>
  <c r="Z172" i="4" s="1"/>
  <c r="Y225" i="4"/>
  <c r="Z225" i="4" s="1"/>
  <c r="Y271" i="4"/>
  <c r="Z271" i="4" s="1"/>
  <c r="Y32" i="4"/>
  <c r="Z32" i="4" s="1"/>
  <c r="Y78" i="4"/>
  <c r="Z78" i="4" s="1"/>
  <c r="Y123" i="4"/>
  <c r="Z123" i="4" s="1"/>
  <c r="Y177" i="4"/>
  <c r="Z177" i="4" s="1"/>
  <c r="Y226" i="4"/>
  <c r="Z226" i="4" s="1"/>
  <c r="Y273" i="4"/>
  <c r="Z273" i="4" s="1"/>
  <c r="Y33" i="4"/>
  <c r="Z33" i="4" s="1"/>
  <c r="Y82" i="4"/>
  <c r="Z82" i="4" s="1"/>
  <c r="Y127" i="4"/>
  <c r="Z127" i="4" s="1"/>
  <c r="Y181" i="4"/>
  <c r="Z181" i="4" s="1"/>
  <c r="Y227" i="4"/>
  <c r="Z227" i="4" s="1"/>
  <c r="Y274" i="4"/>
  <c r="Z274" i="4" s="1"/>
  <c r="Y34" i="4"/>
  <c r="Z34" i="4" s="1"/>
  <c r="Y83" i="4"/>
  <c r="Z83" i="4" s="1"/>
  <c r="Y136" i="4"/>
  <c r="Z136" i="4" s="1"/>
  <c r="Y184" i="4"/>
  <c r="Z184" i="4" s="1"/>
  <c r="Y229" i="4"/>
  <c r="Z229" i="4" s="1"/>
  <c r="Y278" i="4"/>
  <c r="Z278" i="4" s="1"/>
  <c r="G302" i="4"/>
  <c r="M9" i="4" s="1"/>
  <c r="Y36" i="4"/>
  <c r="Z36" i="4" s="1"/>
  <c r="Y137" i="4"/>
  <c r="Z137" i="4" s="1"/>
  <c r="Y186" i="4"/>
  <c r="Z186" i="4" s="1"/>
  <c r="Y230" i="4"/>
  <c r="Z230" i="4" s="1"/>
  <c r="Y282" i="4"/>
  <c r="Z282" i="4" s="1"/>
  <c r="Y84" i="4"/>
  <c r="Z84" i="4" s="1"/>
  <c r="Y7" i="4"/>
  <c r="Z7" i="4" s="1"/>
  <c r="Y95" i="4"/>
  <c r="Z95" i="4" s="1"/>
  <c r="Y164" i="4"/>
  <c r="Z164" i="4" s="1"/>
  <c r="Y253" i="4"/>
  <c r="Z253" i="4" s="1"/>
  <c r="Y8" i="4"/>
  <c r="Z8" i="4" s="1"/>
  <c r="Y98" i="4"/>
  <c r="Z98" i="4" s="1"/>
  <c r="Y187" i="4"/>
  <c r="Z187" i="4" s="1"/>
  <c r="Y254" i="4"/>
  <c r="Z254" i="4" s="1"/>
  <c r="Y9" i="4"/>
  <c r="Z9" i="4" s="1"/>
  <c r="Y102" i="4"/>
  <c r="Z102" i="4" s="1"/>
  <c r="Y189" i="4"/>
  <c r="Z189" i="4" s="1"/>
  <c r="Y255" i="4"/>
  <c r="Z255" i="4" s="1"/>
  <c r="Y37" i="4"/>
  <c r="Z37" i="4" s="1"/>
  <c r="Y115" i="4"/>
  <c r="Z115" i="4" s="1"/>
  <c r="Y210" i="4"/>
  <c r="Z210" i="4" s="1"/>
  <c r="Y38" i="4"/>
  <c r="Z38" i="4" s="1"/>
  <c r="Y138" i="4"/>
  <c r="Z138" i="4" s="1"/>
  <c r="Y216" i="4"/>
  <c r="Z216" i="4" s="1"/>
  <c r="Y45" i="4"/>
  <c r="Z45" i="4" s="1"/>
  <c r="Y143" i="4"/>
  <c r="Z143" i="4" s="1"/>
  <c r="Y231" i="4"/>
  <c r="Z231" i="4" s="1"/>
  <c r="Y48" i="4"/>
  <c r="Z48" i="4" s="1"/>
  <c r="Y144" i="4"/>
  <c r="Z144" i="4" s="1"/>
  <c r="Y232" i="4"/>
  <c r="Z232" i="4" s="1"/>
  <c r="Y51" i="4"/>
  <c r="Z51" i="4" s="1"/>
  <c r="Y247" i="4"/>
  <c r="Z247" i="4" s="1"/>
  <c r="Y49" i="4"/>
  <c r="Z49" i="4" s="1"/>
  <c r="Y145" i="4"/>
  <c r="Z145" i="4" s="1"/>
  <c r="Y233" i="4"/>
  <c r="Z233" i="4" s="1"/>
  <c r="Y146" i="4"/>
  <c r="Z146" i="4" s="1"/>
  <c r="Y52" i="4"/>
  <c r="Z52" i="4" s="1"/>
  <c r="Y148" i="4"/>
  <c r="Z148" i="4" s="1"/>
  <c r="Y248" i="4"/>
  <c r="Z248" i="4" s="1"/>
  <c r="Y53" i="4"/>
  <c r="Z53" i="4" s="1"/>
  <c r="Y149" i="4"/>
  <c r="Z149" i="4" s="1"/>
  <c r="Y249" i="4"/>
  <c r="Z249" i="4" s="1"/>
  <c r="Y62" i="4"/>
  <c r="Z62" i="4" s="1"/>
  <c r="Y155" i="4"/>
  <c r="Z155" i="4" s="1"/>
  <c r="Y63" i="4"/>
  <c r="Z63" i="4" s="1"/>
  <c r="Y158" i="4"/>
  <c r="Z158" i="4" s="1"/>
  <c r="Y258" i="4"/>
  <c r="Z258" i="4" s="1"/>
  <c r="Y69" i="4"/>
  <c r="Z69" i="4" s="1"/>
  <c r="Y163" i="4"/>
  <c r="Z163" i="4" s="1"/>
  <c r="Y283" i="4"/>
  <c r="Z283" i="4" s="1"/>
  <c r="Y61" i="4"/>
  <c r="Z61" i="4" s="1"/>
  <c r="Y150" i="4"/>
  <c r="Z150" i="4" s="1"/>
  <c r="Y252" i="4"/>
  <c r="Z252" i="4" s="1"/>
  <c r="Y256" i="4"/>
  <c r="Z256" i="4" s="1"/>
  <c r="Y88" i="4"/>
  <c r="Z88" i="4" s="1"/>
  <c r="Y192" i="4"/>
  <c r="Z192" i="4" s="1"/>
  <c r="Y289" i="4"/>
  <c r="Z289" i="4" s="1"/>
  <c r="Y91" i="4"/>
  <c r="Z91" i="4" s="1"/>
  <c r="Y111" i="4"/>
  <c r="Z111" i="4" s="1"/>
  <c r="Y114" i="4"/>
  <c r="Z114" i="4" s="1"/>
  <c r="Y107" i="4"/>
  <c r="Z107" i="4" s="1"/>
  <c r="Y110" i="4"/>
  <c r="Z110" i="4" s="1"/>
  <c r="Y113" i="4"/>
  <c r="Z113" i="4" s="1"/>
  <c r="Y201" i="4"/>
  <c r="Z201" i="4" s="1"/>
  <c r="Y190" i="4"/>
  <c r="Z190" i="4" s="1"/>
  <c r="Y194" i="4"/>
  <c r="Z194" i="4" s="1"/>
  <c r="Y195" i="4"/>
  <c r="Z195" i="4" s="1"/>
  <c r="Y198" i="4"/>
  <c r="Z198" i="4" s="1"/>
  <c r="Y3" i="4"/>
  <c r="Z3" i="4" s="1"/>
  <c r="Y4" i="4"/>
  <c r="Z4" i="4" s="1"/>
  <c r="Y5" i="4"/>
  <c r="Z5" i="4" s="1"/>
  <c r="Y6" i="4"/>
  <c r="Z6" i="4" s="1"/>
  <c r="Y11" i="4"/>
  <c r="Z11" i="4" s="1"/>
  <c r="Y85" i="4"/>
  <c r="Z85" i="4" s="1"/>
  <c r="Y206" i="4"/>
  <c r="Z206" i="4" s="1"/>
  <c r="Y294" i="4"/>
  <c r="Z294" i="4" s="1"/>
  <c r="Y288" i="4"/>
  <c r="Z288" i="4" s="1"/>
  <c r="Y296" i="4"/>
  <c r="Z296" i="4" s="1"/>
  <c r="Y302" i="4"/>
  <c r="Z302" i="4" s="1"/>
  <c r="Y10" i="4"/>
  <c r="Z10" i="4" s="1"/>
  <c r="Y207" i="4"/>
  <c r="Z207" i="4" s="1"/>
  <c r="Y291" i="4"/>
  <c r="Z291" i="4" s="1"/>
  <c r="Y301" i="4"/>
  <c r="Z301" i="4" s="1"/>
  <c r="I19" i="4"/>
  <c r="K19" i="4" s="1"/>
  <c r="J19" i="4"/>
  <c r="J46" i="4"/>
  <c r="I46" i="4"/>
  <c r="K46" i="4" s="1"/>
  <c r="I265" i="4"/>
  <c r="K265" i="4" s="1"/>
  <c r="J265" i="4"/>
  <c r="I118" i="4"/>
  <c r="K118" i="4" s="1"/>
  <c r="J118" i="4"/>
  <c r="J190" i="4"/>
  <c r="I190" i="4"/>
  <c r="K190" i="4" s="1"/>
  <c r="J263" i="4"/>
  <c r="I263" i="4"/>
  <c r="K263" i="4" s="1"/>
  <c r="I171" i="4"/>
  <c r="K171" i="4" s="1"/>
  <c r="J171" i="4"/>
  <c r="I104" i="4"/>
  <c r="K104" i="4" s="1"/>
  <c r="J104" i="4"/>
  <c r="I248" i="4"/>
  <c r="K248" i="4" s="1"/>
  <c r="J248" i="4"/>
  <c r="I218" i="4"/>
  <c r="K218" i="4" s="1"/>
  <c r="J218" i="4"/>
  <c r="J18" i="4"/>
  <c r="I18" i="4"/>
  <c r="K18" i="4" s="1"/>
  <c r="J53" i="4"/>
  <c r="I53" i="4"/>
  <c r="K53" i="4" s="1"/>
  <c r="J160" i="4"/>
  <c r="I160" i="4"/>
  <c r="K160" i="4" s="1"/>
  <c r="J230" i="4"/>
  <c r="I230" i="4"/>
  <c r="K230" i="4" s="1"/>
  <c r="I115" i="4"/>
  <c r="K115" i="4" s="1"/>
  <c r="J115" i="4"/>
  <c r="J36" i="4"/>
  <c r="I36" i="4"/>
  <c r="K36" i="4" s="1"/>
  <c r="J283" i="4"/>
  <c r="I283" i="4"/>
  <c r="K283" i="4" s="1"/>
  <c r="J61" i="4"/>
  <c r="I61" i="4"/>
  <c r="K61" i="4" s="1"/>
  <c r="J236" i="4"/>
  <c r="I236" i="4"/>
  <c r="K236" i="4" s="1"/>
  <c r="I101" i="4"/>
  <c r="K101" i="4" s="1"/>
  <c r="J101" i="4"/>
  <c r="I97" i="4"/>
  <c r="K97" i="4" s="1"/>
  <c r="J97" i="4"/>
  <c r="J31" i="4"/>
  <c r="I31" i="4"/>
  <c r="K31" i="4" s="1"/>
  <c r="I271" i="4"/>
  <c r="K271" i="4" s="1"/>
  <c r="J271" i="4"/>
  <c r="I292" i="4"/>
  <c r="K292" i="4" s="1"/>
  <c r="J292" i="4"/>
  <c r="J55" i="4"/>
  <c r="I55" i="4"/>
  <c r="K55" i="4" s="1"/>
  <c r="I249" i="4"/>
  <c r="K249" i="4" s="1"/>
  <c r="J249" i="4"/>
  <c r="J91" i="4"/>
  <c r="I91" i="4"/>
  <c r="K91" i="4" s="1"/>
  <c r="J217" i="4"/>
  <c r="I217" i="4"/>
  <c r="K217" i="4" s="1"/>
  <c r="J105" i="4"/>
  <c r="I105" i="4"/>
  <c r="K105" i="4" s="1"/>
  <c r="I50" i="4"/>
  <c r="K50" i="4" s="1"/>
  <c r="J50" i="4"/>
  <c r="J69" i="4"/>
  <c r="I69" i="4"/>
  <c r="K69" i="4" s="1"/>
  <c r="J196" i="4"/>
  <c r="I196" i="4"/>
  <c r="K196" i="4" s="1"/>
  <c r="I181" i="4"/>
  <c r="K181" i="4" s="1"/>
  <c r="J181" i="4"/>
  <c r="J13" i="4"/>
  <c r="I13" i="4"/>
  <c r="K13" i="4" s="1"/>
  <c r="I300" i="4"/>
  <c r="K300" i="4" s="1"/>
  <c r="J300" i="4"/>
  <c r="J291" i="4"/>
  <c r="I291" i="4"/>
  <c r="K291" i="4" s="1"/>
  <c r="I197" i="4"/>
  <c r="K197" i="4" s="1"/>
  <c r="J197" i="4"/>
  <c r="J154" i="4"/>
  <c r="I154" i="4"/>
  <c r="K154" i="4" s="1"/>
  <c r="J282" i="4"/>
  <c r="I282" i="4"/>
  <c r="K282" i="4" s="1"/>
  <c r="I64" i="4"/>
  <c r="K64" i="4" s="1"/>
  <c r="J64" i="4"/>
  <c r="J162" i="4"/>
  <c r="I162" i="4"/>
  <c r="K162" i="4" s="1"/>
  <c r="I72" i="4"/>
  <c r="K72" i="4" s="1"/>
  <c r="J72" i="4"/>
  <c r="J206" i="4"/>
  <c r="I206" i="4"/>
  <c r="K206" i="4" s="1"/>
  <c r="J90" i="4"/>
  <c r="I90" i="4"/>
  <c r="K90" i="4" s="1"/>
  <c r="J178" i="4"/>
  <c r="I178" i="4"/>
  <c r="K178" i="4" s="1"/>
  <c r="J141" i="4"/>
  <c r="I141" i="4"/>
  <c r="K141" i="4" s="1"/>
  <c r="I274" i="4"/>
  <c r="K274" i="4" s="1"/>
  <c r="J274" i="4"/>
  <c r="I273" i="4"/>
  <c r="K273" i="4" s="1"/>
  <c r="J273" i="4"/>
  <c r="I233" i="4"/>
  <c r="K233" i="4" s="1"/>
  <c r="J233" i="4"/>
  <c r="I188" i="4"/>
  <c r="K188" i="4" s="1"/>
  <c r="J188" i="4"/>
  <c r="J76" i="4"/>
  <c r="I76" i="4"/>
  <c r="K76" i="4" s="1"/>
  <c r="J286" i="4"/>
  <c r="I286" i="4"/>
  <c r="K286" i="4" s="1"/>
  <c r="I254" i="4"/>
  <c r="K254" i="4" s="1"/>
  <c r="J254" i="4"/>
  <c r="J38" i="4"/>
  <c r="I38" i="4"/>
  <c r="K38" i="4" s="1"/>
  <c r="I214" i="4"/>
  <c r="K214" i="4" s="1"/>
  <c r="J214" i="4"/>
  <c r="I78" i="4"/>
  <c r="K78" i="4" s="1"/>
  <c r="J78" i="4"/>
  <c r="I77" i="4"/>
  <c r="K77" i="4" s="1"/>
  <c r="J77" i="4"/>
  <c r="J11" i="4"/>
  <c r="I11" i="4"/>
  <c r="K11" i="4" s="1"/>
  <c r="I211" i="4"/>
  <c r="K211" i="4" s="1"/>
  <c r="J211" i="4"/>
  <c r="I94" i="4"/>
  <c r="K94" i="4" s="1"/>
  <c r="J94" i="4"/>
  <c r="I37" i="4"/>
  <c r="K37" i="4" s="1"/>
  <c r="J37" i="4"/>
  <c r="I24" i="4"/>
  <c r="K24" i="4" s="1"/>
  <c r="J24" i="4"/>
  <c r="I70" i="4"/>
  <c r="K70" i="4" s="1"/>
  <c r="J70" i="4"/>
  <c r="J17" i="4"/>
  <c r="I17" i="4"/>
  <c r="K17" i="4" s="1"/>
  <c r="J23" i="4"/>
  <c r="I23" i="4"/>
  <c r="K23" i="4" s="1"/>
  <c r="J240" i="4"/>
  <c r="I240" i="4"/>
  <c r="K240" i="4" s="1"/>
  <c r="I34" i="4"/>
  <c r="K34" i="4" s="1"/>
  <c r="J34" i="4"/>
  <c r="I184" i="4"/>
  <c r="K184" i="4" s="1"/>
  <c r="J184" i="4"/>
  <c r="J246" i="4"/>
  <c r="I246" i="4"/>
  <c r="K246" i="4" s="1"/>
  <c r="I204" i="4"/>
  <c r="K204" i="4" s="1"/>
  <c r="J204" i="4"/>
  <c r="J279" i="4"/>
  <c r="I279" i="4"/>
  <c r="K279" i="4" s="1"/>
  <c r="J22" i="4"/>
  <c r="I22" i="4"/>
  <c r="K22" i="4" s="1"/>
  <c r="I259" i="4"/>
  <c r="K259" i="4" s="1"/>
  <c r="J259" i="4"/>
  <c r="I108" i="4"/>
  <c r="K108" i="4" s="1"/>
  <c r="J108" i="4"/>
  <c r="J33" i="4"/>
  <c r="I33" i="4"/>
  <c r="K33" i="4" s="1"/>
  <c r="I74" i="4"/>
  <c r="K74" i="4" s="1"/>
  <c r="J74" i="4"/>
  <c r="J41" i="4"/>
  <c r="I41" i="4"/>
  <c r="K41" i="4" s="1"/>
  <c r="I167" i="4"/>
  <c r="K167" i="4" s="1"/>
  <c r="J167" i="4"/>
  <c r="J241" i="4"/>
  <c r="I241" i="4"/>
  <c r="K241" i="4" s="1"/>
  <c r="I270" i="4"/>
  <c r="K270" i="4" s="1"/>
  <c r="J270" i="4"/>
  <c r="J157" i="4"/>
  <c r="I157" i="4"/>
  <c r="K157" i="4" s="1"/>
  <c r="I42" i="4"/>
  <c r="K42" i="4" s="1"/>
  <c r="J42" i="4"/>
  <c r="I251" i="4"/>
  <c r="K251" i="4" s="1"/>
  <c r="J251" i="4"/>
  <c r="I227" i="4"/>
  <c r="K227" i="4" s="1"/>
  <c r="J227" i="4"/>
  <c r="I9" i="4"/>
  <c r="K9" i="4" s="1"/>
  <c r="J9" i="4"/>
  <c r="I191" i="4"/>
  <c r="K191" i="4" s="1"/>
  <c r="J191" i="4"/>
  <c r="J54" i="4"/>
  <c r="I54" i="4"/>
  <c r="K54" i="4" s="1"/>
  <c r="J57" i="4"/>
  <c r="I57" i="4"/>
  <c r="K57" i="4" s="1"/>
  <c r="J2" i="4"/>
  <c r="R17" i="4" s="1"/>
  <c r="L5" i="4"/>
  <c r="I2" i="4"/>
  <c r="O17" i="4"/>
  <c r="O18" i="4" s="1"/>
  <c r="N10" i="3"/>
  <c r="I10" i="3"/>
  <c r="J10" i="3" s="1"/>
  <c r="K10" i="3"/>
  <c r="B12" i="3"/>
  <c r="L12" i="3" s="1"/>
  <c r="H11" i="3"/>
  <c r="C11" i="3"/>
  <c r="M11" i="3" s="1"/>
  <c r="O11" i="3" s="1"/>
  <c r="E11" i="3"/>
  <c r="G11" i="3"/>
  <c r="I22" i="10" l="1"/>
  <c r="K4" i="10"/>
  <c r="I4" i="10"/>
  <c r="I12" i="10"/>
  <c r="K12" i="10"/>
  <c r="I6" i="10"/>
  <c r="K6" i="10"/>
  <c r="I11" i="10"/>
  <c r="K11" i="10"/>
  <c r="I9" i="10"/>
  <c r="K9" i="10"/>
  <c r="I7" i="10"/>
  <c r="K7" i="10"/>
  <c r="K5" i="10"/>
  <c r="I5" i="10"/>
  <c r="K3" i="10"/>
  <c r="I3" i="10"/>
  <c r="I8" i="10"/>
  <c r="K8" i="10"/>
  <c r="I10" i="10"/>
  <c r="K10" i="10"/>
  <c r="K302" i="4"/>
  <c r="M10" i="4"/>
  <c r="O22" i="4"/>
  <c r="O21" i="4"/>
  <c r="P15" i="4"/>
  <c r="S15" i="4" s="1"/>
  <c r="P17" i="4"/>
  <c r="P18" i="4" s="1"/>
  <c r="P21" i="4" s="1"/>
  <c r="M5" i="4"/>
  <c r="K2" i="4"/>
  <c r="S17" i="4" s="1"/>
  <c r="S18" i="4" s="1"/>
  <c r="S21" i="4" s="1"/>
  <c r="L21" i="4"/>
  <c r="L20" i="4"/>
  <c r="W5" i="4"/>
  <c r="V5" i="4" s="1"/>
  <c r="W25" i="4"/>
  <c r="V25" i="4" s="1"/>
  <c r="W45" i="4"/>
  <c r="V45" i="4" s="1"/>
  <c r="W65" i="4"/>
  <c r="V65" i="4" s="1"/>
  <c r="W85" i="4"/>
  <c r="V85" i="4" s="1"/>
  <c r="W105" i="4"/>
  <c r="V105" i="4" s="1"/>
  <c r="W125" i="4"/>
  <c r="V125" i="4" s="1"/>
  <c r="W145" i="4"/>
  <c r="V145" i="4" s="1"/>
  <c r="W165" i="4"/>
  <c r="V165" i="4" s="1"/>
  <c r="W185" i="4"/>
  <c r="V185" i="4" s="1"/>
  <c r="W205" i="4"/>
  <c r="V205" i="4" s="1"/>
  <c r="W225" i="4"/>
  <c r="V225" i="4" s="1"/>
  <c r="W245" i="4"/>
  <c r="V245" i="4" s="1"/>
  <c r="W265" i="4"/>
  <c r="V265" i="4" s="1"/>
  <c r="W285" i="4"/>
  <c r="V285" i="4" s="1"/>
  <c r="W6" i="4"/>
  <c r="V6" i="4" s="1"/>
  <c r="W26" i="4"/>
  <c r="V26" i="4" s="1"/>
  <c r="W46" i="4"/>
  <c r="V46" i="4" s="1"/>
  <c r="W66" i="4"/>
  <c r="V66" i="4" s="1"/>
  <c r="W86" i="4"/>
  <c r="V86" i="4" s="1"/>
  <c r="W106" i="4"/>
  <c r="V106" i="4" s="1"/>
  <c r="W126" i="4"/>
  <c r="V126" i="4" s="1"/>
  <c r="W146" i="4"/>
  <c r="V146" i="4" s="1"/>
  <c r="W166" i="4"/>
  <c r="V166" i="4" s="1"/>
  <c r="W186" i="4"/>
  <c r="V186" i="4" s="1"/>
  <c r="W206" i="4"/>
  <c r="V206" i="4" s="1"/>
  <c r="W226" i="4"/>
  <c r="V226" i="4" s="1"/>
  <c r="W246" i="4"/>
  <c r="V246" i="4" s="1"/>
  <c r="W266" i="4"/>
  <c r="V266" i="4" s="1"/>
  <c r="W286" i="4"/>
  <c r="V286" i="4" s="1"/>
  <c r="W13" i="4"/>
  <c r="V13" i="4" s="1"/>
  <c r="W35" i="4"/>
  <c r="V35" i="4" s="1"/>
  <c r="W57" i="4"/>
  <c r="V57" i="4" s="1"/>
  <c r="W79" i="4"/>
  <c r="V79" i="4" s="1"/>
  <c r="W101" i="4"/>
  <c r="V101" i="4" s="1"/>
  <c r="W123" i="4"/>
  <c r="V123" i="4" s="1"/>
  <c r="W147" i="4"/>
  <c r="V147" i="4" s="1"/>
  <c r="W169" i="4"/>
  <c r="V169" i="4" s="1"/>
  <c r="W191" i="4"/>
  <c r="V191" i="4" s="1"/>
  <c r="W213" i="4"/>
  <c r="V213" i="4" s="1"/>
  <c r="W235" i="4"/>
  <c r="V235" i="4" s="1"/>
  <c r="W257" i="4"/>
  <c r="V257" i="4" s="1"/>
  <c r="W279" i="4"/>
  <c r="V279" i="4" s="1"/>
  <c r="W301" i="4"/>
  <c r="V301" i="4" s="1"/>
  <c r="W18" i="4"/>
  <c r="V18" i="4" s="1"/>
  <c r="W40" i="4"/>
  <c r="V40" i="4" s="1"/>
  <c r="W62" i="4"/>
  <c r="V62" i="4" s="1"/>
  <c r="W84" i="4"/>
  <c r="V84" i="4" s="1"/>
  <c r="W108" i="4"/>
  <c r="V108" i="4" s="1"/>
  <c r="W130" i="4"/>
  <c r="V130" i="4" s="1"/>
  <c r="W152" i="4"/>
  <c r="V152" i="4" s="1"/>
  <c r="W174" i="4"/>
  <c r="V174" i="4" s="1"/>
  <c r="W196" i="4"/>
  <c r="V196" i="4" s="1"/>
  <c r="W218" i="4"/>
  <c r="V218" i="4" s="1"/>
  <c r="W240" i="4"/>
  <c r="V240" i="4" s="1"/>
  <c r="W262" i="4"/>
  <c r="V262" i="4" s="1"/>
  <c r="W284" i="4"/>
  <c r="V284" i="4" s="1"/>
  <c r="W19" i="4"/>
  <c r="V19" i="4" s="1"/>
  <c r="W41" i="4"/>
  <c r="V41" i="4" s="1"/>
  <c r="W63" i="4"/>
  <c r="V63" i="4" s="1"/>
  <c r="W87" i="4"/>
  <c r="V87" i="4" s="1"/>
  <c r="W109" i="4"/>
  <c r="V109" i="4" s="1"/>
  <c r="W131" i="4"/>
  <c r="V131" i="4" s="1"/>
  <c r="W153" i="4"/>
  <c r="V153" i="4" s="1"/>
  <c r="W175" i="4"/>
  <c r="V175" i="4" s="1"/>
  <c r="W197" i="4"/>
  <c r="V197" i="4" s="1"/>
  <c r="W219" i="4"/>
  <c r="V219" i="4" s="1"/>
  <c r="W241" i="4"/>
  <c r="V241" i="4" s="1"/>
  <c r="W263" i="4"/>
  <c r="V263" i="4" s="1"/>
  <c r="W287" i="4"/>
  <c r="V287" i="4" s="1"/>
  <c r="M17" i="4"/>
  <c r="W22" i="4"/>
  <c r="V22" i="4" s="1"/>
  <c r="W44" i="4"/>
  <c r="V44" i="4" s="1"/>
  <c r="W68" i="4"/>
  <c r="V68" i="4" s="1"/>
  <c r="W90" i="4"/>
  <c r="V90" i="4" s="1"/>
  <c r="W112" i="4"/>
  <c r="V112" i="4" s="1"/>
  <c r="W134" i="4"/>
  <c r="V134" i="4" s="1"/>
  <c r="W156" i="4"/>
  <c r="V156" i="4" s="1"/>
  <c r="W178" i="4"/>
  <c r="V178" i="4" s="1"/>
  <c r="W200" i="4"/>
  <c r="V200" i="4" s="1"/>
  <c r="W222" i="4"/>
  <c r="V222" i="4" s="1"/>
  <c r="W244" i="4"/>
  <c r="V244" i="4" s="1"/>
  <c r="W268" i="4"/>
  <c r="V268" i="4" s="1"/>
  <c r="W290" i="4"/>
  <c r="V290" i="4" s="1"/>
  <c r="W12" i="4"/>
  <c r="V12" i="4" s="1"/>
  <c r="W39" i="4"/>
  <c r="V39" i="4" s="1"/>
  <c r="W70" i="4"/>
  <c r="V70" i="4" s="1"/>
  <c r="W96" i="4"/>
  <c r="V96" i="4" s="1"/>
  <c r="W122" i="4"/>
  <c r="V122" i="4" s="1"/>
  <c r="W151" i="4"/>
  <c r="V151" i="4" s="1"/>
  <c r="W180" i="4"/>
  <c r="V180" i="4" s="1"/>
  <c r="W208" i="4"/>
  <c r="V208" i="4" s="1"/>
  <c r="W234" i="4"/>
  <c r="V234" i="4" s="1"/>
  <c r="W261" i="4"/>
  <c r="V261" i="4" s="1"/>
  <c r="W292" i="4"/>
  <c r="V292" i="4" s="1"/>
  <c r="W14" i="4"/>
  <c r="V14" i="4" s="1"/>
  <c r="W42" i="4"/>
  <c r="V42" i="4" s="1"/>
  <c r="W71" i="4"/>
  <c r="V71" i="4" s="1"/>
  <c r="W97" i="4"/>
  <c r="V97" i="4" s="1"/>
  <c r="W124" i="4"/>
  <c r="V124" i="4" s="1"/>
  <c r="W154" i="4"/>
  <c r="V154" i="4" s="1"/>
  <c r="W181" i="4"/>
  <c r="V181" i="4" s="1"/>
  <c r="W209" i="4"/>
  <c r="V209" i="4" s="1"/>
  <c r="W236" i="4"/>
  <c r="V236" i="4" s="1"/>
  <c r="W264" i="4"/>
  <c r="V264" i="4" s="1"/>
  <c r="W293" i="4"/>
  <c r="V293" i="4" s="1"/>
  <c r="W16" i="4"/>
  <c r="V16" i="4" s="1"/>
  <c r="W47" i="4"/>
  <c r="V47" i="4" s="1"/>
  <c r="W73" i="4"/>
  <c r="V73" i="4" s="1"/>
  <c r="W99" i="4"/>
  <c r="V99" i="4" s="1"/>
  <c r="W128" i="4"/>
  <c r="V128" i="4" s="1"/>
  <c r="W157" i="4"/>
  <c r="V157" i="4" s="1"/>
  <c r="W183" i="4"/>
  <c r="V183" i="4" s="1"/>
  <c r="W211" i="4"/>
  <c r="V211" i="4" s="1"/>
  <c r="W238" i="4"/>
  <c r="V238" i="4" s="1"/>
  <c r="W269" i="4"/>
  <c r="V269" i="4" s="1"/>
  <c r="W295" i="4"/>
  <c r="V295" i="4" s="1"/>
  <c r="W21" i="4"/>
  <c r="V21" i="4" s="1"/>
  <c r="W50" i="4"/>
  <c r="V50" i="4" s="1"/>
  <c r="W76" i="4"/>
  <c r="V76" i="4" s="1"/>
  <c r="W103" i="4"/>
  <c r="V103" i="4" s="1"/>
  <c r="W133" i="4"/>
  <c r="V133" i="4" s="1"/>
  <c r="W160" i="4"/>
  <c r="V160" i="4" s="1"/>
  <c r="W188" i="4"/>
  <c r="V188" i="4" s="1"/>
  <c r="W215" i="4"/>
  <c r="V215" i="4" s="1"/>
  <c r="W243" i="4"/>
  <c r="V243" i="4" s="1"/>
  <c r="W272" i="4"/>
  <c r="V272" i="4" s="1"/>
  <c r="W298" i="4"/>
  <c r="V298" i="4" s="1"/>
  <c r="W32" i="4"/>
  <c r="V32" i="4" s="1"/>
  <c r="W67" i="4"/>
  <c r="V67" i="4" s="1"/>
  <c r="W102" i="4"/>
  <c r="V102" i="4" s="1"/>
  <c r="W138" i="4"/>
  <c r="V138" i="4" s="1"/>
  <c r="W171" i="4"/>
  <c r="V171" i="4" s="1"/>
  <c r="W204" i="4"/>
  <c r="V204" i="4" s="1"/>
  <c r="W242" i="4"/>
  <c r="V242" i="4" s="1"/>
  <c r="W276" i="4"/>
  <c r="V276" i="4" s="1"/>
  <c r="M4" i="4"/>
  <c r="W11" i="4"/>
  <c r="V11" i="4" s="1"/>
  <c r="W52" i="4"/>
  <c r="V52" i="4" s="1"/>
  <c r="W88" i="4"/>
  <c r="V88" i="4" s="1"/>
  <c r="W120" i="4"/>
  <c r="V120" i="4" s="1"/>
  <c r="W161" i="4"/>
  <c r="V161" i="4" s="1"/>
  <c r="W195" i="4"/>
  <c r="V195" i="4" s="1"/>
  <c r="W231" i="4"/>
  <c r="V231" i="4" s="1"/>
  <c r="W271" i="4"/>
  <c r="V271" i="4" s="1"/>
  <c r="W15" i="4"/>
  <c r="V15" i="4" s="1"/>
  <c r="W53" i="4"/>
  <c r="V53" i="4" s="1"/>
  <c r="W89" i="4"/>
  <c r="V89" i="4" s="1"/>
  <c r="W121" i="4"/>
  <c r="V121" i="4" s="1"/>
  <c r="W162" i="4"/>
  <c r="V162" i="4" s="1"/>
  <c r="W198" i="4"/>
  <c r="V198" i="4" s="1"/>
  <c r="W232" i="4"/>
  <c r="V232" i="4" s="1"/>
  <c r="W273" i="4"/>
  <c r="V273" i="4" s="1"/>
  <c r="W17" i="4"/>
  <c r="V17" i="4" s="1"/>
  <c r="W54" i="4"/>
  <c r="V54" i="4" s="1"/>
  <c r="W91" i="4"/>
  <c r="V91" i="4" s="1"/>
  <c r="W127" i="4"/>
  <c r="V127" i="4" s="1"/>
  <c r="W163" i="4"/>
  <c r="V163" i="4" s="1"/>
  <c r="W199" i="4"/>
  <c r="V199" i="4" s="1"/>
  <c r="W233" i="4"/>
  <c r="V233" i="4" s="1"/>
  <c r="W274" i="4"/>
  <c r="V274" i="4" s="1"/>
  <c r="W27" i="4"/>
  <c r="V27" i="4" s="1"/>
  <c r="W59" i="4"/>
  <c r="V59" i="4" s="1"/>
  <c r="W95" i="4"/>
  <c r="V95" i="4" s="1"/>
  <c r="W136" i="4"/>
  <c r="V136" i="4" s="1"/>
  <c r="W170" i="4"/>
  <c r="V170" i="4" s="1"/>
  <c r="W207" i="4"/>
  <c r="V207" i="4" s="1"/>
  <c r="W248" i="4"/>
  <c r="V248" i="4" s="1"/>
  <c r="W280" i="4"/>
  <c r="V280" i="4" s="1"/>
  <c r="W29" i="4"/>
  <c r="V29" i="4" s="1"/>
  <c r="W74" i="4"/>
  <c r="V74" i="4" s="1"/>
  <c r="W116" i="4"/>
  <c r="V116" i="4" s="1"/>
  <c r="W164" i="4"/>
  <c r="V164" i="4" s="1"/>
  <c r="W212" i="4"/>
  <c r="V212" i="4" s="1"/>
  <c r="W254" i="4"/>
  <c r="V254" i="4" s="1"/>
  <c r="W299" i="4"/>
  <c r="V299" i="4" s="1"/>
  <c r="W30" i="4"/>
  <c r="V30" i="4" s="1"/>
  <c r="W75" i="4"/>
  <c r="V75" i="4" s="1"/>
  <c r="W117" i="4"/>
  <c r="V117" i="4" s="1"/>
  <c r="W167" i="4"/>
  <c r="V167" i="4" s="1"/>
  <c r="W214" i="4"/>
  <c r="V214" i="4" s="1"/>
  <c r="W255" i="4"/>
  <c r="V255" i="4" s="1"/>
  <c r="W300" i="4"/>
  <c r="V300" i="4" s="1"/>
  <c r="W31" i="4"/>
  <c r="V31" i="4" s="1"/>
  <c r="W77" i="4"/>
  <c r="V77" i="4" s="1"/>
  <c r="W118" i="4"/>
  <c r="V118" i="4" s="1"/>
  <c r="W168" i="4"/>
  <c r="V168" i="4" s="1"/>
  <c r="W216" i="4"/>
  <c r="V216" i="4" s="1"/>
  <c r="W256" i="4"/>
  <c r="V256" i="4" s="1"/>
  <c r="W302" i="4"/>
  <c r="V302" i="4" s="1"/>
  <c r="W33" i="4"/>
  <c r="V33" i="4" s="1"/>
  <c r="W78" i="4"/>
  <c r="V78" i="4" s="1"/>
  <c r="W119" i="4"/>
  <c r="V119" i="4" s="1"/>
  <c r="W172" i="4"/>
  <c r="V172" i="4" s="1"/>
  <c r="W217" i="4"/>
  <c r="V217" i="4" s="1"/>
  <c r="W258" i="4"/>
  <c r="V258" i="4" s="1"/>
  <c r="W34" i="4"/>
  <c r="V34" i="4" s="1"/>
  <c r="W80" i="4"/>
  <c r="V80" i="4" s="1"/>
  <c r="W129" i="4"/>
  <c r="V129" i="4" s="1"/>
  <c r="W173" i="4"/>
  <c r="V173" i="4" s="1"/>
  <c r="W220" i="4"/>
  <c r="V220" i="4" s="1"/>
  <c r="W259" i="4"/>
  <c r="V259" i="4" s="1"/>
  <c r="W36" i="4"/>
  <c r="V36" i="4" s="1"/>
  <c r="W81" i="4"/>
  <c r="V81" i="4" s="1"/>
  <c r="W132" i="4"/>
  <c r="V132" i="4" s="1"/>
  <c r="W176" i="4"/>
  <c r="V176" i="4" s="1"/>
  <c r="W221" i="4"/>
  <c r="V221" i="4" s="1"/>
  <c r="W260" i="4"/>
  <c r="V260" i="4" s="1"/>
  <c r="W37" i="4"/>
  <c r="V37" i="4" s="1"/>
  <c r="W82" i="4"/>
  <c r="V82" i="4" s="1"/>
  <c r="W135" i="4"/>
  <c r="V135" i="4" s="1"/>
  <c r="W177" i="4"/>
  <c r="V177" i="4" s="1"/>
  <c r="W223" i="4"/>
  <c r="V223" i="4" s="1"/>
  <c r="W267" i="4"/>
  <c r="V267" i="4" s="1"/>
  <c r="W83" i="4"/>
  <c r="V83" i="4" s="1"/>
  <c r="W137" i="4"/>
  <c r="V137" i="4" s="1"/>
  <c r="W179" i="4"/>
  <c r="V179" i="4" s="1"/>
  <c r="W224" i="4"/>
  <c r="V224" i="4" s="1"/>
  <c r="W270" i="4"/>
  <c r="V270" i="4" s="1"/>
  <c r="W4" i="4"/>
  <c r="V4" i="4" s="1"/>
  <c r="W69" i="4"/>
  <c r="V69" i="4" s="1"/>
  <c r="W148" i="4"/>
  <c r="V148" i="4" s="1"/>
  <c r="W229" i="4"/>
  <c r="V229" i="4" s="1"/>
  <c r="W296" i="4"/>
  <c r="V296" i="4" s="1"/>
  <c r="W7" i="4"/>
  <c r="V7" i="4" s="1"/>
  <c r="W72" i="4"/>
  <c r="V72" i="4" s="1"/>
  <c r="W149" i="4"/>
  <c r="V149" i="4" s="1"/>
  <c r="W230" i="4"/>
  <c r="V230" i="4" s="1"/>
  <c r="W297" i="4"/>
  <c r="V297" i="4" s="1"/>
  <c r="W8" i="4"/>
  <c r="V8" i="4" s="1"/>
  <c r="W92" i="4"/>
  <c r="V92" i="4" s="1"/>
  <c r="W150" i="4"/>
  <c r="V150" i="4" s="1"/>
  <c r="W237" i="4"/>
  <c r="V237" i="4" s="1"/>
  <c r="W2" i="4"/>
  <c r="V2" i="4" s="1"/>
  <c r="W60" i="4"/>
  <c r="V60" i="4" s="1"/>
  <c r="W155" i="4"/>
  <c r="V155" i="4" s="1"/>
  <c r="W250" i="4"/>
  <c r="V250" i="4" s="1"/>
  <c r="W61" i="4"/>
  <c r="V61" i="4" s="1"/>
  <c r="W158" i="4"/>
  <c r="V158" i="4" s="1"/>
  <c r="W251" i="4"/>
  <c r="V251" i="4" s="1"/>
  <c r="W64" i="4"/>
  <c r="V64" i="4" s="1"/>
  <c r="W159" i="4"/>
  <c r="V159" i="4" s="1"/>
  <c r="W252" i="4"/>
  <c r="V252" i="4" s="1"/>
  <c r="W93" i="4"/>
  <c r="V93" i="4" s="1"/>
  <c r="W182" i="4"/>
  <c r="V182" i="4" s="1"/>
  <c r="W253" i="4"/>
  <c r="V253" i="4" s="1"/>
  <c r="W94" i="4"/>
  <c r="V94" i="4" s="1"/>
  <c r="W184" i="4"/>
  <c r="V184" i="4" s="1"/>
  <c r="W275" i="4"/>
  <c r="V275" i="4" s="1"/>
  <c r="W3" i="4"/>
  <c r="V3" i="4" s="1"/>
  <c r="W98" i="4"/>
  <c r="V98" i="4" s="1"/>
  <c r="W187" i="4"/>
  <c r="V187" i="4" s="1"/>
  <c r="W277" i="4"/>
  <c r="V277" i="4" s="1"/>
  <c r="W9" i="4"/>
  <c r="V9" i="4" s="1"/>
  <c r="W100" i="4"/>
  <c r="V100" i="4" s="1"/>
  <c r="W189" i="4"/>
  <c r="V189" i="4" s="1"/>
  <c r="W278" i="4"/>
  <c r="V278" i="4" s="1"/>
  <c r="W10" i="4"/>
  <c r="V10" i="4" s="1"/>
  <c r="W104" i="4"/>
  <c r="V104" i="4" s="1"/>
  <c r="W190" i="4"/>
  <c r="V190" i="4" s="1"/>
  <c r="W281" i="4"/>
  <c r="V281" i="4" s="1"/>
  <c r="W23" i="4"/>
  <c r="V23" i="4" s="1"/>
  <c r="W193" i="4"/>
  <c r="V193" i="4" s="1"/>
  <c r="W24" i="4"/>
  <c r="V24" i="4" s="1"/>
  <c r="W111" i="4"/>
  <c r="V111" i="4" s="1"/>
  <c r="W194" i="4"/>
  <c r="V194" i="4" s="1"/>
  <c r="W288" i="4"/>
  <c r="V288" i="4" s="1"/>
  <c r="W28" i="4"/>
  <c r="V28" i="4" s="1"/>
  <c r="W113" i="4"/>
  <c r="V113" i="4" s="1"/>
  <c r="W20" i="4"/>
  <c r="V20" i="4" s="1"/>
  <c r="W107" i="4"/>
  <c r="V107" i="4" s="1"/>
  <c r="W192" i="4"/>
  <c r="V192" i="4" s="1"/>
  <c r="W282" i="4"/>
  <c r="V282" i="4" s="1"/>
  <c r="W110" i="4"/>
  <c r="V110" i="4" s="1"/>
  <c r="W283" i="4"/>
  <c r="V283" i="4" s="1"/>
  <c r="W201" i="4"/>
  <c r="V201" i="4" s="1"/>
  <c r="W289" i="4"/>
  <c r="V289" i="4" s="1"/>
  <c r="W43" i="4"/>
  <c r="V43" i="4" s="1"/>
  <c r="W38" i="4"/>
  <c r="V38" i="4" s="1"/>
  <c r="W239" i="4"/>
  <c r="V239" i="4" s="1"/>
  <c r="W49" i="4"/>
  <c r="V49" i="4" s="1"/>
  <c r="W249" i="4"/>
  <c r="V249" i="4" s="1"/>
  <c r="W56" i="4"/>
  <c r="V56" i="4" s="1"/>
  <c r="W140" i="4"/>
  <c r="V140" i="4" s="1"/>
  <c r="W48" i="4"/>
  <c r="V48" i="4" s="1"/>
  <c r="W247" i="4"/>
  <c r="V247" i="4" s="1"/>
  <c r="W51" i="4"/>
  <c r="V51" i="4" s="1"/>
  <c r="W291" i="4"/>
  <c r="V291" i="4" s="1"/>
  <c r="W55" i="4"/>
  <c r="V55" i="4" s="1"/>
  <c r="W294" i="4"/>
  <c r="V294" i="4" s="1"/>
  <c r="W139" i="4"/>
  <c r="V139" i="4" s="1"/>
  <c r="W58" i="4"/>
  <c r="V58" i="4" s="1"/>
  <c r="W114" i="4"/>
  <c r="V114" i="4" s="1"/>
  <c r="W115" i="4"/>
  <c r="V115" i="4" s="1"/>
  <c r="W143" i="4"/>
  <c r="V143" i="4" s="1"/>
  <c r="W144" i="4"/>
  <c r="V144" i="4" s="1"/>
  <c r="W202" i="4"/>
  <c r="V202" i="4" s="1"/>
  <c r="W203" i="4"/>
  <c r="V203" i="4" s="1"/>
  <c r="W210" i="4"/>
  <c r="V210" i="4" s="1"/>
  <c r="W227" i="4"/>
  <c r="V227" i="4" s="1"/>
  <c r="W228" i="4"/>
  <c r="V228" i="4" s="1"/>
  <c r="W142" i="4"/>
  <c r="V142" i="4" s="1"/>
  <c r="W141" i="4"/>
  <c r="V141" i="4" s="1"/>
  <c r="N11" i="3"/>
  <c r="C12" i="3"/>
  <c r="I11" i="3"/>
  <c r="J11" i="3" s="1"/>
  <c r="D11" i="3"/>
  <c r="B13" i="3"/>
  <c r="L13" i="3" s="1"/>
  <c r="H12" i="3"/>
  <c r="F11" i="3"/>
  <c r="E12" i="3"/>
  <c r="P22" i="4" l="1"/>
  <c r="S22" i="4"/>
  <c r="M21" i="4"/>
  <c r="M18" i="4"/>
  <c r="M20" i="4" s="1"/>
  <c r="D12" i="3"/>
  <c r="M12" i="3"/>
  <c r="B14" i="3"/>
  <c r="L14" i="3" s="1"/>
  <c r="H13" i="3"/>
  <c r="K11" i="3"/>
  <c r="C13" i="3"/>
  <c r="D13" i="3" s="1"/>
  <c r="I12" i="3"/>
  <c r="J12" i="3" s="1"/>
  <c r="G12" i="3"/>
  <c r="F12" i="3"/>
  <c r="G13" i="3"/>
  <c r="E13" i="3"/>
  <c r="O12" i="3" l="1"/>
  <c r="N12" i="3"/>
  <c r="C14" i="3"/>
  <c r="M14" i="3" s="1"/>
  <c r="O14" i="3" s="1"/>
  <c r="M13" i="3"/>
  <c r="K12" i="3"/>
  <c r="D14" i="3"/>
  <c r="I13" i="3"/>
  <c r="J13" i="3" s="1"/>
  <c r="B15" i="3"/>
  <c r="L15" i="3" s="1"/>
  <c r="H14" i="3"/>
  <c r="F13" i="3"/>
  <c r="E14" i="3"/>
  <c r="O13" i="3" l="1"/>
  <c r="N13" i="3"/>
  <c r="N14" i="3"/>
  <c r="I14" i="3"/>
  <c r="J14" i="3" s="1"/>
  <c r="K14" i="3"/>
  <c r="B16" i="3"/>
  <c r="L16" i="3" s="1"/>
  <c r="H15" i="3"/>
  <c r="K13" i="3"/>
  <c r="C15" i="3"/>
  <c r="M15" i="3" s="1"/>
  <c r="O15" i="3" s="1"/>
  <c r="F14" i="3"/>
  <c r="G14" i="3"/>
  <c r="E15" i="3"/>
  <c r="N15" i="3" l="1"/>
  <c r="C16" i="3"/>
  <c r="M16" i="3" s="1"/>
  <c r="O16" i="3" s="1"/>
  <c r="I15" i="3"/>
  <c r="J15" i="3" s="1"/>
  <c r="D16" i="3"/>
  <c r="D15" i="3"/>
  <c r="B17" i="3"/>
  <c r="L17" i="3" s="1"/>
  <c r="H16" i="3"/>
  <c r="E16" i="3"/>
  <c r="G15" i="3"/>
  <c r="F15" i="3"/>
  <c r="N16" i="3" l="1"/>
  <c r="B18" i="3"/>
  <c r="L18" i="3" s="1"/>
  <c r="H17" i="3"/>
  <c r="K15" i="3"/>
  <c r="C17" i="3"/>
  <c r="M17" i="3" s="1"/>
  <c r="O17" i="3" s="1"/>
  <c r="I16" i="3"/>
  <c r="J16" i="3" s="1"/>
  <c r="G16" i="3"/>
  <c r="F16" i="3"/>
  <c r="E17" i="3"/>
  <c r="N17" i="3" l="1"/>
  <c r="D17" i="3"/>
  <c r="K16" i="3"/>
  <c r="I17" i="3"/>
  <c r="J17" i="3" s="1"/>
  <c r="B19" i="3"/>
  <c r="L19" i="3" s="1"/>
  <c r="H18" i="3"/>
  <c r="E18" i="3"/>
  <c r="G17" i="3"/>
  <c r="C18" i="3"/>
  <c r="M18" i="3" s="1"/>
  <c r="O18" i="3" s="1"/>
  <c r="F17" i="3"/>
  <c r="N18" i="3" l="1"/>
  <c r="B20" i="3"/>
  <c r="L20" i="3" s="1"/>
  <c r="H19" i="3"/>
  <c r="J18" i="3"/>
  <c r="K17" i="3"/>
  <c r="D18" i="3"/>
  <c r="F18" i="3" s="1"/>
  <c r="C19" i="3"/>
  <c r="M19" i="3" s="1"/>
  <c r="O19" i="3" s="1"/>
  <c r="G18" i="3"/>
  <c r="E19" i="3"/>
  <c r="N19" i="3" l="1"/>
  <c r="I19" i="3"/>
  <c r="J19" i="3" s="1"/>
  <c r="D19" i="3"/>
  <c r="K18" i="3"/>
  <c r="B21" i="3"/>
  <c r="L21" i="3" s="1"/>
  <c r="H20" i="3"/>
  <c r="E20" i="3"/>
  <c r="G19" i="3"/>
  <c r="C20" i="3"/>
  <c r="F19" i="3"/>
  <c r="D20" i="3" l="1"/>
  <c r="M20" i="3"/>
  <c r="I20" i="3"/>
  <c r="J20" i="3" s="1"/>
  <c r="B22" i="3"/>
  <c r="L22" i="3" s="1"/>
  <c r="H21" i="3"/>
  <c r="K19" i="3"/>
  <c r="C21" i="3"/>
  <c r="M21" i="3" s="1"/>
  <c r="O21" i="3" s="1"/>
  <c r="G20" i="3"/>
  <c r="F20" i="3"/>
  <c r="E21" i="3"/>
  <c r="O20" i="3" l="1"/>
  <c r="N20" i="3"/>
  <c r="N21" i="3"/>
  <c r="B23" i="3"/>
  <c r="L23" i="3" s="1"/>
  <c r="H22" i="3"/>
  <c r="I21" i="3"/>
  <c r="J21" i="3" s="1"/>
  <c r="K20" i="3"/>
  <c r="D21" i="3"/>
  <c r="F21" i="3" s="1"/>
  <c r="E22" i="3"/>
  <c r="C22" i="3"/>
  <c r="M22" i="3" s="1"/>
  <c r="O22" i="3" s="1"/>
  <c r="G21" i="3"/>
  <c r="H5" i="3" l="1"/>
  <c r="N22" i="3"/>
  <c r="I22" i="3"/>
  <c r="J22" i="3" s="1"/>
  <c r="K21" i="3"/>
  <c r="D22" i="3"/>
  <c r="B24" i="3"/>
  <c r="L24" i="3" s="1"/>
  <c r="H23" i="3"/>
  <c r="G22" i="3"/>
  <c r="C23" i="3"/>
  <c r="M23" i="3" s="1"/>
  <c r="O23" i="3" s="1"/>
  <c r="F22" i="3"/>
  <c r="E23" i="3"/>
  <c r="N23" i="3" l="1"/>
  <c r="I23" i="3"/>
  <c r="J23" i="3" s="1"/>
  <c r="B25" i="3"/>
  <c r="L25" i="3" s="1"/>
  <c r="H24" i="3"/>
  <c r="K22" i="3"/>
  <c r="D23" i="3"/>
  <c r="F23" i="3" s="1"/>
  <c r="E24" i="3"/>
  <c r="C24" i="3"/>
  <c r="M24" i="3" s="1"/>
  <c r="O24" i="3" s="1"/>
  <c r="G23" i="3"/>
  <c r="N24" i="3" l="1"/>
  <c r="I24" i="3"/>
  <c r="J24" i="3" s="1"/>
  <c r="B26" i="3"/>
  <c r="L26" i="3" s="1"/>
  <c r="H25" i="3"/>
  <c r="D24" i="3"/>
  <c r="K23" i="3"/>
  <c r="E25" i="3"/>
  <c r="C25" i="3"/>
  <c r="G24" i="3"/>
  <c r="F24" i="3"/>
  <c r="D25" i="3" l="1"/>
  <c r="M25" i="3"/>
  <c r="B27" i="3"/>
  <c r="L27" i="3" s="1"/>
  <c r="H26" i="3"/>
  <c r="I25" i="3"/>
  <c r="J25" i="3" s="1"/>
  <c r="K24" i="3"/>
  <c r="F25" i="3"/>
  <c r="G25" i="3"/>
  <c r="C26" i="3"/>
  <c r="M26" i="3" s="1"/>
  <c r="O26" i="3" s="1"/>
  <c r="E26" i="3"/>
  <c r="O25" i="3" l="1"/>
  <c r="N25" i="3"/>
  <c r="N26" i="3"/>
  <c r="I26" i="3"/>
  <c r="J26" i="3" s="1"/>
  <c r="K25" i="3"/>
  <c r="D26" i="3"/>
  <c r="F26" i="3" s="1"/>
  <c r="B28" i="3"/>
  <c r="L28" i="3" s="1"/>
  <c r="H27" i="3"/>
  <c r="E27" i="3"/>
  <c r="C27" i="3"/>
  <c r="M27" i="3" s="1"/>
  <c r="O27" i="3" s="1"/>
  <c r="G26" i="3"/>
  <c r="N27" i="3" l="1"/>
  <c r="I27" i="3"/>
  <c r="J27" i="3" s="1"/>
  <c r="B29" i="3"/>
  <c r="L29" i="3" s="1"/>
  <c r="H28" i="3"/>
  <c r="K26" i="3"/>
  <c r="D27" i="3"/>
  <c r="E28" i="3"/>
  <c r="C28" i="3"/>
  <c r="M28" i="3" s="1"/>
  <c r="O28" i="3" s="1"/>
  <c r="G27" i="3"/>
  <c r="F27" i="3"/>
  <c r="N28" i="3" l="1"/>
  <c r="B30" i="3"/>
  <c r="L30" i="3" s="1"/>
  <c r="H29" i="3"/>
  <c r="I28" i="3"/>
  <c r="J28" i="3" s="1"/>
  <c r="D28" i="3"/>
  <c r="K27" i="3"/>
  <c r="G28" i="3"/>
  <c r="C29" i="3"/>
  <c r="E29" i="3"/>
  <c r="F28" i="3"/>
  <c r="D29" i="3" l="1"/>
  <c r="M29" i="3"/>
  <c r="I29" i="3"/>
  <c r="J29" i="3" s="1"/>
  <c r="K28" i="3"/>
  <c r="B31" i="3"/>
  <c r="L31" i="3" s="1"/>
  <c r="H30" i="3"/>
  <c r="E30" i="3"/>
  <c r="C30" i="3"/>
  <c r="M30" i="3" s="1"/>
  <c r="O30" i="3" s="1"/>
  <c r="G29" i="3"/>
  <c r="F29" i="3"/>
  <c r="O29" i="3" l="1"/>
  <c r="N29" i="3"/>
  <c r="N30" i="3"/>
  <c r="I30" i="3"/>
  <c r="J30" i="3" s="1"/>
  <c r="B32" i="3"/>
  <c r="L32" i="3" s="1"/>
  <c r="H31" i="3"/>
  <c r="K29" i="3"/>
  <c r="D30" i="3"/>
  <c r="C31" i="3"/>
  <c r="M31" i="3" s="1"/>
  <c r="O31" i="3" s="1"/>
  <c r="G30" i="3"/>
  <c r="F30" i="3"/>
  <c r="E31" i="3"/>
  <c r="N31" i="3" l="1"/>
  <c r="I31" i="3"/>
  <c r="J31" i="3" s="1"/>
  <c r="B33" i="3"/>
  <c r="L33" i="3" s="1"/>
  <c r="H32" i="3"/>
  <c r="D31" i="3"/>
  <c r="K30" i="3"/>
  <c r="F31" i="3"/>
  <c r="E32" i="3"/>
  <c r="C32" i="3"/>
  <c r="M32" i="3" s="1"/>
  <c r="O32" i="3" s="1"/>
  <c r="G31" i="3"/>
  <c r="N32" i="3" l="1"/>
  <c r="I32" i="3"/>
  <c r="J32" i="3" s="1"/>
  <c r="B34" i="3"/>
  <c r="L34" i="3" s="1"/>
  <c r="H33" i="3"/>
  <c r="K31" i="3"/>
  <c r="D32" i="3"/>
  <c r="C33" i="3"/>
  <c r="M33" i="3" s="1"/>
  <c r="O33" i="3" s="1"/>
  <c r="G32" i="3"/>
  <c r="F32" i="3"/>
  <c r="E33" i="3"/>
  <c r="N33" i="3" l="1"/>
  <c r="I33" i="3"/>
  <c r="J33" i="3" s="1"/>
  <c r="B35" i="3"/>
  <c r="L35" i="3" s="1"/>
  <c r="H34" i="3"/>
  <c r="K32" i="3"/>
  <c r="D33" i="3"/>
  <c r="F33" i="3" s="1"/>
  <c r="E34" i="3"/>
  <c r="C34" i="3"/>
  <c r="M34" i="3" s="1"/>
  <c r="O34" i="3" s="1"/>
  <c r="G33" i="3"/>
  <c r="N34" i="3" l="1"/>
  <c r="I34" i="3"/>
  <c r="J34" i="3" s="1"/>
  <c r="B36" i="3"/>
  <c r="L36" i="3" s="1"/>
  <c r="H35" i="3"/>
  <c r="K33" i="3"/>
  <c r="D34" i="3"/>
  <c r="C35" i="3"/>
  <c r="M35" i="3" s="1"/>
  <c r="O35" i="3" s="1"/>
  <c r="G34" i="3"/>
  <c r="F34" i="3"/>
  <c r="E35" i="3"/>
  <c r="N35" i="3" l="1"/>
  <c r="B37" i="3"/>
  <c r="L37" i="3" s="1"/>
  <c r="H36" i="3"/>
  <c r="I35" i="3"/>
  <c r="J35" i="3" s="1"/>
  <c r="K34" i="3"/>
  <c r="D35" i="3"/>
  <c r="F35" i="3"/>
  <c r="E36" i="3"/>
  <c r="C36" i="3"/>
  <c r="M36" i="3" s="1"/>
  <c r="O36" i="3" s="1"/>
  <c r="G35" i="3"/>
  <c r="N36" i="3" l="1"/>
  <c r="I36" i="3"/>
  <c r="J36" i="3" s="1"/>
  <c r="K35" i="3"/>
  <c r="D36" i="3"/>
  <c r="B38" i="3"/>
  <c r="L38" i="3" s="1"/>
  <c r="H37" i="3"/>
  <c r="C37" i="3"/>
  <c r="M37" i="3" s="1"/>
  <c r="O37" i="3" s="1"/>
  <c r="G36" i="3"/>
  <c r="F36" i="3"/>
  <c r="E37" i="3"/>
  <c r="N37" i="3" l="1"/>
  <c r="I37" i="3"/>
  <c r="J37" i="3" s="1"/>
  <c r="B39" i="3"/>
  <c r="L39" i="3" s="1"/>
  <c r="H38" i="3"/>
  <c r="D37" i="3"/>
  <c r="F37" i="3" s="1"/>
  <c r="K36" i="3"/>
  <c r="E38" i="3"/>
  <c r="C38" i="3"/>
  <c r="M38" i="3" s="1"/>
  <c r="O38" i="3" s="1"/>
  <c r="G37" i="3"/>
  <c r="N38" i="3" l="1"/>
  <c r="I38" i="3"/>
  <c r="J38" i="3" s="1"/>
  <c r="B40" i="3"/>
  <c r="L40" i="3" s="1"/>
  <c r="H39" i="3"/>
  <c r="D38" i="3"/>
  <c r="K37" i="3"/>
  <c r="C39" i="3"/>
  <c r="M39" i="3" s="1"/>
  <c r="O39" i="3" s="1"/>
  <c r="G38" i="3"/>
  <c r="F38" i="3"/>
  <c r="E39" i="3"/>
  <c r="N39" i="3" l="1"/>
  <c r="B41" i="3"/>
  <c r="L41" i="3" s="1"/>
  <c r="H40" i="3"/>
  <c r="I39" i="3"/>
  <c r="J39" i="3" s="1"/>
  <c r="K38" i="3"/>
  <c r="D39" i="3"/>
  <c r="F39" i="3" s="1"/>
  <c r="E40" i="3"/>
  <c r="C40" i="3"/>
  <c r="M40" i="3" s="1"/>
  <c r="O40" i="3" s="1"/>
  <c r="G39" i="3"/>
  <c r="N40" i="3" l="1"/>
  <c r="I40" i="3"/>
  <c r="J40" i="3" s="1"/>
  <c r="D40" i="3"/>
  <c r="K39" i="3"/>
  <c r="B42" i="3"/>
  <c r="L42" i="3" s="1"/>
  <c r="H41" i="3"/>
  <c r="C41" i="3"/>
  <c r="M41" i="3" s="1"/>
  <c r="O41" i="3" s="1"/>
  <c r="G40" i="3"/>
  <c r="F40" i="3"/>
  <c r="E41" i="3"/>
  <c r="N41" i="3" l="1"/>
  <c r="I41" i="3"/>
  <c r="J41" i="3" s="1"/>
  <c r="B43" i="3"/>
  <c r="L43" i="3" s="1"/>
  <c r="H42" i="3"/>
  <c r="D41" i="3"/>
  <c r="F41" i="3" s="1"/>
  <c r="K40" i="3"/>
  <c r="E42" i="3"/>
  <c r="C42" i="3"/>
  <c r="M42" i="3" s="1"/>
  <c r="O42" i="3" s="1"/>
  <c r="G41" i="3"/>
  <c r="N42" i="3" l="1"/>
  <c r="I42" i="3"/>
  <c r="J42" i="3" s="1"/>
  <c r="B44" i="3"/>
  <c r="L44" i="3" s="1"/>
  <c r="H43" i="3"/>
  <c r="K41" i="3"/>
  <c r="D42" i="3"/>
  <c r="E43" i="3"/>
  <c r="C43" i="3"/>
  <c r="M43" i="3" s="1"/>
  <c r="O43" i="3" s="1"/>
  <c r="G42" i="3"/>
  <c r="F42" i="3"/>
  <c r="N43" i="3" l="1"/>
  <c r="I43" i="3"/>
  <c r="J43" i="3" s="1"/>
  <c r="B45" i="3"/>
  <c r="H44" i="3"/>
  <c r="K42" i="3"/>
  <c r="D43" i="3"/>
  <c r="C44" i="3"/>
  <c r="M44" i="3" s="1"/>
  <c r="O44" i="3" s="1"/>
  <c r="G43" i="3"/>
  <c r="F43" i="3"/>
  <c r="E44" i="3"/>
  <c r="L45" i="3" l="1"/>
  <c r="N44" i="3"/>
  <c r="B46" i="3"/>
  <c r="L46" i="3" s="1"/>
  <c r="H45" i="3"/>
  <c r="I44" i="3"/>
  <c r="J44" i="3" s="1"/>
  <c r="D44" i="3"/>
  <c r="F44" i="3" s="1"/>
  <c r="K43" i="3"/>
  <c r="E45" i="3"/>
  <c r="C45" i="3"/>
  <c r="M45" i="3" s="1"/>
  <c r="O45" i="3" s="1"/>
  <c r="G44" i="3"/>
  <c r="H4" i="3" l="1"/>
  <c r="N45" i="3"/>
  <c r="I45" i="3"/>
  <c r="J45" i="3" s="1"/>
  <c r="K44" i="3"/>
  <c r="D45" i="3"/>
  <c r="B47" i="3"/>
  <c r="L47" i="3" s="1"/>
  <c r="H46" i="3"/>
  <c r="C46" i="3"/>
  <c r="M46" i="3" s="1"/>
  <c r="O46" i="3" s="1"/>
  <c r="G45" i="3"/>
  <c r="F45" i="3"/>
  <c r="E46" i="3"/>
  <c r="N46" i="3" l="1"/>
  <c r="I46" i="3"/>
  <c r="J46" i="3" s="1"/>
  <c r="K45" i="3"/>
  <c r="B48" i="3"/>
  <c r="L48" i="3" s="1"/>
  <c r="H47" i="3"/>
  <c r="D46" i="3"/>
  <c r="F46" i="3" s="1"/>
  <c r="E47" i="3"/>
  <c r="C47" i="3"/>
  <c r="M47" i="3" s="1"/>
  <c r="O47" i="3" s="1"/>
  <c r="G46" i="3"/>
  <c r="N47" i="3" l="1"/>
  <c r="I47" i="3"/>
  <c r="J47" i="3" s="1"/>
  <c r="B49" i="3"/>
  <c r="L49" i="3" s="1"/>
  <c r="H48" i="3"/>
  <c r="K46" i="3"/>
  <c r="D47" i="3"/>
  <c r="F47" i="3" s="1"/>
  <c r="C48" i="3"/>
  <c r="M48" i="3" s="1"/>
  <c r="O48" i="3" s="1"/>
  <c r="G47" i="3"/>
  <c r="E48" i="3"/>
  <c r="N48" i="3" l="1"/>
  <c r="K47" i="3"/>
  <c r="I48" i="3"/>
  <c r="J48" i="3" s="1"/>
  <c r="B50" i="3"/>
  <c r="L50" i="3" s="1"/>
  <c r="H49" i="3"/>
  <c r="D48" i="3"/>
  <c r="F48" i="3" s="1"/>
  <c r="E49" i="3"/>
  <c r="C49" i="3"/>
  <c r="M49" i="3" s="1"/>
  <c r="O49" i="3" s="1"/>
  <c r="G48" i="3"/>
  <c r="N49" i="3" l="1"/>
  <c r="I49" i="3"/>
  <c r="J49" i="3" s="1"/>
  <c r="B51" i="3"/>
  <c r="L51" i="3" s="1"/>
  <c r="H50" i="3"/>
  <c r="K48" i="3"/>
  <c r="D49" i="3"/>
  <c r="C50" i="3"/>
  <c r="M50" i="3" s="1"/>
  <c r="O50" i="3" s="1"/>
  <c r="G49" i="3"/>
  <c r="F49" i="3"/>
  <c r="E50" i="3"/>
  <c r="N50" i="3" l="1"/>
  <c r="K49" i="3"/>
  <c r="I50" i="3"/>
  <c r="J50" i="3" s="1"/>
  <c r="B52" i="3"/>
  <c r="L52" i="3" s="1"/>
  <c r="H51" i="3"/>
  <c r="D50" i="3"/>
  <c r="F50" i="3"/>
  <c r="E51" i="3"/>
  <c r="C51" i="3"/>
  <c r="M51" i="3" s="1"/>
  <c r="O51" i="3" s="1"/>
  <c r="G50" i="3"/>
  <c r="N51" i="3" l="1"/>
  <c r="I51" i="3"/>
  <c r="J51" i="3" s="1"/>
  <c r="B53" i="3"/>
  <c r="L53" i="3" s="1"/>
  <c r="H52" i="3"/>
  <c r="K50" i="3"/>
  <c r="D51" i="3"/>
  <c r="F51" i="3" s="1"/>
  <c r="C52" i="3"/>
  <c r="G51" i="3"/>
  <c r="E52" i="3"/>
  <c r="D52" i="3" l="1"/>
  <c r="M52" i="3"/>
  <c r="I52" i="3"/>
  <c r="J52" i="3" s="1"/>
  <c r="B54" i="3"/>
  <c r="L54" i="3" s="1"/>
  <c r="H53" i="3"/>
  <c r="K51" i="3"/>
  <c r="F52" i="3"/>
  <c r="E53" i="3"/>
  <c r="C53" i="3"/>
  <c r="M53" i="3" s="1"/>
  <c r="O53" i="3" s="1"/>
  <c r="G52" i="3"/>
  <c r="O52" i="3" l="1"/>
  <c r="N52" i="3"/>
  <c r="N53" i="3"/>
  <c r="I53" i="3"/>
  <c r="J53" i="3" s="1"/>
  <c r="B55" i="3"/>
  <c r="L55" i="3" s="1"/>
  <c r="H54" i="3"/>
  <c r="D53" i="3"/>
  <c r="K52" i="3"/>
  <c r="C54" i="3"/>
  <c r="M54" i="3" s="1"/>
  <c r="O54" i="3" s="1"/>
  <c r="G53" i="3"/>
  <c r="F53" i="3"/>
  <c r="E54" i="3"/>
  <c r="N54" i="3" l="1"/>
  <c r="I54" i="3"/>
  <c r="J54" i="3" s="1"/>
  <c r="B56" i="3"/>
  <c r="L56" i="3" s="1"/>
  <c r="H55" i="3"/>
  <c r="K53" i="3"/>
  <c r="D54" i="3"/>
  <c r="F54" i="3"/>
  <c r="E55" i="3"/>
  <c r="C55" i="3"/>
  <c r="M55" i="3" s="1"/>
  <c r="O55" i="3" s="1"/>
  <c r="G54" i="3"/>
  <c r="N55" i="3" l="1"/>
  <c r="I55" i="3"/>
  <c r="J55" i="3" s="1"/>
  <c r="B57" i="3"/>
  <c r="L57" i="3" s="1"/>
  <c r="H56" i="3"/>
  <c r="D55" i="3"/>
  <c r="K54" i="3"/>
  <c r="C56" i="3"/>
  <c r="G55" i="3"/>
  <c r="F55" i="3"/>
  <c r="E56" i="3"/>
  <c r="D56" i="3" l="1"/>
  <c r="M56" i="3"/>
  <c r="B58" i="3"/>
  <c r="L58" i="3" s="1"/>
  <c r="H57" i="3"/>
  <c r="I56" i="3"/>
  <c r="J56" i="3" s="1"/>
  <c r="K55" i="3"/>
  <c r="F56" i="3"/>
  <c r="E57" i="3"/>
  <c r="C57" i="3"/>
  <c r="G56" i="3"/>
  <c r="O56" i="3" l="1"/>
  <c r="N56" i="3"/>
  <c r="D57" i="3"/>
  <c r="M57" i="3"/>
  <c r="I57" i="3"/>
  <c r="J57" i="3" s="1"/>
  <c r="K56" i="3"/>
  <c r="B59" i="3"/>
  <c r="L59" i="3" s="1"/>
  <c r="H58" i="3"/>
  <c r="F57" i="3"/>
  <c r="C58" i="3"/>
  <c r="M58" i="3" s="1"/>
  <c r="O58" i="3" s="1"/>
  <c r="G57" i="3"/>
  <c r="E58" i="3"/>
  <c r="O57" i="3" l="1"/>
  <c r="N57" i="3"/>
  <c r="N58" i="3"/>
  <c r="I58" i="3"/>
  <c r="J58" i="3" s="1"/>
  <c r="B60" i="3"/>
  <c r="L60" i="3" s="1"/>
  <c r="H59" i="3"/>
  <c r="K57" i="3"/>
  <c r="D58" i="3"/>
  <c r="F58" i="3" s="1"/>
  <c r="E59" i="3"/>
  <c r="C59" i="3"/>
  <c r="M59" i="3" s="1"/>
  <c r="O59" i="3" s="1"/>
  <c r="G58" i="3"/>
  <c r="N59" i="3" l="1"/>
  <c r="I59" i="3"/>
  <c r="J59" i="3" s="1"/>
  <c r="B61" i="3"/>
  <c r="L61" i="3" s="1"/>
  <c r="H60" i="3"/>
  <c r="K58" i="3"/>
  <c r="D59" i="3"/>
  <c r="F59" i="3" s="1"/>
  <c r="C60" i="3"/>
  <c r="M60" i="3" s="1"/>
  <c r="O60" i="3" s="1"/>
  <c r="G59" i="3"/>
  <c r="E60" i="3"/>
  <c r="N60" i="3" l="1"/>
  <c r="I60" i="3"/>
  <c r="J60" i="3" s="1"/>
  <c r="D60" i="3"/>
  <c r="F60" i="3" s="1"/>
  <c r="B62" i="3"/>
  <c r="L62" i="3" s="1"/>
  <c r="H61" i="3"/>
  <c r="K59" i="3"/>
  <c r="E61" i="3"/>
  <c r="C61" i="3"/>
  <c r="M61" i="3" s="1"/>
  <c r="O61" i="3" s="1"/>
  <c r="G60" i="3"/>
  <c r="N61" i="3" l="1"/>
  <c r="I61" i="3"/>
  <c r="J61" i="3" s="1"/>
  <c r="K60" i="3"/>
  <c r="B63" i="3"/>
  <c r="L63" i="3" s="1"/>
  <c r="H62" i="3"/>
  <c r="D61" i="3"/>
  <c r="F61" i="3"/>
  <c r="C62" i="3"/>
  <c r="M62" i="3" s="1"/>
  <c r="O62" i="3" s="1"/>
  <c r="G61" i="3"/>
  <c r="E62" i="3"/>
  <c r="N62" i="3" l="1"/>
  <c r="I62" i="3"/>
  <c r="J62" i="3" s="1"/>
  <c r="B64" i="3"/>
  <c r="L64" i="3" s="1"/>
  <c r="H63" i="3"/>
  <c r="K61" i="3"/>
  <c r="D62" i="3"/>
  <c r="F62" i="3" s="1"/>
  <c r="E63" i="3"/>
  <c r="C63" i="3"/>
  <c r="M63" i="3" s="1"/>
  <c r="O63" i="3" s="1"/>
  <c r="G62" i="3"/>
  <c r="N63" i="3" l="1"/>
  <c r="I63" i="3"/>
  <c r="J63" i="3" s="1"/>
  <c r="B65" i="3"/>
  <c r="L65" i="3" s="1"/>
  <c r="H64" i="3"/>
  <c r="K62" i="3"/>
  <c r="D63" i="3"/>
  <c r="C64" i="3"/>
  <c r="M64" i="3" s="1"/>
  <c r="O64" i="3" s="1"/>
  <c r="G63" i="3"/>
  <c r="F63" i="3"/>
  <c r="E64" i="3"/>
  <c r="N64" i="3" l="1"/>
  <c r="I64" i="3"/>
  <c r="J64" i="3" s="1"/>
  <c r="B66" i="3"/>
  <c r="L66" i="3" s="1"/>
  <c r="H65" i="3"/>
  <c r="D64" i="3"/>
  <c r="F64" i="3" s="1"/>
  <c r="K63" i="3"/>
  <c r="E65" i="3"/>
  <c r="C65" i="3"/>
  <c r="M65" i="3" s="1"/>
  <c r="O65" i="3" s="1"/>
  <c r="G64" i="3"/>
  <c r="N65" i="3" l="1"/>
  <c r="I65" i="3"/>
  <c r="J65" i="3" s="1"/>
  <c r="B67" i="3"/>
  <c r="L67" i="3" s="1"/>
  <c r="H66" i="3"/>
  <c r="D65" i="3"/>
  <c r="K64" i="3"/>
  <c r="C66" i="3"/>
  <c r="M66" i="3" s="1"/>
  <c r="O66" i="3" s="1"/>
  <c r="G65" i="3"/>
  <c r="F65" i="3"/>
  <c r="E66" i="3"/>
  <c r="N66" i="3" l="1"/>
  <c r="B68" i="3"/>
  <c r="L68" i="3" s="1"/>
  <c r="H67" i="3"/>
  <c r="I66" i="3"/>
  <c r="J66" i="3" s="1"/>
  <c r="K65" i="3"/>
  <c r="D66" i="3"/>
  <c r="F66" i="3" s="1"/>
  <c r="E67" i="3"/>
  <c r="C67" i="3"/>
  <c r="M67" i="3" s="1"/>
  <c r="O67" i="3" s="1"/>
  <c r="G66" i="3"/>
  <c r="N67" i="3" l="1"/>
  <c r="I67" i="3"/>
  <c r="J67" i="3" s="1"/>
  <c r="D67" i="3"/>
  <c r="K66" i="3"/>
  <c r="B69" i="3"/>
  <c r="L69" i="3" s="1"/>
  <c r="H68" i="3"/>
  <c r="C68" i="3"/>
  <c r="M68" i="3" s="1"/>
  <c r="O68" i="3" s="1"/>
  <c r="G67" i="3"/>
  <c r="F67" i="3"/>
  <c r="E68" i="3"/>
  <c r="N68" i="3" l="1"/>
  <c r="I68" i="3"/>
  <c r="J68" i="3" s="1"/>
  <c r="B70" i="3"/>
  <c r="L70" i="3" s="1"/>
  <c r="H69" i="3"/>
  <c r="K67" i="3"/>
  <c r="D68" i="3"/>
  <c r="F68" i="3" s="1"/>
  <c r="E69" i="3"/>
  <c r="C69" i="3"/>
  <c r="M69" i="3" s="1"/>
  <c r="O69" i="3" s="1"/>
  <c r="G68" i="3"/>
  <c r="N69" i="3" l="1"/>
  <c r="B71" i="3"/>
  <c r="L71" i="3" s="1"/>
  <c r="H70" i="3"/>
  <c r="I69" i="3"/>
  <c r="J69" i="3" s="1"/>
  <c r="K68" i="3"/>
  <c r="D69" i="3"/>
  <c r="C70" i="3"/>
  <c r="M70" i="3" s="1"/>
  <c r="O70" i="3" s="1"/>
  <c r="G69" i="3"/>
  <c r="F69" i="3"/>
  <c r="E70" i="3"/>
  <c r="N70" i="3" l="1"/>
  <c r="K69" i="3"/>
  <c r="I70" i="3"/>
  <c r="J70" i="3" s="1"/>
  <c r="D70" i="3"/>
  <c r="B72" i="3"/>
  <c r="L72" i="3" s="1"/>
  <c r="H71" i="3"/>
  <c r="F70" i="3"/>
  <c r="E71" i="3"/>
  <c r="C71" i="3"/>
  <c r="M71" i="3" s="1"/>
  <c r="O71" i="3" s="1"/>
  <c r="G70" i="3"/>
  <c r="N71" i="3" l="1"/>
  <c r="I71" i="3"/>
  <c r="J71" i="3" s="1"/>
  <c r="B73" i="3"/>
  <c r="L73" i="3" s="1"/>
  <c r="H72" i="3"/>
  <c r="K70" i="3"/>
  <c r="D71" i="3"/>
  <c r="F71" i="3" s="1"/>
  <c r="C72" i="3"/>
  <c r="M72" i="3" s="1"/>
  <c r="O72" i="3" s="1"/>
  <c r="G71" i="3"/>
  <c r="E72" i="3"/>
  <c r="N72" i="3" l="1"/>
  <c r="I72" i="3"/>
  <c r="J72" i="3" s="1"/>
  <c r="B74" i="3"/>
  <c r="L74" i="3" s="1"/>
  <c r="H73" i="3"/>
  <c r="K71" i="3"/>
  <c r="D72" i="3"/>
  <c r="F72" i="3" s="1"/>
  <c r="E73" i="3"/>
  <c r="C73" i="3"/>
  <c r="M73" i="3" s="1"/>
  <c r="O73" i="3" s="1"/>
  <c r="G72" i="3"/>
  <c r="N73" i="3" l="1"/>
  <c r="I73" i="3"/>
  <c r="J73" i="3" s="1"/>
  <c r="B75" i="3"/>
  <c r="L75" i="3" s="1"/>
  <c r="H74" i="3"/>
  <c r="K72" i="3"/>
  <c r="D73" i="3"/>
  <c r="C74" i="3"/>
  <c r="M74" i="3" s="1"/>
  <c r="O74" i="3" s="1"/>
  <c r="G73" i="3"/>
  <c r="F73" i="3"/>
  <c r="E74" i="3"/>
  <c r="N74" i="3" l="1"/>
  <c r="B76" i="3"/>
  <c r="L76" i="3" s="1"/>
  <c r="H75" i="3"/>
  <c r="I74" i="3"/>
  <c r="J74" i="3" s="1"/>
  <c r="K73" i="3"/>
  <c r="D74" i="3"/>
  <c r="F74" i="3" s="1"/>
  <c r="E75" i="3"/>
  <c r="C75" i="3"/>
  <c r="M75" i="3" s="1"/>
  <c r="O75" i="3" s="1"/>
  <c r="G74" i="3"/>
  <c r="N75" i="3" l="1"/>
  <c r="I75" i="3"/>
  <c r="J75" i="3" s="1"/>
  <c r="K74" i="3"/>
  <c r="D75" i="3"/>
  <c r="B77" i="3"/>
  <c r="L77" i="3" s="1"/>
  <c r="H76" i="3"/>
  <c r="C76" i="3"/>
  <c r="M76" i="3" s="1"/>
  <c r="O76" i="3" s="1"/>
  <c r="G75" i="3"/>
  <c r="F75" i="3"/>
  <c r="E76" i="3"/>
  <c r="N76" i="3" l="1"/>
  <c r="I76" i="3"/>
  <c r="J76" i="3" s="1"/>
  <c r="B78" i="3"/>
  <c r="L78" i="3" s="1"/>
  <c r="H77" i="3"/>
  <c r="D76" i="3"/>
  <c r="F76" i="3" s="1"/>
  <c r="K75" i="3"/>
  <c r="E77" i="3"/>
  <c r="C77" i="3"/>
  <c r="M77" i="3" s="1"/>
  <c r="O77" i="3" s="1"/>
  <c r="G76" i="3"/>
  <c r="N77" i="3" l="1"/>
  <c r="K76" i="3"/>
  <c r="I77" i="3"/>
  <c r="J77" i="3" s="1"/>
  <c r="B79" i="3"/>
  <c r="H78" i="3"/>
  <c r="D77" i="3"/>
  <c r="F77" i="3" s="1"/>
  <c r="C78" i="3"/>
  <c r="M78" i="3" s="1"/>
  <c r="O78" i="3" s="1"/>
  <c r="G77" i="3"/>
  <c r="E79" i="3"/>
  <c r="E78" i="3"/>
  <c r="N78" i="3" l="1"/>
  <c r="H79" i="3"/>
  <c r="L79" i="3"/>
  <c r="I78" i="3"/>
  <c r="J78" i="3" s="1"/>
  <c r="K77" i="3"/>
  <c r="D78" i="3"/>
  <c r="F78" i="3"/>
  <c r="C79" i="3"/>
  <c r="M79" i="3" s="1"/>
  <c r="O79" i="3" s="1"/>
  <c r="G78" i="3"/>
  <c r="N79" i="3" l="1"/>
  <c r="G79" i="3"/>
  <c r="I79" i="3"/>
  <c r="J79" i="3" s="1"/>
  <c r="K78" i="3"/>
  <c r="D79" i="3"/>
  <c r="F79" i="3"/>
  <c r="K79" i="3" l="1"/>
  <c r="F30" i="9"/>
  <c r="J30" i="9" s="1"/>
  <c r="F21" i="9"/>
  <c r="J21" i="9" s="1"/>
  <c r="F12" i="9"/>
  <c r="J12" i="9" s="1"/>
  <c r="F10" i="9"/>
  <c r="G10" i="9" s="1"/>
  <c r="F5" i="9"/>
  <c r="J5" i="9" s="1"/>
  <c r="F32" i="9"/>
  <c r="H32" i="9" s="1"/>
  <c r="F13" i="9"/>
  <c r="G13" i="9" s="1"/>
  <c r="F22" i="9"/>
  <c r="H22" i="9" s="1"/>
  <c r="J22" i="9"/>
  <c r="A18" i="9"/>
  <c r="B18" i="9"/>
  <c r="B2" i="9"/>
  <c r="F23" i="9" s="1"/>
  <c r="I10" i="9" l="1"/>
  <c r="K10" i="9"/>
  <c r="I13" i="9"/>
  <c r="K13" i="9"/>
  <c r="J23" i="9"/>
  <c r="H23" i="9"/>
  <c r="G23" i="9"/>
  <c r="F2" i="9"/>
  <c r="F9" i="9"/>
  <c r="H5" i="9"/>
  <c r="H12" i="9"/>
  <c r="H21" i="9"/>
  <c r="H30" i="9"/>
  <c r="F31" i="9"/>
  <c r="F4" i="9"/>
  <c r="F16" i="9"/>
  <c r="F28" i="9"/>
  <c r="J32" i="9"/>
  <c r="G32" i="9"/>
  <c r="G5" i="9"/>
  <c r="G30" i="9"/>
  <c r="G21" i="9"/>
  <c r="J10" i="9"/>
  <c r="F8" i="9"/>
  <c r="H10" i="9"/>
  <c r="G12" i="9"/>
  <c r="G22" i="9"/>
  <c r="J13" i="9"/>
  <c r="F24" i="9"/>
  <c r="F27" i="9"/>
  <c r="F6" i="9"/>
  <c r="F7" i="9"/>
  <c r="H13" i="9"/>
  <c r="F15" i="9"/>
  <c r="F3" i="9"/>
  <c r="F25" i="9"/>
  <c r="F26" i="9"/>
  <c r="F11" i="9"/>
  <c r="F19" i="9"/>
  <c r="F17" i="9"/>
  <c r="F20" i="9"/>
  <c r="F18" i="9"/>
  <c r="F14" i="9"/>
  <c r="F29" i="9"/>
  <c r="I12" i="9" l="1"/>
  <c r="K12" i="9"/>
  <c r="G7" i="9"/>
  <c r="J7" i="9"/>
  <c r="H7" i="9"/>
  <c r="I23" i="9"/>
  <c r="K23" i="9"/>
  <c r="J14" i="9"/>
  <c r="H14" i="9"/>
  <c r="G14" i="9"/>
  <c r="I21" i="9"/>
  <c r="K21" i="9"/>
  <c r="J16" i="9"/>
  <c r="G16" i="9"/>
  <c r="H16" i="9"/>
  <c r="I22" i="9"/>
  <c r="K22" i="9"/>
  <c r="G29" i="9"/>
  <c r="H29" i="9"/>
  <c r="J29" i="9"/>
  <c r="G26" i="9"/>
  <c r="H26" i="9"/>
  <c r="J26" i="9"/>
  <c r="J18" i="9"/>
  <c r="H18" i="9"/>
  <c r="G18" i="9"/>
  <c r="G8" i="9"/>
  <c r="H8" i="9"/>
  <c r="J8" i="9"/>
  <c r="I5" i="9"/>
  <c r="K5" i="9"/>
  <c r="G4" i="9"/>
  <c r="H4" i="9"/>
  <c r="J4" i="9"/>
  <c r="J11" i="9"/>
  <c r="H11" i="9"/>
  <c r="G11" i="9"/>
  <c r="H25" i="9"/>
  <c r="J25" i="9"/>
  <c r="G25" i="9"/>
  <c r="G3" i="9"/>
  <c r="J3" i="9"/>
  <c r="H3" i="9"/>
  <c r="H17" i="9"/>
  <c r="J17" i="9"/>
  <c r="G17" i="9"/>
  <c r="I32" i="9"/>
  <c r="K32" i="9"/>
  <c r="J6" i="9"/>
  <c r="G6" i="9"/>
  <c r="H6" i="9"/>
  <c r="J28" i="9"/>
  <c r="G28" i="9"/>
  <c r="H28" i="9"/>
  <c r="H27" i="9"/>
  <c r="J27" i="9"/>
  <c r="G27" i="9"/>
  <c r="H15" i="9"/>
  <c r="J15" i="9"/>
  <c r="G15" i="9"/>
  <c r="G31" i="9"/>
  <c r="J31" i="9"/>
  <c r="H31" i="9"/>
  <c r="J2" i="9"/>
  <c r="H2" i="9"/>
  <c r="G2" i="9"/>
  <c r="I30" i="9"/>
  <c r="K30" i="9"/>
  <c r="G24" i="9"/>
  <c r="H24" i="9"/>
  <c r="J24" i="9"/>
  <c r="H20" i="9"/>
  <c r="J20" i="9"/>
  <c r="G20" i="9"/>
  <c r="H19" i="9"/>
  <c r="J19" i="9"/>
  <c r="G19" i="9"/>
  <c r="H9" i="9"/>
  <c r="J9" i="9"/>
  <c r="G9" i="9"/>
  <c r="I24" i="9" l="1"/>
  <c r="K24" i="9"/>
  <c r="I6" i="9"/>
  <c r="K6" i="9"/>
  <c r="K15" i="9"/>
  <c r="I15" i="9"/>
  <c r="I4" i="9"/>
  <c r="K4" i="9"/>
  <c r="I17" i="9"/>
  <c r="K17" i="9"/>
  <c r="K25" i="9"/>
  <c r="I25" i="9"/>
  <c r="I16" i="9"/>
  <c r="K16" i="9"/>
  <c r="K2" i="9"/>
  <c r="I2" i="9"/>
  <c r="I29" i="9"/>
  <c r="K29" i="9"/>
  <c r="K3" i="9"/>
  <c r="I3" i="9"/>
  <c r="I28" i="9"/>
  <c r="K28" i="9"/>
  <c r="I8" i="9"/>
  <c r="K8" i="9"/>
  <c r="I19" i="9"/>
  <c r="K19" i="9"/>
  <c r="K20" i="9"/>
  <c r="I20" i="9"/>
  <c r="K9" i="9"/>
  <c r="I9" i="9"/>
  <c r="K11" i="9"/>
  <c r="I11" i="9"/>
  <c r="I26" i="9"/>
  <c r="K26" i="9"/>
  <c r="I18" i="9"/>
  <c r="K18" i="9"/>
  <c r="I14" i="9"/>
  <c r="K14" i="9"/>
  <c r="I7" i="9"/>
  <c r="K7" i="9"/>
  <c r="K31" i="9"/>
  <c r="I31" i="9"/>
  <c r="I27" i="9"/>
  <c r="K27" i="9"/>
</calcChain>
</file>

<file path=xl/sharedStrings.xml><?xml version="1.0" encoding="utf-8"?>
<sst xmlns="http://schemas.openxmlformats.org/spreadsheetml/2006/main" count="223" uniqueCount="94">
  <si>
    <t>x</t>
  </si>
  <si>
    <t>y</t>
  </si>
  <si>
    <t>Dx</t>
  </si>
  <si>
    <t>Dy</t>
  </si>
  <si>
    <t>Dy/Dx</t>
  </si>
  <si>
    <t>dy/dx</t>
  </si>
  <si>
    <t>x_v</t>
  </si>
  <si>
    <t>y_v</t>
  </si>
  <si>
    <t>Dx_v/Dy_v</t>
  </si>
  <si>
    <t>dx_v/dy_v</t>
  </si>
  <si>
    <t>A = 2.5</t>
  </si>
  <si>
    <t>x+x_0(A-1)</t>
  </si>
  <si>
    <t>y+y_0 (A-1)</t>
  </si>
  <si>
    <t>Marginal Rate (Derivative)</t>
  </si>
  <si>
    <t>Effective Rate</t>
  </si>
  <si>
    <t xml:space="preserve">If Dx_real= 2 After x_real = 10 (i.e added 2 more coins at that point,) then Dy_v =   </t>
  </si>
  <si>
    <t xml:space="preserve">If Dx_v = 2 After x_v = 10(i.e added 2 more coins at that point,) then Dy_v =   </t>
  </si>
  <si>
    <t xml:space="preserve">If Dx = 2 AFTER x = 10 (i.e. I've added 2 more coins at that point), then Dy = </t>
  </si>
  <si>
    <t>Performaing a random swap for each case.</t>
  </si>
  <si>
    <t>x_reference</t>
  </si>
  <si>
    <t>y_reference</t>
  </si>
  <si>
    <t>x_virtual</t>
  </si>
  <si>
    <t>y_virtual</t>
  </si>
  <si>
    <t>x_real_amplified</t>
  </si>
  <si>
    <t>y_real_amplified</t>
  </si>
  <si>
    <t>x_0</t>
  </si>
  <si>
    <t>y_0</t>
  </si>
  <si>
    <t>A</t>
  </si>
  <si>
    <t>x_int</t>
  </si>
  <si>
    <t>y_int</t>
  </si>
  <si>
    <t>x_asym</t>
  </si>
  <si>
    <t>y_asym</t>
  </si>
  <si>
    <t>max(y_ref)</t>
  </si>
  <si>
    <t>max(x_ref)</t>
  </si>
  <si>
    <t>min(x_ref)</t>
  </si>
  <si>
    <t>min(y_ref)</t>
  </si>
  <si>
    <t>n_points</t>
  </si>
  <si>
    <t>n_intervals</t>
  </si>
  <si>
    <t>max(x_virtual)</t>
  </si>
  <si>
    <t>min(x_virtual)</t>
  </si>
  <si>
    <t>max(y_virtual)</t>
  </si>
  <si>
    <t>min(y_virtual)</t>
  </si>
  <si>
    <t>Ray_high</t>
  </si>
  <si>
    <t>ray_low</t>
  </si>
  <si>
    <t>trade_arrow_reference</t>
  </si>
  <si>
    <t>trade_arrow_virtual</t>
  </si>
  <si>
    <t>trade_arrow_real_amplified</t>
  </si>
  <si>
    <t>index</t>
  </si>
  <si>
    <t>max_index</t>
  </si>
  <si>
    <t>quotient</t>
  </si>
  <si>
    <t>difference</t>
  </si>
  <si>
    <t>y_real</t>
  </si>
  <si>
    <t>x_real</t>
  </si>
  <si>
    <t>y_ref</t>
  </si>
  <si>
    <t>x_ref</t>
  </si>
  <si>
    <t>P_low</t>
  </si>
  <si>
    <t>P_0</t>
  </si>
  <si>
    <t>P_high</t>
  </si>
  <si>
    <t>x_max</t>
  </si>
  <si>
    <t>x_min</t>
  </si>
  <si>
    <t>geometric</t>
  </si>
  <si>
    <t>arithemtic</t>
  </si>
  <si>
    <t>Reference curve graph window</t>
  </si>
  <si>
    <t>Index</t>
  </si>
  <si>
    <t>x_amplified</t>
  </si>
  <si>
    <t>y_amplified</t>
  </si>
  <si>
    <t>sh_x_int</t>
  </si>
  <si>
    <t>sh_y_int</t>
  </si>
  <si>
    <t xml:space="preserve">Index </t>
  </si>
  <si>
    <t>sqrt(P_high1)</t>
  </si>
  <si>
    <t>sqrt(P_low1)</t>
  </si>
  <si>
    <t>L</t>
  </si>
  <si>
    <t>sqrt(P_high2)</t>
  </si>
  <si>
    <t>sqrt(P_low2)</t>
  </si>
  <si>
    <t>x_v1</t>
  </si>
  <si>
    <t>y_v2</t>
  </si>
  <si>
    <t>y_v1</t>
  </si>
  <si>
    <t>x_ref1</t>
  </si>
  <si>
    <t>y_ref2</t>
  </si>
  <si>
    <t>x_amp1</t>
  </si>
  <si>
    <t>y_amp1</t>
  </si>
  <si>
    <t>x_v2</t>
  </si>
  <si>
    <t>x_ref2</t>
  </si>
  <si>
    <t>y_ref1</t>
  </si>
  <si>
    <t>x_amp2</t>
  </si>
  <si>
    <t>y_amp2</t>
  </si>
  <si>
    <t>x_real1</t>
  </si>
  <si>
    <t>y_real1</t>
  </si>
  <si>
    <t>x_real2</t>
  </si>
  <si>
    <t>y_real2</t>
  </si>
  <si>
    <t>x_min1</t>
  </si>
  <si>
    <t>x_max1</t>
  </si>
  <si>
    <t>x_min2</t>
  </si>
  <si>
    <t>x_max2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</si>
</sst>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3" borderId="14" applyNumberFormat="0" applyAlignment="0" applyProtection="0"/>
    <xf numFmtId="0" fontId="4" fillId="4" borderId="15" applyNumberFormat="0" applyAlignment="0" applyProtection="0"/>
    <xf numFmtId="0" fontId="2" fillId="5" borderId="16" applyNumberFormat="0" applyFont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5" fillId="0" borderId="0" xfId="4"/>
    <xf numFmtId="0" fontId="3" fillId="3" borderId="14" xfId="1"/>
    <xf numFmtId="0" fontId="4" fillId="4" borderId="15" xfId="2"/>
    <xf numFmtId="0" fontId="3" fillId="5" borderId="16" xfId="3" applyFont="1"/>
    <xf numFmtId="0" fontId="0" fillId="5" borderId="16" xfId="3" applyFont="1"/>
    <xf numFmtId="0" fontId="6" fillId="6" borderId="16" xfId="3" applyFont="1" applyFill="1"/>
    <xf numFmtId="0" fontId="7" fillId="6" borderId="16" xfId="3" applyFont="1" applyFill="1"/>
    <xf numFmtId="0" fontId="4" fillId="6" borderId="16" xfId="3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0" applyFont="1" applyFill="1"/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(2)'!$L$3:$L$13</c:f>
              <c:numCache>
                <c:formatCode>General</c:formatCode>
                <c:ptCount val="11"/>
                <c:pt idx="0">
                  <c:v>350</c:v>
                </c:pt>
                <c:pt idx="1">
                  <c:v>402.04442424896229</c:v>
                </c:pt>
                <c:pt idx="2">
                  <c:v>461.82776877051299</c:v>
                </c:pt>
                <c:pt idx="3">
                  <c:v>530.50079827863931</c:v>
                </c:pt>
                <c:pt idx="4">
                  <c:v>609.3853943072869</c:v>
                </c:pt>
                <c:pt idx="5">
                  <c:v>700</c:v>
                </c:pt>
                <c:pt idx="6">
                  <c:v>804.08884849792457</c:v>
                </c:pt>
                <c:pt idx="7">
                  <c:v>923.65553754102598</c:v>
                </c:pt>
                <c:pt idx="8">
                  <c:v>1061.0015965572786</c:v>
                </c:pt>
                <c:pt idx="9">
                  <c:v>1218.7707886145738</c:v>
                </c:pt>
                <c:pt idx="10">
                  <c:v>1400</c:v>
                </c:pt>
              </c:numCache>
            </c:numRef>
          </c:xVal>
          <c:yVal>
            <c:numRef>
              <c:f>'Sheet3 (2)'!$M$3:$M$13</c:f>
              <c:numCache>
                <c:formatCode>General</c:formatCode>
                <c:ptCount val="11"/>
                <c:pt idx="0">
                  <c:v>1284</c:v>
                </c:pt>
                <c:pt idx="1">
                  <c:v>1117.7869232722232</c:v>
                </c:pt>
                <c:pt idx="2">
                  <c:v>973.09003569967558</c:v>
                </c:pt>
                <c:pt idx="3">
                  <c:v>847.12407871619814</c:v>
                </c:pt>
                <c:pt idx="4">
                  <c:v>737.46434390809645</c:v>
                </c:pt>
                <c:pt idx="5">
                  <c:v>642</c:v>
                </c:pt>
                <c:pt idx="6">
                  <c:v>558.89346163611162</c:v>
                </c:pt>
                <c:pt idx="7">
                  <c:v>486.54501784983779</c:v>
                </c:pt>
                <c:pt idx="8">
                  <c:v>423.56203935809907</c:v>
                </c:pt>
                <c:pt idx="9">
                  <c:v>368.73217195404823</c:v>
                </c:pt>
                <c:pt idx="10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A-4596-BBC5-DBE61392EA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'Sheet3 (2)'!$L$16:$L$26</c:f>
              <c:numCache>
                <c:formatCode>General</c:formatCode>
                <c:ptCount val="11"/>
                <c:pt idx="0">
                  <c:v>175</c:v>
                </c:pt>
                <c:pt idx="1">
                  <c:v>201.02221212448114</c:v>
                </c:pt>
                <c:pt idx="2">
                  <c:v>230.91388438525649</c:v>
                </c:pt>
                <c:pt idx="3">
                  <c:v>265.25039913931965</c:v>
                </c:pt>
                <c:pt idx="4">
                  <c:v>304.69269715364345</c:v>
                </c:pt>
                <c:pt idx="5">
                  <c:v>350</c:v>
                </c:pt>
                <c:pt idx="6">
                  <c:v>402.04442424896229</c:v>
                </c:pt>
                <c:pt idx="7">
                  <c:v>461.82776877051299</c:v>
                </c:pt>
                <c:pt idx="8">
                  <c:v>530.50079827863931</c:v>
                </c:pt>
                <c:pt idx="9">
                  <c:v>609.3853943072869</c:v>
                </c:pt>
                <c:pt idx="10">
                  <c:v>700</c:v>
                </c:pt>
              </c:numCache>
            </c:numRef>
          </c:xVal>
          <c:yVal>
            <c:numRef>
              <c:f>'Sheet3 (2)'!$M$16:$M$26</c:f>
              <c:numCache>
                <c:formatCode>General</c:formatCode>
                <c:ptCount val="11"/>
                <c:pt idx="0">
                  <c:v>642</c:v>
                </c:pt>
                <c:pt idx="1">
                  <c:v>558.89346163611162</c:v>
                </c:pt>
                <c:pt idx="2">
                  <c:v>486.54501784983779</c:v>
                </c:pt>
                <c:pt idx="3">
                  <c:v>423.56203935809907</c:v>
                </c:pt>
                <c:pt idx="4">
                  <c:v>368.73217195404823</c:v>
                </c:pt>
                <c:pt idx="5">
                  <c:v>321</c:v>
                </c:pt>
                <c:pt idx="6">
                  <c:v>279.44673081805581</c:v>
                </c:pt>
                <c:pt idx="7">
                  <c:v>243.2725089249189</c:v>
                </c:pt>
                <c:pt idx="8">
                  <c:v>211.78101967904954</c:v>
                </c:pt>
                <c:pt idx="9">
                  <c:v>184.36608597702411</c:v>
                </c:pt>
                <c:pt idx="10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A-4596-BBC5-DBE61392EA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'Sheet3 (2)'!$L$29:$L$39</c:f>
              <c:numCache>
                <c:formatCode>General</c:formatCode>
                <c:ptCount val="11"/>
                <c:pt idx="0">
                  <c:v>0</c:v>
                </c:pt>
                <c:pt idx="1">
                  <c:v>52.044424248962287</c:v>
                </c:pt>
                <c:pt idx="2">
                  <c:v>111.82776877051299</c:v>
                </c:pt>
                <c:pt idx="3">
                  <c:v>180.50079827863931</c:v>
                </c:pt>
                <c:pt idx="4">
                  <c:v>259.3853943072869</c:v>
                </c:pt>
                <c:pt idx="5">
                  <c:v>350</c:v>
                </c:pt>
                <c:pt idx="6">
                  <c:v>454.08884849792457</c:v>
                </c:pt>
                <c:pt idx="7">
                  <c:v>573.65553754102598</c:v>
                </c:pt>
                <c:pt idx="8">
                  <c:v>711.00159655727862</c:v>
                </c:pt>
                <c:pt idx="9">
                  <c:v>868.7707886145738</c:v>
                </c:pt>
                <c:pt idx="10">
                  <c:v>1050</c:v>
                </c:pt>
              </c:numCache>
            </c:numRef>
          </c:xVal>
          <c:yVal>
            <c:numRef>
              <c:f>'Sheet3 (2)'!$M$29:$M$39</c:f>
              <c:numCache>
                <c:formatCode>General</c:formatCode>
                <c:ptCount val="11"/>
                <c:pt idx="0">
                  <c:v>963</c:v>
                </c:pt>
                <c:pt idx="1">
                  <c:v>796.78692327222325</c:v>
                </c:pt>
                <c:pt idx="2">
                  <c:v>652.09003569967558</c:v>
                </c:pt>
                <c:pt idx="3">
                  <c:v>526.12407871619814</c:v>
                </c:pt>
                <c:pt idx="4">
                  <c:v>416.46434390809645</c:v>
                </c:pt>
                <c:pt idx="5">
                  <c:v>321</c:v>
                </c:pt>
                <c:pt idx="6">
                  <c:v>237.89346163611162</c:v>
                </c:pt>
                <c:pt idx="7">
                  <c:v>165.54501784983779</c:v>
                </c:pt>
                <c:pt idx="8">
                  <c:v>102.56203935809907</c:v>
                </c:pt>
                <c:pt idx="9">
                  <c:v>47.732171954048226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A-4596-BBC5-DBE61392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36143"/>
        <c:axId val="944535183"/>
      </c:scatterChart>
      <c:valAx>
        <c:axId val="9445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35183"/>
        <c:crosses val="autoZero"/>
        <c:crossBetween val="midCat"/>
      </c:valAx>
      <c:valAx>
        <c:axId val="9445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3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Bonding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44896077179539E-2"/>
          <c:y val="0.10591341077085535"/>
          <c:w val="0.90585780662552318"/>
          <c:h val="0.787792088290969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Sheet3!$B$9:$B$79</c:f>
              <c:numCache>
                <c:formatCode>General</c:formatCode>
                <c:ptCount val="7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</c:numCache>
            </c:numRef>
          </c:xVal>
          <c:yVal>
            <c:numRef>
              <c:f>Sheet3!$C$9:$C$79</c:f>
              <c:numCache>
                <c:formatCode>General</c:formatCode>
                <c:ptCount val="71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0.5714285714285714</c:v>
                </c:pt>
                <c:pt idx="4">
                  <c:v>0.5</c:v>
                </c:pt>
                <c:pt idx="5">
                  <c:v>0.44444444444444442</c:v>
                </c:pt>
                <c:pt idx="6">
                  <c:v>0.4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0.30769230769230771</c:v>
                </c:pt>
                <c:pt idx="10">
                  <c:v>0.2857142857142857</c:v>
                </c:pt>
                <c:pt idx="11">
                  <c:v>0.26666666666666666</c:v>
                </c:pt>
                <c:pt idx="12">
                  <c:v>0.25</c:v>
                </c:pt>
                <c:pt idx="13">
                  <c:v>0.23529411764705882</c:v>
                </c:pt>
                <c:pt idx="14">
                  <c:v>0.22222222222222221</c:v>
                </c:pt>
                <c:pt idx="15">
                  <c:v>0.21052631578947367</c:v>
                </c:pt>
                <c:pt idx="16">
                  <c:v>0.2</c:v>
                </c:pt>
                <c:pt idx="17">
                  <c:v>0.19047619047619047</c:v>
                </c:pt>
                <c:pt idx="18">
                  <c:v>0.18181818181818182</c:v>
                </c:pt>
                <c:pt idx="19">
                  <c:v>0.17391304347826086</c:v>
                </c:pt>
                <c:pt idx="20">
                  <c:v>0.16666666666666666</c:v>
                </c:pt>
                <c:pt idx="21">
                  <c:v>0.16</c:v>
                </c:pt>
                <c:pt idx="22">
                  <c:v>0.15384615384615385</c:v>
                </c:pt>
                <c:pt idx="23">
                  <c:v>0.14814814814814814</c:v>
                </c:pt>
                <c:pt idx="24">
                  <c:v>0.14285714285714285</c:v>
                </c:pt>
                <c:pt idx="25">
                  <c:v>0.13793103448275862</c:v>
                </c:pt>
                <c:pt idx="26">
                  <c:v>0.13333333333333333</c:v>
                </c:pt>
                <c:pt idx="27">
                  <c:v>0.12903225806451613</c:v>
                </c:pt>
                <c:pt idx="28">
                  <c:v>0.125</c:v>
                </c:pt>
                <c:pt idx="29">
                  <c:v>0.12121212121212122</c:v>
                </c:pt>
                <c:pt idx="30">
                  <c:v>0.11764705882352941</c:v>
                </c:pt>
                <c:pt idx="31">
                  <c:v>0.11428571428571428</c:v>
                </c:pt>
                <c:pt idx="32">
                  <c:v>0.1111111111111111</c:v>
                </c:pt>
                <c:pt idx="33">
                  <c:v>0.10810810810810811</c:v>
                </c:pt>
                <c:pt idx="34">
                  <c:v>0.10526315789473684</c:v>
                </c:pt>
                <c:pt idx="35">
                  <c:v>0.10256410256410256</c:v>
                </c:pt>
                <c:pt idx="36">
                  <c:v>0.1</c:v>
                </c:pt>
                <c:pt idx="37">
                  <c:v>9.7560975609756101E-2</c:v>
                </c:pt>
                <c:pt idx="38">
                  <c:v>9.5238095238095233E-2</c:v>
                </c:pt>
                <c:pt idx="39">
                  <c:v>9.3023255813953487E-2</c:v>
                </c:pt>
                <c:pt idx="40">
                  <c:v>9.0909090909090912E-2</c:v>
                </c:pt>
                <c:pt idx="41">
                  <c:v>8.8888888888888892E-2</c:v>
                </c:pt>
                <c:pt idx="42">
                  <c:v>8.6956521739130432E-2</c:v>
                </c:pt>
                <c:pt idx="43">
                  <c:v>8.5106382978723402E-2</c:v>
                </c:pt>
                <c:pt idx="44">
                  <c:v>8.3333333333333329E-2</c:v>
                </c:pt>
                <c:pt idx="45">
                  <c:v>8.1632653061224483E-2</c:v>
                </c:pt>
                <c:pt idx="46">
                  <c:v>7.9999999999999988E-2</c:v>
                </c:pt>
                <c:pt idx="47">
                  <c:v>7.8431372549019593E-2</c:v>
                </c:pt>
                <c:pt idx="48">
                  <c:v>7.69230769230769E-2</c:v>
                </c:pt>
                <c:pt idx="49">
                  <c:v>7.5471698113207517E-2</c:v>
                </c:pt>
                <c:pt idx="50">
                  <c:v>7.4074074074074042E-2</c:v>
                </c:pt>
                <c:pt idx="51">
                  <c:v>7.2727272727272696E-2</c:v>
                </c:pt>
                <c:pt idx="52">
                  <c:v>7.1428571428571397E-2</c:v>
                </c:pt>
                <c:pt idx="53">
                  <c:v>7.0175438596491196E-2</c:v>
                </c:pt>
                <c:pt idx="54">
                  <c:v>6.8965517241379282E-2</c:v>
                </c:pt>
                <c:pt idx="55">
                  <c:v>6.7796610169491497E-2</c:v>
                </c:pt>
                <c:pt idx="56">
                  <c:v>6.6666666666666638E-2</c:v>
                </c:pt>
                <c:pt idx="57">
                  <c:v>6.5573770491803254E-2</c:v>
                </c:pt>
                <c:pt idx="58">
                  <c:v>6.4516129032258049E-2</c:v>
                </c:pt>
                <c:pt idx="59">
                  <c:v>6.3492063492063475E-2</c:v>
                </c:pt>
                <c:pt idx="60">
                  <c:v>6.2499999999999986E-2</c:v>
                </c:pt>
                <c:pt idx="61">
                  <c:v>6.1538461538461528E-2</c:v>
                </c:pt>
                <c:pt idx="62">
                  <c:v>6.0606060606060594E-2</c:v>
                </c:pt>
                <c:pt idx="63">
                  <c:v>5.9701492537313418E-2</c:v>
                </c:pt>
                <c:pt idx="64">
                  <c:v>5.8823529411764691E-2</c:v>
                </c:pt>
                <c:pt idx="65">
                  <c:v>5.797101449275361E-2</c:v>
                </c:pt>
                <c:pt idx="66">
                  <c:v>5.7142857142857127E-2</c:v>
                </c:pt>
                <c:pt idx="67">
                  <c:v>5.6338028169014072E-2</c:v>
                </c:pt>
                <c:pt idx="68">
                  <c:v>5.5555555555555546E-2</c:v>
                </c:pt>
                <c:pt idx="69">
                  <c:v>5.4794520547945195E-2</c:v>
                </c:pt>
                <c:pt idx="70">
                  <c:v>5.4054054054054043E-2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1-4ED4-A8E4-6D986E89529A}"/>
            </c:ext>
          </c:extLst>
        </c:ser>
        <c:ser>
          <c:idx val="1"/>
          <c:order val="1"/>
          <c:tx>
            <c:v>Amplified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Sheet3!$H$9:$H$79</c:f>
              <c:numCache>
                <c:formatCode>General</c:formatCode>
                <c:ptCount val="71"/>
                <c:pt idx="0">
                  <c:v>2.5</c:v>
                </c:pt>
                <c:pt idx="1">
                  <c:v>3.125</c:v>
                </c:pt>
                <c:pt idx="2">
                  <c:v>3.75</c:v>
                </c:pt>
                <c:pt idx="3">
                  <c:v>4.375</c:v>
                </c:pt>
                <c:pt idx="4">
                  <c:v>5</c:v>
                </c:pt>
                <c:pt idx="5">
                  <c:v>5.625</c:v>
                </c:pt>
                <c:pt idx="6">
                  <c:v>6.25</c:v>
                </c:pt>
                <c:pt idx="7">
                  <c:v>6.875</c:v>
                </c:pt>
                <c:pt idx="8">
                  <c:v>7.5</c:v>
                </c:pt>
                <c:pt idx="9">
                  <c:v>8.125</c:v>
                </c:pt>
                <c:pt idx="10">
                  <c:v>8.75</c:v>
                </c:pt>
                <c:pt idx="11">
                  <c:v>9.375</c:v>
                </c:pt>
                <c:pt idx="12">
                  <c:v>10</c:v>
                </c:pt>
                <c:pt idx="13">
                  <c:v>10.625</c:v>
                </c:pt>
                <c:pt idx="14">
                  <c:v>11.25</c:v>
                </c:pt>
                <c:pt idx="15">
                  <c:v>11.875</c:v>
                </c:pt>
                <c:pt idx="16">
                  <c:v>12.5</c:v>
                </c:pt>
                <c:pt idx="17">
                  <c:v>13.125</c:v>
                </c:pt>
                <c:pt idx="18">
                  <c:v>13.75</c:v>
                </c:pt>
                <c:pt idx="19">
                  <c:v>14.375</c:v>
                </c:pt>
                <c:pt idx="20">
                  <c:v>15</c:v>
                </c:pt>
                <c:pt idx="21">
                  <c:v>15.625</c:v>
                </c:pt>
                <c:pt idx="22">
                  <c:v>16.25</c:v>
                </c:pt>
                <c:pt idx="23">
                  <c:v>16.875</c:v>
                </c:pt>
                <c:pt idx="24">
                  <c:v>17.5</c:v>
                </c:pt>
                <c:pt idx="25">
                  <c:v>18.125</c:v>
                </c:pt>
                <c:pt idx="26">
                  <c:v>18.75</c:v>
                </c:pt>
                <c:pt idx="27">
                  <c:v>19.375</c:v>
                </c:pt>
                <c:pt idx="28">
                  <c:v>20</c:v>
                </c:pt>
                <c:pt idx="29">
                  <c:v>20.625</c:v>
                </c:pt>
                <c:pt idx="30">
                  <c:v>21.25</c:v>
                </c:pt>
                <c:pt idx="31">
                  <c:v>21.875</c:v>
                </c:pt>
                <c:pt idx="32">
                  <c:v>22.5</c:v>
                </c:pt>
                <c:pt idx="33">
                  <c:v>23.125</c:v>
                </c:pt>
                <c:pt idx="34">
                  <c:v>23.75</c:v>
                </c:pt>
                <c:pt idx="35">
                  <c:v>24.375</c:v>
                </c:pt>
                <c:pt idx="36">
                  <c:v>25</c:v>
                </c:pt>
                <c:pt idx="37">
                  <c:v>25.625</c:v>
                </c:pt>
                <c:pt idx="38">
                  <c:v>26.25</c:v>
                </c:pt>
                <c:pt idx="39">
                  <c:v>26.875</c:v>
                </c:pt>
                <c:pt idx="40">
                  <c:v>27.5</c:v>
                </c:pt>
                <c:pt idx="41">
                  <c:v>28.125</c:v>
                </c:pt>
                <c:pt idx="42">
                  <c:v>28.75</c:v>
                </c:pt>
                <c:pt idx="43">
                  <c:v>29.375</c:v>
                </c:pt>
                <c:pt idx="44">
                  <c:v>30</c:v>
                </c:pt>
                <c:pt idx="45">
                  <c:v>30.625</c:v>
                </c:pt>
                <c:pt idx="46">
                  <c:v>31.25</c:v>
                </c:pt>
                <c:pt idx="47">
                  <c:v>31.875</c:v>
                </c:pt>
                <c:pt idx="48">
                  <c:v>32.5</c:v>
                </c:pt>
                <c:pt idx="49">
                  <c:v>33.125</c:v>
                </c:pt>
                <c:pt idx="50">
                  <c:v>33.75</c:v>
                </c:pt>
                <c:pt idx="51">
                  <c:v>34.375</c:v>
                </c:pt>
                <c:pt idx="52">
                  <c:v>35</c:v>
                </c:pt>
                <c:pt idx="53">
                  <c:v>35.625</c:v>
                </c:pt>
                <c:pt idx="54">
                  <c:v>36.25</c:v>
                </c:pt>
                <c:pt idx="55">
                  <c:v>36.875</c:v>
                </c:pt>
                <c:pt idx="56">
                  <c:v>37.5</c:v>
                </c:pt>
                <c:pt idx="57">
                  <c:v>38.125</c:v>
                </c:pt>
                <c:pt idx="58">
                  <c:v>38.75</c:v>
                </c:pt>
                <c:pt idx="59">
                  <c:v>39.375</c:v>
                </c:pt>
                <c:pt idx="60">
                  <c:v>40</c:v>
                </c:pt>
                <c:pt idx="61">
                  <c:v>40.625</c:v>
                </c:pt>
                <c:pt idx="62">
                  <c:v>41.25</c:v>
                </c:pt>
                <c:pt idx="63">
                  <c:v>41.875</c:v>
                </c:pt>
                <c:pt idx="64">
                  <c:v>42.5</c:v>
                </c:pt>
                <c:pt idx="65">
                  <c:v>43.125</c:v>
                </c:pt>
                <c:pt idx="66">
                  <c:v>43.75</c:v>
                </c:pt>
                <c:pt idx="67">
                  <c:v>44.375</c:v>
                </c:pt>
                <c:pt idx="68">
                  <c:v>45</c:v>
                </c:pt>
                <c:pt idx="69">
                  <c:v>45.625</c:v>
                </c:pt>
                <c:pt idx="70">
                  <c:v>46.25</c:v>
                </c:pt>
              </c:numCache>
            </c:numRef>
          </c:xVal>
          <c:yVal>
            <c:numRef>
              <c:f>Sheet3!$I$9:$I$79</c:f>
              <c:numCache>
                <c:formatCode>General</c:formatCode>
                <c:ptCount val="71"/>
                <c:pt idx="0">
                  <c:v>2.5</c:v>
                </c:pt>
                <c:pt idx="1">
                  <c:v>2</c:v>
                </c:pt>
                <c:pt idx="2">
                  <c:v>1.6666666666666665</c:v>
                </c:pt>
                <c:pt idx="3">
                  <c:v>1.4285714285714286</c:v>
                </c:pt>
                <c:pt idx="4">
                  <c:v>1.25</c:v>
                </c:pt>
                <c:pt idx="5">
                  <c:v>1.1111111111111112</c:v>
                </c:pt>
                <c:pt idx="6">
                  <c:v>1</c:v>
                </c:pt>
                <c:pt idx="7">
                  <c:v>0.90909090909090917</c:v>
                </c:pt>
                <c:pt idx="8">
                  <c:v>0.83333333333333326</c:v>
                </c:pt>
                <c:pt idx="9">
                  <c:v>0.76923076923076927</c:v>
                </c:pt>
                <c:pt idx="10">
                  <c:v>0.7142857142857143</c:v>
                </c:pt>
                <c:pt idx="11">
                  <c:v>0.66666666666666663</c:v>
                </c:pt>
                <c:pt idx="12">
                  <c:v>0.625</c:v>
                </c:pt>
                <c:pt idx="13">
                  <c:v>0.58823529411764697</c:v>
                </c:pt>
                <c:pt idx="14">
                  <c:v>0.55555555555555558</c:v>
                </c:pt>
                <c:pt idx="15">
                  <c:v>0.52631578947368418</c:v>
                </c:pt>
                <c:pt idx="16">
                  <c:v>0.5</c:v>
                </c:pt>
                <c:pt idx="17">
                  <c:v>0.47619047619047616</c:v>
                </c:pt>
                <c:pt idx="18">
                  <c:v>0.45454545454545459</c:v>
                </c:pt>
                <c:pt idx="19">
                  <c:v>0.43478260869565216</c:v>
                </c:pt>
                <c:pt idx="20">
                  <c:v>0.41666666666666663</c:v>
                </c:pt>
                <c:pt idx="21">
                  <c:v>0.4</c:v>
                </c:pt>
                <c:pt idx="22">
                  <c:v>0.38461538461538464</c:v>
                </c:pt>
                <c:pt idx="23">
                  <c:v>0.37037037037037029</c:v>
                </c:pt>
                <c:pt idx="24">
                  <c:v>0.35714285714285715</c:v>
                </c:pt>
                <c:pt idx="25">
                  <c:v>0.34482758620689657</c:v>
                </c:pt>
                <c:pt idx="26">
                  <c:v>0.33333333333333331</c:v>
                </c:pt>
                <c:pt idx="27">
                  <c:v>0.32258064516129031</c:v>
                </c:pt>
                <c:pt idx="28">
                  <c:v>0.3125</c:v>
                </c:pt>
                <c:pt idx="29">
                  <c:v>0.30303030303030304</c:v>
                </c:pt>
                <c:pt idx="30">
                  <c:v>0.29411764705882348</c:v>
                </c:pt>
                <c:pt idx="31">
                  <c:v>0.2857142857142857</c:v>
                </c:pt>
                <c:pt idx="32">
                  <c:v>0.27777777777777779</c:v>
                </c:pt>
                <c:pt idx="33">
                  <c:v>0.27027027027027029</c:v>
                </c:pt>
                <c:pt idx="34">
                  <c:v>0.26315789473684209</c:v>
                </c:pt>
                <c:pt idx="35">
                  <c:v>0.25641025641025639</c:v>
                </c:pt>
                <c:pt idx="36">
                  <c:v>0.25</c:v>
                </c:pt>
                <c:pt idx="37">
                  <c:v>0.24390243902439024</c:v>
                </c:pt>
                <c:pt idx="38">
                  <c:v>0.23809523809523808</c:v>
                </c:pt>
                <c:pt idx="39">
                  <c:v>0.23255813953488372</c:v>
                </c:pt>
                <c:pt idx="40">
                  <c:v>0.22727272727272729</c:v>
                </c:pt>
                <c:pt idx="41">
                  <c:v>0.22222222222222221</c:v>
                </c:pt>
                <c:pt idx="42">
                  <c:v>0.21739130434782608</c:v>
                </c:pt>
                <c:pt idx="43">
                  <c:v>0.21276595744680851</c:v>
                </c:pt>
                <c:pt idx="44">
                  <c:v>0.20833333333333331</c:v>
                </c:pt>
                <c:pt idx="45">
                  <c:v>0.20408163265306123</c:v>
                </c:pt>
                <c:pt idx="46">
                  <c:v>0.19999999999999998</c:v>
                </c:pt>
                <c:pt idx="47">
                  <c:v>0.19607843137254899</c:v>
                </c:pt>
                <c:pt idx="48">
                  <c:v>0.19230769230769226</c:v>
                </c:pt>
                <c:pt idx="49">
                  <c:v>0.1886792452830188</c:v>
                </c:pt>
                <c:pt idx="50">
                  <c:v>0.18518518518518512</c:v>
                </c:pt>
                <c:pt idx="51">
                  <c:v>0.18181818181818174</c:v>
                </c:pt>
                <c:pt idx="52">
                  <c:v>0.17857142857142849</c:v>
                </c:pt>
                <c:pt idx="53">
                  <c:v>0.175438596491228</c:v>
                </c:pt>
                <c:pt idx="54">
                  <c:v>0.1724137931034482</c:v>
                </c:pt>
                <c:pt idx="55">
                  <c:v>0.16949152542372875</c:v>
                </c:pt>
                <c:pt idx="56">
                  <c:v>0.1666666666666666</c:v>
                </c:pt>
                <c:pt idx="57">
                  <c:v>0.16393442622950813</c:v>
                </c:pt>
                <c:pt idx="58">
                  <c:v>0.16129032258064513</c:v>
                </c:pt>
                <c:pt idx="59">
                  <c:v>0.15873015873015869</c:v>
                </c:pt>
                <c:pt idx="60">
                  <c:v>0.15624999999999994</c:v>
                </c:pt>
                <c:pt idx="61">
                  <c:v>0.1538461538461538</c:v>
                </c:pt>
                <c:pt idx="62">
                  <c:v>0.15151515151515149</c:v>
                </c:pt>
                <c:pt idx="63">
                  <c:v>0.14925373134328354</c:v>
                </c:pt>
                <c:pt idx="64">
                  <c:v>0.14705882352941171</c:v>
                </c:pt>
                <c:pt idx="65">
                  <c:v>0.14492753623188404</c:v>
                </c:pt>
                <c:pt idx="66">
                  <c:v>0.14285714285714282</c:v>
                </c:pt>
                <c:pt idx="67">
                  <c:v>0.14084507042253516</c:v>
                </c:pt>
                <c:pt idx="68">
                  <c:v>0.13888888888888887</c:v>
                </c:pt>
                <c:pt idx="69">
                  <c:v>0.13698630136986298</c:v>
                </c:pt>
                <c:pt idx="70">
                  <c:v>0.13513513513513511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D1-4ED4-A8E4-6D986E8952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Sheet3!$L$9:$L$79</c:f>
              <c:numCache>
                <c:formatCode>General</c:formatCode>
                <c:ptCount val="71"/>
                <c:pt idx="0">
                  <c:v>2.5</c:v>
                </c:pt>
                <c:pt idx="1">
                  <c:v>2.75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</c:v>
                </c:pt>
                <c:pt idx="13">
                  <c:v>5.75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</c:v>
                </c:pt>
                <c:pt idx="35">
                  <c:v>11.25</c:v>
                </c:pt>
                <c:pt idx="36">
                  <c:v>11.5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</c:v>
                </c:pt>
                <c:pt idx="50">
                  <c:v>15</c:v>
                </c:pt>
                <c:pt idx="51">
                  <c:v>15.25</c:v>
                </c:pt>
                <c:pt idx="52">
                  <c:v>15.5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</c:numCache>
            </c:numRef>
          </c:xVal>
          <c:yVal>
            <c:numRef>
              <c:f>Sheet3!$M$9:$M$79</c:f>
              <c:numCache>
                <c:formatCode>General</c:formatCode>
                <c:ptCount val="71"/>
                <c:pt idx="0">
                  <c:v>2.5</c:v>
                </c:pt>
                <c:pt idx="1">
                  <c:v>2.2999999999999998</c:v>
                </c:pt>
                <c:pt idx="2">
                  <c:v>2.1666666666666665</c:v>
                </c:pt>
                <c:pt idx="3">
                  <c:v>2.0714285714285712</c:v>
                </c:pt>
                <c:pt idx="4">
                  <c:v>2</c:v>
                </c:pt>
                <c:pt idx="5">
                  <c:v>1.9444444444444444</c:v>
                </c:pt>
                <c:pt idx="6">
                  <c:v>1.9</c:v>
                </c:pt>
                <c:pt idx="7">
                  <c:v>1.8636363636363638</c:v>
                </c:pt>
                <c:pt idx="8">
                  <c:v>1.8333333333333333</c:v>
                </c:pt>
                <c:pt idx="9">
                  <c:v>1.8076923076923077</c:v>
                </c:pt>
                <c:pt idx="10">
                  <c:v>1.7857142857142856</c:v>
                </c:pt>
                <c:pt idx="11">
                  <c:v>1.7666666666666666</c:v>
                </c:pt>
                <c:pt idx="12">
                  <c:v>1.75</c:v>
                </c:pt>
                <c:pt idx="13">
                  <c:v>1.7352941176470589</c:v>
                </c:pt>
                <c:pt idx="14">
                  <c:v>1.7222222222222223</c:v>
                </c:pt>
                <c:pt idx="15">
                  <c:v>1.7105263157894737</c:v>
                </c:pt>
                <c:pt idx="16">
                  <c:v>1.7</c:v>
                </c:pt>
                <c:pt idx="17">
                  <c:v>1.6904761904761905</c:v>
                </c:pt>
                <c:pt idx="18">
                  <c:v>1.6818181818181819</c:v>
                </c:pt>
                <c:pt idx="19">
                  <c:v>1.6739130434782608</c:v>
                </c:pt>
                <c:pt idx="20">
                  <c:v>1.6666666666666667</c:v>
                </c:pt>
                <c:pt idx="21">
                  <c:v>1.66</c:v>
                </c:pt>
                <c:pt idx="22">
                  <c:v>1.6538461538461537</c:v>
                </c:pt>
                <c:pt idx="23">
                  <c:v>1.6481481481481481</c:v>
                </c:pt>
                <c:pt idx="24">
                  <c:v>1.6428571428571428</c:v>
                </c:pt>
                <c:pt idx="25">
                  <c:v>1.6379310344827587</c:v>
                </c:pt>
                <c:pt idx="26">
                  <c:v>1.6333333333333333</c:v>
                </c:pt>
                <c:pt idx="27">
                  <c:v>1.629032258064516</c:v>
                </c:pt>
                <c:pt idx="28">
                  <c:v>1.625</c:v>
                </c:pt>
                <c:pt idx="29">
                  <c:v>1.6212121212121211</c:v>
                </c:pt>
                <c:pt idx="30">
                  <c:v>1.6176470588235294</c:v>
                </c:pt>
                <c:pt idx="31">
                  <c:v>1.6142857142857143</c:v>
                </c:pt>
                <c:pt idx="32">
                  <c:v>1.6111111111111112</c:v>
                </c:pt>
                <c:pt idx="33">
                  <c:v>1.6081081081081081</c:v>
                </c:pt>
                <c:pt idx="34">
                  <c:v>1.6052631578947367</c:v>
                </c:pt>
                <c:pt idx="35">
                  <c:v>1.6025641025641026</c:v>
                </c:pt>
                <c:pt idx="36">
                  <c:v>1.6</c:v>
                </c:pt>
                <c:pt idx="37">
                  <c:v>1.5975609756097562</c:v>
                </c:pt>
                <c:pt idx="38">
                  <c:v>1.5952380952380953</c:v>
                </c:pt>
                <c:pt idx="39">
                  <c:v>1.5930232558139534</c:v>
                </c:pt>
                <c:pt idx="40">
                  <c:v>1.5909090909090908</c:v>
                </c:pt>
                <c:pt idx="41">
                  <c:v>1.5888888888888888</c:v>
                </c:pt>
                <c:pt idx="42">
                  <c:v>1.5869565217391304</c:v>
                </c:pt>
                <c:pt idx="43">
                  <c:v>1.5851063829787233</c:v>
                </c:pt>
                <c:pt idx="44">
                  <c:v>1.5833333333333333</c:v>
                </c:pt>
                <c:pt idx="45">
                  <c:v>1.5816326530612246</c:v>
                </c:pt>
                <c:pt idx="46">
                  <c:v>1.58</c:v>
                </c:pt>
                <c:pt idx="47">
                  <c:v>1.5784313725490196</c:v>
                </c:pt>
                <c:pt idx="48">
                  <c:v>1.5769230769230769</c:v>
                </c:pt>
                <c:pt idx="49">
                  <c:v>1.5754716981132075</c:v>
                </c:pt>
                <c:pt idx="50">
                  <c:v>1.574074074074074</c:v>
                </c:pt>
                <c:pt idx="51">
                  <c:v>1.5727272727272728</c:v>
                </c:pt>
                <c:pt idx="52">
                  <c:v>1.5714285714285714</c:v>
                </c:pt>
                <c:pt idx="53">
                  <c:v>1.5701754385964912</c:v>
                </c:pt>
                <c:pt idx="54">
                  <c:v>1.5689655172413792</c:v>
                </c:pt>
                <c:pt idx="55">
                  <c:v>1.5677966101694916</c:v>
                </c:pt>
                <c:pt idx="56">
                  <c:v>1.5666666666666667</c:v>
                </c:pt>
                <c:pt idx="57">
                  <c:v>1.5655737704918034</c:v>
                </c:pt>
                <c:pt idx="58">
                  <c:v>1.564516129032258</c:v>
                </c:pt>
                <c:pt idx="59">
                  <c:v>1.5634920634920635</c:v>
                </c:pt>
                <c:pt idx="60">
                  <c:v>1.5625</c:v>
                </c:pt>
                <c:pt idx="61">
                  <c:v>1.5615384615384615</c:v>
                </c:pt>
                <c:pt idx="62">
                  <c:v>1.5606060606060606</c:v>
                </c:pt>
                <c:pt idx="63">
                  <c:v>1.5597014925373134</c:v>
                </c:pt>
                <c:pt idx="64">
                  <c:v>1.5588235294117647</c:v>
                </c:pt>
                <c:pt idx="65">
                  <c:v>1.5579710144927537</c:v>
                </c:pt>
                <c:pt idx="66">
                  <c:v>1.5571428571428572</c:v>
                </c:pt>
                <c:pt idx="67">
                  <c:v>1.556338028169014</c:v>
                </c:pt>
                <c:pt idx="68">
                  <c:v>1.5555555555555556</c:v>
                </c:pt>
                <c:pt idx="69">
                  <c:v>1.5547945205479452</c:v>
                </c:pt>
                <c:pt idx="70">
                  <c:v>1.5540540540540539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E-4F51-95D8-C4640ED2A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44912"/>
        <c:axId val="1588446352"/>
      </c:scatterChart>
      <c:valAx>
        <c:axId val="15884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46352"/>
        <c:crosses val="autoZero"/>
        <c:crossBetween val="midCat"/>
      </c:valAx>
      <c:valAx>
        <c:axId val="15884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Curve</a:t>
            </a:r>
            <a:endParaRPr lang="en-IN"/>
          </a:p>
        </c:rich>
      </c:tx>
      <c:layout>
        <c:manualLayout>
          <c:xMode val="edge"/>
          <c:yMode val="edge"/>
          <c:x val="0.42161319073083781"/>
          <c:y val="2.1106586767433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Sheet3!$B$9:$B$79</c:f>
              <c:numCache>
                <c:formatCode>General</c:formatCode>
                <c:ptCount val="7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</c:numCache>
            </c:numRef>
          </c:xVal>
          <c:yVal>
            <c:numRef>
              <c:f>Sheet3!$G$10:$G$79</c:f>
              <c:numCache>
                <c:formatCode>General</c:formatCode>
                <c:ptCount val="70"/>
                <c:pt idx="0">
                  <c:v>-0.64</c:v>
                </c:pt>
                <c:pt idx="1">
                  <c:v>-0.44444444444444442</c:v>
                </c:pt>
                <c:pt idx="2">
                  <c:v>-0.32653061224489793</c:v>
                </c:pt>
                <c:pt idx="3">
                  <c:v>-0.25</c:v>
                </c:pt>
                <c:pt idx="4">
                  <c:v>-0.19753086419753085</c:v>
                </c:pt>
                <c:pt idx="5">
                  <c:v>-0.16</c:v>
                </c:pt>
                <c:pt idx="6">
                  <c:v>-0.13223140495867769</c:v>
                </c:pt>
                <c:pt idx="7">
                  <c:v>-0.1111111111111111</c:v>
                </c:pt>
                <c:pt idx="8">
                  <c:v>-9.4674556213017763E-2</c:v>
                </c:pt>
                <c:pt idx="9">
                  <c:v>-8.1632653061224483E-2</c:v>
                </c:pt>
                <c:pt idx="10">
                  <c:v>-7.1111111111111111E-2</c:v>
                </c:pt>
                <c:pt idx="11">
                  <c:v>-6.25E-2</c:v>
                </c:pt>
                <c:pt idx="12">
                  <c:v>-5.536332179930796E-2</c:v>
                </c:pt>
                <c:pt idx="13">
                  <c:v>-4.9382716049382713E-2</c:v>
                </c:pt>
                <c:pt idx="14">
                  <c:v>-4.4321329639889197E-2</c:v>
                </c:pt>
                <c:pt idx="15">
                  <c:v>-0.04</c:v>
                </c:pt>
                <c:pt idx="16">
                  <c:v>-3.6281179138321996E-2</c:v>
                </c:pt>
                <c:pt idx="17">
                  <c:v>-3.3057851239669422E-2</c:v>
                </c:pt>
                <c:pt idx="18">
                  <c:v>-3.0245746691871456E-2</c:v>
                </c:pt>
                <c:pt idx="19">
                  <c:v>-2.7777777777777776E-2</c:v>
                </c:pt>
                <c:pt idx="20">
                  <c:v>-2.5600000000000001E-2</c:v>
                </c:pt>
                <c:pt idx="21">
                  <c:v>-2.3668639053254441E-2</c:v>
                </c:pt>
                <c:pt idx="22">
                  <c:v>-2.194787379972565E-2</c:v>
                </c:pt>
                <c:pt idx="23">
                  <c:v>-2.0408163265306121E-2</c:v>
                </c:pt>
                <c:pt idx="24">
                  <c:v>-1.9024970273483946E-2</c:v>
                </c:pt>
                <c:pt idx="25">
                  <c:v>-1.7777777777777778E-2</c:v>
                </c:pt>
                <c:pt idx="26">
                  <c:v>-1.6649323621227886E-2</c:v>
                </c:pt>
                <c:pt idx="27">
                  <c:v>-1.5625E-2</c:v>
                </c:pt>
                <c:pt idx="28">
                  <c:v>-1.4692378328741965E-2</c:v>
                </c:pt>
                <c:pt idx="29">
                  <c:v>-1.384083044982699E-2</c:v>
                </c:pt>
                <c:pt idx="30">
                  <c:v>-1.3061224489795917E-2</c:v>
                </c:pt>
                <c:pt idx="31">
                  <c:v>-1.2345679012345678E-2</c:v>
                </c:pt>
                <c:pt idx="32">
                  <c:v>-1.168736303871439E-2</c:v>
                </c:pt>
                <c:pt idx="33">
                  <c:v>-1.1080332409972299E-2</c:v>
                </c:pt>
                <c:pt idx="34">
                  <c:v>-1.0519395134779749E-2</c:v>
                </c:pt>
                <c:pt idx="35">
                  <c:v>-0.01</c:v>
                </c:pt>
                <c:pt idx="36">
                  <c:v>-9.5181439619274246E-3</c:v>
                </c:pt>
                <c:pt idx="37">
                  <c:v>-9.0702947845804991E-3</c:v>
                </c:pt>
                <c:pt idx="38">
                  <c:v>-8.6533261222282321E-3</c:v>
                </c:pt>
                <c:pt idx="39">
                  <c:v>-8.2644628099173556E-3</c:v>
                </c:pt>
                <c:pt idx="40">
                  <c:v>-7.9012345679012348E-3</c:v>
                </c:pt>
                <c:pt idx="41">
                  <c:v>-7.5614366729678641E-3</c:v>
                </c:pt>
                <c:pt idx="42">
                  <c:v>-7.2430964237211407E-3</c:v>
                </c:pt>
                <c:pt idx="43">
                  <c:v>-6.9444444444444441E-3</c:v>
                </c:pt>
                <c:pt idx="44">
                  <c:v>-6.6638900458142435E-3</c:v>
                </c:pt>
                <c:pt idx="45">
                  <c:v>-6.3999999999999994E-3</c:v>
                </c:pt>
                <c:pt idx="46">
                  <c:v>-6.1514801999231049E-3</c:v>
                </c:pt>
                <c:pt idx="47">
                  <c:v>-5.9171597633136076E-3</c:v>
                </c:pt>
                <c:pt idx="48">
                  <c:v>-5.6959772160911333E-3</c:v>
                </c:pt>
                <c:pt idx="49">
                  <c:v>-5.4869684499314108E-3</c:v>
                </c:pt>
                <c:pt idx="50">
                  <c:v>-5.2892561983471052E-3</c:v>
                </c:pt>
                <c:pt idx="51">
                  <c:v>-5.1020408163265285E-3</c:v>
                </c:pt>
                <c:pt idx="52">
                  <c:v>-4.9245921822099088E-3</c:v>
                </c:pt>
                <c:pt idx="53">
                  <c:v>-4.7562425683709848E-3</c:v>
                </c:pt>
                <c:pt idx="54">
                  <c:v>-4.5963803504740003E-3</c:v>
                </c:pt>
                <c:pt idx="55">
                  <c:v>-4.4444444444444427E-3</c:v>
                </c:pt>
                <c:pt idx="56">
                  <c:v>-4.2999193765116892E-3</c:v>
                </c:pt>
                <c:pt idx="57">
                  <c:v>-4.1623309053069706E-3</c:v>
                </c:pt>
                <c:pt idx="58">
                  <c:v>-4.0312421264802204E-3</c:v>
                </c:pt>
                <c:pt idx="59">
                  <c:v>-3.9062499999999991E-3</c:v>
                </c:pt>
                <c:pt idx="60">
                  <c:v>-3.7869822485207096E-3</c:v>
                </c:pt>
                <c:pt idx="61">
                  <c:v>-3.6730945821854904E-3</c:v>
                </c:pt>
                <c:pt idx="62">
                  <c:v>-3.5642682111828908E-3</c:v>
                </c:pt>
                <c:pt idx="63">
                  <c:v>-3.4602076124567466E-3</c:v>
                </c:pt>
                <c:pt idx="64">
                  <c:v>-3.36063852131905E-3</c:v>
                </c:pt>
                <c:pt idx="65">
                  <c:v>-3.2653061224489788E-3</c:v>
                </c:pt>
                <c:pt idx="66">
                  <c:v>-3.1739734179726236E-3</c:v>
                </c:pt>
                <c:pt idx="67">
                  <c:v>-3.0864197530864191E-3</c:v>
                </c:pt>
                <c:pt idx="68">
                  <c:v>-3.0024394820791886E-3</c:v>
                </c:pt>
                <c:pt idx="69">
                  <c:v>-2.9218407596785971E-3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2-497E-BDD0-9EE4A97595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Sheet3!$H$9:$H$79</c:f>
              <c:numCache>
                <c:formatCode>General</c:formatCode>
                <c:ptCount val="71"/>
                <c:pt idx="0">
                  <c:v>2.5</c:v>
                </c:pt>
                <c:pt idx="1">
                  <c:v>3.125</c:v>
                </c:pt>
                <c:pt idx="2">
                  <c:v>3.75</c:v>
                </c:pt>
                <c:pt idx="3">
                  <c:v>4.375</c:v>
                </c:pt>
                <c:pt idx="4">
                  <c:v>5</c:v>
                </c:pt>
                <c:pt idx="5">
                  <c:v>5.625</c:v>
                </c:pt>
                <c:pt idx="6">
                  <c:v>6.25</c:v>
                </c:pt>
                <c:pt idx="7">
                  <c:v>6.875</c:v>
                </c:pt>
                <c:pt idx="8">
                  <c:v>7.5</c:v>
                </c:pt>
                <c:pt idx="9">
                  <c:v>8.125</c:v>
                </c:pt>
                <c:pt idx="10">
                  <c:v>8.75</c:v>
                </c:pt>
                <c:pt idx="11">
                  <c:v>9.375</c:v>
                </c:pt>
                <c:pt idx="12">
                  <c:v>10</c:v>
                </c:pt>
                <c:pt idx="13">
                  <c:v>10.625</c:v>
                </c:pt>
                <c:pt idx="14">
                  <c:v>11.25</c:v>
                </c:pt>
                <c:pt idx="15">
                  <c:v>11.875</c:v>
                </c:pt>
                <c:pt idx="16">
                  <c:v>12.5</c:v>
                </c:pt>
                <c:pt idx="17">
                  <c:v>13.125</c:v>
                </c:pt>
                <c:pt idx="18">
                  <c:v>13.75</c:v>
                </c:pt>
                <c:pt idx="19">
                  <c:v>14.375</c:v>
                </c:pt>
                <c:pt idx="20">
                  <c:v>15</c:v>
                </c:pt>
                <c:pt idx="21">
                  <c:v>15.625</c:v>
                </c:pt>
                <c:pt idx="22">
                  <c:v>16.25</c:v>
                </c:pt>
                <c:pt idx="23">
                  <c:v>16.875</c:v>
                </c:pt>
                <c:pt idx="24">
                  <c:v>17.5</c:v>
                </c:pt>
                <c:pt idx="25">
                  <c:v>18.125</c:v>
                </c:pt>
                <c:pt idx="26">
                  <c:v>18.75</c:v>
                </c:pt>
                <c:pt idx="27">
                  <c:v>19.375</c:v>
                </c:pt>
                <c:pt idx="28">
                  <c:v>20</c:v>
                </c:pt>
                <c:pt idx="29">
                  <c:v>20.625</c:v>
                </c:pt>
                <c:pt idx="30">
                  <c:v>21.25</c:v>
                </c:pt>
                <c:pt idx="31">
                  <c:v>21.875</c:v>
                </c:pt>
                <c:pt idx="32">
                  <c:v>22.5</c:v>
                </c:pt>
                <c:pt idx="33">
                  <c:v>23.125</c:v>
                </c:pt>
                <c:pt idx="34">
                  <c:v>23.75</c:v>
                </c:pt>
                <c:pt idx="35">
                  <c:v>24.375</c:v>
                </c:pt>
                <c:pt idx="36">
                  <c:v>25</c:v>
                </c:pt>
                <c:pt idx="37">
                  <c:v>25.625</c:v>
                </c:pt>
                <c:pt idx="38">
                  <c:v>26.25</c:v>
                </c:pt>
                <c:pt idx="39">
                  <c:v>26.875</c:v>
                </c:pt>
                <c:pt idx="40">
                  <c:v>27.5</c:v>
                </c:pt>
                <c:pt idx="41">
                  <c:v>28.125</c:v>
                </c:pt>
                <c:pt idx="42">
                  <c:v>28.75</c:v>
                </c:pt>
                <c:pt idx="43">
                  <c:v>29.375</c:v>
                </c:pt>
                <c:pt idx="44">
                  <c:v>30</c:v>
                </c:pt>
                <c:pt idx="45">
                  <c:v>30.625</c:v>
                </c:pt>
                <c:pt idx="46">
                  <c:v>31.25</c:v>
                </c:pt>
                <c:pt idx="47">
                  <c:v>31.875</c:v>
                </c:pt>
                <c:pt idx="48">
                  <c:v>32.5</c:v>
                </c:pt>
                <c:pt idx="49">
                  <c:v>33.125</c:v>
                </c:pt>
                <c:pt idx="50">
                  <c:v>33.75</c:v>
                </c:pt>
                <c:pt idx="51">
                  <c:v>34.375</c:v>
                </c:pt>
                <c:pt idx="52">
                  <c:v>35</c:v>
                </c:pt>
                <c:pt idx="53">
                  <c:v>35.625</c:v>
                </c:pt>
                <c:pt idx="54">
                  <c:v>36.25</c:v>
                </c:pt>
                <c:pt idx="55">
                  <c:v>36.875</c:v>
                </c:pt>
                <c:pt idx="56">
                  <c:v>37.5</c:v>
                </c:pt>
                <c:pt idx="57">
                  <c:v>38.125</c:v>
                </c:pt>
                <c:pt idx="58">
                  <c:v>38.75</c:v>
                </c:pt>
                <c:pt idx="59">
                  <c:v>39.375</c:v>
                </c:pt>
                <c:pt idx="60">
                  <c:v>40</c:v>
                </c:pt>
                <c:pt idx="61">
                  <c:v>40.625</c:v>
                </c:pt>
                <c:pt idx="62">
                  <c:v>41.25</c:v>
                </c:pt>
                <c:pt idx="63">
                  <c:v>41.875</c:v>
                </c:pt>
                <c:pt idx="64">
                  <c:v>42.5</c:v>
                </c:pt>
                <c:pt idx="65">
                  <c:v>43.125</c:v>
                </c:pt>
                <c:pt idx="66">
                  <c:v>43.75</c:v>
                </c:pt>
                <c:pt idx="67">
                  <c:v>44.375</c:v>
                </c:pt>
                <c:pt idx="68">
                  <c:v>45</c:v>
                </c:pt>
                <c:pt idx="69">
                  <c:v>45.625</c:v>
                </c:pt>
                <c:pt idx="70">
                  <c:v>46.25</c:v>
                </c:pt>
              </c:numCache>
            </c:numRef>
          </c:xVal>
          <c:yVal>
            <c:numRef>
              <c:f>Sheet3!$K$10:$K$79</c:f>
              <c:numCache>
                <c:formatCode>General</c:formatCode>
                <c:ptCount val="70"/>
                <c:pt idx="0">
                  <c:v>-0.64</c:v>
                </c:pt>
                <c:pt idx="1">
                  <c:v>-0.44444444444444442</c:v>
                </c:pt>
                <c:pt idx="2">
                  <c:v>-0.32653061224489799</c:v>
                </c:pt>
                <c:pt idx="3">
                  <c:v>-0.25</c:v>
                </c:pt>
                <c:pt idx="4">
                  <c:v>-0.19753086419753088</c:v>
                </c:pt>
                <c:pt idx="5">
                  <c:v>-0.16</c:v>
                </c:pt>
                <c:pt idx="6">
                  <c:v>-0.13223140495867769</c:v>
                </c:pt>
                <c:pt idx="7">
                  <c:v>-0.1111111111111111</c:v>
                </c:pt>
                <c:pt idx="8">
                  <c:v>-9.4674556213017763E-2</c:v>
                </c:pt>
                <c:pt idx="9">
                  <c:v>-8.1632653061224497E-2</c:v>
                </c:pt>
                <c:pt idx="10">
                  <c:v>-7.1111111111111111E-2</c:v>
                </c:pt>
                <c:pt idx="11">
                  <c:v>-6.25E-2</c:v>
                </c:pt>
                <c:pt idx="12">
                  <c:v>-5.5363321799307953E-2</c:v>
                </c:pt>
                <c:pt idx="13">
                  <c:v>-4.938271604938272E-2</c:v>
                </c:pt>
                <c:pt idx="14">
                  <c:v>-4.4321329639889197E-2</c:v>
                </c:pt>
                <c:pt idx="15">
                  <c:v>-0.04</c:v>
                </c:pt>
                <c:pt idx="16">
                  <c:v>-3.6281179138321996E-2</c:v>
                </c:pt>
                <c:pt idx="17">
                  <c:v>-3.3057851239669422E-2</c:v>
                </c:pt>
                <c:pt idx="18">
                  <c:v>-3.0245746691871456E-2</c:v>
                </c:pt>
                <c:pt idx="19">
                  <c:v>-2.7777777777777776E-2</c:v>
                </c:pt>
                <c:pt idx="20">
                  <c:v>-2.5600000000000001E-2</c:v>
                </c:pt>
                <c:pt idx="21">
                  <c:v>-2.3668639053254441E-2</c:v>
                </c:pt>
                <c:pt idx="22">
                  <c:v>-2.1947873799725647E-2</c:v>
                </c:pt>
                <c:pt idx="23">
                  <c:v>-2.0408163265306124E-2</c:v>
                </c:pt>
                <c:pt idx="24">
                  <c:v>-1.9024970273483949E-2</c:v>
                </c:pt>
                <c:pt idx="25">
                  <c:v>-1.7777777777777778E-2</c:v>
                </c:pt>
                <c:pt idx="26">
                  <c:v>-1.6649323621227886E-2</c:v>
                </c:pt>
                <c:pt idx="27">
                  <c:v>-1.5625E-2</c:v>
                </c:pt>
                <c:pt idx="28">
                  <c:v>-1.4692378328741965E-2</c:v>
                </c:pt>
                <c:pt idx="29">
                  <c:v>-1.3840830449826988E-2</c:v>
                </c:pt>
                <c:pt idx="30">
                  <c:v>-1.3061224489795917E-2</c:v>
                </c:pt>
                <c:pt idx="31">
                  <c:v>-1.234567901234568E-2</c:v>
                </c:pt>
                <c:pt idx="32">
                  <c:v>-1.168736303871439E-2</c:v>
                </c:pt>
                <c:pt idx="33">
                  <c:v>-1.1080332409972299E-2</c:v>
                </c:pt>
                <c:pt idx="34">
                  <c:v>-1.0519395134779749E-2</c:v>
                </c:pt>
                <c:pt idx="35">
                  <c:v>-0.01</c:v>
                </c:pt>
                <c:pt idx="36">
                  <c:v>-9.5181439619274246E-3</c:v>
                </c:pt>
                <c:pt idx="37">
                  <c:v>-9.0702947845804991E-3</c:v>
                </c:pt>
                <c:pt idx="38">
                  <c:v>-8.6533261222282321E-3</c:v>
                </c:pt>
                <c:pt idx="39">
                  <c:v>-8.2644628099173556E-3</c:v>
                </c:pt>
                <c:pt idx="40">
                  <c:v>-7.9012345679012348E-3</c:v>
                </c:pt>
                <c:pt idx="41">
                  <c:v>-7.5614366729678641E-3</c:v>
                </c:pt>
                <c:pt idx="42">
                  <c:v>-7.2430964237211407E-3</c:v>
                </c:pt>
                <c:pt idx="43">
                  <c:v>-6.9444444444444441E-3</c:v>
                </c:pt>
                <c:pt idx="44">
                  <c:v>-6.6638900458142443E-3</c:v>
                </c:pt>
                <c:pt idx="45">
                  <c:v>-6.3999999999999994E-3</c:v>
                </c:pt>
                <c:pt idx="46">
                  <c:v>-6.1514801999231058E-3</c:v>
                </c:pt>
                <c:pt idx="47">
                  <c:v>-5.9171597633136085E-3</c:v>
                </c:pt>
                <c:pt idx="48">
                  <c:v>-5.6959772160911333E-3</c:v>
                </c:pt>
                <c:pt idx="49">
                  <c:v>-5.4869684499314108E-3</c:v>
                </c:pt>
                <c:pt idx="50">
                  <c:v>-5.2892561983471052E-3</c:v>
                </c:pt>
                <c:pt idx="51">
                  <c:v>-5.1020408163265285E-3</c:v>
                </c:pt>
                <c:pt idx="52">
                  <c:v>-4.9245921822099088E-3</c:v>
                </c:pt>
                <c:pt idx="53">
                  <c:v>-4.7562425683709848E-3</c:v>
                </c:pt>
                <c:pt idx="54">
                  <c:v>-4.5963803504740003E-3</c:v>
                </c:pt>
                <c:pt idx="55">
                  <c:v>-4.4444444444444427E-3</c:v>
                </c:pt>
                <c:pt idx="56">
                  <c:v>-4.2999193765116883E-3</c:v>
                </c:pt>
                <c:pt idx="57">
                  <c:v>-4.1623309053069714E-3</c:v>
                </c:pt>
                <c:pt idx="58">
                  <c:v>-4.0312421264802204E-3</c:v>
                </c:pt>
                <c:pt idx="59">
                  <c:v>-3.9062499999999987E-3</c:v>
                </c:pt>
                <c:pt idx="60">
                  <c:v>-3.7869822485207087E-3</c:v>
                </c:pt>
                <c:pt idx="61">
                  <c:v>-3.6730945821854908E-3</c:v>
                </c:pt>
                <c:pt idx="62">
                  <c:v>-3.5642682111828904E-3</c:v>
                </c:pt>
                <c:pt idx="63">
                  <c:v>-3.4602076124567462E-3</c:v>
                </c:pt>
                <c:pt idx="64">
                  <c:v>-3.36063852131905E-3</c:v>
                </c:pt>
                <c:pt idx="65">
                  <c:v>-3.2653061224489788E-3</c:v>
                </c:pt>
                <c:pt idx="66">
                  <c:v>-3.1739734179726232E-3</c:v>
                </c:pt>
                <c:pt idx="67">
                  <c:v>-3.0864197530864191E-3</c:v>
                </c:pt>
                <c:pt idx="68">
                  <c:v>-3.0024394820791886E-3</c:v>
                </c:pt>
                <c:pt idx="69">
                  <c:v>-2.9218407596785971E-3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2-497E-BDD0-9EE4A97595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Sheet3!$L$9:$L$79</c:f>
              <c:numCache>
                <c:formatCode>General</c:formatCode>
                <c:ptCount val="71"/>
                <c:pt idx="0">
                  <c:v>2.5</c:v>
                </c:pt>
                <c:pt idx="1">
                  <c:v>2.75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</c:v>
                </c:pt>
                <c:pt idx="13">
                  <c:v>5.75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</c:v>
                </c:pt>
                <c:pt idx="35">
                  <c:v>11.25</c:v>
                </c:pt>
                <c:pt idx="36">
                  <c:v>11.5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</c:v>
                </c:pt>
                <c:pt idx="50">
                  <c:v>15</c:v>
                </c:pt>
                <c:pt idx="51">
                  <c:v>15.25</c:v>
                </c:pt>
                <c:pt idx="52">
                  <c:v>15.5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</c:numCache>
            </c:numRef>
          </c:xVal>
          <c:yVal>
            <c:numRef>
              <c:f>Sheet3!$O$9:$O$79</c:f>
              <c:numCache>
                <c:formatCode>General</c:formatCode>
                <c:ptCount val="71"/>
                <c:pt idx="0">
                  <c:v>-1</c:v>
                </c:pt>
                <c:pt idx="1">
                  <c:v>-0.83636363636363631</c:v>
                </c:pt>
                <c:pt idx="2">
                  <c:v>-0.72222222222222221</c:v>
                </c:pt>
                <c:pt idx="3">
                  <c:v>-0.63736263736263732</c:v>
                </c:pt>
                <c:pt idx="4">
                  <c:v>-0.5714285714285714</c:v>
                </c:pt>
                <c:pt idx="5">
                  <c:v>-0.51851851851851849</c:v>
                </c:pt>
                <c:pt idx="6">
                  <c:v>-0.47499999999999998</c:v>
                </c:pt>
                <c:pt idx="7">
                  <c:v>-0.43850267379679148</c:v>
                </c:pt>
                <c:pt idx="8">
                  <c:v>-0.40740740740740738</c:v>
                </c:pt>
                <c:pt idx="9">
                  <c:v>-0.38056680161943318</c:v>
                </c:pt>
                <c:pt idx="10">
                  <c:v>-0.3571428571428571</c:v>
                </c:pt>
                <c:pt idx="11">
                  <c:v>-0.33650793650793648</c:v>
                </c:pt>
                <c:pt idx="12">
                  <c:v>-0.31818181818181818</c:v>
                </c:pt>
                <c:pt idx="13">
                  <c:v>-0.3017902813299233</c:v>
                </c:pt>
                <c:pt idx="14">
                  <c:v>-0.28703703703703703</c:v>
                </c:pt>
                <c:pt idx="15">
                  <c:v>-0.27368421052631581</c:v>
                </c:pt>
                <c:pt idx="16">
                  <c:v>-0.26153846153846155</c:v>
                </c:pt>
                <c:pt idx="17">
                  <c:v>-0.25044091710758376</c:v>
                </c:pt>
                <c:pt idx="18">
                  <c:v>-0.24025974025974026</c:v>
                </c:pt>
                <c:pt idx="19">
                  <c:v>-0.23088455772113942</c:v>
                </c:pt>
                <c:pt idx="20">
                  <c:v>-0.22222222222222224</c:v>
                </c:pt>
                <c:pt idx="21">
                  <c:v>-0.21419354838709675</c:v>
                </c:pt>
                <c:pt idx="22">
                  <c:v>-0.20673076923076922</c:v>
                </c:pt>
                <c:pt idx="23">
                  <c:v>-0.19977553310886645</c:v>
                </c:pt>
                <c:pt idx="24">
                  <c:v>-0.19327731092436973</c:v>
                </c:pt>
                <c:pt idx="25">
                  <c:v>-0.18719211822660098</c:v>
                </c:pt>
                <c:pt idx="26">
                  <c:v>-0.18148148148148147</c:v>
                </c:pt>
                <c:pt idx="27">
                  <c:v>-0.17611159546643415</c:v>
                </c:pt>
                <c:pt idx="28">
                  <c:v>-0.17105263157894737</c:v>
                </c:pt>
                <c:pt idx="29">
                  <c:v>-0.16627816627816627</c:v>
                </c:pt>
                <c:pt idx="30">
                  <c:v>-0.16176470588235295</c:v>
                </c:pt>
                <c:pt idx="31">
                  <c:v>-0.15749128919860628</c:v>
                </c:pt>
                <c:pt idx="32">
                  <c:v>-0.15343915343915343</c:v>
                </c:pt>
                <c:pt idx="33">
                  <c:v>-0.14959145191703332</c:v>
                </c:pt>
                <c:pt idx="34">
                  <c:v>-0.14593301435406697</c:v>
                </c:pt>
                <c:pt idx="35">
                  <c:v>-0.14245014245014245</c:v>
                </c:pt>
                <c:pt idx="36">
                  <c:v>-0.1391304347826087</c:v>
                </c:pt>
                <c:pt idx="37">
                  <c:v>-0.13596263622210691</c:v>
                </c:pt>
                <c:pt idx="38">
                  <c:v>-0.13293650793650794</c:v>
                </c:pt>
                <c:pt idx="39">
                  <c:v>-0.13004271476032273</c:v>
                </c:pt>
                <c:pt idx="40">
                  <c:v>-0.12727272727272726</c:v>
                </c:pt>
                <c:pt idx="41">
                  <c:v>-0.12461873638344226</c:v>
                </c:pt>
                <c:pt idx="42">
                  <c:v>-0.12207357859531773</c:v>
                </c:pt>
                <c:pt idx="43">
                  <c:v>-0.11963067041348856</c:v>
                </c:pt>
                <c:pt idx="44">
                  <c:v>-0.11728395061728394</c:v>
                </c:pt>
                <c:pt idx="45">
                  <c:v>-0.11502782931354361</c:v>
                </c:pt>
                <c:pt idx="46">
                  <c:v>-0.11285714285714286</c:v>
                </c:pt>
                <c:pt idx="47">
                  <c:v>-0.11076711386308909</c:v>
                </c:pt>
                <c:pt idx="48">
                  <c:v>-0.10875331564986737</c:v>
                </c:pt>
                <c:pt idx="49">
                  <c:v>-0.10681164055004796</c:v>
                </c:pt>
                <c:pt idx="50">
                  <c:v>-0.10493827160493827</c:v>
                </c:pt>
                <c:pt idx="51">
                  <c:v>-0.10312965722801788</c:v>
                </c:pt>
                <c:pt idx="52">
                  <c:v>-0.10138248847926266</c:v>
                </c:pt>
                <c:pt idx="53">
                  <c:v>-9.9693678641047057E-2</c:v>
                </c:pt>
                <c:pt idx="54">
                  <c:v>-9.8060344827586202E-2</c:v>
                </c:pt>
                <c:pt idx="55">
                  <c:v>-9.647979139504563E-2</c:v>
                </c:pt>
                <c:pt idx="56">
                  <c:v>-9.494949494949495E-2</c:v>
                </c:pt>
                <c:pt idx="57">
                  <c:v>-9.3467090775630049E-2</c:v>
                </c:pt>
                <c:pt idx="58">
                  <c:v>-9.2030360531309294E-2</c:v>
                </c:pt>
                <c:pt idx="59">
                  <c:v>-9.0637221072003685E-2</c:v>
                </c:pt>
                <c:pt idx="60">
                  <c:v>-8.9285714285714288E-2</c:v>
                </c:pt>
                <c:pt idx="61">
                  <c:v>-8.7973997833152767E-2</c:v>
                </c:pt>
                <c:pt idx="62">
                  <c:v>-8.6700336700336694E-2</c:v>
                </c:pt>
                <c:pt idx="63">
                  <c:v>-8.5463095481496623E-2</c:v>
                </c:pt>
                <c:pt idx="64">
                  <c:v>-8.4260731319554846E-2</c:v>
                </c:pt>
                <c:pt idx="65">
                  <c:v>-8.3091787439613526E-2</c:v>
                </c:pt>
                <c:pt idx="66">
                  <c:v>-8.1954887218045114E-2</c:v>
                </c:pt>
                <c:pt idx="67">
                  <c:v>-8.0848728736052672E-2</c:v>
                </c:pt>
                <c:pt idx="68">
                  <c:v>-7.9772079772079771E-2</c:v>
                </c:pt>
                <c:pt idx="69">
                  <c:v>-7.8723773192301019E-2</c:v>
                </c:pt>
                <c:pt idx="70">
                  <c:v>-7.77027027027027E-2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6-4ECF-A177-72281F59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155664"/>
        <c:axId val="1588156144"/>
      </c:scatterChart>
      <c:valAx>
        <c:axId val="15881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56144"/>
        <c:crosses val="autoZero"/>
        <c:crossBetween val="midCat"/>
      </c:valAx>
      <c:valAx>
        <c:axId val="1588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5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14902232172524E-2"/>
          <c:y val="3.3662672865520479E-2"/>
          <c:w val="0.93244623023193163"/>
          <c:h val="0.95513677503099803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Sheet1!$F$2:$F$302</c:f>
              <c:numCache>
                <c:formatCode>General</c:formatCode>
                <c:ptCount val="301"/>
                <c:pt idx="0">
                  <c:v>6</c:v>
                </c:pt>
                <c:pt idx="1">
                  <c:v>6.0204678568552001</c:v>
                </c:pt>
                <c:pt idx="2">
                  <c:v>6.0410055359044428</c:v>
                </c:pt>
                <c:pt idx="3">
                  <c:v>6.0616132753328369</c:v>
                </c:pt>
                <c:pt idx="4">
                  <c:v>6.0822913141380193</c:v>
                </c:pt>
                <c:pt idx="5">
                  <c:v>6.1030398921329203</c:v>
                </c:pt>
                <c:pt idx="6">
                  <c:v>6.1238592499485467</c:v>
                </c:pt>
                <c:pt idx="7">
                  <c:v>6.1447496290367702</c:v>
                </c:pt>
                <c:pt idx="8">
                  <c:v>6.1657112716731319</c:v>
                </c:pt>
                <c:pt idx="9">
                  <c:v>6.1867444209596494</c:v>
                </c:pt>
                <c:pt idx="10">
                  <c:v>6.2078493208276351</c:v>
                </c:pt>
                <c:pt idx="11">
                  <c:v>6.2290262160405279</c:v>
                </c:pt>
                <c:pt idx="12">
                  <c:v>6.2502753521967289</c:v>
                </c:pt>
                <c:pt idx="13">
                  <c:v>6.2715969757324554</c:v>
                </c:pt>
                <c:pt idx="14">
                  <c:v>6.2929913339245882</c:v>
                </c:pt>
                <c:pt idx="15">
                  <c:v>6.3144586748935527</c:v>
                </c:pt>
                <c:pt idx="16">
                  <c:v>6.3359992476061864</c:v>
                </c:pt>
                <c:pt idx="17">
                  <c:v>6.3576133018786294</c:v>
                </c:pt>
                <c:pt idx="18">
                  <c:v>6.3793010883792256</c:v>
                </c:pt>
                <c:pt idx="19">
                  <c:v>6.4010628586314198</c:v>
                </c:pt>
                <c:pt idx="20">
                  <c:v>6.4228988650166876</c:v>
                </c:pt>
                <c:pt idx="21">
                  <c:v>6.4448093607774535</c:v>
                </c:pt>
                <c:pt idx="22">
                  <c:v>6.4667946000200294</c:v>
                </c:pt>
                <c:pt idx="23">
                  <c:v>6.488854837717561</c:v>
                </c:pt>
                <c:pt idx="24">
                  <c:v>6.5109903297129907</c:v>
                </c:pt>
                <c:pt idx="25">
                  <c:v>6.533201332722018</c:v>
                </c:pt>
                <c:pt idx="26">
                  <c:v>6.5554881043360789</c:v>
                </c:pt>
                <c:pt idx="27">
                  <c:v>6.5778509030253325</c:v>
                </c:pt>
                <c:pt idx="28">
                  <c:v>6.600289988141661</c:v>
                </c:pt>
                <c:pt idx="29">
                  <c:v>6.6228056199216763</c:v>
                </c:pt>
                <c:pt idx="30">
                  <c:v>6.6453980594897404</c:v>
                </c:pt>
                <c:pt idx="31">
                  <c:v>6.6680675688609838</c:v>
                </c:pt>
                <c:pt idx="32">
                  <c:v>6.690814410944359</c:v>
                </c:pt>
                <c:pt idx="33">
                  <c:v>6.7136388495456796</c:v>
                </c:pt>
                <c:pt idx="34">
                  <c:v>6.7365411493706819</c:v>
                </c:pt>
                <c:pt idx="35">
                  <c:v>6.7595215760280976</c:v>
                </c:pt>
                <c:pt idx="36">
                  <c:v>6.7825803960327269</c:v>
                </c:pt>
                <c:pt idx="37">
                  <c:v>6.8057178768085427</c:v>
                </c:pt>
                <c:pt idx="38">
                  <c:v>6.8289342866917746</c:v>
                </c:pt>
                <c:pt idx="39">
                  <c:v>6.8522298949340383</c:v>
                </c:pt>
                <c:pt idx="40">
                  <c:v>6.8756049717054442</c:v>
                </c:pt>
                <c:pt idx="41">
                  <c:v>6.8990597880977402</c:v>
                </c:pt>
                <c:pt idx="42">
                  <c:v>6.9225946161274496</c:v>
                </c:pt>
                <c:pt idx="43">
                  <c:v>6.9462097287390288</c:v>
                </c:pt>
                <c:pt idx="44">
                  <c:v>6.9699053998080345</c:v>
                </c:pt>
                <c:pt idx="45">
                  <c:v>6.9936819041442941</c:v>
                </c:pt>
                <c:pt idx="46">
                  <c:v>7.0175395174950994</c:v>
                </c:pt>
                <c:pt idx="47">
                  <c:v>7.0414785165484002</c:v>
                </c:pt>
                <c:pt idx="48">
                  <c:v>7.0654991789360144</c:v>
                </c:pt>
                <c:pt idx="49">
                  <c:v>7.0896017832368479</c:v>
                </c:pt>
                <c:pt idx="50">
                  <c:v>7.113786608980126</c:v>
                </c:pt>
                <c:pt idx="51">
                  <c:v>7.1380539366486335</c:v>
                </c:pt>
                <c:pt idx="52">
                  <c:v>7.1624040476819726</c:v>
                </c:pt>
                <c:pt idx="53">
                  <c:v>7.1868372244798158</c:v>
                </c:pt>
                <c:pt idx="54">
                  <c:v>7.2113537504051948</c:v>
                </c:pt>
                <c:pt idx="55">
                  <c:v>7.2359539097877796</c:v>
                </c:pt>
                <c:pt idx="56">
                  <c:v>7.2606379879271739</c:v>
                </c:pt>
                <c:pt idx="57">
                  <c:v>7.2854062710962282</c:v>
                </c:pt>
                <c:pt idx="58">
                  <c:v>7.3102590465443589</c:v>
                </c:pt>
                <c:pt idx="59">
                  <c:v>7.3351966025008757</c:v>
                </c:pt>
                <c:pt idx="60">
                  <c:v>7.360219228178333</c:v>
                </c:pt>
                <c:pt idx="61">
                  <c:v>7.3853272137758754</c:v>
                </c:pt>
                <c:pt idx="62">
                  <c:v>7.4105208504826052</c:v>
                </c:pt>
                <c:pt idx="63">
                  <c:v>7.4358004304809651</c:v>
                </c:pt>
                <c:pt idx="64">
                  <c:v>7.4611662469501185</c:v>
                </c:pt>
                <c:pt idx="65">
                  <c:v>7.4866185940693573</c:v>
                </c:pt>
                <c:pt idx="66">
                  <c:v>7.5121577670215069</c:v>
                </c:pt>
                <c:pt idx="67">
                  <c:v>7.5377840619963523</c:v>
                </c:pt>
                <c:pt idx="68">
                  <c:v>7.5634977761940778</c:v>
                </c:pt>
                <c:pt idx="69">
                  <c:v>7.5892992078287076</c:v>
                </c:pt>
                <c:pt idx="70">
                  <c:v>7.6151886561315614</c:v>
                </c:pt>
                <c:pt idx="71">
                  <c:v>7.6411664213547361</c:v>
                </c:pt>
                <c:pt idx="72">
                  <c:v>7.6672328047745779</c:v>
                </c:pt>
                <c:pt idx="73">
                  <c:v>7.6933881086951832</c:v>
                </c:pt>
                <c:pt idx="74">
                  <c:v>7.7196326364518955</c:v>
                </c:pt>
                <c:pt idx="75">
                  <c:v>7.745966692414834</c:v>
                </c:pt>
                <c:pt idx="76">
                  <c:v>7.7723905819924175</c:v>
                </c:pt>
                <c:pt idx="77">
                  <c:v>7.7989046116349057</c:v>
                </c:pt>
                <c:pt idx="78">
                  <c:v>7.8255090888379559</c:v>
                </c:pt>
                <c:pt idx="79">
                  <c:v>7.852204322146191</c:v>
                </c:pt>
                <c:pt idx="80">
                  <c:v>7.8789906211567704</c:v>
                </c:pt>
                <c:pt idx="81">
                  <c:v>7.9058682965229883</c:v>
                </c:pt>
                <c:pt idx="82">
                  <c:v>7.9328376599578725</c:v>
                </c:pt>
                <c:pt idx="83">
                  <c:v>7.9598990242377994</c:v>
                </c:pt>
                <c:pt idx="84">
                  <c:v>7.9870527032061247</c:v>
                </c:pt>
                <c:pt idx="85">
                  <c:v>8.0142990117768171</c:v>
                </c:pt>
                <c:pt idx="86">
                  <c:v>8.041638265938122</c:v>
                </c:pt>
                <c:pt idx="87">
                  <c:v>8.06907078275621</c:v>
                </c:pt>
                <c:pt idx="88">
                  <c:v>8.0965968803788666</c:v>
                </c:pt>
                <c:pt idx="89">
                  <c:v>8.1242168780391761</c:v>
                </c:pt>
                <c:pt idx="90">
                  <c:v>8.1519310960592293</c:v>
                </c:pt>
                <c:pt idx="91">
                  <c:v>8.1797398558538266</c:v>
                </c:pt>
                <c:pt idx="92">
                  <c:v>8.2076434799342266</c:v>
                </c:pt>
                <c:pt idx="93">
                  <c:v>8.2356422919118621</c:v>
                </c:pt>
                <c:pt idx="94">
                  <c:v>8.2637366165021113</c:v>
                </c:pt>
                <c:pt idx="95">
                  <c:v>8.2919267795280511</c:v>
                </c:pt>
                <c:pt idx="96">
                  <c:v>8.3202131079242498</c:v>
                </c:pt>
                <c:pt idx="97">
                  <c:v>8.3485959297405419</c:v>
                </c:pt>
                <c:pt idx="98">
                  <c:v>8.3770755741458487</c:v>
                </c:pt>
                <c:pt idx="99">
                  <c:v>8.4056523714319837</c:v>
                </c:pt>
                <c:pt idx="100">
                  <c:v>8.434326653017493</c:v>
                </c:pt>
                <c:pt idx="101">
                  <c:v>8.4630987514514864</c:v>
                </c:pt>
                <c:pt idx="102">
                  <c:v>8.4919690004175088</c:v>
                </c:pt>
                <c:pt idx="103">
                  <c:v>8.5209377347373998</c:v>
                </c:pt>
                <c:pt idx="104">
                  <c:v>8.5500052903751822</c:v>
                </c:pt>
                <c:pt idx="105">
                  <c:v>8.5791720044409487</c:v>
                </c:pt>
                <c:pt idx="106">
                  <c:v>8.6084382151947896</c:v>
                </c:pt>
                <c:pt idx="107">
                  <c:v>8.6378042620506967</c:v>
                </c:pt>
                <c:pt idx="108">
                  <c:v>8.6672704855805129</c:v>
                </c:pt>
                <c:pt idx="109">
                  <c:v>8.6968372275178734</c:v>
                </c:pt>
                <c:pt idx="110">
                  <c:v>8.7265048307621775</c:v>
                </c:pt>
                <c:pt idx="111">
                  <c:v>8.7562736393825524</c:v>
                </c:pt>
                <c:pt idx="112">
                  <c:v>8.7861439986218617</c:v>
                </c:pt>
                <c:pt idx="113">
                  <c:v>8.81611625490069</c:v>
                </c:pt>
                <c:pt idx="114">
                  <c:v>8.8461907558213753</c:v>
                </c:pt>
                <c:pt idx="115">
                  <c:v>8.8763678501720342</c:v>
                </c:pt>
                <c:pt idx="116">
                  <c:v>8.9066478879306068</c:v>
                </c:pt>
                <c:pt idx="117">
                  <c:v>8.9370312202689117</c:v>
                </c:pt>
                <c:pt idx="118">
                  <c:v>8.9675181995567321</c:v>
                </c:pt>
                <c:pt idx="119">
                  <c:v>8.9981091793658887</c:v>
                </c:pt>
                <c:pt idx="120">
                  <c:v>9.0288045144743432</c:v>
                </c:pt>
                <c:pt idx="121">
                  <c:v>9.0596045608703175</c:v>
                </c:pt>
                <c:pt idx="122">
                  <c:v>9.0905096757564223</c:v>
                </c:pt>
                <c:pt idx="123">
                  <c:v>9.1215202175537868</c:v>
                </c:pt>
                <c:pt idx="124">
                  <c:v>9.1526365459062387</c:v>
                </c:pt>
                <c:pt idx="125">
                  <c:v>9.1838590216844551</c:v>
                </c:pt>
                <c:pt idx="126">
                  <c:v>9.2151880069901502</c:v>
                </c:pt>
                <c:pt idx="127">
                  <c:v>9.2466238651602897</c:v>
                </c:pt>
                <c:pt idx="128">
                  <c:v>9.2781669607712871</c:v>
                </c:pt>
                <c:pt idx="129">
                  <c:v>9.3098176596432403</c:v>
                </c:pt>
                <c:pt idx="130">
                  <c:v>9.3415763288441731</c:v>
                </c:pt>
                <c:pt idx="131">
                  <c:v>9.373443336694292</c:v>
                </c:pt>
                <c:pt idx="132">
                  <c:v>9.4054190527702559</c:v>
                </c:pt>
                <c:pt idx="133">
                  <c:v>9.4375038479094702</c:v>
                </c:pt>
                <c:pt idx="134">
                  <c:v>9.4696980942143725</c:v>
                </c:pt>
                <c:pt idx="135">
                  <c:v>9.5020021650567639</c:v>
                </c:pt>
                <c:pt idx="136">
                  <c:v>9.5344164350821288</c:v>
                </c:pt>
                <c:pt idx="137">
                  <c:v>9.5669412802139835</c:v>
                </c:pt>
                <c:pt idx="138">
                  <c:v>9.599577077658239</c:v>
                </c:pt>
                <c:pt idx="139">
                  <c:v>9.6323242059075689</c:v>
                </c:pt>
                <c:pt idx="140">
                  <c:v>9.6651830447458025</c:v>
                </c:pt>
                <c:pt idx="141">
                  <c:v>9.69815397525233</c:v>
                </c:pt>
                <c:pt idx="142">
                  <c:v>9.7312373798065241</c:v>
                </c:pt>
                <c:pt idx="143">
                  <c:v>9.7644336420921665</c:v>
                </c:pt>
                <c:pt idx="144">
                  <c:v>9.7977431471019081</c:v>
                </c:pt>
                <c:pt idx="145">
                  <c:v>9.8311662811417264</c:v>
                </c:pt>
                <c:pt idx="146">
                  <c:v>9.864703431835407</c:v>
                </c:pt>
                <c:pt idx="147">
                  <c:v>9.8983549881290411</c:v>
                </c:pt>
                <c:pt idx="148">
                  <c:v>9.9321213402955397</c:v>
                </c:pt>
                <c:pt idx="149">
                  <c:v>9.9660028799391469</c:v>
                </c:pt>
                <c:pt idx="150">
                  <c:v>10</c:v>
                </c:pt>
                <c:pt idx="151">
                  <c:v>10.034113094758668</c:v>
                </c:pt>
                <c:pt idx="152">
                  <c:v>10.068342559840739</c:v>
                </c:pt>
                <c:pt idx="153">
                  <c:v>10.102688792221395</c:v>
                </c:pt>
                <c:pt idx="154">
                  <c:v>10.137152190230033</c:v>
                </c:pt>
                <c:pt idx="155">
                  <c:v>10.171733153554868</c:v>
                </c:pt>
                <c:pt idx="156">
                  <c:v>10.206432083247579</c:v>
                </c:pt>
                <c:pt idx="157">
                  <c:v>10.24124938172795</c:v>
                </c:pt>
                <c:pt idx="158">
                  <c:v>10.276185452788555</c:v>
                </c:pt>
                <c:pt idx="159">
                  <c:v>10.311240701599417</c:v>
                </c:pt>
                <c:pt idx="160">
                  <c:v>10.346415534712726</c:v>
                </c:pt>
                <c:pt idx="161">
                  <c:v>10.381710360067547</c:v>
                </c:pt>
                <c:pt idx="162">
                  <c:v>10.417125586994549</c:v>
                </c:pt>
                <c:pt idx="163">
                  <c:v>10.452661626220756</c:v>
                </c:pt>
                <c:pt idx="164">
                  <c:v>10.488318889874314</c:v>
                </c:pt>
                <c:pt idx="165">
                  <c:v>10.524097791489256</c:v>
                </c:pt>
                <c:pt idx="166">
                  <c:v>10.559998746010312</c:v>
                </c:pt>
                <c:pt idx="167">
                  <c:v>10.596022169797717</c:v>
                </c:pt>
                <c:pt idx="168">
                  <c:v>10.632168480632043</c:v>
                </c:pt>
                <c:pt idx="169">
                  <c:v>10.668438097719035</c:v>
                </c:pt>
                <c:pt idx="170">
                  <c:v>10.704831441694481</c:v>
                </c:pt>
                <c:pt idx="171">
                  <c:v>10.741348934629089</c:v>
                </c:pt>
                <c:pt idx="172">
                  <c:v>10.777991000033383</c:v>
                </c:pt>
                <c:pt idx="173">
                  <c:v>10.814758062862602</c:v>
                </c:pt>
                <c:pt idx="174">
                  <c:v>10.851650549521652</c:v>
                </c:pt>
                <c:pt idx="175">
                  <c:v>10.888668887870031</c:v>
                </c:pt>
                <c:pt idx="176">
                  <c:v>10.925813507226799</c:v>
                </c:pt>
                <c:pt idx="177">
                  <c:v>10.963084838375554</c:v>
                </c:pt>
                <c:pt idx="178">
                  <c:v>11.000483313569436</c:v>
                </c:pt>
                <c:pt idx="179">
                  <c:v>11.038009366536128</c:v>
                </c:pt>
                <c:pt idx="180">
                  <c:v>11.0756634324829</c:v>
                </c:pt>
                <c:pt idx="181">
                  <c:v>11.113445948101642</c:v>
                </c:pt>
                <c:pt idx="182">
                  <c:v>11.151357351573932</c:v>
                </c:pt>
                <c:pt idx="183">
                  <c:v>11.189398082576133</c:v>
                </c:pt>
                <c:pt idx="184">
                  <c:v>11.227568582284471</c:v>
                </c:pt>
                <c:pt idx="185">
                  <c:v>11.265869293380163</c:v>
                </c:pt>
                <c:pt idx="186">
                  <c:v>11.304300660054546</c:v>
                </c:pt>
                <c:pt idx="187">
                  <c:v>11.342863128014237</c:v>
                </c:pt>
                <c:pt idx="188">
                  <c:v>11.381557144486294</c:v>
                </c:pt>
                <c:pt idx="189">
                  <c:v>11.420383158223398</c:v>
                </c:pt>
                <c:pt idx="190">
                  <c:v>11.459341619509074</c:v>
                </c:pt>
                <c:pt idx="191">
                  <c:v>11.498432980162899</c:v>
                </c:pt>
                <c:pt idx="192">
                  <c:v>11.53765769354575</c:v>
                </c:pt>
                <c:pt idx="193">
                  <c:v>11.577016214565049</c:v>
                </c:pt>
                <c:pt idx="194">
                  <c:v>11.616508999680057</c:v>
                </c:pt>
                <c:pt idx="195">
                  <c:v>11.656136506907156</c:v>
                </c:pt>
                <c:pt idx="196">
                  <c:v>11.695899195825167</c:v>
                </c:pt>
                <c:pt idx="197">
                  <c:v>11.735797527580669</c:v>
                </c:pt>
                <c:pt idx="198">
                  <c:v>11.775831964893358</c:v>
                </c:pt>
                <c:pt idx="199">
                  <c:v>11.816002972061414</c:v>
                </c:pt>
                <c:pt idx="200">
                  <c:v>11.856311014966877</c:v>
                </c:pt>
                <c:pt idx="201">
                  <c:v>11.896756561081057</c:v>
                </c:pt>
                <c:pt idx="202">
                  <c:v>11.937340079469953</c:v>
                </c:pt>
                <c:pt idx="203">
                  <c:v>11.978062040799692</c:v>
                </c:pt>
                <c:pt idx="204">
                  <c:v>12.018922917341992</c:v>
                </c:pt>
                <c:pt idx="205">
                  <c:v>12.059923182979635</c:v>
                </c:pt>
                <c:pt idx="206">
                  <c:v>12.101063313211956</c:v>
                </c:pt>
                <c:pt idx="207">
                  <c:v>12.14234378516038</c:v>
                </c:pt>
                <c:pt idx="208">
                  <c:v>12.183765077573931</c:v>
                </c:pt>
                <c:pt idx="209">
                  <c:v>12.225327670834794</c:v>
                </c:pt>
                <c:pt idx="210">
                  <c:v>12.267032046963889</c:v>
                </c:pt>
                <c:pt idx="211">
                  <c:v>12.308878689626457</c:v>
                </c:pt>
                <c:pt idx="212">
                  <c:v>12.350868084137677</c:v>
                </c:pt>
                <c:pt idx="213">
                  <c:v>12.393000717468276</c:v>
                </c:pt>
                <c:pt idx="214">
                  <c:v>12.435277078250198</c:v>
                </c:pt>
                <c:pt idx="215">
                  <c:v>12.477697656782262</c:v>
                </c:pt>
                <c:pt idx="216">
                  <c:v>12.520262945035846</c:v>
                </c:pt>
                <c:pt idx="217">
                  <c:v>12.56297343666059</c:v>
                </c:pt>
                <c:pt idx="218">
                  <c:v>12.605829626990133</c:v>
                </c:pt>
                <c:pt idx="219">
                  <c:v>12.648832013047844</c:v>
                </c:pt>
                <c:pt idx="220">
                  <c:v>12.691981093552602</c:v>
                </c:pt>
                <c:pt idx="221">
                  <c:v>12.735277368924562</c:v>
                </c:pt>
                <c:pt idx="222">
                  <c:v>12.778721341290964</c:v>
                </c:pt>
                <c:pt idx="223">
                  <c:v>12.82231351449197</c:v>
                </c:pt>
                <c:pt idx="224">
                  <c:v>12.866054394086493</c:v>
                </c:pt>
                <c:pt idx="225">
                  <c:v>12.909944487358057</c:v>
                </c:pt>
                <c:pt idx="226">
                  <c:v>12.953984303320695</c:v>
                </c:pt>
                <c:pt idx="227">
                  <c:v>12.998174352724844</c:v>
                </c:pt>
                <c:pt idx="228">
                  <c:v>13.042515148063263</c:v>
                </c:pt>
                <c:pt idx="229">
                  <c:v>13.087007203576984</c:v>
                </c:pt>
                <c:pt idx="230">
                  <c:v>13.131651035261285</c:v>
                </c:pt>
                <c:pt idx="231">
                  <c:v>13.17644716087165</c:v>
                </c:pt>
                <c:pt idx="232">
                  <c:v>13.221396099929787</c:v>
                </c:pt>
                <c:pt idx="233">
                  <c:v>13.266498373729664</c:v>
                </c:pt>
                <c:pt idx="234">
                  <c:v>13.31175450534354</c:v>
                </c:pt>
                <c:pt idx="235">
                  <c:v>13.357165019628033</c:v>
                </c:pt>
                <c:pt idx="236">
                  <c:v>13.402730443230205</c:v>
                </c:pt>
                <c:pt idx="237">
                  <c:v>13.448451304593682</c:v>
                </c:pt>
                <c:pt idx="238">
                  <c:v>13.494328133964776</c:v>
                </c:pt>
                <c:pt idx="239">
                  <c:v>13.540361463398627</c:v>
                </c:pt>
                <c:pt idx="240">
                  <c:v>13.58655182676538</c:v>
                </c:pt>
                <c:pt idx="241">
                  <c:v>13.632899759756381</c:v>
                </c:pt>
                <c:pt idx="242">
                  <c:v>13.679405799890379</c:v>
                </c:pt>
                <c:pt idx="243">
                  <c:v>13.726070486519772</c:v>
                </c:pt>
                <c:pt idx="244">
                  <c:v>13.772894360836853</c:v>
                </c:pt>
                <c:pt idx="245">
                  <c:v>13.819877965880085</c:v>
                </c:pt>
                <c:pt idx="246">
                  <c:v>13.867021846540414</c:v>
                </c:pt>
                <c:pt idx="247">
                  <c:v>13.914326549567573</c:v>
                </c:pt>
                <c:pt idx="248">
                  <c:v>13.961792623576414</c:v>
                </c:pt>
                <c:pt idx="249">
                  <c:v>14.009420619053309</c:v>
                </c:pt>
                <c:pt idx="250">
                  <c:v>14.057211088362489</c:v>
                </c:pt>
                <c:pt idx="251">
                  <c:v>14.10516458575248</c:v>
                </c:pt>
                <c:pt idx="252">
                  <c:v>14.153281667362515</c:v>
                </c:pt>
                <c:pt idx="253">
                  <c:v>14.201562891229003</c:v>
                </c:pt>
                <c:pt idx="254">
                  <c:v>14.250008817291969</c:v>
                </c:pt>
                <c:pt idx="255">
                  <c:v>14.298620007401581</c:v>
                </c:pt>
                <c:pt idx="256">
                  <c:v>14.34739702532465</c:v>
                </c:pt>
                <c:pt idx="257">
                  <c:v>14.396340436751164</c:v>
                </c:pt>
                <c:pt idx="258">
                  <c:v>14.445450809300855</c:v>
                </c:pt>
                <c:pt idx="259">
                  <c:v>14.49472871252979</c:v>
                </c:pt>
                <c:pt idx="260">
                  <c:v>14.544174717936963</c:v>
                </c:pt>
                <c:pt idx="261">
                  <c:v>14.593789398970923</c:v>
                </c:pt>
                <c:pt idx="262">
                  <c:v>14.643573331036436</c:v>
                </c:pt>
                <c:pt idx="263">
                  <c:v>14.693527091501153</c:v>
                </c:pt>
                <c:pt idx="264">
                  <c:v>14.743651259702295</c:v>
                </c:pt>
                <c:pt idx="265">
                  <c:v>14.793946416953391</c:v>
                </c:pt>
                <c:pt idx="266">
                  <c:v>14.844413146551009</c:v>
                </c:pt>
                <c:pt idx="267">
                  <c:v>14.895052033781523</c:v>
                </c:pt>
                <c:pt idx="268">
                  <c:v>14.945863665927888</c:v>
                </c:pt>
                <c:pt idx="269">
                  <c:v>14.996848632276482</c:v>
                </c:pt>
                <c:pt idx="270">
                  <c:v>15.048007524123905</c:v>
                </c:pt>
                <c:pt idx="271">
                  <c:v>15.099340934783864</c:v>
                </c:pt>
                <c:pt idx="272">
                  <c:v>15.150849459594035</c:v>
                </c:pt>
                <c:pt idx="273">
                  <c:v>15.20253369592298</c:v>
                </c:pt>
                <c:pt idx="274">
                  <c:v>15.254394243177066</c:v>
                </c:pt>
                <c:pt idx="275">
                  <c:v>15.306431702807423</c:v>
                </c:pt>
                <c:pt idx="276">
                  <c:v>15.358646678316918</c:v>
                </c:pt>
                <c:pt idx="277">
                  <c:v>15.411039775267151</c:v>
                </c:pt>
                <c:pt idx="278">
                  <c:v>15.463611601285479</c:v>
                </c:pt>
                <c:pt idx="279">
                  <c:v>15.516362766072069</c:v>
                </c:pt>
                <c:pt idx="280">
                  <c:v>15.569293881406956</c:v>
                </c:pt>
                <c:pt idx="281">
                  <c:v>15.622405561157155</c:v>
                </c:pt>
                <c:pt idx="282">
                  <c:v>15.67569842128376</c:v>
                </c:pt>
                <c:pt idx="283">
                  <c:v>15.729173079849119</c:v>
                </c:pt>
                <c:pt idx="284">
                  <c:v>15.782830157023957</c:v>
                </c:pt>
                <c:pt idx="285">
                  <c:v>15.836670275094608</c:v>
                </c:pt>
                <c:pt idx="286">
                  <c:v>15.890694058470213</c:v>
                </c:pt>
                <c:pt idx="287">
                  <c:v>15.944902133689975</c:v>
                </c:pt>
                <c:pt idx="288">
                  <c:v>15.999295129430399</c:v>
                </c:pt>
                <c:pt idx="289">
                  <c:v>16.053873676512616</c:v>
                </c:pt>
                <c:pt idx="290">
                  <c:v>16.10863840790967</c:v>
                </c:pt>
                <c:pt idx="291">
                  <c:v>16.163589958753885</c:v>
                </c:pt>
                <c:pt idx="292">
                  <c:v>16.218728966344209</c:v>
                </c:pt>
                <c:pt idx="293">
                  <c:v>16.274056070153613</c:v>
                </c:pt>
                <c:pt idx="294">
                  <c:v>16.32957191183651</c:v>
                </c:pt>
                <c:pt idx="295">
                  <c:v>16.385277135236208</c:v>
                </c:pt>
                <c:pt idx="296">
                  <c:v>16.441172386392346</c:v>
                </c:pt>
                <c:pt idx="297">
                  <c:v>16.497258313548404</c:v>
                </c:pt>
                <c:pt idx="298">
                  <c:v>16.553535567159233</c:v>
                </c:pt>
                <c:pt idx="299">
                  <c:v>16.610004799898583</c:v>
                </c:pt>
                <c:pt idx="300">
                  <c:v>16.666666666666668</c:v>
                </c:pt>
              </c:numCache>
            </c:numRef>
          </c:xVal>
          <c:yVal>
            <c:numRef>
              <c:f>Sheet1!$G$2:$G$302</c:f>
              <c:numCache>
                <c:formatCode>General</c:formatCode>
                <c:ptCount val="301"/>
                <c:pt idx="0">
                  <c:v>16.666666666666668</c:v>
                </c:pt>
                <c:pt idx="1">
                  <c:v>16.610004799898583</c:v>
                </c:pt>
                <c:pt idx="2">
                  <c:v>16.55353556715923</c:v>
                </c:pt>
                <c:pt idx="3">
                  <c:v>16.4972583135484</c:v>
                </c:pt>
                <c:pt idx="4">
                  <c:v>16.441172386392342</c:v>
                </c:pt>
                <c:pt idx="5">
                  <c:v>16.385277135236208</c:v>
                </c:pt>
                <c:pt idx="6">
                  <c:v>16.329571911836513</c:v>
                </c:pt>
                <c:pt idx="7">
                  <c:v>16.274056070153613</c:v>
                </c:pt>
                <c:pt idx="8">
                  <c:v>16.218728966344205</c:v>
                </c:pt>
                <c:pt idx="9">
                  <c:v>16.163589958753885</c:v>
                </c:pt>
                <c:pt idx="10">
                  <c:v>16.10863840790967</c:v>
                </c:pt>
                <c:pt idx="11">
                  <c:v>16.053873676512612</c:v>
                </c:pt>
                <c:pt idx="12">
                  <c:v>15.999295129430399</c:v>
                </c:pt>
                <c:pt idx="13">
                  <c:v>15.944902133689972</c:v>
                </c:pt>
                <c:pt idx="14">
                  <c:v>15.890694058470213</c:v>
                </c:pt>
                <c:pt idx="15">
                  <c:v>15.836670275094606</c:v>
                </c:pt>
                <c:pt idx="16">
                  <c:v>15.782830157023954</c:v>
                </c:pt>
                <c:pt idx="17">
                  <c:v>15.729173079849117</c:v>
                </c:pt>
                <c:pt idx="18">
                  <c:v>15.67569842128376</c:v>
                </c:pt>
                <c:pt idx="19">
                  <c:v>15.622405561157153</c:v>
                </c:pt>
                <c:pt idx="20">
                  <c:v>15.569293881406956</c:v>
                </c:pt>
                <c:pt idx="21">
                  <c:v>15.516362766072067</c:v>
                </c:pt>
                <c:pt idx="22">
                  <c:v>15.463611601285477</c:v>
                </c:pt>
                <c:pt idx="23">
                  <c:v>15.411039775267151</c:v>
                </c:pt>
                <c:pt idx="24">
                  <c:v>15.358646678316918</c:v>
                </c:pt>
                <c:pt idx="25">
                  <c:v>15.306431702807423</c:v>
                </c:pt>
                <c:pt idx="26">
                  <c:v>15.254394243177064</c:v>
                </c:pt>
                <c:pt idx="27">
                  <c:v>15.202533695922977</c:v>
                </c:pt>
                <c:pt idx="28">
                  <c:v>15.150849459594035</c:v>
                </c:pt>
                <c:pt idx="29">
                  <c:v>15.099340934783866</c:v>
                </c:pt>
                <c:pt idx="30">
                  <c:v>15.048007524123904</c:v>
                </c:pt>
                <c:pt idx="31">
                  <c:v>14.99684863227648</c:v>
                </c:pt>
                <c:pt idx="32">
                  <c:v>14.945863665927888</c:v>
                </c:pt>
                <c:pt idx="33">
                  <c:v>14.89505203378152</c:v>
                </c:pt>
                <c:pt idx="34">
                  <c:v>14.844413146551009</c:v>
                </c:pt>
                <c:pt idx="35">
                  <c:v>14.793946416953389</c:v>
                </c:pt>
                <c:pt idx="36">
                  <c:v>14.743651259702295</c:v>
                </c:pt>
                <c:pt idx="37">
                  <c:v>14.693527091501149</c:v>
                </c:pt>
                <c:pt idx="38">
                  <c:v>14.643573331036436</c:v>
                </c:pt>
                <c:pt idx="39">
                  <c:v>14.593789398970921</c:v>
                </c:pt>
                <c:pt idx="40">
                  <c:v>14.544174717936961</c:v>
                </c:pt>
                <c:pt idx="41">
                  <c:v>14.49472871252979</c:v>
                </c:pt>
                <c:pt idx="42">
                  <c:v>14.445450809300853</c:v>
                </c:pt>
                <c:pt idx="43">
                  <c:v>14.396340436751162</c:v>
                </c:pt>
                <c:pt idx="44">
                  <c:v>14.347397025324648</c:v>
                </c:pt>
                <c:pt idx="45">
                  <c:v>14.298620007401583</c:v>
                </c:pt>
                <c:pt idx="46">
                  <c:v>14.25000881729197</c:v>
                </c:pt>
                <c:pt idx="47">
                  <c:v>14.201562891229001</c:v>
                </c:pt>
                <c:pt idx="48">
                  <c:v>14.153281667362515</c:v>
                </c:pt>
                <c:pt idx="49">
                  <c:v>14.105164585752478</c:v>
                </c:pt>
                <c:pt idx="50">
                  <c:v>14.057211088362486</c:v>
                </c:pt>
                <c:pt idx="51">
                  <c:v>14.009420619053309</c:v>
                </c:pt>
                <c:pt idx="52">
                  <c:v>13.961792623576413</c:v>
                </c:pt>
                <c:pt idx="53">
                  <c:v>13.914326549567569</c:v>
                </c:pt>
                <c:pt idx="54">
                  <c:v>13.867021846540416</c:v>
                </c:pt>
                <c:pt idx="55">
                  <c:v>13.819877965880087</c:v>
                </c:pt>
                <c:pt idx="56">
                  <c:v>13.772894360836853</c:v>
                </c:pt>
                <c:pt idx="57">
                  <c:v>13.726070486519772</c:v>
                </c:pt>
                <c:pt idx="58">
                  <c:v>13.679405799890377</c:v>
                </c:pt>
                <c:pt idx="59">
                  <c:v>13.632899759756379</c:v>
                </c:pt>
                <c:pt idx="60">
                  <c:v>13.58655182676538</c:v>
                </c:pt>
                <c:pt idx="61">
                  <c:v>13.540361463398625</c:v>
                </c:pt>
                <c:pt idx="62">
                  <c:v>13.494328133964776</c:v>
                </c:pt>
                <c:pt idx="63">
                  <c:v>13.448451304593682</c:v>
                </c:pt>
                <c:pt idx="64">
                  <c:v>13.402730443230205</c:v>
                </c:pt>
                <c:pt idx="65">
                  <c:v>13.357165019628029</c:v>
                </c:pt>
                <c:pt idx="66">
                  <c:v>13.311754505343538</c:v>
                </c:pt>
                <c:pt idx="67">
                  <c:v>13.266498373729666</c:v>
                </c:pt>
                <c:pt idx="68">
                  <c:v>13.221396099929787</c:v>
                </c:pt>
                <c:pt idx="69">
                  <c:v>13.176447160871644</c:v>
                </c:pt>
                <c:pt idx="70">
                  <c:v>13.131651035261283</c:v>
                </c:pt>
                <c:pt idx="71">
                  <c:v>13.087007203576984</c:v>
                </c:pt>
                <c:pt idx="72">
                  <c:v>13.042515148063261</c:v>
                </c:pt>
                <c:pt idx="73">
                  <c:v>12.99817435272484</c:v>
                </c:pt>
                <c:pt idx="74">
                  <c:v>12.953984303320695</c:v>
                </c:pt>
                <c:pt idx="75">
                  <c:v>12.909944487358056</c:v>
                </c:pt>
                <c:pt idx="76">
                  <c:v>12.866054394086492</c:v>
                </c:pt>
                <c:pt idx="77">
                  <c:v>12.82231351449197</c:v>
                </c:pt>
                <c:pt idx="78">
                  <c:v>12.778721341290964</c:v>
                </c:pt>
                <c:pt idx="79">
                  <c:v>12.73527736892456</c:v>
                </c:pt>
                <c:pt idx="80">
                  <c:v>12.691981093552602</c:v>
                </c:pt>
                <c:pt idx="81">
                  <c:v>12.648832013047844</c:v>
                </c:pt>
                <c:pt idx="82">
                  <c:v>12.605829626990129</c:v>
                </c:pt>
                <c:pt idx="83">
                  <c:v>12.562973436660586</c:v>
                </c:pt>
                <c:pt idx="84">
                  <c:v>12.520262945035842</c:v>
                </c:pt>
                <c:pt idx="85">
                  <c:v>12.477697656782263</c:v>
                </c:pt>
                <c:pt idx="86">
                  <c:v>12.435277078250198</c:v>
                </c:pt>
                <c:pt idx="87">
                  <c:v>12.393000717468274</c:v>
                </c:pt>
                <c:pt idx="88">
                  <c:v>12.350868084137675</c:v>
                </c:pt>
                <c:pt idx="89">
                  <c:v>12.308878689626457</c:v>
                </c:pt>
                <c:pt idx="90">
                  <c:v>12.267032046963886</c:v>
                </c:pt>
                <c:pt idx="91">
                  <c:v>12.225327670834794</c:v>
                </c:pt>
                <c:pt idx="92">
                  <c:v>12.183765077573931</c:v>
                </c:pt>
                <c:pt idx="93">
                  <c:v>12.142343785160381</c:v>
                </c:pt>
                <c:pt idx="94">
                  <c:v>12.101063313211956</c:v>
                </c:pt>
                <c:pt idx="95">
                  <c:v>12.059923182979635</c:v>
                </c:pt>
                <c:pt idx="96">
                  <c:v>12.018922917341991</c:v>
                </c:pt>
                <c:pt idx="97">
                  <c:v>11.978062040799692</c:v>
                </c:pt>
                <c:pt idx="98">
                  <c:v>11.937340079469951</c:v>
                </c:pt>
                <c:pt idx="99">
                  <c:v>11.896756561081057</c:v>
                </c:pt>
                <c:pt idx="100">
                  <c:v>11.856311014966876</c:v>
                </c:pt>
                <c:pt idx="101">
                  <c:v>11.816002972061414</c:v>
                </c:pt>
                <c:pt idx="102">
                  <c:v>11.775831964893358</c:v>
                </c:pt>
                <c:pt idx="103">
                  <c:v>11.735797527580669</c:v>
                </c:pt>
                <c:pt idx="104">
                  <c:v>11.695899195825165</c:v>
                </c:pt>
                <c:pt idx="105">
                  <c:v>11.656136506907158</c:v>
                </c:pt>
                <c:pt idx="106">
                  <c:v>11.616508999680057</c:v>
                </c:pt>
                <c:pt idx="107">
                  <c:v>11.577016214565049</c:v>
                </c:pt>
                <c:pt idx="108">
                  <c:v>11.537657693545748</c:v>
                </c:pt>
                <c:pt idx="109">
                  <c:v>11.498432980162901</c:v>
                </c:pt>
                <c:pt idx="110">
                  <c:v>11.459341619509074</c:v>
                </c:pt>
                <c:pt idx="111">
                  <c:v>11.420383158223398</c:v>
                </c:pt>
                <c:pt idx="112">
                  <c:v>11.38155714448629</c:v>
                </c:pt>
                <c:pt idx="113">
                  <c:v>11.342863128014237</c:v>
                </c:pt>
                <c:pt idx="114">
                  <c:v>11.304300660054546</c:v>
                </c:pt>
                <c:pt idx="115">
                  <c:v>11.265869293380161</c:v>
                </c:pt>
                <c:pt idx="116">
                  <c:v>11.227568582284469</c:v>
                </c:pt>
                <c:pt idx="117">
                  <c:v>11.189398082576133</c:v>
                </c:pt>
                <c:pt idx="118">
                  <c:v>11.151357351573932</c:v>
                </c:pt>
                <c:pt idx="119">
                  <c:v>11.113445948101639</c:v>
                </c:pt>
                <c:pt idx="120">
                  <c:v>11.0756634324829</c:v>
                </c:pt>
                <c:pt idx="121">
                  <c:v>11.038009366536128</c:v>
                </c:pt>
                <c:pt idx="122">
                  <c:v>11.000483313569433</c:v>
                </c:pt>
                <c:pt idx="123">
                  <c:v>10.963084838375554</c:v>
                </c:pt>
                <c:pt idx="124">
                  <c:v>10.925813507226797</c:v>
                </c:pt>
                <c:pt idx="125">
                  <c:v>10.888668887870027</c:v>
                </c:pt>
                <c:pt idx="126">
                  <c:v>10.851650549521652</c:v>
                </c:pt>
                <c:pt idx="127">
                  <c:v>10.814758062862602</c:v>
                </c:pt>
                <c:pt idx="128">
                  <c:v>10.777991000033381</c:v>
                </c:pt>
                <c:pt idx="129">
                  <c:v>10.741348934629089</c:v>
                </c:pt>
                <c:pt idx="130">
                  <c:v>10.704831441694481</c:v>
                </c:pt>
                <c:pt idx="131">
                  <c:v>10.668438097719033</c:v>
                </c:pt>
                <c:pt idx="132">
                  <c:v>10.632168480632043</c:v>
                </c:pt>
                <c:pt idx="133">
                  <c:v>10.596022169797717</c:v>
                </c:pt>
                <c:pt idx="134">
                  <c:v>10.55999874601031</c:v>
                </c:pt>
                <c:pt idx="135">
                  <c:v>10.524097791489254</c:v>
                </c:pt>
                <c:pt idx="136">
                  <c:v>10.488318889874312</c:v>
                </c:pt>
                <c:pt idx="137">
                  <c:v>10.452661626220758</c:v>
                </c:pt>
                <c:pt idx="138">
                  <c:v>10.417125586994549</c:v>
                </c:pt>
                <c:pt idx="139">
                  <c:v>10.381710360067546</c:v>
                </c:pt>
                <c:pt idx="140">
                  <c:v>10.346415534712724</c:v>
                </c:pt>
                <c:pt idx="141">
                  <c:v>10.311240701599417</c:v>
                </c:pt>
                <c:pt idx="142">
                  <c:v>10.276185452788553</c:v>
                </c:pt>
                <c:pt idx="143">
                  <c:v>10.24124938172795</c:v>
                </c:pt>
                <c:pt idx="144">
                  <c:v>10.206432083247577</c:v>
                </c:pt>
                <c:pt idx="145">
                  <c:v>10.171733153554866</c:v>
                </c:pt>
                <c:pt idx="146">
                  <c:v>10.137152190230031</c:v>
                </c:pt>
                <c:pt idx="147">
                  <c:v>10.102688792221395</c:v>
                </c:pt>
                <c:pt idx="148">
                  <c:v>10.068342559840737</c:v>
                </c:pt>
                <c:pt idx="149">
                  <c:v>10.034113094758668</c:v>
                </c:pt>
                <c:pt idx="150">
                  <c:v>10</c:v>
                </c:pt>
                <c:pt idx="151">
                  <c:v>9.9660028799391469</c:v>
                </c:pt>
                <c:pt idx="152">
                  <c:v>9.9321213402955379</c:v>
                </c:pt>
                <c:pt idx="153">
                  <c:v>9.8983549881290411</c:v>
                </c:pt>
                <c:pt idx="154">
                  <c:v>9.8647034318354052</c:v>
                </c:pt>
                <c:pt idx="155">
                  <c:v>9.8311662811417246</c:v>
                </c:pt>
                <c:pt idx="156">
                  <c:v>9.7977431471019063</c:v>
                </c:pt>
                <c:pt idx="157">
                  <c:v>9.7644336420921665</c:v>
                </c:pt>
                <c:pt idx="158">
                  <c:v>9.7312373798065224</c:v>
                </c:pt>
                <c:pt idx="159">
                  <c:v>9.69815397525233</c:v>
                </c:pt>
                <c:pt idx="160">
                  <c:v>9.6651830447458007</c:v>
                </c:pt>
                <c:pt idx="161">
                  <c:v>9.6323242059075671</c:v>
                </c:pt>
                <c:pt idx="162">
                  <c:v>9.599577077658239</c:v>
                </c:pt>
                <c:pt idx="163">
                  <c:v>9.5669412802139853</c:v>
                </c:pt>
                <c:pt idx="164">
                  <c:v>9.534416435082127</c:v>
                </c:pt>
                <c:pt idx="165">
                  <c:v>9.5020021650567621</c:v>
                </c:pt>
                <c:pt idx="166">
                  <c:v>9.4696980942143707</c:v>
                </c:pt>
                <c:pt idx="167">
                  <c:v>9.4375038479094702</c:v>
                </c:pt>
                <c:pt idx="168">
                  <c:v>9.4054190527702559</c:v>
                </c:pt>
                <c:pt idx="169">
                  <c:v>9.3734433366942902</c:v>
                </c:pt>
                <c:pt idx="170">
                  <c:v>9.3415763288441731</c:v>
                </c:pt>
                <c:pt idx="171">
                  <c:v>9.3098176596432403</c:v>
                </c:pt>
                <c:pt idx="172">
                  <c:v>9.2781669607712853</c:v>
                </c:pt>
                <c:pt idx="173">
                  <c:v>9.2466238651602897</c:v>
                </c:pt>
                <c:pt idx="174">
                  <c:v>9.2151880069901502</c:v>
                </c:pt>
                <c:pt idx="175">
                  <c:v>9.1838590216844533</c:v>
                </c:pt>
                <c:pt idx="176">
                  <c:v>9.1526365459062369</c:v>
                </c:pt>
                <c:pt idx="177">
                  <c:v>9.1215202175537868</c:v>
                </c:pt>
                <c:pt idx="178">
                  <c:v>9.0905096757564188</c:v>
                </c:pt>
                <c:pt idx="179">
                  <c:v>9.0596045608703175</c:v>
                </c:pt>
                <c:pt idx="180">
                  <c:v>9.0288045144743432</c:v>
                </c:pt>
                <c:pt idx="181">
                  <c:v>8.9981091793658869</c:v>
                </c:pt>
                <c:pt idx="182">
                  <c:v>8.9675181995567321</c:v>
                </c:pt>
                <c:pt idx="183">
                  <c:v>8.9370312202689117</c:v>
                </c:pt>
                <c:pt idx="184">
                  <c:v>8.906647887930605</c:v>
                </c:pt>
                <c:pt idx="185">
                  <c:v>8.8763678501720324</c:v>
                </c:pt>
                <c:pt idx="186">
                  <c:v>8.8461907558213753</c:v>
                </c:pt>
                <c:pt idx="187">
                  <c:v>8.81611625490069</c:v>
                </c:pt>
                <c:pt idx="188">
                  <c:v>8.7861439986218599</c:v>
                </c:pt>
                <c:pt idx="189">
                  <c:v>8.7562736393825524</c:v>
                </c:pt>
                <c:pt idx="190">
                  <c:v>8.7265048307621775</c:v>
                </c:pt>
                <c:pt idx="191">
                  <c:v>8.6968372275178751</c:v>
                </c:pt>
                <c:pt idx="192">
                  <c:v>8.6672704855805112</c:v>
                </c:pt>
                <c:pt idx="193">
                  <c:v>8.6378042620506967</c:v>
                </c:pt>
                <c:pt idx="194">
                  <c:v>8.6084382151947896</c:v>
                </c:pt>
                <c:pt idx="195">
                  <c:v>8.5791720044409505</c:v>
                </c:pt>
                <c:pt idx="196">
                  <c:v>8.5500052903751804</c:v>
                </c:pt>
                <c:pt idx="197">
                  <c:v>8.5209377347373998</c:v>
                </c:pt>
                <c:pt idx="198">
                  <c:v>8.4919690004175088</c:v>
                </c:pt>
                <c:pt idx="199">
                  <c:v>8.4630987514514864</c:v>
                </c:pt>
                <c:pt idx="200">
                  <c:v>8.4343266530174912</c:v>
                </c:pt>
                <c:pt idx="201">
                  <c:v>8.4056523714319837</c:v>
                </c:pt>
                <c:pt idx="202">
                  <c:v>8.3770755741458487</c:v>
                </c:pt>
                <c:pt idx="203">
                  <c:v>8.3485959297405419</c:v>
                </c:pt>
                <c:pt idx="204">
                  <c:v>8.3202131079242481</c:v>
                </c:pt>
                <c:pt idx="205">
                  <c:v>8.2919267795280511</c:v>
                </c:pt>
                <c:pt idx="206">
                  <c:v>8.2637366165021113</c:v>
                </c:pt>
                <c:pt idx="207">
                  <c:v>8.2356422919118639</c:v>
                </c:pt>
                <c:pt idx="208">
                  <c:v>8.2076434799342266</c:v>
                </c:pt>
                <c:pt idx="209">
                  <c:v>8.1797398558538266</c:v>
                </c:pt>
                <c:pt idx="210">
                  <c:v>8.1519310960592275</c:v>
                </c:pt>
                <c:pt idx="211">
                  <c:v>8.1242168780391761</c:v>
                </c:pt>
                <c:pt idx="212">
                  <c:v>8.0965968803788648</c:v>
                </c:pt>
                <c:pt idx="213">
                  <c:v>8.0690707827562083</c:v>
                </c:pt>
                <c:pt idx="214">
                  <c:v>8.041638265938122</c:v>
                </c:pt>
                <c:pt idx="215">
                  <c:v>8.0142990117768189</c:v>
                </c:pt>
                <c:pt idx="216">
                  <c:v>7.987052703206122</c:v>
                </c:pt>
                <c:pt idx="217">
                  <c:v>7.9598990242377976</c:v>
                </c:pt>
                <c:pt idx="218">
                  <c:v>7.9328376599578707</c:v>
                </c:pt>
                <c:pt idx="219">
                  <c:v>7.9058682965229883</c:v>
                </c:pt>
                <c:pt idx="220">
                  <c:v>7.8789906211567704</c:v>
                </c:pt>
                <c:pt idx="221">
                  <c:v>7.8522043221461892</c:v>
                </c:pt>
                <c:pt idx="222">
                  <c:v>7.8255090888379559</c:v>
                </c:pt>
                <c:pt idx="223">
                  <c:v>7.7989046116349057</c:v>
                </c:pt>
                <c:pt idx="224">
                  <c:v>7.7723905819924157</c:v>
                </c:pt>
                <c:pt idx="225">
                  <c:v>7.7459666924148332</c:v>
                </c:pt>
                <c:pt idx="226">
                  <c:v>7.7196326364518946</c:v>
                </c:pt>
                <c:pt idx="227">
                  <c:v>7.6933881086951814</c:v>
                </c:pt>
                <c:pt idx="228">
                  <c:v>7.667232804774577</c:v>
                </c:pt>
                <c:pt idx="229">
                  <c:v>7.6411664213547361</c:v>
                </c:pt>
                <c:pt idx="230">
                  <c:v>7.6151886561315605</c:v>
                </c:pt>
                <c:pt idx="231">
                  <c:v>7.5892992078287049</c:v>
                </c:pt>
                <c:pt idx="232">
                  <c:v>7.5634977761940778</c:v>
                </c:pt>
                <c:pt idx="233">
                  <c:v>7.5377840619963532</c:v>
                </c:pt>
                <c:pt idx="234">
                  <c:v>7.5121577670215061</c:v>
                </c:pt>
                <c:pt idx="235">
                  <c:v>7.4866185940693555</c:v>
                </c:pt>
                <c:pt idx="236">
                  <c:v>7.4611662469501185</c:v>
                </c:pt>
                <c:pt idx="237">
                  <c:v>7.4358004304809651</c:v>
                </c:pt>
                <c:pt idx="238">
                  <c:v>7.4105208504826052</c:v>
                </c:pt>
                <c:pt idx="239">
                  <c:v>7.3853272137758745</c:v>
                </c:pt>
                <c:pt idx="240">
                  <c:v>7.360219228178333</c:v>
                </c:pt>
                <c:pt idx="241">
                  <c:v>7.3351966025008748</c:v>
                </c:pt>
                <c:pt idx="242">
                  <c:v>7.310259046544358</c:v>
                </c:pt>
                <c:pt idx="243">
                  <c:v>7.2854062710962282</c:v>
                </c:pt>
                <c:pt idx="244">
                  <c:v>7.260637987927173</c:v>
                </c:pt>
                <c:pt idx="245">
                  <c:v>7.2359539097877805</c:v>
                </c:pt>
                <c:pt idx="246">
                  <c:v>7.2113537504051957</c:v>
                </c:pt>
                <c:pt idx="247">
                  <c:v>7.186837224479814</c:v>
                </c:pt>
                <c:pt idx="248">
                  <c:v>7.1624040476819717</c:v>
                </c:pt>
                <c:pt idx="249">
                  <c:v>7.1380539366486335</c:v>
                </c:pt>
                <c:pt idx="250">
                  <c:v>7.1137866089801243</c:v>
                </c:pt>
                <c:pt idx="251">
                  <c:v>7.089601783236847</c:v>
                </c:pt>
                <c:pt idx="252">
                  <c:v>7.0654991789360144</c:v>
                </c:pt>
                <c:pt idx="253">
                  <c:v>7.0414785165483993</c:v>
                </c:pt>
                <c:pt idx="254">
                  <c:v>7.0175395174951003</c:v>
                </c:pt>
                <c:pt idx="255">
                  <c:v>6.993681904144295</c:v>
                </c:pt>
                <c:pt idx="256">
                  <c:v>6.9699053998080336</c:v>
                </c:pt>
                <c:pt idx="257">
                  <c:v>6.9462097287390279</c:v>
                </c:pt>
                <c:pt idx="258">
                  <c:v>6.9225946161274488</c:v>
                </c:pt>
                <c:pt idx="259">
                  <c:v>6.8990597880977402</c:v>
                </c:pt>
                <c:pt idx="260">
                  <c:v>6.8756049717054433</c:v>
                </c:pt>
                <c:pt idx="261">
                  <c:v>6.8522298949340374</c:v>
                </c:pt>
                <c:pt idx="262">
                  <c:v>6.8289342866917746</c:v>
                </c:pt>
                <c:pt idx="263">
                  <c:v>6.8057178768085409</c:v>
                </c:pt>
                <c:pt idx="264">
                  <c:v>6.7825803960327269</c:v>
                </c:pt>
                <c:pt idx="265">
                  <c:v>6.7595215760280967</c:v>
                </c:pt>
                <c:pt idx="266">
                  <c:v>6.7365411493706819</c:v>
                </c:pt>
                <c:pt idx="267">
                  <c:v>6.7136388495456787</c:v>
                </c:pt>
                <c:pt idx="268">
                  <c:v>6.690814410944359</c:v>
                </c:pt>
                <c:pt idx="269">
                  <c:v>6.668067568860983</c:v>
                </c:pt>
                <c:pt idx="270">
                  <c:v>6.6453980594897395</c:v>
                </c:pt>
                <c:pt idx="271">
                  <c:v>6.6228056199216772</c:v>
                </c:pt>
                <c:pt idx="272">
                  <c:v>6.600289988141661</c:v>
                </c:pt>
                <c:pt idx="273">
                  <c:v>6.5778509030253307</c:v>
                </c:pt>
                <c:pt idx="274">
                  <c:v>6.555488104336078</c:v>
                </c:pt>
                <c:pt idx="275">
                  <c:v>6.533201332722018</c:v>
                </c:pt>
                <c:pt idx="276">
                  <c:v>6.5109903297129907</c:v>
                </c:pt>
                <c:pt idx="277">
                  <c:v>6.488854837717561</c:v>
                </c:pt>
                <c:pt idx="278">
                  <c:v>6.4667946000200285</c:v>
                </c:pt>
                <c:pt idx="279">
                  <c:v>6.4448093607774526</c:v>
                </c:pt>
                <c:pt idx="280">
                  <c:v>6.4228988650166876</c:v>
                </c:pt>
                <c:pt idx="281">
                  <c:v>6.4010628586314189</c:v>
                </c:pt>
                <c:pt idx="282">
                  <c:v>6.3793010883792256</c:v>
                </c:pt>
                <c:pt idx="283">
                  <c:v>6.3576133018786294</c:v>
                </c:pt>
                <c:pt idx="284">
                  <c:v>6.3359992476061855</c:v>
                </c:pt>
                <c:pt idx="285">
                  <c:v>6.3144586748935518</c:v>
                </c:pt>
                <c:pt idx="286">
                  <c:v>6.2929913339245882</c:v>
                </c:pt>
                <c:pt idx="287">
                  <c:v>6.2715969757324537</c:v>
                </c:pt>
                <c:pt idx="288">
                  <c:v>6.2502753521967289</c:v>
                </c:pt>
                <c:pt idx="289">
                  <c:v>6.229026216040527</c:v>
                </c:pt>
                <c:pt idx="290">
                  <c:v>6.2078493208276351</c:v>
                </c:pt>
                <c:pt idx="291">
                  <c:v>6.1867444209596485</c:v>
                </c:pt>
                <c:pt idx="292">
                  <c:v>6.165711271673131</c:v>
                </c:pt>
                <c:pt idx="293">
                  <c:v>6.1447496290367694</c:v>
                </c:pt>
                <c:pt idx="294">
                  <c:v>6.1238592499485476</c:v>
                </c:pt>
                <c:pt idx="295">
                  <c:v>6.1030398921329203</c:v>
                </c:pt>
                <c:pt idx="296">
                  <c:v>6.0822913141380184</c:v>
                </c:pt>
                <c:pt idx="297">
                  <c:v>6.061613275332836</c:v>
                </c:pt>
                <c:pt idx="298">
                  <c:v>6.0410055359044419</c:v>
                </c:pt>
                <c:pt idx="299">
                  <c:v>6.0204678568551993</c:v>
                </c:pt>
                <c:pt idx="3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F-4E05-A6E5-CC5CE389BD8F}"/>
            </c:ext>
          </c:extLst>
        </c:ser>
        <c:ser>
          <c:idx val="1"/>
          <c:order val="1"/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Sheet1!$H$2:$H$302</c:f>
              <c:numCache>
                <c:formatCode>General</c:formatCode>
                <c:ptCount val="301"/>
                <c:pt idx="0">
                  <c:v>15</c:v>
                </c:pt>
                <c:pt idx="1">
                  <c:v>15.051169642138001</c:v>
                </c:pt>
                <c:pt idx="2">
                  <c:v>15.102513839761105</c:v>
                </c:pt>
                <c:pt idx="3">
                  <c:v>15.154033188332093</c:v>
                </c:pt>
                <c:pt idx="4">
                  <c:v>15.205728285345048</c:v>
                </c:pt>
                <c:pt idx="5">
                  <c:v>15.2575997303323</c:v>
                </c:pt>
                <c:pt idx="6">
                  <c:v>15.309648124871368</c:v>
                </c:pt>
                <c:pt idx="7">
                  <c:v>15.361874072591926</c:v>
                </c:pt>
                <c:pt idx="8">
                  <c:v>15.41427817918283</c:v>
                </c:pt>
                <c:pt idx="9">
                  <c:v>15.466861052399123</c:v>
                </c:pt>
                <c:pt idx="10">
                  <c:v>15.519623302069087</c:v>
                </c:pt>
                <c:pt idx="11">
                  <c:v>15.572565540101319</c:v>
                </c:pt>
                <c:pt idx="12">
                  <c:v>15.625688380491823</c:v>
                </c:pt>
                <c:pt idx="13">
                  <c:v>15.678992439331138</c:v>
                </c:pt>
                <c:pt idx="14">
                  <c:v>15.73247833481147</c:v>
                </c:pt>
                <c:pt idx="15">
                  <c:v>15.786146687233879</c:v>
                </c:pt>
                <c:pt idx="16">
                  <c:v>15.839998119015466</c:v>
                </c:pt>
                <c:pt idx="17">
                  <c:v>15.894033254696575</c:v>
                </c:pt>
                <c:pt idx="18">
                  <c:v>15.94825272094806</c:v>
                </c:pt>
                <c:pt idx="19">
                  <c:v>16.002657146578549</c:v>
                </c:pt>
                <c:pt idx="20">
                  <c:v>16.057247162541721</c:v>
                </c:pt>
                <c:pt idx="21">
                  <c:v>16.112023401943635</c:v>
                </c:pt>
                <c:pt idx="22">
                  <c:v>16.166986500050072</c:v>
                </c:pt>
                <c:pt idx="23">
                  <c:v>16.222137094293902</c:v>
                </c:pt>
                <c:pt idx="24">
                  <c:v>16.27747582428248</c:v>
                </c:pt>
                <c:pt idx="25">
                  <c:v>16.333003331805045</c:v>
                </c:pt>
                <c:pt idx="26">
                  <c:v>16.388720260840195</c:v>
                </c:pt>
                <c:pt idx="27">
                  <c:v>16.444627257563329</c:v>
                </c:pt>
                <c:pt idx="28">
                  <c:v>16.500724970354153</c:v>
                </c:pt>
                <c:pt idx="29">
                  <c:v>16.557014049804192</c:v>
                </c:pt>
                <c:pt idx="30">
                  <c:v>16.613495148724347</c:v>
                </c:pt>
                <c:pt idx="31">
                  <c:v>16.67016892215246</c:v>
                </c:pt>
                <c:pt idx="32">
                  <c:v>16.727036027360896</c:v>
                </c:pt>
                <c:pt idx="33">
                  <c:v>16.784097123864196</c:v>
                </c:pt>
                <c:pt idx="34">
                  <c:v>16.841352873426708</c:v>
                </c:pt>
                <c:pt idx="35">
                  <c:v>16.898803940070241</c:v>
                </c:pt>
                <c:pt idx="36">
                  <c:v>16.956450990081816</c:v>
                </c:pt>
                <c:pt idx="37">
                  <c:v>17.014294692021352</c:v>
                </c:pt>
                <c:pt idx="38">
                  <c:v>17.072335716729437</c:v>
                </c:pt>
                <c:pt idx="39">
                  <c:v>17.130574737335095</c:v>
                </c:pt>
                <c:pt idx="40">
                  <c:v>17.18901242926361</c:v>
                </c:pt>
                <c:pt idx="41">
                  <c:v>17.247649470244347</c:v>
                </c:pt>
                <c:pt idx="42">
                  <c:v>17.306486540318623</c:v>
                </c:pt>
                <c:pt idx="43">
                  <c:v>17.365524321847573</c:v>
                </c:pt>
                <c:pt idx="44">
                  <c:v>17.424763499520086</c:v>
                </c:pt>
                <c:pt idx="45">
                  <c:v>17.484204760360736</c:v>
                </c:pt>
                <c:pt idx="46">
                  <c:v>17.543848793737748</c:v>
                </c:pt>
                <c:pt idx="47">
                  <c:v>17.603696291371001</c:v>
                </c:pt>
                <c:pt idx="48">
                  <c:v>17.663747947340035</c:v>
                </c:pt>
                <c:pt idx="49">
                  <c:v>17.724004458092118</c:v>
                </c:pt>
                <c:pt idx="50">
                  <c:v>17.784466522450312</c:v>
                </c:pt>
                <c:pt idx="51">
                  <c:v>17.845134841621586</c:v>
                </c:pt>
                <c:pt idx="52">
                  <c:v>17.906010119204929</c:v>
                </c:pt>
                <c:pt idx="53">
                  <c:v>17.967093061199538</c:v>
                </c:pt>
                <c:pt idx="54">
                  <c:v>18.028384376012987</c:v>
                </c:pt>
                <c:pt idx="55">
                  <c:v>18.08988477446945</c:v>
                </c:pt>
                <c:pt idx="56">
                  <c:v>18.151594969817936</c:v>
                </c:pt>
                <c:pt idx="57">
                  <c:v>18.21351567774057</c:v>
                </c:pt>
                <c:pt idx="58">
                  <c:v>18.275647616360892</c:v>
                </c:pt>
                <c:pt idx="59">
                  <c:v>18.337991506252191</c:v>
                </c:pt>
                <c:pt idx="60">
                  <c:v>18.400548070445833</c:v>
                </c:pt>
                <c:pt idx="61">
                  <c:v>18.463318034439684</c:v>
                </c:pt>
                <c:pt idx="62">
                  <c:v>18.52630212620651</c:v>
                </c:pt>
                <c:pt idx="63">
                  <c:v>18.58950107620241</c:v>
                </c:pt>
                <c:pt idx="64">
                  <c:v>18.652915617375296</c:v>
                </c:pt>
                <c:pt idx="65">
                  <c:v>18.716546485173392</c:v>
                </c:pt>
                <c:pt idx="66">
                  <c:v>18.780394417553765</c:v>
                </c:pt>
                <c:pt idx="67">
                  <c:v>18.84446015499088</c:v>
                </c:pt>
                <c:pt idx="68">
                  <c:v>18.908744440485197</c:v>
                </c:pt>
                <c:pt idx="69">
                  <c:v>18.973248019571766</c:v>
                </c:pt>
                <c:pt idx="70">
                  <c:v>19.037971640328905</c:v>
                </c:pt>
                <c:pt idx="71">
                  <c:v>19.102916053386842</c:v>
                </c:pt>
                <c:pt idx="72">
                  <c:v>19.168082011936445</c:v>
                </c:pt>
                <c:pt idx="73">
                  <c:v>19.233470271737954</c:v>
                </c:pt>
                <c:pt idx="74">
                  <c:v>19.299081591129735</c:v>
                </c:pt>
                <c:pt idx="75">
                  <c:v>19.364916731037084</c:v>
                </c:pt>
                <c:pt idx="76">
                  <c:v>19.430976454981042</c:v>
                </c:pt>
                <c:pt idx="77">
                  <c:v>19.497261529087261</c:v>
                </c:pt>
                <c:pt idx="78">
                  <c:v>19.563772722094892</c:v>
                </c:pt>
                <c:pt idx="79">
                  <c:v>19.630510805365475</c:v>
                </c:pt>
                <c:pt idx="80">
                  <c:v>19.697476552891924</c:v>
                </c:pt>
                <c:pt idx="81">
                  <c:v>19.764670741307469</c:v>
                </c:pt>
                <c:pt idx="82">
                  <c:v>19.832094149894679</c:v>
                </c:pt>
                <c:pt idx="83">
                  <c:v>19.899747560594498</c:v>
                </c:pt>
                <c:pt idx="84">
                  <c:v>19.967631758015308</c:v>
                </c:pt>
                <c:pt idx="85">
                  <c:v>20.035747529442045</c:v>
                </c:pt>
                <c:pt idx="86">
                  <c:v>20.104095664845303</c:v>
                </c:pt>
                <c:pt idx="87">
                  <c:v>20.172676956890523</c:v>
                </c:pt>
                <c:pt idx="88">
                  <c:v>20.241492200947164</c:v>
                </c:pt>
                <c:pt idx="89">
                  <c:v>20.310542195097941</c:v>
                </c:pt>
                <c:pt idx="90">
                  <c:v>20.379827740148066</c:v>
                </c:pt>
                <c:pt idx="91">
                  <c:v>20.449349639634569</c:v>
                </c:pt>
                <c:pt idx="92">
                  <c:v>20.519108699835563</c:v>
                </c:pt>
                <c:pt idx="93">
                  <c:v>20.589105729779654</c:v>
                </c:pt>
                <c:pt idx="94">
                  <c:v>20.659341541255273</c:v>
                </c:pt>
                <c:pt idx="95">
                  <c:v>20.72981694882013</c:v>
                </c:pt>
                <c:pt idx="96">
                  <c:v>20.800532769810623</c:v>
                </c:pt>
                <c:pt idx="97">
                  <c:v>20.871489824351354</c:v>
                </c:pt>
                <c:pt idx="98">
                  <c:v>20.942688935364618</c:v>
                </c:pt>
                <c:pt idx="99">
                  <c:v>21.014130928579963</c:v>
                </c:pt>
                <c:pt idx="100">
                  <c:v>21.085816632543729</c:v>
                </c:pt>
                <c:pt idx="101">
                  <c:v>21.157746878628714</c:v>
                </c:pt>
                <c:pt idx="102">
                  <c:v>21.229922501043774</c:v>
                </c:pt>
                <c:pt idx="103">
                  <c:v>21.3023443368435</c:v>
                </c:pt>
                <c:pt idx="104">
                  <c:v>21.375013225937952</c:v>
                </c:pt>
                <c:pt idx="105">
                  <c:v>21.447930011102372</c:v>
                </c:pt>
                <c:pt idx="106">
                  <c:v>21.521095537986973</c:v>
                </c:pt>
                <c:pt idx="107">
                  <c:v>21.59451065512674</c:v>
                </c:pt>
                <c:pt idx="108">
                  <c:v>21.668176213951284</c:v>
                </c:pt>
                <c:pt idx="109">
                  <c:v>21.742093068794684</c:v>
                </c:pt>
                <c:pt idx="110">
                  <c:v>21.816262076905439</c:v>
                </c:pt>
                <c:pt idx="111">
                  <c:v>21.890684098456383</c:v>
                </c:pt>
                <c:pt idx="112">
                  <c:v>21.965359996554653</c:v>
                </c:pt>
                <c:pt idx="113">
                  <c:v>22.040290637251722</c:v>
                </c:pt>
                <c:pt idx="114">
                  <c:v>22.115476889553438</c:v>
                </c:pt>
                <c:pt idx="115">
                  <c:v>22.190919625430084</c:v>
                </c:pt>
                <c:pt idx="116">
                  <c:v>22.266619719826512</c:v>
                </c:pt>
                <c:pt idx="117">
                  <c:v>22.34257805067228</c:v>
                </c:pt>
                <c:pt idx="118">
                  <c:v>22.418795498891829</c:v>
                </c:pt>
                <c:pt idx="119">
                  <c:v>22.495272948414719</c:v>
                </c:pt>
                <c:pt idx="120">
                  <c:v>22.572011286185855</c:v>
                </c:pt>
                <c:pt idx="121">
                  <c:v>22.649011402175795</c:v>
                </c:pt>
                <c:pt idx="122">
                  <c:v>22.726274189391049</c:v>
                </c:pt>
                <c:pt idx="123">
                  <c:v>22.803800543884467</c:v>
                </c:pt>
                <c:pt idx="124">
                  <c:v>22.881591364765594</c:v>
                </c:pt>
                <c:pt idx="125">
                  <c:v>22.959647554211131</c:v>
                </c:pt>
                <c:pt idx="126">
                  <c:v>23.037970017475374</c:v>
                </c:pt>
                <c:pt idx="127">
                  <c:v>23.116559662900723</c:v>
                </c:pt>
                <c:pt idx="128">
                  <c:v>23.195417401928214</c:v>
                </c:pt>
                <c:pt idx="129">
                  <c:v>23.274544149108099</c:v>
                </c:pt>
                <c:pt idx="130">
                  <c:v>23.353940822110431</c:v>
                </c:pt>
                <c:pt idx="131">
                  <c:v>23.433608341735727</c:v>
                </c:pt>
                <c:pt idx="132">
                  <c:v>23.513547631925643</c:v>
                </c:pt>
                <c:pt idx="133">
                  <c:v>23.593759619773675</c:v>
                </c:pt>
                <c:pt idx="134">
                  <c:v>23.674245235535928</c:v>
                </c:pt>
                <c:pt idx="135">
                  <c:v>23.755005412641911</c:v>
                </c:pt>
                <c:pt idx="136">
                  <c:v>23.836041087705322</c:v>
                </c:pt>
                <c:pt idx="137">
                  <c:v>23.917353200534961</c:v>
                </c:pt>
                <c:pt idx="138">
                  <c:v>23.998942694145597</c:v>
                </c:pt>
                <c:pt idx="139">
                  <c:v>24.08081051476892</c:v>
                </c:pt>
                <c:pt idx="140">
                  <c:v>24.162957611864503</c:v>
                </c:pt>
                <c:pt idx="141">
                  <c:v>24.245384938130822</c:v>
                </c:pt>
                <c:pt idx="142">
                  <c:v>24.328093449516306</c:v>
                </c:pt>
                <c:pt idx="143">
                  <c:v>24.411084105230415</c:v>
                </c:pt>
                <c:pt idx="144">
                  <c:v>24.494357867754768</c:v>
                </c:pt>
                <c:pt idx="145">
                  <c:v>24.577915702854309</c:v>
                </c:pt>
                <c:pt idx="146">
                  <c:v>24.661758579588515</c:v>
                </c:pt>
                <c:pt idx="147">
                  <c:v>24.7458874703226</c:v>
                </c:pt>
                <c:pt idx="148">
                  <c:v>24.830303350738845</c:v>
                </c:pt>
                <c:pt idx="149">
                  <c:v>24.915007199847867</c:v>
                </c:pt>
                <c:pt idx="150">
                  <c:v>25</c:v>
                </c:pt>
                <c:pt idx="151">
                  <c:v>25.085282736896666</c:v>
                </c:pt>
                <c:pt idx="152">
                  <c:v>25.170856399601842</c:v>
                </c:pt>
                <c:pt idx="153">
                  <c:v>25.256721980553486</c:v>
                </c:pt>
                <c:pt idx="154">
                  <c:v>25.342880475575079</c:v>
                </c:pt>
                <c:pt idx="155">
                  <c:v>25.42933288388717</c:v>
                </c:pt>
                <c:pt idx="156">
                  <c:v>25.51608020811894</c:v>
                </c:pt>
                <c:pt idx="157">
                  <c:v>25.603123454319874</c:v>
                </c:pt>
                <c:pt idx="158">
                  <c:v>25.690463631971383</c:v>
                </c:pt>
                <c:pt idx="159">
                  <c:v>25.778101753998538</c:v>
                </c:pt>
                <c:pt idx="160">
                  <c:v>25.866038836781808</c:v>
                </c:pt>
                <c:pt idx="161">
                  <c:v>25.954275900168863</c:v>
                </c:pt>
                <c:pt idx="162">
                  <c:v>26.042813967486371</c:v>
                </c:pt>
                <c:pt idx="163">
                  <c:v>26.131654065551892</c:v>
                </c:pt>
                <c:pt idx="164">
                  <c:v>26.220797224685779</c:v>
                </c:pt>
                <c:pt idx="165">
                  <c:v>26.310244478723135</c:v>
                </c:pt>
                <c:pt idx="166">
                  <c:v>26.399996865025773</c:v>
                </c:pt>
                <c:pt idx="167">
                  <c:v>26.490055424494287</c:v>
                </c:pt>
                <c:pt idx="168">
                  <c:v>26.580421201580101</c:v>
                </c:pt>
                <c:pt idx="169">
                  <c:v>26.671095244297582</c:v>
                </c:pt>
                <c:pt idx="170">
                  <c:v>26.762078604236201</c:v>
                </c:pt>
                <c:pt idx="171">
                  <c:v>26.853372336572722</c:v>
                </c:pt>
                <c:pt idx="172">
                  <c:v>26.94497750008345</c:v>
                </c:pt>
                <c:pt idx="173">
                  <c:v>27.036895157156504</c:v>
                </c:pt>
                <c:pt idx="174">
                  <c:v>27.129126373804127</c:v>
                </c:pt>
                <c:pt idx="175">
                  <c:v>27.221672219675074</c:v>
                </c:pt>
                <c:pt idx="176">
                  <c:v>27.314533768066987</c:v>
                </c:pt>
                <c:pt idx="177">
                  <c:v>27.40771209593888</c:v>
                </c:pt>
                <c:pt idx="178">
                  <c:v>27.501208283923589</c:v>
                </c:pt>
                <c:pt idx="179">
                  <c:v>27.595023416340318</c:v>
                </c:pt>
                <c:pt idx="180">
                  <c:v>27.689158581207245</c:v>
                </c:pt>
                <c:pt idx="181">
                  <c:v>27.783614870254098</c:v>
                </c:pt>
                <c:pt idx="182">
                  <c:v>27.878393378934827</c:v>
                </c:pt>
                <c:pt idx="183">
                  <c:v>27.973495206440326</c:v>
                </c:pt>
                <c:pt idx="184">
                  <c:v>28.06892145571117</c:v>
                </c:pt>
                <c:pt idx="185">
                  <c:v>28.164673233450404</c:v>
                </c:pt>
                <c:pt idx="186">
                  <c:v>28.26075165013636</c:v>
                </c:pt>
                <c:pt idx="187">
                  <c:v>28.357157820035589</c:v>
                </c:pt>
                <c:pt idx="188">
                  <c:v>28.453892861215728</c:v>
                </c:pt>
                <c:pt idx="189">
                  <c:v>28.55095789555849</c:v>
                </c:pt>
                <c:pt idx="190">
                  <c:v>28.648354048772681</c:v>
                </c:pt>
                <c:pt idx="191">
                  <c:v>28.746082450407247</c:v>
                </c:pt>
                <c:pt idx="192">
                  <c:v>28.844144233864366</c:v>
                </c:pt>
                <c:pt idx="193">
                  <c:v>28.942540536412618</c:v>
                </c:pt>
                <c:pt idx="194">
                  <c:v>29.04127249920014</c:v>
                </c:pt>
                <c:pt idx="195">
                  <c:v>29.140341267267889</c:v>
                </c:pt>
                <c:pt idx="196">
                  <c:v>29.239747989562911</c:v>
                </c:pt>
                <c:pt idx="197">
                  <c:v>29.339493818951667</c:v>
                </c:pt>
                <c:pt idx="198">
                  <c:v>29.439579912233391</c:v>
                </c:pt>
                <c:pt idx="199">
                  <c:v>29.54000743015353</c:v>
                </c:pt>
                <c:pt idx="200">
                  <c:v>29.640777537417186</c:v>
                </c:pt>
                <c:pt idx="201">
                  <c:v>29.741891402702642</c:v>
                </c:pt>
                <c:pt idx="202">
                  <c:v>29.84335019867488</c:v>
                </c:pt>
                <c:pt idx="203">
                  <c:v>29.945155101999227</c:v>
                </c:pt>
                <c:pt idx="204">
                  <c:v>30.047307293354976</c:v>
                </c:pt>
                <c:pt idx="205">
                  <c:v>30.149807957449081</c:v>
                </c:pt>
                <c:pt idx="206">
                  <c:v>30.252658283029891</c:v>
                </c:pt>
                <c:pt idx="207">
                  <c:v>30.355859462900948</c:v>
                </c:pt>
                <c:pt idx="208">
                  <c:v>30.459412693934823</c:v>
                </c:pt>
                <c:pt idx="209">
                  <c:v>30.563319177086985</c:v>
                </c:pt>
                <c:pt idx="210">
                  <c:v>30.667580117409717</c:v>
                </c:pt>
                <c:pt idx="211">
                  <c:v>30.772196724066145</c:v>
                </c:pt>
                <c:pt idx="212">
                  <c:v>30.877170210344183</c:v>
                </c:pt>
                <c:pt idx="213">
                  <c:v>30.982501793670686</c:v>
                </c:pt>
                <c:pt idx="214">
                  <c:v>31.088192695625494</c:v>
                </c:pt>
                <c:pt idx="215">
                  <c:v>31.194244141955654</c:v>
                </c:pt>
                <c:pt idx="216">
                  <c:v>31.300657362589604</c:v>
                </c:pt>
                <c:pt idx="217">
                  <c:v>31.407433591651468</c:v>
                </c:pt>
                <c:pt idx="218">
                  <c:v>31.514574067475323</c:v>
                </c:pt>
                <c:pt idx="219">
                  <c:v>31.622080032619607</c:v>
                </c:pt>
                <c:pt idx="220">
                  <c:v>31.729952733881497</c:v>
                </c:pt>
                <c:pt idx="221">
                  <c:v>31.838193422311399</c:v>
                </c:pt>
                <c:pt idx="222">
                  <c:v>31.946803353227406</c:v>
                </c:pt>
                <c:pt idx="223">
                  <c:v>32.055783786229917</c:v>
                </c:pt>
                <c:pt idx="224">
                  <c:v>32.165135985216232</c:v>
                </c:pt>
                <c:pt idx="225">
                  <c:v>32.274861218395138</c:v>
                </c:pt>
                <c:pt idx="226">
                  <c:v>32.38496075830173</c:v>
                </c:pt>
                <c:pt idx="227">
                  <c:v>32.495435881812099</c:v>
                </c:pt>
                <c:pt idx="228">
                  <c:v>32.606287870158148</c:v>
                </c:pt>
                <c:pt idx="229">
                  <c:v>32.717518008942456</c:v>
                </c:pt>
                <c:pt idx="230">
                  <c:v>32.829127588153213</c:v>
                </c:pt>
                <c:pt idx="231">
                  <c:v>32.941117902179116</c:v>
                </c:pt>
                <c:pt idx="232">
                  <c:v>33.053490249824463</c:v>
                </c:pt>
                <c:pt idx="233">
                  <c:v>33.166245934324159</c:v>
                </c:pt>
                <c:pt idx="234">
                  <c:v>33.279386263358852</c:v>
                </c:pt>
                <c:pt idx="235">
                  <c:v>33.392912549070076</c:v>
                </c:pt>
                <c:pt idx="236">
                  <c:v>33.506826108075501</c:v>
                </c:pt>
                <c:pt idx="237">
                  <c:v>33.621128261484202</c:v>
                </c:pt>
                <c:pt idx="238">
                  <c:v>33.735820334911942</c:v>
                </c:pt>
                <c:pt idx="239">
                  <c:v>33.850903658496563</c:v>
                </c:pt>
                <c:pt idx="240">
                  <c:v>33.966379566913446</c:v>
                </c:pt>
                <c:pt idx="241">
                  <c:v>34.082249399390946</c:v>
                </c:pt>
                <c:pt idx="242">
                  <c:v>34.198514499725938</c:v>
                </c:pt>
                <c:pt idx="243">
                  <c:v>34.31517621629942</c:v>
                </c:pt>
                <c:pt idx="244">
                  <c:v>34.432235902092124</c:v>
                </c:pt>
                <c:pt idx="245">
                  <c:v>34.549694914700211</c:v>
                </c:pt>
                <c:pt idx="246">
                  <c:v>34.667554616351033</c:v>
                </c:pt>
                <c:pt idx="247">
                  <c:v>34.785816373918919</c:v>
                </c:pt>
                <c:pt idx="248">
                  <c:v>34.904481558941029</c:v>
                </c:pt>
                <c:pt idx="249">
                  <c:v>35.023551547633261</c:v>
                </c:pt>
                <c:pt idx="250">
                  <c:v>35.143027720906218</c:v>
                </c:pt>
                <c:pt idx="251">
                  <c:v>35.26291146438119</c:v>
                </c:pt>
                <c:pt idx="252">
                  <c:v>35.38320416840628</c:v>
                </c:pt>
                <c:pt idx="253">
                  <c:v>35.503907228072499</c:v>
                </c:pt>
                <c:pt idx="254">
                  <c:v>35.625022043229919</c:v>
                </c:pt>
                <c:pt idx="255">
                  <c:v>35.746550018503946</c:v>
                </c:pt>
                <c:pt idx="256">
                  <c:v>35.868492563311619</c:v>
                </c:pt>
                <c:pt idx="257">
                  <c:v>35.9908510918779</c:v>
                </c:pt>
                <c:pt idx="258">
                  <c:v>36.113627023252135</c:v>
                </c:pt>
                <c:pt idx="259">
                  <c:v>36.236821781324466</c:v>
                </c:pt>
                <c:pt idx="260">
                  <c:v>36.3604367948424</c:v>
                </c:pt>
                <c:pt idx="261">
                  <c:v>36.484473497427302</c:v>
                </c:pt>
                <c:pt idx="262">
                  <c:v>36.608933327591082</c:v>
                </c:pt>
                <c:pt idx="263">
                  <c:v>36.733817728752875</c:v>
                </c:pt>
                <c:pt idx="264">
                  <c:v>36.859128149255731</c:v>
                </c:pt>
                <c:pt idx="265">
                  <c:v>36.984866042383473</c:v>
                </c:pt>
                <c:pt idx="266">
                  <c:v>37.111032866377521</c:v>
                </c:pt>
                <c:pt idx="267">
                  <c:v>37.237630084453798</c:v>
                </c:pt>
                <c:pt idx="268">
                  <c:v>37.364659164819713</c:v>
                </c:pt>
                <c:pt idx="269">
                  <c:v>37.492121580691197</c:v>
                </c:pt>
                <c:pt idx="270">
                  <c:v>37.620018810309759</c:v>
                </c:pt>
                <c:pt idx="271">
                  <c:v>37.748352336959655</c:v>
                </c:pt>
                <c:pt idx="272">
                  <c:v>37.877123648985076</c:v>
                </c:pt>
                <c:pt idx="273">
                  <c:v>38.006334239807444</c:v>
                </c:pt>
                <c:pt idx="274">
                  <c:v>38.135985607942658</c:v>
                </c:pt>
                <c:pt idx="275">
                  <c:v>38.266079257018554</c:v>
                </c:pt>
                <c:pt idx="276">
                  <c:v>38.396616695792289</c:v>
                </c:pt>
                <c:pt idx="277">
                  <c:v>38.527599438167861</c:v>
                </c:pt>
                <c:pt idx="278">
                  <c:v>38.659029003213689</c:v>
                </c:pt>
                <c:pt idx="279">
                  <c:v>38.790906915180166</c:v>
                </c:pt>
                <c:pt idx="280">
                  <c:v>38.92323470351738</c:v>
                </c:pt>
                <c:pt idx="281">
                  <c:v>39.056013902892872</c:v>
                </c:pt>
                <c:pt idx="282">
                  <c:v>39.189246053209402</c:v>
                </c:pt>
                <c:pt idx="283">
                  <c:v>39.32293269962279</c:v>
                </c:pt>
                <c:pt idx="284">
                  <c:v>39.457075392559879</c:v>
                </c:pt>
                <c:pt idx="285">
                  <c:v>39.591675687736505</c:v>
                </c:pt>
                <c:pt idx="286">
                  <c:v>39.726735146175535</c:v>
                </c:pt>
                <c:pt idx="287">
                  <c:v>39.862255334224926</c:v>
                </c:pt>
                <c:pt idx="288">
                  <c:v>39.998237823575991</c:v>
                </c:pt>
                <c:pt idx="289">
                  <c:v>40.134684191281529</c:v>
                </c:pt>
                <c:pt idx="290">
                  <c:v>40.271596019774172</c:v>
                </c:pt>
                <c:pt idx="291">
                  <c:v>40.4089748968847</c:v>
                </c:pt>
                <c:pt idx="292">
                  <c:v>40.546822415860511</c:v>
                </c:pt>
                <c:pt idx="293">
                  <c:v>40.685140175384021</c:v>
                </c:pt>
                <c:pt idx="294">
                  <c:v>40.823929779591275</c:v>
                </c:pt>
                <c:pt idx="295">
                  <c:v>40.963192838090514</c:v>
                </c:pt>
                <c:pt idx="296">
                  <c:v>41.102930965980853</c:v>
                </c:pt>
                <c:pt idx="297">
                  <c:v>41.243145783871</c:v>
                </c:pt>
                <c:pt idx="298">
                  <c:v>41.383838917898068</c:v>
                </c:pt>
                <c:pt idx="299">
                  <c:v>41.52501199974644</c:v>
                </c:pt>
                <c:pt idx="300">
                  <c:v>41.666666666666664</c:v>
                </c:pt>
              </c:numCache>
            </c:numRef>
          </c:xVal>
          <c:yVal>
            <c:numRef>
              <c:f>Sheet1!$I$2:$I$302</c:f>
              <c:numCache>
                <c:formatCode>General</c:formatCode>
                <c:ptCount val="301"/>
                <c:pt idx="0">
                  <c:v>41.666666666666664</c:v>
                </c:pt>
                <c:pt idx="1">
                  <c:v>41.525011999746454</c:v>
                </c:pt>
                <c:pt idx="2">
                  <c:v>41.383838917898082</c:v>
                </c:pt>
                <c:pt idx="3">
                  <c:v>41.243145783871</c:v>
                </c:pt>
                <c:pt idx="4">
                  <c:v>41.10293096598086</c:v>
                </c:pt>
                <c:pt idx="5">
                  <c:v>40.963192838090521</c:v>
                </c:pt>
                <c:pt idx="6">
                  <c:v>40.823929779591282</c:v>
                </c:pt>
                <c:pt idx="7">
                  <c:v>40.685140175384028</c:v>
                </c:pt>
                <c:pt idx="8">
                  <c:v>40.546822415860518</c:v>
                </c:pt>
                <c:pt idx="9">
                  <c:v>40.408974896884708</c:v>
                </c:pt>
                <c:pt idx="10">
                  <c:v>40.271596019774172</c:v>
                </c:pt>
                <c:pt idx="11">
                  <c:v>40.134684191281536</c:v>
                </c:pt>
                <c:pt idx="12">
                  <c:v>39.998237823575998</c:v>
                </c:pt>
                <c:pt idx="13">
                  <c:v>39.862255334224933</c:v>
                </c:pt>
                <c:pt idx="14">
                  <c:v>39.726735146175535</c:v>
                </c:pt>
                <c:pt idx="15">
                  <c:v>39.591675687736519</c:v>
                </c:pt>
                <c:pt idx="16">
                  <c:v>39.457075392559886</c:v>
                </c:pt>
                <c:pt idx="17">
                  <c:v>39.32293269962279</c:v>
                </c:pt>
                <c:pt idx="18">
                  <c:v>39.189246053209409</c:v>
                </c:pt>
                <c:pt idx="19">
                  <c:v>39.056013902892886</c:v>
                </c:pt>
                <c:pt idx="20">
                  <c:v>38.923234703517387</c:v>
                </c:pt>
                <c:pt idx="21">
                  <c:v>38.790906915180166</c:v>
                </c:pt>
                <c:pt idx="22">
                  <c:v>38.659029003213696</c:v>
                </c:pt>
                <c:pt idx="23">
                  <c:v>38.527599438167876</c:v>
                </c:pt>
                <c:pt idx="24">
                  <c:v>38.396616695792289</c:v>
                </c:pt>
                <c:pt idx="25">
                  <c:v>38.266079257018554</c:v>
                </c:pt>
                <c:pt idx="26">
                  <c:v>38.135985607942665</c:v>
                </c:pt>
                <c:pt idx="27">
                  <c:v>38.006334239807444</c:v>
                </c:pt>
                <c:pt idx="28">
                  <c:v>37.877123648985084</c:v>
                </c:pt>
                <c:pt idx="29">
                  <c:v>37.748352336959663</c:v>
                </c:pt>
                <c:pt idx="30">
                  <c:v>37.620018810309766</c:v>
                </c:pt>
                <c:pt idx="31">
                  <c:v>37.492121580691197</c:v>
                </c:pt>
                <c:pt idx="32">
                  <c:v>37.364659164819727</c:v>
                </c:pt>
                <c:pt idx="33">
                  <c:v>37.237630084453805</c:v>
                </c:pt>
                <c:pt idx="34">
                  <c:v>37.111032866377521</c:v>
                </c:pt>
                <c:pt idx="35">
                  <c:v>36.98486604238348</c:v>
                </c:pt>
                <c:pt idx="36">
                  <c:v>36.859128149255739</c:v>
                </c:pt>
                <c:pt idx="37">
                  <c:v>36.733817728752882</c:v>
                </c:pt>
                <c:pt idx="38">
                  <c:v>36.608933327591089</c:v>
                </c:pt>
                <c:pt idx="39">
                  <c:v>36.484473497427302</c:v>
                </c:pt>
                <c:pt idx="40">
                  <c:v>36.360436794842407</c:v>
                </c:pt>
                <c:pt idx="41">
                  <c:v>36.23682178132448</c:v>
                </c:pt>
                <c:pt idx="42">
                  <c:v>36.113627023252135</c:v>
                </c:pt>
                <c:pt idx="43">
                  <c:v>35.9908510918779</c:v>
                </c:pt>
                <c:pt idx="44">
                  <c:v>35.868492563311619</c:v>
                </c:pt>
                <c:pt idx="45">
                  <c:v>35.746550018503953</c:v>
                </c:pt>
                <c:pt idx="46">
                  <c:v>35.625022043229926</c:v>
                </c:pt>
                <c:pt idx="47">
                  <c:v>35.503907228072499</c:v>
                </c:pt>
                <c:pt idx="48">
                  <c:v>35.383204168406294</c:v>
                </c:pt>
                <c:pt idx="49">
                  <c:v>35.262911464381197</c:v>
                </c:pt>
                <c:pt idx="50">
                  <c:v>35.143027720906218</c:v>
                </c:pt>
                <c:pt idx="51">
                  <c:v>35.023551547633261</c:v>
                </c:pt>
                <c:pt idx="52">
                  <c:v>34.904481558941036</c:v>
                </c:pt>
                <c:pt idx="53">
                  <c:v>34.785816373918927</c:v>
                </c:pt>
                <c:pt idx="54">
                  <c:v>34.66755461635104</c:v>
                </c:pt>
                <c:pt idx="55">
                  <c:v>34.549694914700218</c:v>
                </c:pt>
                <c:pt idx="56">
                  <c:v>34.432235902092131</c:v>
                </c:pt>
                <c:pt idx="57">
                  <c:v>34.315176216299427</c:v>
                </c:pt>
                <c:pt idx="58">
                  <c:v>34.198514499725952</c:v>
                </c:pt>
                <c:pt idx="59">
                  <c:v>34.082249399390946</c:v>
                </c:pt>
                <c:pt idx="60">
                  <c:v>33.966379566913446</c:v>
                </c:pt>
                <c:pt idx="61">
                  <c:v>33.85090365849657</c:v>
                </c:pt>
                <c:pt idx="62">
                  <c:v>33.735820334911949</c:v>
                </c:pt>
                <c:pt idx="63">
                  <c:v>33.621128261484209</c:v>
                </c:pt>
                <c:pt idx="64">
                  <c:v>33.506826108075508</c:v>
                </c:pt>
                <c:pt idx="65">
                  <c:v>33.392912549070076</c:v>
                </c:pt>
                <c:pt idx="66">
                  <c:v>33.279386263358852</c:v>
                </c:pt>
                <c:pt idx="67">
                  <c:v>33.166245934324166</c:v>
                </c:pt>
                <c:pt idx="68">
                  <c:v>33.053490249824463</c:v>
                </c:pt>
                <c:pt idx="69">
                  <c:v>32.941117902179116</c:v>
                </c:pt>
                <c:pt idx="70">
                  <c:v>32.829127588153206</c:v>
                </c:pt>
                <c:pt idx="71">
                  <c:v>32.717518008942456</c:v>
                </c:pt>
                <c:pt idx="72">
                  <c:v>32.606287870158155</c:v>
                </c:pt>
                <c:pt idx="73">
                  <c:v>32.495435881812107</c:v>
                </c:pt>
                <c:pt idx="74">
                  <c:v>32.384960758301744</c:v>
                </c:pt>
                <c:pt idx="75">
                  <c:v>32.274861218395138</c:v>
                </c:pt>
                <c:pt idx="76">
                  <c:v>32.165135985216232</c:v>
                </c:pt>
                <c:pt idx="77">
                  <c:v>32.055783786229931</c:v>
                </c:pt>
                <c:pt idx="78">
                  <c:v>31.946803353227409</c:v>
                </c:pt>
                <c:pt idx="79">
                  <c:v>31.838193422311402</c:v>
                </c:pt>
                <c:pt idx="80">
                  <c:v>31.729952733881507</c:v>
                </c:pt>
                <c:pt idx="81">
                  <c:v>31.622080032619614</c:v>
                </c:pt>
                <c:pt idx="82">
                  <c:v>31.514574067475326</c:v>
                </c:pt>
                <c:pt idx="83">
                  <c:v>31.407433591651468</c:v>
                </c:pt>
                <c:pt idx="84">
                  <c:v>31.300657362589611</c:v>
                </c:pt>
                <c:pt idx="85">
                  <c:v>31.194244141955657</c:v>
                </c:pt>
                <c:pt idx="86">
                  <c:v>31.088192695625498</c:v>
                </c:pt>
                <c:pt idx="87">
                  <c:v>30.982501793670689</c:v>
                </c:pt>
                <c:pt idx="88">
                  <c:v>30.87717021034419</c:v>
                </c:pt>
                <c:pt idx="89">
                  <c:v>30.772196724066141</c:v>
                </c:pt>
                <c:pt idx="90">
                  <c:v>30.667580117409724</c:v>
                </c:pt>
                <c:pt idx="91">
                  <c:v>30.563319177086981</c:v>
                </c:pt>
                <c:pt idx="92">
                  <c:v>30.459412693934834</c:v>
                </c:pt>
                <c:pt idx="93">
                  <c:v>30.355859462900955</c:v>
                </c:pt>
                <c:pt idx="94">
                  <c:v>30.252658283029898</c:v>
                </c:pt>
                <c:pt idx="95">
                  <c:v>30.149807957449081</c:v>
                </c:pt>
                <c:pt idx="96">
                  <c:v>30.047307293354979</c:v>
                </c:pt>
                <c:pt idx="97">
                  <c:v>29.945155101999234</c:v>
                </c:pt>
                <c:pt idx="98">
                  <c:v>29.843350198674884</c:v>
                </c:pt>
                <c:pt idx="99">
                  <c:v>29.741891402702638</c:v>
                </c:pt>
                <c:pt idx="100">
                  <c:v>29.640777537417193</c:v>
                </c:pt>
                <c:pt idx="101">
                  <c:v>29.540007430153537</c:v>
                </c:pt>
                <c:pt idx="102">
                  <c:v>29.439579912233395</c:v>
                </c:pt>
                <c:pt idx="103">
                  <c:v>29.33949381895167</c:v>
                </c:pt>
                <c:pt idx="104">
                  <c:v>29.239747989562918</c:v>
                </c:pt>
                <c:pt idx="105">
                  <c:v>29.140341267267896</c:v>
                </c:pt>
                <c:pt idx="106">
                  <c:v>29.041272499200144</c:v>
                </c:pt>
                <c:pt idx="107">
                  <c:v>28.942540536412626</c:v>
                </c:pt>
                <c:pt idx="108">
                  <c:v>28.84414423386437</c:v>
                </c:pt>
                <c:pt idx="109">
                  <c:v>28.746082450407251</c:v>
                </c:pt>
                <c:pt idx="110">
                  <c:v>28.648354048772688</c:v>
                </c:pt>
                <c:pt idx="111">
                  <c:v>28.550957895558494</c:v>
                </c:pt>
                <c:pt idx="112">
                  <c:v>28.453892861215728</c:v>
                </c:pt>
                <c:pt idx="113">
                  <c:v>28.357157820035596</c:v>
                </c:pt>
                <c:pt idx="114">
                  <c:v>28.260751650136367</c:v>
                </c:pt>
                <c:pt idx="115">
                  <c:v>28.164673233450408</c:v>
                </c:pt>
                <c:pt idx="116">
                  <c:v>28.068921455711177</c:v>
                </c:pt>
                <c:pt idx="117">
                  <c:v>27.973495206440333</c:v>
                </c:pt>
                <c:pt idx="118">
                  <c:v>27.878393378934835</c:v>
                </c:pt>
                <c:pt idx="119">
                  <c:v>27.783614870254102</c:v>
                </c:pt>
                <c:pt idx="120">
                  <c:v>27.689158581207252</c:v>
                </c:pt>
                <c:pt idx="121">
                  <c:v>27.595023416340322</c:v>
                </c:pt>
                <c:pt idx="122">
                  <c:v>27.501208283923592</c:v>
                </c:pt>
                <c:pt idx="123">
                  <c:v>27.407712095938884</c:v>
                </c:pt>
                <c:pt idx="124">
                  <c:v>27.314533768066998</c:v>
                </c:pt>
                <c:pt idx="125">
                  <c:v>27.221672219675078</c:v>
                </c:pt>
                <c:pt idx="126">
                  <c:v>27.129126373804134</c:v>
                </c:pt>
                <c:pt idx="127">
                  <c:v>27.036895157156508</c:v>
                </c:pt>
                <c:pt idx="128">
                  <c:v>26.944977500083457</c:v>
                </c:pt>
                <c:pt idx="129">
                  <c:v>26.853372336572725</c:v>
                </c:pt>
                <c:pt idx="130">
                  <c:v>26.762078604236201</c:v>
                </c:pt>
                <c:pt idx="131">
                  <c:v>26.671095244297586</c:v>
                </c:pt>
                <c:pt idx="132">
                  <c:v>26.580421201580105</c:v>
                </c:pt>
                <c:pt idx="133">
                  <c:v>26.49005542449429</c:v>
                </c:pt>
                <c:pt idx="134">
                  <c:v>26.399996865025781</c:v>
                </c:pt>
                <c:pt idx="135">
                  <c:v>26.310244478723135</c:v>
                </c:pt>
                <c:pt idx="136">
                  <c:v>26.220797224685782</c:v>
                </c:pt>
                <c:pt idx="137">
                  <c:v>26.131654065551892</c:v>
                </c:pt>
                <c:pt idx="138">
                  <c:v>26.042813967486371</c:v>
                </c:pt>
                <c:pt idx="139">
                  <c:v>25.954275900168867</c:v>
                </c:pt>
                <c:pt idx="140">
                  <c:v>25.866038836781815</c:v>
                </c:pt>
                <c:pt idx="141">
                  <c:v>25.778101753998541</c:v>
                </c:pt>
                <c:pt idx="142">
                  <c:v>25.690463631971387</c:v>
                </c:pt>
                <c:pt idx="143">
                  <c:v>25.603123454319878</c:v>
                </c:pt>
                <c:pt idx="144">
                  <c:v>25.516080208118943</c:v>
                </c:pt>
                <c:pt idx="145">
                  <c:v>25.429332883887174</c:v>
                </c:pt>
                <c:pt idx="146">
                  <c:v>25.342880475575079</c:v>
                </c:pt>
                <c:pt idx="147">
                  <c:v>25.25672198055349</c:v>
                </c:pt>
                <c:pt idx="148">
                  <c:v>25.170856399601846</c:v>
                </c:pt>
                <c:pt idx="149">
                  <c:v>25.085282736896673</c:v>
                </c:pt>
                <c:pt idx="150">
                  <c:v>25</c:v>
                </c:pt>
                <c:pt idx="151">
                  <c:v>24.915007199847874</c:v>
                </c:pt>
                <c:pt idx="152">
                  <c:v>24.830303350738848</c:v>
                </c:pt>
                <c:pt idx="153">
                  <c:v>24.745887470322604</c:v>
                </c:pt>
                <c:pt idx="154">
                  <c:v>24.661758579588515</c:v>
                </c:pt>
                <c:pt idx="155">
                  <c:v>24.577915702854312</c:v>
                </c:pt>
                <c:pt idx="156">
                  <c:v>24.494357867754772</c:v>
                </c:pt>
                <c:pt idx="157">
                  <c:v>24.411084105230419</c:v>
                </c:pt>
                <c:pt idx="158">
                  <c:v>24.328093449516309</c:v>
                </c:pt>
                <c:pt idx="159">
                  <c:v>24.245384938130826</c:v>
                </c:pt>
                <c:pt idx="160">
                  <c:v>24.16295761186451</c:v>
                </c:pt>
                <c:pt idx="161">
                  <c:v>24.080810514768924</c:v>
                </c:pt>
                <c:pt idx="162">
                  <c:v>23.998942694145597</c:v>
                </c:pt>
                <c:pt idx="163">
                  <c:v>23.917353200534961</c:v>
                </c:pt>
                <c:pt idx="164">
                  <c:v>23.836041087705325</c:v>
                </c:pt>
                <c:pt idx="165">
                  <c:v>23.755005412641911</c:v>
                </c:pt>
                <c:pt idx="166">
                  <c:v>23.674245235535935</c:v>
                </c:pt>
                <c:pt idx="167">
                  <c:v>23.593759619773678</c:v>
                </c:pt>
                <c:pt idx="168">
                  <c:v>23.513547631925643</c:v>
                </c:pt>
                <c:pt idx="169">
                  <c:v>23.433608341735731</c:v>
                </c:pt>
                <c:pt idx="170">
                  <c:v>23.353940822110431</c:v>
                </c:pt>
                <c:pt idx="171">
                  <c:v>23.274544149108102</c:v>
                </c:pt>
                <c:pt idx="172">
                  <c:v>23.195417401928221</c:v>
                </c:pt>
                <c:pt idx="173">
                  <c:v>23.116559662900723</c:v>
                </c:pt>
                <c:pt idx="174">
                  <c:v>23.037970017475377</c:v>
                </c:pt>
                <c:pt idx="175">
                  <c:v>22.959647554211134</c:v>
                </c:pt>
                <c:pt idx="176">
                  <c:v>22.881591364765601</c:v>
                </c:pt>
                <c:pt idx="177">
                  <c:v>22.803800543884471</c:v>
                </c:pt>
                <c:pt idx="178">
                  <c:v>22.726274189391052</c:v>
                </c:pt>
                <c:pt idx="179">
                  <c:v>22.649011402175798</c:v>
                </c:pt>
                <c:pt idx="180">
                  <c:v>22.572011286185859</c:v>
                </c:pt>
                <c:pt idx="181">
                  <c:v>22.495272948414723</c:v>
                </c:pt>
                <c:pt idx="182">
                  <c:v>22.418795498891832</c:v>
                </c:pt>
                <c:pt idx="183">
                  <c:v>22.342578050672284</c:v>
                </c:pt>
                <c:pt idx="184">
                  <c:v>22.266619719826519</c:v>
                </c:pt>
                <c:pt idx="185">
                  <c:v>22.190919625430084</c:v>
                </c:pt>
                <c:pt idx="186">
                  <c:v>22.115476889553442</c:v>
                </c:pt>
                <c:pt idx="187">
                  <c:v>22.040290637251729</c:v>
                </c:pt>
                <c:pt idx="188">
                  <c:v>21.965359996554653</c:v>
                </c:pt>
                <c:pt idx="189">
                  <c:v>21.890684098456386</c:v>
                </c:pt>
                <c:pt idx="190">
                  <c:v>21.816262076905446</c:v>
                </c:pt>
                <c:pt idx="191">
                  <c:v>21.742093068794688</c:v>
                </c:pt>
                <c:pt idx="192">
                  <c:v>21.668176213951288</c:v>
                </c:pt>
                <c:pt idx="193">
                  <c:v>21.594510655126744</c:v>
                </c:pt>
                <c:pt idx="194">
                  <c:v>21.521095537986977</c:v>
                </c:pt>
                <c:pt idx="195">
                  <c:v>21.447930011102375</c:v>
                </c:pt>
                <c:pt idx="196">
                  <c:v>21.375013225937955</c:v>
                </c:pt>
                <c:pt idx="197">
                  <c:v>21.302344336843504</c:v>
                </c:pt>
                <c:pt idx="198">
                  <c:v>21.229922501043774</c:v>
                </c:pt>
                <c:pt idx="199">
                  <c:v>21.157746878628718</c:v>
                </c:pt>
                <c:pt idx="200">
                  <c:v>21.085816632543732</c:v>
                </c:pt>
                <c:pt idx="201">
                  <c:v>21.014130928579959</c:v>
                </c:pt>
                <c:pt idx="202">
                  <c:v>20.942688935364622</c:v>
                </c:pt>
                <c:pt idx="203">
                  <c:v>20.871489824351357</c:v>
                </c:pt>
                <c:pt idx="204">
                  <c:v>20.800532769810626</c:v>
                </c:pt>
                <c:pt idx="205">
                  <c:v>20.72981694882013</c:v>
                </c:pt>
                <c:pt idx="206">
                  <c:v>20.659341541255277</c:v>
                </c:pt>
                <c:pt idx="207">
                  <c:v>20.589105729779661</c:v>
                </c:pt>
                <c:pt idx="208">
                  <c:v>20.51910869983557</c:v>
                </c:pt>
                <c:pt idx="209">
                  <c:v>20.449349639634569</c:v>
                </c:pt>
                <c:pt idx="210">
                  <c:v>20.379827740148073</c:v>
                </c:pt>
                <c:pt idx="211">
                  <c:v>20.310542195097938</c:v>
                </c:pt>
                <c:pt idx="212">
                  <c:v>20.241492200947167</c:v>
                </c:pt>
                <c:pt idx="213">
                  <c:v>20.172676956890523</c:v>
                </c:pt>
                <c:pt idx="214">
                  <c:v>20.104095664845307</c:v>
                </c:pt>
                <c:pt idx="215">
                  <c:v>20.035747529442045</c:v>
                </c:pt>
                <c:pt idx="216">
                  <c:v>19.967631758015312</c:v>
                </c:pt>
                <c:pt idx="217">
                  <c:v>19.899747560594498</c:v>
                </c:pt>
                <c:pt idx="218">
                  <c:v>19.832094149894683</c:v>
                </c:pt>
                <c:pt idx="219">
                  <c:v>19.764670741307473</c:v>
                </c:pt>
                <c:pt idx="220">
                  <c:v>19.697476552891931</c:v>
                </c:pt>
                <c:pt idx="221">
                  <c:v>19.630510805365478</c:v>
                </c:pt>
                <c:pt idx="222">
                  <c:v>19.563772722094892</c:v>
                </c:pt>
                <c:pt idx="223">
                  <c:v>19.497261529087268</c:v>
                </c:pt>
                <c:pt idx="224">
                  <c:v>19.430976454981042</c:v>
                </c:pt>
                <c:pt idx="225">
                  <c:v>19.364916731037088</c:v>
                </c:pt>
                <c:pt idx="226">
                  <c:v>19.299081591129742</c:v>
                </c:pt>
                <c:pt idx="227">
                  <c:v>19.233470271737961</c:v>
                </c:pt>
                <c:pt idx="228">
                  <c:v>19.168082011936448</c:v>
                </c:pt>
                <c:pt idx="229">
                  <c:v>19.102916053386842</c:v>
                </c:pt>
                <c:pt idx="230">
                  <c:v>19.037971640328902</c:v>
                </c:pt>
                <c:pt idx="231">
                  <c:v>18.973248019571766</c:v>
                </c:pt>
                <c:pt idx="232">
                  <c:v>18.908744440485197</c:v>
                </c:pt>
                <c:pt idx="233">
                  <c:v>18.844460154990884</c:v>
                </c:pt>
                <c:pt idx="234">
                  <c:v>18.780394417553765</c:v>
                </c:pt>
                <c:pt idx="235">
                  <c:v>18.716546485173392</c:v>
                </c:pt>
                <c:pt idx="236">
                  <c:v>18.652915617375303</c:v>
                </c:pt>
                <c:pt idx="237">
                  <c:v>18.589501076202414</c:v>
                </c:pt>
                <c:pt idx="238">
                  <c:v>18.526302126206513</c:v>
                </c:pt>
                <c:pt idx="239">
                  <c:v>18.463318034439688</c:v>
                </c:pt>
                <c:pt idx="240">
                  <c:v>18.400548070445833</c:v>
                </c:pt>
                <c:pt idx="241">
                  <c:v>18.337991506252191</c:v>
                </c:pt>
                <c:pt idx="242">
                  <c:v>18.275647616360899</c:v>
                </c:pt>
                <c:pt idx="243">
                  <c:v>18.213515677740574</c:v>
                </c:pt>
                <c:pt idx="244">
                  <c:v>18.151594969817939</c:v>
                </c:pt>
                <c:pt idx="245">
                  <c:v>18.089884774469454</c:v>
                </c:pt>
                <c:pt idx="246">
                  <c:v>18.02838437601299</c:v>
                </c:pt>
                <c:pt idx="247">
                  <c:v>17.967093061199542</c:v>
                </c:pt>
                <c:pt idx="248">
                  <c:v>17.906010119204932</c:v>
                </c:pt>
                <c:pt idx="249">
                  <c:v>17.845134841621586</c:v>
                </c:pt>
                <c:pt idx="250">
                  <c:v>17.784466522450312</c:v>
                </c:pt>
                <c:pt idx="251">
                  <c:v>17.724004458092121</c:v>
                </c:pt>
                <c:pt idx="252">
                  <c:v>17.663747947340042</c:v>
                </c:pt>
                <c:pt idx="253">
                  <c:v>17.603696291371001</c:v>
                </c:pt>
                <c:pt idx="254">
                  <c:v>17.543848793737752</c:v>
                </c:pt>
                <c:pt idx="255">
                  <c:v>17.48420476036074</c:v>
                </c:pt>
                <c:pt idx="256">
                  <c:v>17.424763499520086</c:v>
                </c:pt>
                <c:pt idx="257">
                  <c:v>17.365524321847573</c:v>
                </c:pt>
                <c:pt idx="258">
                  <c:v>17.306486540318623</c:v>
                </c:pt>
                <c:pt idx="259">
                  <c:v>17.247649470244355</c:v>
                </c:pt>
                <c:pt idx="260">
                  <c:v>17.189012429263613</c:v>
                </c:pt>
                <c:pt idx="261">
                  <c:v>17.130574737335095</c:v>
                </c:pt>
                <c:pt idx="262">
                  <c:v>17.072335716729441</c:v>
                </c:pt>
                <c:pt idx="263">
                  <c:v>17.014294692021355</c:v>
                </c:pt>
                <c:pt idx="264">
                  <c:v>16.956450990081819</c:v>
                </c:pt>
                <c:pt idx="265">
                  <c:v>16.898803940070245</c:v>
                </c:pt>
                <c:pt idx="266">
                  <c:v>16.841352873426708</c:v>
                </c:pt>
                <c:pt idx="267">
                  <c:v>16.7840971238642</c:v>
                </c:pt>
                <c:pt idx="268">
                  <c:v>16.727036027360899</c:v>
                </c:pt>
                <c:pt idx="269">
                  <c:v>16.67016892215246</c:v>
                </c:pt>
                <c:pt idx="270">
                  <c:v>16.613495148724351</c:v>
                </c:pt>
                <c:pt idx="271">
                  <c:v>16.557014049804195</c:v>
                </c:pt>
                <c:pt idx="272">
                  <c:v>16.500724970354156</c:v>
                </c:pt>
                <c:pt idx="273">
                  <c:v>16.444627257563329</c:v>
                </c:pt>
                <c:pt idx="274">
                  <c:v>16.388720260840199</c:v>
                </c:pt>
                <c:pt idx="275">
                  <c:v>16.333003331805045</c:v>
                </c:pt>
                <c:pt idx="276">
                  <c:v>16.27747582428248</c:v>
                </c:pt>
                <c:pt idx="277">
                  <c:v>16.22213709429391</c:v>
                </c:pt>
                <c:pt idx="278">
                  <c:v>16.166986500050076</c:v>
                </c:pt>
                <c:pt idx="279">
                  <c:v>16.112023401943635</c:v>
                </c:pt>
                <c:pt idx="280">
                  <c:v>16.057247162541724</c:v>
                </c:pt>
                <c:pt idx="281">
                  <c:v>16.002657146578553</c:v>
                </c:pt>
                <c:pt idx="282">
                  <c:v>15.948252720948064</c:v>
                </c:pt>
                <c:pt idx="283">
                  <c:v>15.894033254696575</c:v>
                </c:pt>
                <c:pt idx="284">
                  <c:v>15.839998119015467</c:v>
                </c:pt>
                <c:pt idx="285">
                  <c:v>15.786146687233886</c:v>
                </c:pt>
                <c:pt idx="286">
                  <c:v>15.73247833481147</c:v>
                </c:pt>
                <c:pt idx="287">
                  <c:v>15.67899243933114</c:v>
                </c:pt>
                <c:pt idx="288">
                  <c:v>15.625688380491825</c:v>
                </c:pt>
                <c:pt idx="289">
                  <c:v>15.572565540101321</c:v>
                </c:pt>
                <c:pt idx="290">
                  <c:v>15.519623302069089</c:v>
                </c:pt>
                <c:pt idx="291">
                  <c:v>15.466861052399127</c:v>
                </c:pt>
                <c:pt idx="292">
                  <c:v>15.414278179182832</c:v>
                </c:pt>
                <c:pt idx="293">
                  <c:v>15.361874072591927</c:v>
                </c:pt>
                <c:pt idx="294">
                  <c:v>15.309648124871369</c:v>
                </c:pt>
                <c:pt idx="295">
                  <c:v>15.257599730332304</c:v>
                </c:pt>
                <c:pt idx="296">
                  <c:v>15.205728285345049</c:v>
                </c:pt>
                <c:pt idx="297">
                  <c:v>15.154033188332093</c:v>
                </c:pt>
                <c:pt idx="298">
                  <c:v>15.102513839761111</c:v>
                </c:pt>
                <c:pt idx="299">
                  <c:v>15.051169642138005</c:v>
                </c:pt>
                <c:pt idx="30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F-4E05-A6E5-CC5CE389BD8F}"/>
            </c:ext>
          </c:extLst>
        </c:ser>
        <c:ser>
          <c:idx val="2"/>
          <c:order val="2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Sheet1!$J$2:$J$302</c:f>
              <c:numCache>
                <c:formatCode>General</c:formatCode>
                <c:ptCount val="301"/>
                <c:pt idx="0">
                  <c:v>0</c:v>
                </c:pt>
                <c:pt idx="1">
                  <c:v>5.1169642138001237E-2</c:v>
                </c:pt>
                <c:pt idx="2">
                  <c:v>0.10251383976110517</c:v>
                </c:pt>
                <c:pt idx="3">
                  <c:v>0.15403318833209312</c:v>
                </c:pt>
                <c:pt idx="4">
                  <c:v>0.20572828534504772</c:v>
                </c:pt>
                <c:pt idx="5">
                  <c:v>0.25759973033230033</c:v>
                </c:pt>
                <c:pt idx="6">
                  <c:v>0.30964812487136761</c:v>
                </c:pt>
                <c:pt idx="7">
                  <c:v>0.36187407259192561</c:v>
                </c:pt>
                <c:pt idx="8">
                  <c:v>0.41427817918282983</c:v>
                </c:pt>
                <c:pt idx="9">
                  <c:v>0.46686105239912301</c:v>
                </c:pt>
                <c:pt idx="10">
                  <c:v>0.51962330206908725</c:v>
                </c:pt>
                <c:pt idx="11">
                  <c:v>0.57256554010131921</c:v>
                </c:pt>
                <c:pt idx="12">
                  <c:v>0.62568838049182318</c:v>
                </c:pt>
                <c:pt idx="13">
                  <c:v>0.67899243933113773</c:v>
                </c:pt>
                <c:pt idx="14">
                  <c:v>0.73247833481146962</c:v>
                </c:pt>
                <c:pt idx="15">
                  <c:v>0.78614668723387915</c:v>
                </c:pt>
                <c:pt idx="16">
                  <c:v>0.83999811901546551</c:v>
                </c:pt>
                <c:pt idx="17">
                  <c:v>0.89403325469657524</c:v>
                </c:pt>
                <c:pt idx="18">
                  <c:v>0.94825272094806046</c:v>
                </c:pt>
                <c:pt idx="19">
                  <c:v>1.0026571465785494</c:v>
                </c:pt>
                <c:pt idx="20">
                  <c:v>1.0572471625417208</c:v>
                </c:pt>
                <c:pt idx="21">
                  <c:v>1.1120234019436346</c:v>
                </c:pt>
                <c:pt idx="22">
                  <c:v>1.1669865000500721</c:v>
                </c:pt>
                <c:pt idx="23">
                  <c:v>1.2221370942939025</c:v>
                </c:pt>
                <c:pt idx="24">
                  <c:v>1.2774758242824795</c:v>
                </c:pt>
                <c:pt idx="25">
                  <c:v>1.3330033318050454</c:v>
                </c:pt>
                <c:pt idx="26">
                  <c:v>1.388720260840195</c:v>
                </c:pt>
                <c:pt idx="27">
                  <c:v>1.4446272575633294</c:v>
                </c:pt>
                <c:pt idx="28">
                  <c:v>1.5007249703541525</c:v>
                </c:pt>
                <c:pt idx="29">
                  <c:v>1.5570140498041916</c:v>
                </c:pt>
                <c:pt idx="30">
                  <c:v>1.613495148724347</c:v>
                </c:pt>
                <c:pt idx="31">
                  <c:v>1.6701689221524596</c:v>
                </c:pt>
                <c:pt idx="32">
                  <c:v>1.7270360273608958</c:v>
                </c:pt>
                <c:pt idx="33">
                  <c:v>1.7840971238641963</c:v>
                </c:pt>
                <c:pt idx="34">
                  <c:v>1.8413528734267075</c:v>
                </c:pt>
                <c:pt idx="35">
                  <c:v>1.8988039400702412</c:v>
                </c:pt>
                <c:pt idx="36">
                  <c:v>1.9564509900818159</c:v>
                </c:pt>
                <c:pt idx="37">
                  <c:v>2.0142946920213518</c:v>
                </c:pt>
                <c:pt idx="38">
                  <c:v>2.0723357167294374</c:v>
                </c:pt>
                <c:pt idx="39">
                  <c:v>2.1305747373350954</c:v>
                </c:pt>
                <c:pt idx="40">
                  <c:v>2.1890124292636095</c:v>
                </c:pt>
                <c:pt idx="41">
                  <c:v>2.2476494702443475</c:v>
                </c:pt>
                <c:pt idx="42">
                  <c:v>2.3064865403186232</c:v>
                </c:pt>
                <c:pt idx="43">
                  <c:v>2.3655243218475732</c:v>
                </c:pt>
                <c:pt idx="44">
                  <c:v>2.4247634995200862</c:v>
                </c:pt>
                <c:pt idx="45">
                  <c:v>2.4842047603607362</c:v>
                </c:pt>
                <c:pt idx="46">
                  <c:v>2.5438487937377481</c:v>
                </c:pt>
                <c:pt idx="47">
                  <c:v>2.6036962913710013</c:v>
                </c:pt>
                <c:pt idx="48">
                  <c:v>2.6637479473400347</c:v>
                </c:pt>
                <c:pt idx="49">
                  <c:v>2.7240044580921179</c:v>
                </c:pt>
                <c:pt idx="50">
                  <c:v>2.7844665224503125</c:v>
                </c:pt>
                <c:pt idx="51">
                  <c:v>2.8451348416215865</c:v>
                </c:pt>
                <c:pt idx="52">
                  <c:v>2.9060101192049288</c:v>
                </c:pt>
                <c:pt idx="53">
                  <c:v>2.9670930611995381</c:v>
                </c:pt>
                <c:pt idx="54">
                  <c:v>3.0283843760129869</c:v>
                </c:pt>
                <c:pt idx="55">
                  <c:v>3.08988477446945</c:v>
                </c:pt>
                <c:pt idx="56">
                  <c:v>3.1515949698179355</c:v>
                </c:pt>
                <c:pt idx="57">
                  <c:v>3.2135156777405705</c:v>
                </c:pt>
                <c:pt idx="58">
                  <c:v>3.2756476163608923</c:v>
                </c:pt>
                <c:pt idx="59">
                  <c:v>3.337991506252191</c:v>
                </c:pt>
                <c:pt idx="60">
                  <c:v>3.4005480704458328</c:v>
                </c:pt>
                <c:pt idx="61">
                  <c:v>3.4633180344396841</c:v>
                </c:pt>
                <c:pt idx="62">
                  <c:v>3.5263021262065095</c:v>
                </c:pt>
                <c:pt idx="63">
                  <c:v>3.58950107620241</c:v>
                </c:pt>
                <c:pt idx="64">
                  <c:v>3.6529156173752959</c:v>
                </c:pt>
                <c:pt idx="65">
                  <c:v>3.7165464851733923</c:v>
                </c:pt>
                <c:pt idx="66">
                  <c:v>3.7803944175537652</c:v>
                </c:pt>
                <c:pt idx="67">
                  <c:v>3.8444601549908803</c:v>
                </c:pt>
                <c:pt idx="68">
                  <c:v>3.9087444404851972</c:v>
                </c:pt>
                <c:pt idx="69">
                  <c:v>3.9732480195717663</c:v>
                </c:pt>
                <c:pt idx="70">
                  <c:v>4.0379716403289052</c:v>
                </c:pt>
                <c:pt idx="71">
                  <c:v>4.1029160533868421</c:v>
                </c:pt>
                <c:pt idx="72">
                  <c:v>4.1680820119364448</c:v>
                </c:pt>
                <c:pt idx="73">
                  <c:v>4.2334702717379535</c:v>
                </c:pt>
                <c:pt idx="74">
                  <c:v>4.2990815911297346</c:v>
                </c:pt>
                <c:pt idx="75">
                  <c:v>4.3649167310370842</c:v>
                </c:pt>
                <c:pt idx="76">
                  <c:v>4.4309764549810424</c:v>
                </c:pt>
                <c:pt idx="77">
                  <c:v>4.4972615290872611</c:v>
                </c:pt>
                <c:pt idx="78">
                  <c:v>4.5637727220948925</c:v>
                </c:pt>
                <c:pt idx="79">
                  <c:v>4.6305108053654749</c:v>
                </c:pt>
                <c:pt idx="80">
                  <c:v>4.6974765528919242</c:v>
                </c:pt>
                <c:pt idx="81">
                  <c:v>4.7646707413074694</c:v>
                </c:pt>
                <c:pt idx="82">
                  <c:v>4.8320941498946794</c:v>
                </c:pt>
                <c:pt idx="83">
                  <c:v>4.8997475605944985</c:v>
                </c:pt>
                <c:pt idx="84">
                  <c:v>4.9676317580153082</c:v>
                </c:pt>
                <c:pt idx="85">
                  <c:v>5.0357475294420446</c:v>
                </c:pt>
                <c:pt idx="86">
                  <c:v>5.1040956648453033</c:v>
                </c:pt>
                <c:pt idx="87">
                  <c:v>5.1726769568905233</c:v>
                </c:pt>
                <c:pt idx="88">
                  <c:v>5.2414922009471638</c:v>
                </c:pt>
                <c:pt idx="89">
                  <c:v>5.3105421950979412</c:v>
                </c:pt>
                <c:pt idx="90">
                  <c:v>5.3798277401480661</c:v>
                </c:pt>
                <c:pt idx="91">
                  <c:v>5.4493496396345691</c:v>
                </c:pt>
                <c:pt idx="92">
                  <c:v>5.519108699835563</c:v>
                </c:pt>
                <c:pt idx="93">
                  <c:v>5.5891057297796536</c:v>
                </c:pt>
                <c:pt idx="94">
                  <c:v>5.659341541255273</c:v>
                </c:pt>
                <c:pt idx="95">
                  <c:v>5.7298169488201296</c:v>
                </c:pt>
                <c:pt idx="96">
                  <c:v>5.8005327698106228</c:v>
                </c:pt>
                <c:pt idx="97">
                  <c:v>5.8714898243513538</c:v>
                </c:pt>
                <c:pt idx="98">
                  <c:v>5.9426889353646182</c:v>
                </c:pt>
                <c:pt idx="99">
                  <c:v>6.0141309285799629</c:v>
                </c:pt>
                <c:pt idx="100">
                  <c:v>6.0858166325437288</c:v>
                </c:pt>
                <c:pt idx="101">
                  <c:v>6.1577468786287142</c:v>
                </c:pt>
                <c:pt idx="102">
                  <c:v>6.2299225010437738</c:v>
                </c:pt>
                <c:pt idx="103">
                  <c:v>6.3023443368435004</c:v>
                </c:pt>
                <c:pt idx="104">
                  <c:v>6.3750132259379519</c:v>
                </c:pt>
                <c:pt idx="105">
                  <c:v>6.4479300111023719</c:v>
                </c:pt>
                <c:pt idx="106">
                  <c:v>6.5210955379869731</c:v>
                </c:pt>
                <c:pt idx="107">
                  <c:v>6.5945106551267401</c:v>
                </c:pt>
                <c:pt idx="108">
                  <c:v>6.6681762139512841</c:v>
                </c:pt>
                <c:pt idx="109">
                  <c:v>6.7420930687946843</c:v>
                </c:pt>
                <c:pt idx="110">
                  <c:v>6.8162620769054385</c:v>
                </c:pt>
                <c:pt idx="111">
                  <c:v>6.8906840984563829</c:v>
                </c:pt>
                <c:pt idx="112">
                  <c:v>6.9653599965546533</c:v>
                </c:pt>
                <c:pt idx="113">
                  <c:v>7.0402906372517222</c:v>
                </c:pt>
                <c:pt idx="114">
                  <c:v>7.1154768895534382</c:v>
                </c:pt>
                <c:pt idx="115">
                  <c:v>7.1909196254300838</c:v>
                </c:pt>
                <c:pt idx="116">
                  <c:v>7.2666197198265117</c:v>
                </c:pt>
                <c:pt idx="117">
                  <c:v>7.3425780506722802</c:v>
                </c:pt>
                <c:pt idx="118">
                  <c:v>7.4187954988918285</c:v>
                </c:pt>
                <c:pt idx="119">
                  <c:v>7.4952729484147191</c:v>
                </c:pt>
                <c:pt idx="120">
                  <c:v>7.5720112861858553</c:v>
                </c:pt>
                <c:pt idx="121">
                  <c:v>7.6490114021757947</c:v>
                </c:pt>
                <c:pt idx="122">
                  <c:v>7.7262741893910487</c:v>
                </c:pt>
                <c:pt idx="123">
                  <c:v>7.8038005438844671</c:v>
                </c:pt>
                <c:pt idx="124">
                  <c:v>7.881591364765594</c:v>
                </c:pt>
                <c:pt idx="125">
                  <c:v>7.9596475542111307</c:v>
                </c:pt>
                <c:pt idx="126">
                  <c:v>8.0379700174753737</c:v>
                </c:pt>
                <c:pt idx="127">
                  <c:v>8.1165596629007233</c:v>
                </c:pt>
                <c:pt idx="128">
                  <c:v>8.1954174019282142</c:v>
                </c:pt>
                <c:pt idx="129">
                  <c:v>8.2745441491080989</c:v>
                </c:pt>
                <c:pt idx="130">
                  <c:v>8.353940822110431</c:v>
                </c:pt>
                <c:pt idx="131">
                  <c:v>8.4336083417357273</c:v>
                </c:pt>
                <c:pt idx="132">
                  <c:v>8.5135476319256433</c:v>
                </c:pt>
                <c:pt idx="133">
                  <c:v>8.5937596197736745</c:v>
                </c:pt>
                <c:pt idx="134">
                  <c:v>8.6742452355359276</c:v>
                </c:pt>
                <c:pt idx="135">
                  <c:v>8.7550054126419106</c:v>
                </c:pt>
                <c:pt idx="136">
                  <c:v>8.8360410877053219</c:v>
                </c:pt>
                <c:pt idx="137">
                  <c:v>8.9173532005349614</c:v>
                </c:pt>
                <c:pt idx="138">
                  <c:v>8.9989426941455974</c:v>
                </c:pt>
                <c:pt idx="139">
                  <c:v>9.0808105147689204</c:v>
                </c:pt>
                <c:pt idx="140">
                  <c:v>9.1629576118645026</c:v>
                </c:pt>
                <c:pt idx="141">
                  <c:v>9.2453849381308224</c:v>
                </c:pt>
                <c:pt idx="142">
                  <c:v>9.3280934495163059</c:v>
                </c:pt>
                <c:pt idx="143">
                  <c:v>9.4110841052304153</c:v>
                </c:pt>
                <c:pt idx="144">
                  <c:v>9.4943578677547684</c:v>
                </c:pt>
                <c:pt idx="145">
                  <c:v>9.5779157028543089</c:v>
                </c:pt>
                <c:pt idx="146">
                  <c:v>9.6617585795885148</c:v>
                </c:pt>
                <c:pt idx="147">
                  <c:v>9.7458874703226002</c:v>
                </c:pt>
                <c:pt idx="148">
                  <c:v>9.8303033507388449</c:v>
                </c:pt>
                <c:pt idx="149">
                  <c:v>9.9150071998478673</c:v>
                </c:pt>
                <c:pt idx="150">
                  <c:v>10</c:v>
                </c:pt>
                <c:pt idx="151">
                  <c:v>10.085282736896666</c:v>
                </c:pt>
                <c:pt idx="152">
                  <c:v>10.170856399601842</c:v>
                </c:pt>
                <c:pt idx="153">
                  <c:v>10.256721980553486</c:v>
                </c:pt>
                <c:pt idx="154">
                  <c:v>10.342880475575079</c:v>
                </c:pt>
                <c:pt idx="155">
                  <c:v>10.42933288388717</c:v>
                </c:pt>
                <c:pt idx="156">
                  <c:v>10.51608020811894</c:v>
                </c:pt>
                <c:pt idx="157">
                  <c:v>10.603123454319874</c:v>
                </c:pt>
                <c:pt idx="158">
                  <c:v>10.690463631971383</c:v>
                </c:pt>
                <c:pt idx="159">
                  <c:v>10.778101753998538</c:v>
                </c:pt>
                <c:pt idx="160">
                  <c:v>10.866038836781808</c:v>
                </c:pt>
                <c:pt idx="161">
                  <c:v>10.954275900168863</c:v>
                </c:pt>
                <c:pt idx="162">
                  <c:v>11.042813967486371</c:v>
                </c:pt>
                <c:pt idx="163">
                  <c:v>11.131654065551892</c:v>
                </c:pt>
                <c:pt idx="164">
                  <c:v>11.220797224685779</c:v>
                </c:pt>
                <c:pt idx="165">
                  <c:v>11.310244478723135</c:v>
                </c:pt>
                <c:pt idx="166">
                  <c:v>11.399996865025773</c:v>
                </c:pt>
                <c:pt idx="167">
                  <c:v>11.490055424494287</c:v>
                </c:pt>
                <c:pt idx="168">
                  <c:v>11.580421201580101</c:v>
                </c:pt>
                <c:pt idx="169">
                  <c:v>11.671095244297582</c:v>
                </c:pt>
                <c:pt idx="170">
                  <c:v>11.762078604236201</c:v>
                </c:pt>
                <c:pt idx="171">
                  <c:v>11.853372336572722</c:v>
                </c:pt>
                <c:pt idx="172">
                  <c:v>11.94497750008345</c:v>
                </c:pt>
                <c:pt idx="173">
                  <c:v>12.036895157156504</c:v>
                </c:pt>
                <c:pt idx="174">
                  <c:v>12.129126373804127</c:v>
                </c:pt>
                <c:pt idx="175">
                  <c:v>12.221672219675074</c:v>
                </c:pt>
                <c:pt idx="176">
                  <c:v>12.314533768066987</c:v>
                </c:pt>
                <c:pt idx="177">
                  <c:v>12.40771209593888</c:v>
                </c:pt>
                <c:pt idx="178">
                  <c:v>12.501208283923589</c:v>
                </c:pt>
                <c:pt idx="179">
                  <c:v>12.595023416340318</c:v>
                </c:pt>
                <c:pt idx="180">
                  <c:v>12.689158581207245</c:v>
                </c:pt>
                <c:pt idx="181">
                  <c:v>12.783614870254098</c:v>
                </c:pt>
                <c:pt idx="182">
                  <c:v>12.878393378934827</c:v>
                </c:pt>
                <c:pt idx="183">
                  <c:v>12.973495206440326</c:v>
                </c:pt>
                <c:pt idx="184">
                  <c:v>13.06892145571117</c:v>
                </c:pt>
                <c:pt idx="185">
                  <c:v>13.164673233450404</c:v>
                </c:pt>
                <c:pt idx="186">
                  <c:v>13.26075165013636</c:v>
                </c:pt>
                <c:pt idx="187">
                  <c:v>13.357157820035589</c:v>
                </c:pt>
                <c:pt idx="188">
                  <c:v>13.453892861215728</c:v>
                </c:pt>
                <c:pt idx="189">
                  <c:v>13.55095789555849</c:v>
                </c:pt>
                <c:pt idx="190">
                  <c:v>13.648354048772681</c:v>
                </c:pt>
                <c:pt idx="191">
                  <c:v>13.746082450407247</c:v>
                </c:pt>
                <c:pt idx="192">
                  <c:v>13.844144233864366</c:v>
                </c:pt>
                <c:pt idx="193">
                  <c:v>13.942540536412618</c:v>
                </c:pt>
                <c:pt idx="194">
                  <c:v>14.04127249920014</c:v>
                </c:pt>
                <c:pt idx="195">
                  <c:v>14.140341267267889</c:v>
                </c:pt>
                <c:pt idx="196">
                  <c:v>14.239747989562911</c:v>
                </c:pt>
                <c:pt idx="197">
                  <c:v>14.339493818951667</c:v>
                </c:pt>
                <c:pt idx="198">
                  <c:v>14.439579912233391</c:v>
                </c:pt>
                <c:pt idx="199">
                  <c:v>14.54000743015353</c:v>
                </c:pt>
                <c:pt idx="200">
                  <c:v>14.640777537417186</c:v>
                </c:pt>
                <c:pt idx="201">
                  <c:v>14.741891402702642</c:v>
                </c:pt>
                <c:pt idx="202">
                  <c:v>14.84335019867488</c:v>
                </c:pt>
                <c:pt idx="203">
                  <c:v>14.945155101999227</c:v>
                </c:pt>
                <c:pt idx="204">
                  <c:v>15.047307293354976</c:v>
                </c:pt>
                <c:pt idx="205">
                  <c:v>15.149807957449081</c:v>
                </c:pt>
                <c:pt idx="206">
                  <c:v>15.252658283029891</c:v>
                </c:pt>
                <c:pt idx="207">
                  <c:v>15.355859462900948</c:v>
                </c:pt>
                <c:pt idx="208">
                  <c:v>15.459412693934823</c:v>
                </c:pt>
                <c:pt idx="209">
                  <c:v>15.563319177086985</c:v>
                </c:pt>
                <c:pt idx="210">
                  <c:v>15.667580117409717</c:v>
                </c:pt>
                <c:pt idx="211">
                  <c:v>15.772196724066145</c:v>
                </c:pt>
                <c:pt idx="212">
                  <c:v>15.877170210344183</c:v>
                </c:pt>
                <c:pt idx="213">
                  <c:v>15.982501793670686</c:v>
                </c:pt>
                <c:pt idx="214">
                  <c:v>16.088192695625494</c:v>
                </c:pt>
                <c:pt idx="215">
                  <c:v>16.194244141955654</c:v>
                </c:pt>
                <c:pt idx="216">
                  <c:v>16.300657362589604</c:v>
                </c:pt>
                <c:pt idx="217">
                  <c:v>16.407433591651468</c:v>
                </c:pt>
                <c:pt idx="218">
                  <c:v>16.514574067475323</c:v>
                </c:pt>
                <c:pt idx="219">
                  <c:v>16.622080032619607</c:v>
                </c:pt>
                <c:pt idx="220">
                  <c:v>16.729952733881497</c:v>
                </c:pt>
                <c:pt idx="221">
                  <c:v>16.838193422311399</c:v>
                </c:pt>
                <c:pt idx="222">
                  <c:v>16.946803353227406</c:v>
                </c:pt>
                <c:pt idx="223">
                  <c:v>17.055783786229917</c:v>
                </c:pt>
                <c:pt idx="224">
                  <c:v>17.165135985216232</c:v>
                </c:pt>
                <c:pt idx="225">
                  <c:v>17.274861218395138</c:v>
                </c:pt>
                <c:pt idx="226">
                  <c:v>17.38496075830173</c:v>
                </c:pt>
                <c:pt idx="227">
                  <c:v>17.495435881812099</c:v>
                </c:pt>
                <c:pt idx="228">
                  <c:v>17.606287870158148</c:v>
                </c:pt>
                <c:pt idx="229">
                  <c:v>17.717518008942456</c:v>
                </c:pt>
                <c:pt idx="230">
                  <c:v>17.829127588153213</c:v>
                </c:pt>
                <c:pt idx="231">
                  <c:v>17.941117902179116</c:v>
                </c:pt>
                <c:pt idx="232">
                  <c:v>18.053490249824463</c:v>
                </c:pt>
                <c:pt idx="233">
                  <c:v>18.166245934324159</c:v>
                </c:pt>
                <c:pt idx="234">
                  <c:v>18.279386263358852</c:v>
                </c:pt>
                <c:pt idx="235">
                  <c:v>18.392912549070076</c:v>
                </c:pt>
                <c:pt idx="236">
                  <c:v>18.506826108075501</c:v>
                </c:pt>
                <c:pt idx="237">
                  <c:v>18.621128261484202</c:v>
                </c:pt>
                <c:pt idx="238">
                  <c:v>18.735820334911942</c:v>
                </c:pt>
                <c:pt idx="239">
                  <c:v>18.850903658496563</c:v>
                </c:pt>
                <c:pt idx="240">
                  <c:v>18.966379566913446</c:v>
                </c:pt>
                <c:pt idx="241">
                  <c:v>19.082249399390946</c:v>
                </c:pt>
                <c:pt idx="242">
                  <c:v>19.198514499725938</c:v>
                </c:pt>
                <c:pt idx="243">
                  <c:v>19.31517621629942</c:v>
                </c:pt>
                <c:pt idx="244">
                  <c:v>19.432235902092124</c:v>
                </c:pt>
                <c:pt idx="245">
                  <c:v>19.549694914700211</c:v>
                </c:pt>
                <c:pt idx="246">
                  <c:v>19.667554616351033</c:v>
                </c:pt>
                <c:pt idx="247">
                  <c:v>19.785816373918919</c:v>
                </c:pt>
                <c:pt idx="248">
                  <c:v>19.904481558941029</c:v>
                </c:pt>
                <c:pt idx="249">
                  <c:v>20.023551547633261</c:v>
                </c:pt>
                <c:pt idx="250">
                  <c:v>20.143027720906218</c:v>
                </c:pt>
                <c:pt idx="251">
                  <c:v>20.26291146438119</c:v>
                </c:pt>
                <c:pt idx="252">
                  <c:v>20.38320416840628</c:v>
                </c:pt>
                <c:pt idx="253">
                  <c:v>20.503907228072499</c:v>
                </c:pt>
                <c:pt idx="254">
                  <c:v>20.625022043229919</c:v>
                </c:pt>
                <c:pt idx="255">
                  <c:v>20.746550018503946</c:v>
                </c:pt>
                <c:pt idx="256">
                  <c:v>20.868492563311619</c:v>
                </c:pt>
                <c:pt idx="257">
                  <c:v>20.9908510918779</c:v>
                </c:pt>
                <c:pt idx="258">
                  <c:v>21.113627023252135</c:v>
                </c:pt>
                <c:pt idx="259">
                  <c:v>21.236821781324466</c:v>
                </c:pt>
                <c:pt idx="260">
                  <c:v>21.3604367948424</c:v>
                </c:pt>
                <c:pt idx="261">
                  <c:v>21.484473497427302</c:v>
                </c:pt>
                <c:pt idx="262">
                  <c:v>21.608933327591082</c:v>
                </c:pt>
                <c:pt idx="263">
                  <c:v>21.733817728752875</c:v>
                </c:pt>
                <c:pt idx="264">
                  <c:v>21.859128149255731</c:v>
                </c:pt>
                <c:pt idx="265">
                  <c:v>21.984866042383473</c:v>
                </c:pt>
                <c:pt idx="266">
                  <c:v>22.111032866377521</c:v>
                </c:pt>
                <c:pt idx="267">
                  <c:v>22.237630084453798</c:v>
                </c:pt>
                <c:pt idx="268">
                  <c:v>22.364659164819713</c:v>
                </c:pt>
                <c:pt idx="269">
                  <c:v>22.492121580691197</c:v>
                </c:pt>
                <c:pt idx="270">
                  <c:v>22.620018810309759</c:v>
                </c:pt>
                <c:pt idx="271">
                  <c:v>22.748352336959655</c:v>
                </c:pt>
                <c:pt idx="272">
                  <c:v>22.877123648985076</c:v>
                </c:pt>
                <c:pt idx="273">
                  <c:v>23.006334239807444</c:v>
                </c:pt>
                <c:pt idx="274">
                  <c:v>23.135985607942658</c:v>
                </c:pt>
                <c:pt idx="275">
                  <c:v>23.266079257018554</c:v>
                </c:pt>
                <c:pt idx="276">
                  <c:v>23.396616695792289</c:v>
                </c:pt>
                <c:pt idx="277">
                  <c:v>23.527599438167861</c:v>
                </c:pt>
                <c:pt idx="278">
                  <c:v>23.659029003213689</c:v>
                </c:pt>
                <c:pt idx="279">
                  <c:v>23.790906915180166</c:v>
                </c:pt>
                <c:pt idx="280">
                  <c:v>23.92323470351738</c:v>
                </c:pt>
                <c:pt idx="281">
                  <c:v>24.056013902892872</c:v>
                </c:pt>
                <c:pt idx="282">
                  <c:v>24.189246053209402</c:v>
                </c:pt>
                <c:pt idx="283">
                  <c:v>24.32293269962279</c:v>
                </c:pt>
                <c:pt idx="284">
                  <c:v>24.457075392559879</c:v>
                </c:pt>
                <c:pt idx="285">
                  <c:v>24.591675687736505</c:v>
                </c:pt>
                <c:pt idx="286">
                  <c:v>24.726735146175535</c:v>
                </c:pt>
                <c:pt idx="287">
                  <c:v>24.862255334224926</c:v>
                </c:pt>
                <c:pt idx="288">
                  <c:v>24.998237823575991</c:v>
                </c:pt>
                <c:pt idx="289">
                  <c:v>25.134684191281529</c:v>
                </c:pt>
                <c:pt idx="290">
                  <c:v>25.271596019774172</c:v>
                </c:pt>
                <c:pt idx="291">
                  <c:v>25.4089748968847</c:v>
                </c:pt>
                <c:pt idx="292">
                  <c:v>25.546822415860511</c:v>
                </c:pt>
                <c:pt idx="293">
                  <c:v>25.685140175384021</c:v>
                </c:pt>
                <c:pt idx="294">
                  <c:v>25.823929779591275</c:v>
                </c:pt>
                <c:pt idx="295">
                  <c:v>25.963192838090514</c:v>
                </c:pt>
                <c:pt idx="296">
                  <c:v>26.102930965980853</c:v>
                </c:pt>
                <c:pt idx="297">
                  <c:v>26.243145783871</c:v>
                </c:pt>
                <c:pt idx="298">
                  <c:v>26.383838917898068</c:v>
                </c:pt>
                <c:pt idx="299">
                  <c:v>26.52501199974644</c:v>
                </c:pt>
                <c:pt idx="300">
                  <c:v>26.666666666666664</c:v>
                </c:pt>
              </c:numCache>
            </c:numRef>
          </c:xVal>
          <c:yVal>
            <c:numRef>
              <c:f>Sheet1!$K$2:$K$302</c:f>
              <c:numCache>
                <c:formatCode>General</c:formatCode>
                <c:ptCount val="301"/>
                <c:pt idx="0">
                  <c:v>26.666666666666664</c:v>
                </c:pt>
                <c:pt idx="1">
                  <c:v>26.525011999746454</c:v>
                </c:pt>
                <c:pt idx="2">
                  <c:v>26.383838917898082</c:v>
                </c:pt>
                <c:pt idx="3">
                  <c:v>26.243145783871</c:v>
                </c:pt>
                <c:pt idx="4">
                  <c:v>26.10293096598086</c:v>
                </c:pt>
                <c:pt idx="5">
                  <c:v>25.963192838090521</c:v>
                </c:pt>
                <c:pt idx="6">
                  <c:v>25.823929779591282</c:v>
                </c:pt>
                <c:pt idx="7">
                  <c:v>25.685140175384028</c:v>
                </c:pt>
                <c:pt idx="8">
                  <c:v>25.546822415860518</c:v>
                </c:pt>
                <c:pt idx="9">
                  <c:v>25.408974896884708</c:v>
                </c:pt>
                <c:pt idx="10">
                  <c:v>25.271596019774172</c:v>
                </c:pt>
                <c:pt idx="11">
                  <c:v>25.134684191281536</c:v>
                </c:pt>
                <c:pt idx="12">
                  <c:v>24.998237823575998</c:v>
                </c:pt>
                <c:pt idx="13">
                  <c:v>24.862255334224933</c:v>
                </c:pt>
                <c:pt idx="14">
                  <c:v>24.726735146175535</c:v>
                </c:pt>
                <c:pt idx="15">
                  <c:v>24.591675687736519</c:v>
                </c:pt>
                <c:pt idx="16">
                  <c:v>24.457075392559886</c:v>
                </c:pt>
                <c:pt idx="17">
                  <c:v>24.32293269962279</c:v>
                </c:pt>
                <c:pt idx="18">
                  <c:v>24.189246053209409</c:v>
                </c:pt>
                <c:pt idx="19">
                  <c:v>24.056013902892886</c:v>
                </c:pt>
                <c:pt idx="20">
                  <c:v>23.923234703517387</c:v>
                </c:pt>
                <c:pt idx="21">
                  <c:v>23.790906915180166</c:v>
                </c:pt>
                <c:pt idx="22">
                  <c:v>23.659029003213696</c:v>
                </c:pt>
                <c:pt idx="23">
                  <c:v>23.527599438167876</c:v>
                </c:pt>
                <c:pt idx="24">
                  <c:v>23.396616695792289</c:v>
                </c:pt>
                <c:pt idx="25">
                  <c:v>23.266079257018554</c:v>
                </c:pt>
                <c:pt idx="26">
                  <c:v>23.135985607942665</c:v>
                </c:pt>
                <c:pt idx="27">
                  <c:v>23.006334239807444</c:v>
                </c:pt>
                <c:pt idx="28">
                  <c:v>22.877123648985084</c:v>
                </c:pt>
                <c:pt idx="29">
                  <c:v>22.748352336959663</c:v>
                </c:pt>
                <c:pt idx="30">
                  <c:v>22.620018810309766</c:v>
                </c:pt>
                <c:pt idx="31">
                  <c:v>22.492121580691197</c:v>
                </c:pt>
                <c:pt idx="32">
                  <c:v>22.364659164819727</c:v>
                </c:pt>
                <c:pt idx="33">
                  <c:v>22.237630084453805</c:v>
                </c:pt>
                <c:pt idx="34">
                  <c:v>22.111032866377521</c:v>
                </c:pt>
                <c:pt idx="35">
                  <c:v>21.98486604238348</c:v>
                </c:pt>
                <c:pt idx="36">
                  <c:v>21.859128149255739</c:v>
                </c:pt>
                <c:pt idx="37">
                  <c:v>21.733817728752882</c:v>
                </c:pt>
                <c:pt idx="38">
                  <c:v>21.608933327591089</c:v>
                </c:pt>
                <c:pt idx="39">
                  <c:v>21.484473497427302</c:v>
                </c:pt>
                <c:pt idx="40">
                  <c:v>21.360436794842407</c:v>
                </c:pt>
                <c:pt idx="41">
                  <c:v>21.23682178132448</c:v>
                </c:pt>
                <c:pt idx="42">
                  <c:v>21.113627023252135</c:v>
                </c:pt>
                <c:pt idx="43">
                  <c:v>20.9908510918779</c:v>
                </c:pt>
                <c:pt idx="44">
                  <c:v>20.868492563311619</c:v>
                </c:pt>
                <c:pt idx="45">
                  <c:v>20.746550018503953</c:v>
                </c:pt>
                <c:pt idx="46">
                  <c:v>20.625022043229926</c:v>
                </c:pt>
                <c:pt idx="47">
                  <c:v>20.503907228072499</c:v>
                </c:pt>
                <c:pt idx="48">
                  <c:v>20.383204168406294</c:v>
                </c:pt>
                <c:pt idx="49">
                  <c:v>20.262911464381197</c:v>
                </c:pt>
                <c:pt idx="50">
                  <c:v>20.143027720906218</c:v>
                </c:pt>
                <c:pt idx="51">
                  <c:v>20.023551547633261</c:v>
                </c:pt>
                <c:pt idx="52">
                  <c:v>19.904481558941036</c:v>
                </c:pt>
                <c:pt idx="53">
                  <c:v>19.785816373918927</c:v>
                </c:pt>
                <c:pt idx="54">
                  <c:v>19.66755461635104</c:v>
                </c:pt>
                <c:pt idx="55">
                  <c:v>19.549694914700218</c:v>
                </c:pt>
                <c:pt idx="56">
                  <c:v>19.432235902092131</c:v>
                </c:pt>
                <c:pt idx="57">
                  <c:v>19.315176216299427</c:v>
                </c:pt>
                <c:pt idx="58">
                  <c:v>19.198514499725952</c:v>
                </c:pt>
                <c:pt idx="59">
                  <c:v>19.082249399390946</c:v>
                </c:pt>
                <c:pt idx="60">
                  <c:v>18.966379566913446</c:v>
                </c:pt>
                <c:pt idx="61">
                  <c:v>18.85090365849657</c:v>
                </c:pt>
                <c:pt idx="62">
                  <c:v>18.735820334911949</c:v>
                </c:pt>
                <c:pt idx="63">
                  <c:v>18.621128261484209</c:v>
                </c:pt>
                <c:pt idx="64">
                  <c:v>18.506826108075508</c:v>
                </c:pt>
                <c:pt idx="65">
                  <c:v>18.392912549070076</c:v>
                </c:pt>
                <c:pt idx="66">
                  <c:v>18.279386263358852</c:v>
                </c:pt>
                <c:pt idx="67">
                  <c:v>18.166245934324166</c:v>
                </c:pt>
                <c:pt idx="68">
                  <c:v>18.053490249824463</c:v>
                </c:pt>
                <c:pt idx="69">
                  <c:v>17.941117902179116</c:v>
                </c:pt>
                <c:pt idx="70">
                  <c:v>17.829127588153206</c:v>
                </c:pt>
                <c:pt idx="71">
                  <c:v>17.717518008942456</c:v>
                </c:pt>
                <c:pt idx="72">
                  <c:v>17.606287870158155</c:v>
                </c:pt>
                <c:pt idx="73">
                  <c:v>17.495435881812107</c:v>
                </c:pt>
                <c:pt idx="74">
                  <c:v>17.384960758301744</c:v>
                </c:pt>
                <c:pt idx="75">
                  <c:v>17.274861218395138</c:v>
                </c:pt>
                <c:pt idx="76">
                  <c:v>17.165135985216232</c:v>
                </c:pt>
                <c:pt idx="77">
                  <c:v>17.055783786229931</c:v>
                </c:pt>
                <c:pt idx="78">
                  <c:v>16.946803353227409</c:v>
                </c:pt>
                <c:pt idx="79">
                  <c:v>16.838193422311402</c:v>
                </c:pt>
                <c:pt idx="80">
                  <c:v>16.729952733881507</c:v>
                </c:pt>
                <c:pt idx="81">
                  <c:v>16.622080032619614</c:v>
                </c:pt>
                <c:pt idx="82">
                  <c:v>16.514574067475326</c:v>
                </c:pt>
                <c:pt idx="83">
                  <c:v>16.407433591651468</c:v>
                </c:pt>
                <c:pt idx="84">
                  <c:v>16.300657362589611</c:v>
                </c:pt>
                <c:pt idx="85">
                  <c:v>16.194244141955657</c:v>
                </c:pt>
                <c:pt idx="86">
                  <c:v>16.088192695625498</c:v>
                </c:pt>
                <c:pt idx="87">
                  <c:v>15.982501793670689</c:v>
                </c:pt>
                <c:pt idx="88">
                  <c:v>15.87717021034419</c:v>
                </c:pt>
                <c:pt idx="89">
                  <c:v>15.772196724066141</c:v>
                </c:pt>
                <c:pt idx="90">
                  <c:v>15.667580117409724</c:v>
                </c:pt>
                <c:pt idx="91">
                  <c:v>15.563319177086981</c:v>
                </c:pt>
                <c:pt idx="92">
                  <c:v>15.459412693934834</c:v>
                </c:pt>
                <c:pt idx="93">
                  <c:v>15.355859462900955</c:v>
                </c:pt>
                <c:pt idx="94">
                  <c:v>15.252658283029898</c:v>
                </c:pt>
                <c:pt idx="95">
                  <c:v>15.149807957449081</c:v>
                </c:pt>
                <c:pt idx="96">
                  <c:v>15.047307293354979</c:v>
                </c:pt>
                <c:pt idx="97">
                  <c:v>14.945155101999234</c:v>
                </c:pt>
                <c:pt idx="98">
                  <c:v>14.843350198674884</c:v>
                </c:pt>
                <c:pt idx="99">
                  <c:v>14.741891402702638</c:v>
                </c:pt>
                <c:pt idx="100">
                  <c:v>14.640777537417193</c:v>
                </c:pt>
                <c:pt idx="101">
                  <c:v>14.540007430153537</c:v>
                </c:pt>
                <c:pt idx="102">
                  <c:v>14.439579912233395</c:v>
                </c:pt>
                <c:pt idx="103">
                  <c:v>14.33949381895167</c:v>
                </c:pt>
                <c:pt idx="104">
                  <c:v>14.239747989562918</c:v>
                </c:pt>
                <c:pt idx="105">
                  <c:v>14.140341267267896</c:v>
                </c:pt>
                <c:pt idx="106">
                  <c:v>14.041272499200144</c:v>
                </c:pt>
                <c:pt idx="107">
                  <c:v>13.942540536412626</c:v>
                </c:pt>
                <c:pt idx="108">
                  <c:v>13.84414423386437</c:v>
                </c:pt>
                <c:pt idx="109">
                  <c:v>13.746082450407251</c:v>
                </c:pt>
                <c:pt idx="110">
                  <c:v>13.648354048772688</c:v>
                </c:pt>
                <c:pt idx="111">
                  <c:v>13.550957895558494</c:v>
                </c:pt>
                <c:pt idx="112">
                  <c:v>13.453892861215728</c:v>
                </c:pt>
                <c:pt idx="113">
                  <c:v>13.357157820035596</c:v>
                </c:pt>
                <c:pt idx="114">
                  <c:v>13.260751650136367</c:v>
                </c:pt>
                <c:pt idx="115">
                  <c:v>13.164673233450408</c:v>
                </c:pt>
                <c:pt idx="116">
                  <c:v>13.068921455711177</c:v>
                </c:pt>
                <c:pt idx="117">
                  <c:v>12.973495206440333</c:v>
                </c:pt>
                <c:pt idx="118">
                  <c:v>12.878393378934835</c:v>
                </c:pt>
                <c:pt idx="119">
                  <c:v>12.783614870254102</c:v>
                </c:pt>
                <c:pt idx="120">
                  <c:v>12.689158581207252</c:v>
                </c:pt>
                <c:pt idx="121">
                  <c:v>12.595023416340322</c:v>
                </c:pt>
                <c:pt idx="122">
                  <c:v>12.501208283923592</c:v>
                </c:pt>
                <c:pt idx="123">
                  <c:v>12.407712095938884</c:v>
                </c:pt>
                <c:pt idx="124">
                  <c:v>12.314533768066998</c:v>
                </c:pt>
                <c:pt idx="125">
                  <c:v>12.221672219675078</c:v>
                </c:pt>
                <c:pt idx="126">
                  <c:v>12.129126373804134</c:v>
                </c:pt>
                <c:pt idx="127">
                  <c:v>12.036895157156508</c:v>
                </c:pt>
                <c:pt idx="128">
                  <c:v>11.944977500083457</c:v>
                </c:pt>
                <c:pt idx="129">
                  <c:v>11.853372336572725</c:v>
                </c:pt>
                <c:pt idx="130">
                  <c:v>11.762078604236201</c:v>
                </c:pt>
                <c:pt idx="131">
                  <c:v>11.671095244297586</c:v>
                </c:pt>
                <c:pt idx="132">
                  <c:v>11.580421201580105</c:v>
                </c:pt>
                <c:pt idx="133">
                  <c:v>11.49005542449429</c:v>
                </c:pt>
                <c:pt idx="134">
                  <c:v>11.399996865025781</c:v>
                </c:pt>
                <c:pt idx="135">
                  <c:v>11.310244478723135</c:v>
                </c:pt>
                <c:pt idx="136">
                  <c:v>11.220797224685782</c:v>
                </c:pt>
                <c:pt idx="137">
                  <c:v>11.131654065551892</c:v>
                </c:pt>
                <c:pt idx="138">
                  <c:v>11.042813967486371</c:v>
                </c:pt>
                <c:pt idx="139">
                  <c:v>10.954275900168867</c:v>
                </c:pt>
                <c:pt idx="140">
                  <c:v>10.866038836781815</c:v>
                </c:pt>
                <c:pt idx="141">
                  <c:v>10.778101753998541</c:v>
                </c:pt>
                <c:pt idx="142">
                  <c:v>10.690463631971387</c:v>
                </c:pt>
                <c:pt idx="143">
                  <c:v>10.603123454319878</c:v>
                </c:pt>
                <c:pt idx="144">
                  <c:v>10.516080208118943</c:v>
                </c:pt>
                <c:pt idx="145">
                  <c:v>10.429332883887174</c:v>
                </c:pt>
                <c:pt idx="146">
                  <c:v>10.342880475575079</c:v>
                </c:pt>
                <c:pt idx="147">
                  <c:v>10.25672198055349</c:v>
                </c:pt>
                <c:pt idx="148">
                  <c:v>10.170856399601846</c:v>
                </c:pt>
                <c:pt idx="149">
                  <c:v>10.085282736896673</c:v>
                </c:pt>
                <c:pt idx="150">
                  <c:v>10</c:v>
                </c:pt>
                <c:pt idx="151">
                  <c:v>9.9150071998478744</c:v>
                </c:pt>
                <c:pt idx="152">
                  <c:v>9.8303033507388484</c:v>
                </c:pt>
                <c:pt idx="153">
                  <c:v>9.7458874703226037</c:v>
                </c:pt>
                <c:pt idx="154">
                  <c:v>9.6617585795885148</c:v>
                </c:pt>
                <c:pt idx="155">
                  <c:v>9.5779157028543125</c:v>
                </c:pt>
                <c:pt idx="156">
                  <c:v>9.494357867754772</c:v>
                </c:pt>
                <c:pt idx="157">
                  <c:v>9.4110841052304188</c:v>
                </c:pt>
                <c:pt idx="158">
                  <c:v>9.3280934495163095</c:v>
                </c:pt>
                <c:pt idx="159">
                  <c:v>9.245384938130826</c:v>
                </c:pt>
                <c:pt idx="160">
                  <c:v>9.1629576118645097</c:v>
                </c:pt>
                <c:pt idx="161">
                  <c:v>9.080810514768924</c:v>
                </c:pt>
                <c:pt idx="162">
                  <c:v>8.9989426941455974</c:v>
                </c:pt>
                <c:pt idx="163">
                  <c:v>8.9173532005349614</c:v>
                </c:pt>
                <c:pt idx="164">
                  <c:v>8.8360410877053255</c:v>
                </c:pt>
                <c:pt idx="165">
                  <c:v>8.7550054126419106</c:v>
                </c:pt>
                <c:pt idx="166">
                  <c:v>8.6742452355359347</c:v>
                </c:pt>
                <c:pt idx="167">
                  <c:v>8.5937596197736781</c:v>
                </c:pt>
                <c:pt idx="168">
                  <c:v>8.5135476319256433</c:v>
                </c:pt>
                <c:pt idx="169">
                  <c:v>8.4336083417357308</c:v>
                </c:pt>
                <c:pt idx="170">
                  <c:v>8.353940822110431</c:v>
                </c:pt>
                <c:pt idx="171">
                  <c:v>8.2745441491081024</c:v>
                </c:pt>
                <c:pt idx="172">
                  <c:v>8.1954174019282213</c:v>
                </c:pt>
                <c:pt idx="173">
                  <c:v>8.1165596629007233</c:v>
                </c:pt>
                <c:pt idx="174">
                  <c:v>8.0379700174753772</c:v>
                </c:pt>
                <c:pt idx="175">
                  <c:v>7.9596475542111342</c:v>
                </c:pt>
                <c:pt idx="176">
                  <c:v>7.8815913647656011</c:v>
                </c:pt>
                <c:pt idx="177">
                  <c:v>7.8038005438844706</c:v>
                </c:pt>
                <c:pt idx="178">
                  <c:v>7.7262741893910523</c:v>
                </c:pt>
                <c:pt idx="179">
                  <c:v>7.6490114021757982</c:v>
                </c:pt>
                <c:pt idx="180">
                  <c:v>7.5720112861858588</c:v>
                </c:pt>
                <c:pt idx="181">
                  <c:v>7.4952729484147227</c:v>
                </c:pt>
                <c:pt idx="182">
                  <c:v>7.4187954988918321</c:v>
                </c:pt>
                <c:pt idx="183">
                  <c:v>7.3425780506722838</c:v>
                </c:pt>
                <c:pt idx="184">
                  <c:v>7.2666197198265188</c:v>
                </c:pt>
                <c:pt idx="185">
                  <c:v>7.1909196254300838</c:v>
                </c:pt>
                <c:pt idx="186">
                  <c:v>7.1154768895534417</c:v>
                </c:pt>
                <c:pt idx="187">
                  <c:v>7.0402906372517293</c:v>
                </c:pt>
                <c:pt idx="188">
                  <c:v>6.9653599965546533</c:v>
                </c:pt>
                <c:pt idx="189">
                  <c:v>6.8906840984563864</c:v>
                </c:pt>
                <c:pt idx="190">
                  <c:v>6.8162620769054456</c:v>
                </c:pt>
                <c:pt idx="191">
                  <c:v>6.7420930687946878</c:v>
                </c:pt>
                <c:pt idx="192">
                  <c:v>6.6681762139512877</c:v>
                </c:pt>
                <c:pt idx="193">
                  <c:v>6.5945106551267436</c:v>
                </c:pt>
                <c:pt idx="194">
                  <c:v>6.5210955379869766</c:v>
                </c:pt>
                <c:pt idx="195">
                  <c:v>6.4479300111023754</c:v>
                </c:pt>
                <c:pt idx="196">
                  <c:v>6.3750132259379555</c:v>
                </c:pt>
                <c:pt idx="197">
                  <c:v>6.3023443368435039</c:v>
                </c:pt>
                <c:pt idx="198">
                  <c:v>6.2299225010437738</c:v>
                </c:pt>
                <c:pt idx="199">
                  <c:v>6.1577468786287177</c:v>
                </c:pt>
                <c:pt idx="200">
                  <c:v>6.0858166325437324</c:v>
                </c:pt>
                <c:pt idx="201">
                  <c:v>6.0141309285799593</c:v>
                </c:pt>
                <c:pt idx="202">
                  <c:v>5.9426889353646217</c:v>
                </c:pt>
                <c:pt idx="203">
                  <c:v>5.8714898243513574</c:v>
                </c:pt>
                <c:pt idx="204">
                  <c:v>5.8005327698106264</c:v>
                </c:pt>
                <c:pt idx="205">
                  <c:v>5.7298169488201296</c:v>
                </c:pt>
                <c:pt idx="206">
                  <c:v>5.6593415412552766</c:v>
                </c:pt>
                <c:pt idx="207">
                  <c:v>5.5891057297796607</c:v>
                </c:pt>
                <c:pt idx="208">
                  <c:v>5.5191086998355701</c:v>
                </c:pt>
                <c:pt idx="209">
                  <c:v>5.4493496396345691</c:v>
                </c:pt>
                <c:pt idx="210">
                  <c:v>5.3798277401480732</c:v>
                </c:pt>
                <c:pt idx="211">
                  <c:v>5.3105421950979377</c:v>
                </c:pt>
                <c:pt idx="212">
                  <c:v>5.2414922009471674</c:v>
                </c:pt>
                <c:pt idx="213">
                  <c:v>5.1726769568905233</c:v>
                </c:pt>
                <c:pt idx="214">
                  <c:v>5.1040956648453069</c:v>
                </c:pt>
                <c:pt idx="215">
                  <c:v>5.0357475294420446</c:v>
                </c:pt>
                <c:pt idx="216">
                  <c:v>4.9676317580153118</c:v>
                </c:pt>
                <c:pt idx="217">
                  <c:v>4.8997475605944985</c:v>
                </c:pt>
                <c:pt idx="218">
                  <c:v>4.832094149894683</c:v>
                </c:pt>
                <c:pt idx="219">
                  <c:v>4.7646707413074729</c:v>
                </c:pt>
                <c:pt idx="220">
                  <c:v>4.6974765528919313</c:v>
                </c:pt>
                <c:pt idx="221">
                  <c:v>4.6305108053654784</c:v>
                </c:pt>
                <c:pt idx="222">
                  <c:v>4.5637727220948925</c:v>
                </c:pt>
                <c:pt idx="223">
                  <c:v>4.4972615290872682</c:v>
                </c:pt>
                <c:pt idx="224">
                  <c:v>4.4309764549810424</c:v>
                </c:pt>
                <c:pt idx="225">
                  <c:v>4.3649167310370878</c:v>
                </c:pt>
                <c:pt idx="226">
                  <c:v>4.2990815911297418</c:v>
                </c:pt>
                <c:pt idx="227">
                  <c:v>4.2334702717379606</c:v>
                </c:pt>
                <c:pt idx="228">
                  <c:v>4.1680820119364483</c:v>
                </c:pt>
                <c:pt idx="229">
                  <c:v>4.1029160533868421</c:v>
                </c:pt>
                <c:pt idx="230">
                  <c:v>4.0379716403289017</c:v>
                </c:pt>
                <c:pt idx="231">
                  <c:v>3.9732480195717663</c:v>
                </c:pt>
                <c:pt idx="232">
                  <c:v>3.9087444404851972</c:v>
                </c:pt>
                <c:pt idx="233">
                  <c:v>3.8444601549908839</c:v>
                </c:pt>
                <c:pt idx="234">
                  <c:v>3.7803944175537652</c:v>
                </c:pt>
                <c:pt idx="235">
                  <c:v>3.7165464851733923</c:v>
                </c:pt>
                <c:pt idx="236">
                  <c:v>3.652915617375303</c:v>
                </c:pt>
                <c:pt idx="237">
                  <c:v>3.5895010762024135</c:v>
                </c:pt>
                <c:pt idx="238">
                  <c:v>3.5263021262065131</c:v>
                </c:pt>
                <c:pt idx="239">
                  <c:v>3.4633180344396877</c:v>
                </c:pt>
                <c:pt idx="240">
                  <c:v>3.4005480704458328</c:v>
                </c:pt>
                <c:pt idx="241">
                  <c:v>3.337991506252191</c:v>
                </c:pt>
                <c:pt idx="242">
                  <c:v>3.2756476163608994</c:v>
                </c:pt>
                <c:pt idx="243">
                  <c:v>3.213515677740574</c:v>
                </c:pt>
                <c:pt idx="244">
                  <c:v>3.1515949698179391</c:v>
                </c:pt>
                <c:pt idx="245">
                  <c:v>3.0898847744694535</c:v>
                </c:pt>
                <c:pt idx="246">
                  <c:v>3.0283843760129905</c:v>
                </c:pt>
                <c:pt idx="247">
                  <c:v>2.9670930611995416</c:v>
                </c:pt>
                <c:pt idx="248">
                  <c:v>2.9060101192049324</c:v>
                </c:pt>
                <c:pt idx="249">
                  <c:v>2.8451348416215865</c:v>
                </c:pt>
                <c:pt idx="250">
                  <c:v>2.7844665224503125</c:v>
                </c:pt>
                <c:pt idx="251">
                  <c:v>2.7240044580921214</c:v>
                </c:pt>
                <c:pt idx="252">
                  <c:v>2.6637479473400418</c:v>
                </c:pt>
                <c:pt idx="253">
                  <c:v>2.6036962913710013</c:v>
                </c:pt>
                <c:pt idx="254">
                  <c:v>2.5438487937377516</c:v>
                </c:pt>
                <c:pt idx="255">
                  <c:v>2.4842047603607398</c:v>
                </c:pt>
                <c:pt idx="256">
                  <c:v>2.4247634995200862</c:v>
                </c:pt>
                <c:pt idx="257">
                  <c:v>2.3655243218475732</c:v>
                </c:pt>
                <c:pt idx="258">
                  <c:v>2.3064865403186232</c:v>
                </c:pt>
                <c:pt idx="259">
                  <c:v>2.2476494702443546</c:v>
                </c:pt>
                <c:pt idx="260">
                  <c:v>2.1890124292636131</c:v>
                </c:pt>
                <c:pt idx="261">
                  <c:v>2.1305747373350954</c:v>
                </c:pt>
                <c:pt idx="262">
                  <c:v>2.0723357167294409</c:v>
                </c:pt>
                <c:pt idx="263">
                  <c:v>2.0142946920213554</c:v>
                </c:pt>
                <c:pt idx="264">
                  <c:v>1.9564509900818194</c:v>
                </c:pt>
                <c:pt idx="265">
                  <c:v>1.8988039400702448</c:v>
                </c:pt>
                <c:pt idx="266">
                  <c:v>1.8413528734267075</c:v>
                </c:pt>
                <c:pt idx="267">
                  <c:v>1.7840971238641998</c:v>
                </c:pt>
                <c:pt idx="268">
                  <c:v>1.7270360273608993</c:v>
                </c:pt>
                <c:pt idx="269">
                  <c:v>1.6701689221524596</c:v>
                </c:pt>
                <c:pt idx="270">
                  <c:v>1.6134951487243505</c:v>
                </c:pt>
                <c:pt idx="271">
                  <c:v>1.5570140498041951</c:v>
                </c:pt>
                <c:pt idx="272">
                  <c:v>1.5007249703541561</c:v>
                </c:pt>
                <c:pt idx="273">
                  <c:v>1.4446272575633294</c:v>
                </c:pt>
                <c:pt idx="274">
                  <c:v>1.3887202608401985</c:v>
                </c:pt>
                <c:pt idx="275">
                  <c:v>1.3330033318050454</c:v>
                </c:pt>
                <c:pt idx="276">
                  <c:v>1.2774758242824795</c:v>
                </c:pt>
                <c:pt idx="277">
                  <c:v>1.2221370942939096</c:v>
                </c:pt>
                <c:pt idx="278">
                  <c:v>1.1669865000500756</c:v>
                </c:pt>
                <c:pt idx="279">
                  <c:v>1.1120234019436346</c:v>
                </c:pt>
                <c:pt idx="280">
                  <c:v>1.0572471625417244</c:v>
                </c:pt>
                <c:pt idx="281">
                  <c:v>1.002657146578553</c:v>
                </c:pt>
                <c:pt idx="282">
                  <c:v>0.94825272094806401</c:v>
                </c:pt>
                <c:pt idx="283">
                  <c:v>0.89403325469657524</c:v>
                </c:pt>
                <c:pt idx="284">
                  <c:v>0.83999811901546728</c:v>
                </c:pt>
                <c:pt idx="285">
                  <c:v>0.78614668723388625</c:v>
                </c:pt>
                <c:pt idx="286">
                  <c:v>0.73247833481146962</c:v>
                </c:pt>
                <c:pt idx="287">
                  <c:v>0.67899243933113951</c:v>
                </c:pt>
                <c:pt idx="288">
                  <c:v>0.62568838049182496</c:v>
                </c:pt>
                <c:pt idx="289">
                  <c:v>0.57256554010132099</c:v>
                </c:pt>
                <c:pt idx="290">
                  <c:v>0.51962330206908902</c:v>
                </c:pt>
                <c:pt idx="291">
                  <c:v>0.46686105239912656</c:v>
                </c:pt>
                <c:pt idx="292">
                  <c:v>0.41427817918283161</c:v>
                </c:pt>
                <c:pt idx="293">
                  <c:v>0.36187407259192739</c:v>
                </c:pt>
                <c:pt idx="294">
                  <c:v>0.30964812487136939</c:v>
                </c:pt>
                <c:pt idx="295">
                  <c:v>0.25759973033230388</c:v>
                </c:pt>
                <c:pt idx="296">
                  <c:v>0.2057282853450495</c:v>
                </c:pt>
                <c:pt idx="297">
                  <c:v>0.15403318833209312</c:v>
                </c:pt>
                <c:pt idx="298">
                  <c:v>0.1025138397611105</c:v>
                </c:pt>
                <c:pt idx="299">
                  <c:v>5.1169642138004789E-2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8F-4E05-A6E5-CC5CE389BD8F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E8F-4E05-A6E5-CC5CE389BD8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8F-4E05-A6E5-CC5CE389BD8F}"/>
              </c:ext>
            </c:extLst>
          </c:dPt>
          <c:xVal>
            <c:numRef>
              <c:f>Sheet1!$L$3:$L$5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15</c:v>
                </c:pt>
              </c:numCache>
            </c:numRef>
          </c:xVal>
          <c:yVal>
            <c:numRef>
              <c:f>Sheet1!$M$3:$M$5</c:f>
              <c:numCache>
                <c:formatCode>General</c:formatCode>
                <c:ptCount val="3"/>
                <c:pt idx="0">
                  <c:v>0</c:v>
                </c:pt>
                <c:pt idx="1">
                  <c:v>16.666666666666668</c:v>
                </c:pt>
                <c:pt idx="2">
                  <c:v>41.666666666666664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8F-4E05-A6E5-CC5CE389BD8F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E8F-4E05-A6E5-CC5CE389BD8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8F-4E05-A6E5-CC5CE389BD8F}"/>
              </c:ext>
            </c:extLst>
          </c:dPt>
          <c:xVal>
            <c:numRef>
              <c:f>Sheet1!$L$8:$L$10</c:f>
              <c:numCache>
                <c:formatCode>General</c:formatCode>
                <c:ptCount val="3"/>
                <c:pt idx="0">
                  <c:v>0</c:v>
                </c:pt>
                <c:pt idx="1">
                  <c:v>16.666666666666668</c:v>
                </c:pt>
                <c:pt idx="2">
                  <c:v>41.666666666666664</c:v>
                </c:pt>
              </c:numCache>
            </c:numRef>
          </c:xVal>
          <c:yVal>
            <c:numRef>
              <c:f>Sheet1!$M$8:$M$10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8F-4E05-A6E5-CC5CE389BD8F}"/>
            </c:ext>
          </c:extLst>
        </c:ser>
        <c:ser>
          <c:idx val="5"/>
          <c:order val="5"/>
          <c:spPr>
            <a:ln w="6350" cap="rnd">
              <a:solidFill>
                <a:schemeClr val="tx1"/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Sheet1!$L$17:$L$18</c:f>
              <c:numCache>
                <c:formatCode>General</c:formatCode>
                <c:ptCount val="2"/>
                <c:pt idx="0">
                  <c:v>6</c:v>
                </c:pt>
                <c:pt idx="1">
                  <c:v>16</c:v>
                </c:pt>
              </c:numCache>
            </c:numRef>
          </c:xVal>
          <c:yVal>
            <c:numRef>
              <c:f>Sheet1!$M$17:$M$18</c:f>
              <c:numCache>
                <c:formatCode>General</c:formatCode>
                <c:ptCount val="2"/>
                <c:pt idx="0">
                  <c:v>16.666666666666668</c:v>
                </c:pt>
                <c:pt idx="1">
                  <c:v>16.666666666666668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8F-4E05-A6E5-CC5CE389BD8F}"/>
            </c:ext>
          </c:extLst>
        </c:ser>
        <c:ser>
          <c:idx val="6"/>
          <c:order val="6"/>
          <c:spPr>
            <a:ln w="6350" cap="rnd">
              <a:solidFill>
                <a:schemeClr val="tx1"/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Sheet1!$L$20:$L$21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xVal>
          <c:yVal>
            <c:numRef>
              <c:f>Sheet1!$M$20:$M$21</c:f>
              <c:numCache>
                <c:formatCode>General</c:formatCode>
                <c:ptCount val="2"/>
                <c:pt idx="0">
                  <c:v>16.666666666666668</c:v>
                </c:pt>
                <c:pt idx="1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E8F-4E05-A6E5-CC5CE389BD8F}"/>
            </c:ext>
          </c:extLst>
        </c:ser>
        <c:ser>
          <c:idx val="7"/>
          <c:order val="7"/>
          <c:spPr>
            <a:ln w="6350" cap="rnd">
              <a:solidFill>
                <a:schemeClr val="accent1">
                  <a:lumMod val="75000"/>
                </a:schemeClr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Sheet1!$O$17:$O$18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xVal>
          <c:yVal>
            <c:numRef>
              <c:f>Sheet1!$P$17:$P$18</c:f>
              <c:numCache>
                <c:formatCode>General</c:formatCode>
                <c:ptCount val="2"/>
                <c:pt idx="0">
                  <c:v>41.666666666666664</c:v>
                </c:pt>
                <c:pt idx="1">
                  <c:v>41.666666666666664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E8F-4E05-A6E5-CC5CE389BD8F}"/>
            </c:ext>
          </c:extLst>
        </c:ser>
        <c:ser>
          <c:idx val="8"/>
          <c:order val="8"/>
          <c:spPr>
            <a:ln w="6350" cap="rnd">
              <a:solidFill>
                <a:schemeClr val="accent1">
                  <a:lumMod val="75000"/>
                </a:schemeClr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Sheet1!$O$21:$O$22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Sheet1!$P$21:$P$22</c:f>
              <c:numCache>
                <c:formatCode>General</c:formatCode>
                <c:ptCount val="2"/>
                <c:pt idx="0">
                  <c:v>41.666666666666664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E8F-4E05-A6E5-CC5CE389BD8F}"/>
            </c:ext>
          </c:extLst>
        </c:ser>
        <c:ser>
          <c:idx val="9"/>
          <c:order val="9"/>
          <c:spPr>
            <a:ln w="6350" cap="rnd">
              <a:solidFill>
                <a:srgbClr val="FF0000"/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Sheet1!$R$17:$R$18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Sheet1!$S$17:$S$18</c:f>
              <c:numCache>
                <c:formatCode>General</c:formatCode>
                <c:ptCount val="2"/>
                <c:pt idx="0">
                  <c:v>26.666666666666664</c:v>
                </c:pt>
                <c:pt idx="1">
                  <c:v>26.666666666666664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E8F-4E05-A6E5-CC5CE389BD8F}"/>
            </c:ext>
          </c:extLst>
        </c:ser>
        <c:ser>
          <c:idx val="10"/>
          <c:order val="10"/>
          <c:spPr>
            <a:ln w="6350" cap="rnd">
              <a:solidFill>
                <a:srgbClr val="FF0000"/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Sheet1!$R$21:$R$22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Sheet1!$S$21:$S$22</c:f>
              <c:numCache>
                <c:formatCode>General</c:formatCode>
                <c:ptCount val="2"/>
                <c:pt idx="0">
                  <c:v>26.666666666666664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E8F-4E05-A6E5-CC5CE389BD8F}"/>
            </c:ext>
          </c:extLst>
        </c:ser>
        <c:ser>
          <c:idx val="11"/>
          <c:order val="11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Sheet1!$V$2:$V$302</c:f>
              <c:numCache>
                <c:formatCode>General</c:formatCode>
                <c:ptCount val="301"/>
                <c:pt idx="0">
                  <c:v>6</c:v>
                </c:pt>
                <c:pt idx="1">
                  <c:v>5.9817021431815709</c:v>
                </c:pt>
                <c:pt idx="2">
                  <c:v>5.9634600882905033</c:v>
                </c:pt>
                <c:pt idx="3">
                  <c:v>5.9452736651508449</c:v>
                </c:pt>
                <c:pt idx="4">
                  <c:v>5.9271427041056279</c:v>
                </c:pt>
                <c:pt idx="5">
                  <c:v>5.9090670360152773</c:v>
                </c:pt>
                <c:pt idx="6">
                  <c:v>5.8910464922560273</c:v>
                </c:pt>
                <c:pt idx="7">
                  <c:v>5.8730809047183614</c:v>
                </c:pt>
                <c:pt idx="8">
                  <c:v>5.8551701058054313</c:v>
                </c:pt>
                <c:pt idx="9">
                  <c:v>5.8373139284315041</c:v>
                </c:pt>
                <c:pt idx="10">
                  <c:v>5.8195122060203941</c:v>
                </c:pt>
                <c:pt idx="11">
                  <c:v>5.8017647725039199</c:v>
                </c:pt>
                <c:pt idx="12">
                  <c:v>5.7840714623203411</c:v>
                </c:pt>
                <c:pt idx="13">
                  <c:v>5.7664321104128264</c:v>
                </c:pt>
                <c:pt idx="14">
                  <c:v>5.7488465522279073</c:v>
                </c:pt>
                <c:pt idx="15">
                  <c:v>5.7313146237139438</c:v>
                </c:pt>
                <c:pt idx="16">
                  <c:v>5.7138361613195974</c:v>
                </c:pt>
                <c:pt idx="17">
                  <c:v>5.6964110019923018</c:v>
                </c:pt>
                <c:pt idx="18">
                  <c:v>5.6790389831767385</c:v>
                </c:pt>
                <c:pt idx="19">
                  <c:v>5.6617199428133338</c:v>
                </c:pt>
                <c:pt idx="20">
                  <c:v>5.6444537193367275</c:v>
                </c:pt>
                <c:pt idx="21">
                  <c:v>5.6272401516742834</c:v>
                </c:pt>
                <c:pt idx="22">
                  <c:v>5.6100790792445769</c:v>
                </c:pt>
                <c:pt idx="23">
                  <c:v>5.5929703419558985</c:v>
                </c:pt>
                <c:pt idx="24">
                  <c:v>5.5759137802047611</c:v>
                </c:pt>
                <c:pt idx="25">
                  <c:v>5.558909234874414</c:v>
                </c:pt>
                <c:pt idx="26">
                  <c:v>5.5419565473333545</c:v>
                </c:pt>
                <c:pt idx="27">
                  <c:v>5.5250555594338451</c:v>
                </c:pt>
                <c:pt idx="28">
                  <c:v>5.5082061135104485</c:v>
                </c:pt>
                <c:pt idx="29">
                  <c:v>5.4914080523785485</c:v>
                </c:pt>
                <c:pt idx="30">
                  <c:v>5.4746612193328845</c:v>
                </c:pt>
                <c:pt idx="31">
                  <c:v>5.4579654581460932</c:v>
                </c:pt>
                <c:pt idx="32">
                  <c:v>5.4413206130672469</c:v>
                </c:pt>
                <c:pt idx="33">
                  <c:v>5.4247265288204032</c:v>
                </c:pt>
                <c:pt idx="34">
                  <c:v>5.4081830506031556</c:v>
                </c:pt>
                <c:pt idx="35">
                  <c:v>5.3916900240851922</c:v>
                </c:pt>
                <c:pt idx="36">
                  <c:v>5.3752472954068491</c:v>
                </c:pt>
                <c:pt idx="37">
                  <c:v>5.3588547111776839</c:v>
                </c:pt>
                <c:pt idx="38">
                  <c:v>5.342512118475037</c:v>
                </c:pt>
                <c:pt idx="39">
                  <c:v>5.3262193648426095</c:v>
                </c:pt>
                <c:pt idx="40">
                  <c:v>5.3099762982890377</c:v>
                </c:pt>
                <c:pt idx="41">
                  <c:v>5.2937827672864808</c:v>
                </c:pt>
                <c:pt idx="42">
                  <c:v>5.2776386207692036</c:v>
                </c:pt>
                <c:pt idx="43">
                  <c:v>5.2615437081321641</c:v>
                </c:pt>
                <c:pt idx="44">
                  <c:v>5.2454978792296139</c:v>
                </c:pt>
                <c:pt idx="45">
                  <c:v>5.229500984373697</c:v>
                </c:pt>
                <c:pt idx="46">
                  <c:v>5.2135528743330477</c:v>
                </c:pt>
                <c:pt idx="47">
                  <c:v>5.1976534003314061</c:v>
                </c:pt>
                <c:pt idx="48">
                  <c:v>5.1818024140462269</c:v>
                </c:pt>
                <c:pt idx="49">
                  <c:v>5.1659997676072935</c:v>
                </c:pt>
                <c:pt idx="50">
                  <c:v>5.1502453135953425</c:v>
                </c:pt>
                <c:pt idx="51">
                  <c:v>5.1345389050406833</c:v>
                </c:pt>
                <c:pt idx="52">
                  <c:v>5.1188803954218374</c:v>
                </c:pt>
                <c:pt idx="53">
                  <c:v>5.1032696386641572</c:v>
                </c:pt>
                <c:pt idx="54">
                  <c:v>5.0877064891384727</c:v>
                </c:pt>
                <c:pt idx="55">
                  <c:v>5.0721908016597332</c:v>
                </c:pt>
                <c:pt idx="56">
                  <c:v>5.0567224314856469</c:v>
                </c:pt>
                <c:pt idx="57">
                  <c:v>5.0413012343153385</c:v>
                </c:pt>
                <c:pt idx="58">
                  <c:v>5.025927066287994</c:v>
                </c:pt>
                <c:pt idx="59">
                  <c:v>5.0105997839815286</c:v>
                </c:pt>
                <c:pt idx="60">
                  <c:v>4.9953192444112382</c:v>
                </c:pt>
                <c:pt idx="61">
                  <c:v>4.980085305028477</c:v>
                </c:pt>
                <c:pt idx="62">
                  <c:v>4.9648978237193155</c:v>
                </c:pt>
                <c:pt idx="63">
                  <c:v>4.949756658803226</c:v>
                </c:pt>
                <c:pt idx="64">
                  <c:v>4.9346616690317537</c:v>
                </c:pt>
                <c:pt idx="65">
                  <c:v>4.9196127135871981</c:v>
                </c:pt>
                <c:pt idx="66">
                  <c:v>4.9046096520813096</c:v>
                </c:pt>
                <c:pt idx="67">
                  <c:v>4.8896523445539666</c:v>
                </c:pt>
                <c:pt idx="68">
                  <c:v>4.8747406514718765</c:v>
                </c:pt>
                <c:pt idx="69">
                  <c:v>4.8598744337272768</c:v>
                </c:pt>
                <c:pt idx="70">
                  <c:v>4.8450535526366307</c:v>
                </c:pt>
                <c:pt idx="71">
                  <c:v>4.8302778699393372</c:v>
                </c:pt>
                <c:pt idx="72">
                  <c:v>4.8155472477964425</c:v>
                </c:pt>
                <c:pt idx="73">
                  <c:v>4.8008615487893502</c:v>
                </c:pt>
                <c:pt idx="74">
                  <c:v>4.7862206359185437</c:v>
                </c:pt>
                <c:pt idx="75">
                  <c:v>4.7716243726023047</c:v>
                </c:pt>
                <c:pt idx="76">
                  <c:v>4.7570726226754374</c:v>
                </c:pt>
                <c:pt idx="77">
                  <c:v>4.7425652503880089</c:v>
                </c:pt>
                <c:pt idx="78">
                  <c:v>4.728102120404067</c:v>
                </c:pt>
                <c:pt idx="79">
                  <c:v>4.7136830978003905</c:v>
                </c:pt>
                <c:pt idx="80">
                  <c:v>4.699308048065225</c:v>
                </c:pt>
                <c:pt idx="81">
                  <c:v>4.6849768370970288</c:v>
                </c:pt>
                <c:pt idx="82">
                  <c:v>4.6706893312032198</c:v>
                </c:pt>
                <c:pt idx="83">
                  <c:v>4.6564453970989348</c:v>
                </c:pt>
                <c:pt idx="84">
                  <c:v>4.6422449019057774</c:v>
                </c:pt>
                <c:pt idx="85">
                  <c:v>4.6280877131505864</c:v>
                </c:pt>
                <c:pt idx="86">
                  <c:v>4.6139736987641946</c:v>
                </c:pt>
                <c:pt idx="87">
                  <c:v>4.5999027270801989</c:v>
                </c:pt>
                <c:pt idx="88">
                  <c:v>4.58587466683373</c:v>
                </c:pt>
                <c:pt idx="89">
                  <c:v>4.5718893871602342</c:v>
                </c:pt>
                <c:pt idx="90">
                  <c:v>4.5579467575942436</c:v>
                </c:pt>
                <c:pt idx="91">
                  <c:v>4.5440466480681634</c:v>
                </c:pt>
                <c:pt idx="92">
                  <c:v>4.5301889289110626</c:v>
                </c:pt>
                <c:pt idx="93">
                  <c:v>4.5163734708474559</c:v>
                </c:pt>
                <c:pt idx="94">
                  <c:v>4.5026001449961042</c:v>
                </c:pt>
                <c:pt idx="95">
                  <c:v>4.4888688228688096</c:v>
                </c:pt>
                <c:pt idx="96">
                  <c:v>4.4751793763692174</c:v>
                </c:pt>
                <c:pt idx="97">
                  <c:v>4.4615316777916201</c:v>
                </c:pt>
                <c:pt idx="98">
                  <c:v>4.4479255998197686</c:v>
                </c:pt>
                <c:pt idx="99">
                  <c:v>4.4343610155256812</c:v>
                </c:pt>
                <c:pt idx="100">
                  <c:v>4.4208377983684644</c:v>
                </c:pt>
                <c:pt idx="101">
                  <c:v>4.4073558221931242</c:v>
                </c:pt>
                <c:pt idx="102">
                  <c:v>4.393914961229398</c:v>
                </c:pt>
                <c:pt idx="103">
                  <c:v>4.3805150900905785</c:v>
                </c:pt>
                <c:pt idx="104">
                  <c:v>4.3671560837723389</c:v>
                </c:pt>
                <c:pt idx="105">
                  <c:v>4.3538378176515735</c:v>
                </c:pt>
                <c:pt idx="106">
                  <c:v>4.3405601674852328</c:v>
                </c:pt>
                <c:pt idx="107">
                  <c:v>4.3273230094091639</c:v>
                </c:pt>
                <c:pt idx="108">
                  <c:v>4.3141262199369548</c:v>
                </c:pt>
                <c:pt idx="109">
                  <c:v>4.3009696759587834</c:v>
                </c:pt>
                <c:pt idx="110">
                  <c:v>4.287853254740269</c:v>
                </c:pt>
                <c:pt idx="111">
                  <c:v>4.2747768339213241</c:v>
                </c:pt>
                <c:pt idx="112">
                  <c:v>4.2617402915150198</c:v>
                </c:pt>
                <c:pt idx="113">
                  <c:v>4.2487435059064431</c:v>
                </c:pt>
                <c:pt idx="114">
                  <c:v>4.2357863558515589</c:v>
                </c:pt>
                <c:pt idx="115">
                  <c:v>4.2228687204760895</c:v>
                </c:pt>
                <c:pt idx="116">
                  <c:v>4.2099904792743743</c:v>
                </c:pt>
                <c:pt idx="117">
                  <c:v>4.197151512108257</c:v>
                </c:pt>
                <c:pt idx="118">
                  <c:v>4.1843516992059566</c:v>
                </c:pt>
                <c:pt idx="119">
                  <c:v>4.1715909211609548</c:v>
                </c:pt>
                <c:pt idx="120">
                  <c:v>4.158869058930879</c:v>
                </c:pt>
                <c:pt idx="121">
                  <c:v>4.1461859938363945</c:v>
                </c:pt>
                <c:pt idx="122">
                  <c:v>4.1335416075600957</c:v>
                </c:pt>
                <c:pt idx="123">
                  <c:v>4.1209357821454056</c:v>
                </c:pt>
                <c:pt idx="124">
                  <c:v>4.1083683999954665</c:v>
                </c:pt>
                <c:pt idx="125">
                  <c:v>4.0958393438720551</c:v>
                </c:pt>
                <c:pt idx="126">
                  <c:v>4.0833484968944802</c:v>
                </c:pt>
                <c:pt idx="127">
                  <c:v>4.070895742538494</c:v>
                </c:pt>
                <c:pt idx="128">
                  <c:v>4.0584809646352085</c:v>
                </c:pt>
                <c:pt idx="129">
                  <c:v>4.0461040473700063</c:v>
                </c:pt>
                <c:pt idx="130">
                  <c:v>4.0337648752814674</c:v>
                </c:pt>
                <c:pt idx="131">
                  <c:v>4.0214633332602832</c:v>
                </c:pt>
                <c:pt idx="132">
                  <c:v>4.009199306548191</c:v>
                </c:pt>
                <c:pt idx="133">
                  <c:v>3.9969726807368979</c:v>
                </c:pt>
                <c:pt idx="134">
                  <c:v>3.9847833417670167</c:v>
                </c:pt>
                <c:pt idx="135">
                  <c:v>3.9726311759269985</c:v>
                </c:pt>
                <c:pt idx="136">
                  <c:v>3.9605160698520767</c:v>
                </c:pt>
                <c:pt idx="137">
                  <c:v>3.948437910523205</c:v>
                </c:pt>
                <c:pt idx="138">
                  <c:v>3.936396585266003</c:v>
                </c:pt>
                <c:pt idx="139">
                  <c:v>3.9243919817497135</c:v>
                </c:pt>
                <c:pt idx="140">
                  <c:v>3.9124239879861391</c:v>
                </c:pt>
                <c:pt idx="141">
                  <c:v>3.9004924923286137</c:v>
                </c:pt>
                <c:pt idx="142">
                  <c:v>3.8885973834709513</c:v>
                </c:pt>
                <c:pt idx="143">
                  <c:v>3.8767385504464071</c:v>
                </c:pt>
                <c:pt idx="144">
                  <c:v>3.8649158826266494</c:v>
                </c:pt>
                <c:pt idx="145">
                  <c:v>3.8531292697207209</c:v>
                </c:pt>
                <c:pt idx="146">
                  <c:v>3.8413786017740144</c:v>
                </c:pt>
                <c:pt idx="147">
                  <c:v>3.8296637691672419</c:v>
                </c:pt>
                <c:pt idx="148">
                  <c:v>3.817984662615419</c:v>
                </c:pt>
                <c:pt idx="149">
                  <c:v>3.8063411731668375</c:v>
                </c:pt>
                <c:pt idx="150">
                  <c:v>3.7947331922020551</c:v>
                </c:pt>
                <c:pt idx="151">
                  <c:v>3.7831606114328813</c:v>
                </c:pt>
                <c:pt idx="152">
                  <c:v>3.7716233229013616</c:v>
                </c:pt>
                <c:pt idx="153">
                  <c:v>3.7601212189787803</c:v>
                </c:pt>
                <c:pt idx="154">
                  <c:v>3.7486541923646461</c:v>
                </c:pt>
                <c:pt idx="155">
                  <c:v>3.7372221360856979</c:v>
                </c:pt>
                <c:pt idx="156">
                  <c:v>3.7258249434949064</c:v>
                </c:pt>
                <c:pt idx="157">
                  <c:v>3.7144625082704734</c:v>
                </c:pt>
                <c:pt idx="158">
                  <c:v>3.7031347244148485</c:v>
                </c:pt>
                <c:pt idx="159">
                  <c:v>3.6918414862537339</c:v>
                </c:pt>
                <c:pt idx="160">
                  <c:v>3.6805826884350998</c:v>
                </c:pt>
                <c:pt idx="161">
                  <c:v>3.6693582259282058</c:v>
                </c:pt>
                <c:pt idx="162">
                  <c:v>3.6581679940226133</c:v>
                </c:pt>
                <c:pt idx="163">
                  <c:v>3.6470118883272167</c:v>
                </c:pt>
                <c:pt idx="164">
                  <c:v>3.6358898047692643</c:v>
                </c:pt>
                <c:pt idx="165">
                  <c:v>3.6248016395933895</c:v>
                </c:pt>
                <c:pt idx="166">
                  <c:v>3.6137472893606426</c:v>
                </c:pt>
                <c:pt idx="167">
                  <c:v>3.6027266509475262</c:v>
                </c:pt>
                <c:pt idx="168">
                  <c:v>3.591739621545031</c:v>
                </c:pt>
                <c:pt idx="169">
                  <c:v>3.5807860986576805</c:v>
                </c:pt>
                <c:pt idx="170">
                  <c:v>3.5698659801025712</c:v>
                </c:pt>
                <c:pt idx="171">
                  <c:v>3.5589791640084227</c:v>
                </c:pt>
                <c:pt idx="172">
                  <c:v>3.5481255488146237</c:v>
                </c:pt>
                <c:pt idx="173">
                  <c:v>3.5373050332702878</c:v>
                </c:pt>
                <c:pt idx="174">
                  <c:v>3.5265175164333078</c:v>
                </c:pt>
                <c:pt idx="175">
                  <c:v>3.5157628976694122</c:v>
                </c:pt>
                <c:pt idx="176">
                  <c:v>3.5050410766512297</c:v>
                </c:pt>
                <c:pt idx="177">
                  <c:v>3.4943519533573513</c:v>
                </c:pt>
                <c:pt idx="178">
                  <c:v>3.483695428071397</c:v>
                </c:pt>
                <c:pt idx="179">
                  <c:v>3.4730714013810875</c:v>
                </c:pt>
                <c:pt idx="180">
                  <c:v>3.462479774177313</c:v>
                </c:pt>
                <c:pt idx="181">
                  <c:v>3.451920447653213</c:v>
                </c:pt>
                <c:pt idx="182">
                  <c:v>3.4413933233032528</c:v>
                </c:pt>
                <c:pt idx="183">
                  <c:v>3.4308983029223041</c:v>
                </c:pt>
                <c:pt idx="184">
                  <c:v>3.420435288604728</c:v>
                </c:pt>
                <c:pt idx="185">
                  <c:v>3.4100041827434628</c:v>
                </c:pt>
                <c:pt idx="186">
                  <c:v>3.399604888029117</c:v>
                </c:pt>
                <c:pt idx="187">
                  <c:v>3.3892373074490529</c:v>
                </c:pt>
                <c:pt idx="188">
                  <c:v>3.3789013442864904</c:v>
                </c:pt>
                <c:pt idx="189">
                  <c:v>3.3685969021195992</c:v>
                </c:pt>
                <c:pt idx="190">
                  <c:v>3.3583238848206025</c:v>
                </c:pt>
                <c:pt idx="191">
                  <c:v>3.348082196554877</c:v>
                </c:pt>
                <c:pt idx="192">
                  <c:v>3.337871741780063</c:v>
                </c:pt>
                <c:pt idx="193">
                  <c:v>3.3276924252451683</c:v>
                </c:pt>
                <c:pt idx="194">
                  <c:v>3.3175441519896847</c:v>
                </c:pt>
                <c:pt idx="195">
                  <c:v>3.3074268273426983</c:v>
                </c:pt>
                <c:pt idx="196">
                  <c:v>3.2973403569220077</c:v>
                </c:pt>
                <c:pt idx="197">
                  <c:v>3.2872846466332439</c:v>
                </c:pt>
                <c:pt idx="198">
                  <c:v>3.277259602668992</c:v>
                </c:pt>
                <c:pt idx="199">
                  <c:v>3.2672651315079166</c:v>
                </c:pt>
                <c:pt idx="200">
                  <c:v>3.257301139913888</c:v>
                </c:pt>
                <c:pt idx="201">
                  <c:v>3.2473675349351137</c:v>
                </c:pt>
                <c:pt idx="202">
                  <c:v>3.237464223903272</c:v>
                </c:pt>
                <c:pt idx="203">
                  <c:v>3.227591114432645</c:v>
                </c:pt>
                <c:pt idx="204">
                  <c:v>3.2177481144192583</c:v>
                </c:pt>
                <c:pt idx="205">
                  <c:v>3.2079351320400238</c:v>
                </c:pt>
                <c:pt idx="206">
                  <c:v>3.1981520757518789</c:v>
                </c:pt>
                <c:pt idx="207">
                  <c:v>3.1883988542909343</c:v>
                </c:pt>
                <c:pt idx="208">
                  <c:v>3.1786753766716251</c:v>
                </c:pt>
                <c:pt idx="209">
                  <c:v>3.1689815521858593</c:v>
                </c:pt>
                <c:pt idx="210">
                  <c:v>3.15931729040217</c:v>
                </c:pt>
                <c:pt idx="211">
                  <c:v>3.1496825011648761</c:v>
                </c:pt>
                <c:pt idx="212">
                  <c:v>3.1400770945932392</c:v>
                </c:pt>
                <c:pt idx="213">
                  <c:v>3.1305009810806244</c:v>
                </c:pt>
                <c:pt idx="214">
                  <c:v>3.1209540712936645</c:v>
                </c:pt>
                <c:pt idx="215">
                  <c:v>3.1114362761714278</c:v>
                </c:pt>
                <c:pt idx="216">
                  <c:v>3.1019475069245868</c:v>
                </c:pt>
                <c:pt idx="217">
                  <c:v>3.0924876750345898</c:v>
                </c:pt>
                <c:pt idx="218">
                  <c:v>3.0830566922528333</c:v>
                </c:pt>
                <c:pt idx="219">
                  <c:v>3.0736544705998443</c:v>
                </c:pt>
                <c:pt idx="220">
                  <c:v>3.064280922364452</c:v>
                </c:pt>
                <c:pt idx="221">
                  <c:v>3.0549359601029744</c:v>
                </c:pt>
                <c:pt idx="222">
                  <c:v>3.0456194966384027</c:v>
                </c:pt>
                <c:pt idx="223">
                  <c:v>3.0363314450595866</c:v>
                </c:pt>
                <c:pt idx="224">
                  <c:v>3.0270717187204212</c:v>
                </c:pt>
                <c:pt idx="225">
                  <c:v>3.0178402312390458</c:v>
                </c:pt>
                <c:pt idx="226">
                  <c:v>3.0086368964970283</c:v>
                </c:pt>
                <c:pt idx="227">
                  <c:v>2.9994616286385711</c:v>
                </c:pt>
                <c:pt idx="228">
                  <c:v>2.9903143420697051</c:v>
                </c:pt>
                <c:pt idx="229">
                  <c:v>2.9811949514574922</c:v>
                </c:pt>
                <c:pt idx="230">
                  <c:v>2.9721033717292271</c:v>
                </c:pt>
                <c:pt idx="231">
                  <c:v>2.9630395180716493</c:v>
                </c:pt>
                <c:pt idx="232">
                  <c:v>2.9540033059301471</c:v>
                </c:pt>
                <c:pt idx="233">
                  <c:v>2.9449946510079683</c:v>
                </c:pt>
                <c:pt idx="234">
                  <c:v>2.9360134692654385</c:v>
                </c:pt>
                <c:pt idx="235">
                  <c:v>2.9270596769191721</c:v>
                </c:pt>
                <c:pt idx="236">
                  <c:v>2.9181331904412962</c:v>
                </c:pt>
                <c:pt idx="237">
                  <c:v>2.9092339265586635</c:v>
                </c:pt>
                <c:pt idx="238">
                  <c:v>2.9003618022520836</c:v>
                </c:pt>
                <c:pt idx="239">
                  <c:v>2.8915167347555428</c:v>
                </c:pt>
                <c:pt idx="240">
                  <c:v>2.8826986415554354</c:v>
                </c:pt>
                <c:pt idx="241">
                  <c:v>2.8739074403897922</c:v>
                </c:pt>
                <c:pt idx="242">
                  <c:v>2.8651430492475147</c:v>
                </c:pt>
                <c:pt idx="243">
                  <c:v>2.8564053863676073</c:v>
                </c:pt>
                <c:pt idx="244">
                  <c:v>2.847694370238417</c:v>
                </c:pt>
                <c:pt idx="245">
                  <c:v>2.8390099195968737</c:v>
                </c:pt>
                <c:pt idx="246">
                  <c:v>2.8303519534277273</c:v>
                </c:pt>
                <c:pt idx="247">
                  <c:v>2.8217203909627968</c:v>
                </c:pt>
                <c:pt idx="248">
                  <c:v>2.8131151516802184</c:v>
                </c:pt>
                <c:pt idx="249">
                  <c:v>2.8045361553036869</c:v>
                </c:pt>
                <c:pt idx="250">
                  <c:v>2.7959833218017107</c:v>
                </c:pt>
                <c:pt idx="251">
                  <c:v>2.7874565713868718</c:v>
                </c:pt>
                <c:pt idx="252">
                  <c:v>2.7789558245150681</c:v>
                </c:pt>
                <c:pt idx="253">
                  <c:v>2.7704810018847823</c:v>
                </c:pt>
                <c:pt idx="254">
                  <c:v>2.7620320244363388</c:v>
                </c:pt>
                <c:pt idx="255">
                  <c:v>2.7536088133511645</c:v>
                </c:pt>
                <c:pt idx="256">
                  <c:v>2.7452112900510546</c:v>
                </c:pt>
                <c:pt idx="257">
                  <c:v>2.7368393761974406</c:v>
                </c:pt>
                <c:pt idx="258">
                  <c:v>2.7284929936906583</c:v>
                </c:pt>
                <c:pt idx="259">
                  <c:v>2.7201720646692191</c:v>
                </c:pt>
                <c:pt idx="260">
                  <c:v>2.711876511509085</c:v>
                </c:pt>
                <c:pt idx="261">
                  <c:v>2.7036062568229435</c:v>
                </c:pt>
                <c:pt idx="262">
                  <c:v>2.6953612234594848</c:v>
                </c:pt>
                <c:pt idx="263">
                  <c:v>2.6871413345026842</c:v>
                </c:pt>
                <c:pt idx="264">
                  <c:v>2.6789465132710832</c:v>
                </c:pt>
                <c:pt idx="265">
                  <c:v>2.6707766833170732</c:v>
                </c:pt>
                <c:pt idx="266">
                  <c:v>2.6626317684261851</c:v>
                </c:pt>
                <c:pt idx="267">
                  <c:v>2.6545116926163748</c:v>
                </c:pt>
                <c:pt idx="268">
                  <c:v>2.6464163801373193</c:v>
                </c:pt>
                <c:pt idx="269">
                  <c:v>2.6383457554697038</c:v>
                </c:pt>
                <c:pt idx="270">
                  <c:v>2.6302997433245214</c:v>
                </c:pt>
                <c:pt idx="271">
                  <c:v>2.622278268642372</c:v>
                </c:pt>
                <c:pt idx="272">
                  <c:v>2.6142812565927565</c:v>
                </c:pt>
                <c:pt idx="273">
                  <c:v>2.6063086325733842</c:v>
                </c:pt>
                <c:pt idx="274">
                  <c:v>2.5983603222094747</c:v>
                </c:pt>
                <c:pt idx="275">
                  <c:v>2.5904362513530632</c:v>
                </c:pt>
                <c:pt idx="276">
                  <c:v>2.5825363460823088</c:v>
                </c:pt>
                <c:pt idx="277">
                  <c:v>2.5746605327008094</c:v>
                </c:pt>
                <c:pt idx="278">
                  <c:v>2.5668087377369067</c:v>
                </c:pt>
                <c:pt idx="279">
                  <c:v>2.5589808879430067</c:v>
                </c:pt>
                <c:pt idx="280">
                  <c:v>2.5511769102948945</c:v>
                </c:pt>
                <c:pt idx="281">
                  <c:v>2.5433967319910518</c:v>
                </c:pt>
                <c:pt idx="282">
                  <c:v>2.5356402804519811</c:v>
                </c:pt>
                <c:pt idx="283">
                  <c:v>2.527907483319523</c:v>
                </c:pt>
                <c:pt idx="284">
                  <c:v>2.5201982684561877</c:v>
                </c:pt>
                <c:pt idx="285">
                  <c:v>2.5125125639444779</c:v>
                </c:pt>
                <c:pt idx="286">
                  <c:v>2.5048502980862186</c:v>
                </c:pt>
                <c:pt idx="287">
                  <c:v>2.497211399401889</c:v>
                </c:pt>
                <c:pt idx="288">
                  <c:v>2.4895957966299553</c:v>
                </c:pt>
                <c:pt idx="289">
                  <c:v>2.4820034187262063</c:v>
                </c:pt>
                <c:pt idx="290">
                  <c:v>2.4744341948630897</c:v>
                </c:pt>
                <c:pt idx="291">
                  <c:v>2.4668880544290523</c:v>
                </c:pt>
                <c:pt idx="292">
                  <c:v>2.4593649270278801</c:v>
                </c:pt>
                <c:pt idx="293">
                  <c:v>2.4518647424780435</c:v>
                </c:pt>
                <c:pt idx="294">
                  <c:v>2.4443874308120415</c:v>
                </c:pt>
                <c:pt idx="295">
                  <c:v>2.4369329222757479</c:v>
                </c:pt>
                <c:pt idx="296">
                  <c:v>2.4295011473277621</c:v>
                </c:pt>
                <c:pt idx="297">
                  <c:v>2.422092036638761</c:v>
                </c:pt>
                <c:pt idx="298">
                  <c:v>2.4147055210908497</c:v>
                </c:pt>
                <c:pt idx="299">
                  <c:v>2.4073415317769182</c:v>
                </c:pt>
                <c:pt idx="300">
                  <c:v>2.4000000000000004</c:v>
                </c:pt>
              </c:numCache>
            </c:numRef>
          </c:xVal>
          <c:yVal>
            <c:numRef>
              <c:f>Sheet1!$W$2:$W$302</c:f>
              <c:numCache>
                <c:formatCode>General</c:formatCode>
                <c:ptCount val="301"/>
                <c:pt idx="0">
                  <c:v>16.666666666666668</c:v>
                </c:pt>
                <c:pt idx="1">
                  <c:v>16.717649526228602</c:v>
                </c:pt>
                <c:pt idx="2">
                  <c:v>16.768788340908674</c:v>
                </c:pt>
                <c:pt idx="3">
                  <c:v>16.820083587769172</c:v>
                </c:pt>
                <c:pt idx="4">
                  <c:v>16.871535745331684</c:v>
                </c:pt>
                <c:pt idx="5">
                  <c:v>16.92314529358158</c:v>
                </c:pt>
                <c:pt idx="6">
                  <c:v>16.974912713972511</c:v>
                </c:pt>
                <c:pt idx="7">
                  <c:v>17.026838489430858</c:v>
                </c:pt>
                <c:pt idx="8">
                  <c:v>17.078923104360278</c:v>
                </c:pt>
                <c:pt idx="9">
                  <c:v>17.131167044646194</c:v>
                </c:pt>
                <c:pt idx="10">
                  <c:v>17.183570797660348</c:v>
                </c:pt>
                <c:pt idx="11">
                  <c:v>17.236134852265323</c:v>
                </c:pt>
                <c:pt idx="12">
                  <c:v>17.288859698819135</c:v>
                </c:pt>
                <c:pt idx="13">
                  <c:v>17.341745829179782</c:v>
                </c:pt>
                <c:pt idx="14">
                  <c:v>17.394793736709847</c:v>
                </c:pt>
                <c:pt idx="15">
                  <c:v>17.448003916281095</c:v>
                </c:pt>
                <c:pt idx="16">
                  <c:v>17.501376864279081</c:v>
                </c:pt>
                <c:pt idx="17">
                  <c:v>17.554913078607797</c:v>
                </c:pt>
                <c:pt idx="18">
                  <c:v>17.608613058694313</c:v>
                </c:pt>
                <c:pt idx="19">
                  <c:v>17.662477305493418</c:v>
                </c:pt>
                <c:pt idx="20">
                  <c:v>17.716506321492325</c:v>
                </c:pt>
                <c:pt idx="21">
                  <c:v>17.770700610715327</c:v>
                </c:pt>
                <c:pt idx="22">
                  <c:v>17.825060678728519</c:v>
                </c:pt>
                <c:pt idx="23">
                  <c:v>17.879587032644508</c:v>
                </c:pt>
                <c:pt idx="24">
                  <c:v>17.934280181127146</c:v>
                </c:pt>
                <c:pt idx="25">
                  <c:v>17.989140634396271</c:v>
                </c:pt>
                <c:pt idx="26">
                  <c:v>18.04416890423246</c:v>
                </c:pt>
                <c:pt idx="27">
                  <c:v>18.099365503981836</c:v>
                </c:pt>
                <c:pt idx="28">
                  <c:v>18.154730948560811</c:v>
                </c:pt>
                <c:pt idx="29">
                  <c:v>18.210265754460917</c:v>
                </c:pt>
                <c:pt idx="30">
                  <c:v>18.265970439753623</c:v>
                </c:pt>
                <c:pt idx="31">
                  <c:v>18.321845524095163</c:v>
                </c:pt>
                <c:pt idx="32">
                  <c:v>18.377891528731382</c:v>
                </c:pt>
                <c:pt idx="33">
                  <c:v>18.434108976502603</c:v>
                </c:pt>
                <c:pt idx="34">
                  <c:v>18.490498391848508</c:v>
                </c:pt>
                <c:pt idx="35">
                  <c:v>18.547060300813008</c:v>
                </c:pt>
                <c:pt idx="36">
                  <c:v>18.60379523104919</c:v>
                </c:pt>
                <c:pt idx="37">
                  <c:v>18.660703711824198</c:v>
                </c:pt>
                <c:pt idx="38">
                  <c:v>18.717786274024199</c:v>
                </c:pt>
                <c:pt idx="39">
                  <c:v>18.775043450159327</c:v>
                </c:pt>
                <c:pt idx="40">
                  <c:v>18.832475774368646</c:v>
                </c:pt>
                <c:pt idx="41">
                  <c:v>18.890083782425133</c:v>
                </c:pt>
                <c:pt idx="42">
                  <c:v>18.947868011740681</c:v>
                </c:pt>
                <c:pt idx="43">
                  <c:v>19.005829001371115</c:v>
                </c:pt>
                <c:pt idx="44">
                  <c:v>19.063967292021214</c:v>
                </c:pt>
                <c:pt idx="45">
                  <c:v>19.122283426049751</c:v>
                </c:pt>
                <c:pt idx="46">
                  <c:v>19.180777947474574</c:v>
                </c:pt>
                <c:pt idx="47">
                  <c:v>19.239451401977657</c:v>
                </c:pt>
                <c:pt idx="48">
                  <c:v>19.298304336910192</c:v>
                </c:pt>
                <c:pt idx="49">
                  <c:v>19.357337301297719</c:v>
                </c:pt>
                <c:pt idx="50">
                  <c:v>19.416550845845215</c:v>
                </c:pt>
                <c:pt idx="51">
                  <c:v>19.475945522942268</c:v>
                </c:pt>
                <c:pt idx="52">
                  <c:v>19.535521886668185</c:v>
                </c:pt>
                <c:pt idx="53">
                  <c:v>19.595280492797205</c:v>
                </c:pt>
                <c:pt idx="54">
                  <c:v>19.65522189880366</c:v>
                </c:pt>
                <c:pt idx="55">
                  <c:v>19.715346663867177</c:v>
                </c:pt>
                <c:pt idx="56">
                  <c:v>19.775655348877901</c:v>
                </c:pt>
                <c:pt idx="57">
                  <c:v>19.836148516441718</c:v>
                </c:pt>
                <c:pt idx="58">
                  <c:v>19.896826730885518</c:v>
                </c:pt>
                <c:pt idx="59">
                  <c:v>19.957690558262446</c:v>
                </c:pt>
                <c:pt idx="60">
                  <c:v>20.018740566357188</c:v>
                </c:pt>
                <c:pt idx="61">
                  <c:v>20.079977324691264</c:v>
                </c:pt>
                <c:pt idx="62">
                  <c:v>20.141401404528356</c:v>
                </c:pt>
                <c:pt idx="63">
                  <c:v>20.203013378879607</c:v>
                </c:pt>
                <c:pt idx="64">
                  <c:v>20.264813822508998</c:v>
                </c:pt>
                <c:pt idx="65">
                  <c:v>20.326803311938701</c:v>
                </c:pt>
                <c:pt idx="66">
                  <c:v>20.388982425454433</c:v>
                </c:pt>
                <c:pt idx="67">
                  <c:v>20.451351743110887</c:v>
                </c:pt>
                <c:pt idx="68">
                  <c:v>20.51391184673713</c:v>
                </c:pt>
                <c:pt idx="69">
                  <c:v>20.576663319942011</c:v>
                </c:pt>
                <c:pt idx="70">
                  <c:v>20.639606748119633</c:v>
                </c:pt>
                <c:pt idx="71">
                  <c:v>20.702742718454804</c:v>
                </c:pt>
                <c:pt idx="72">
                  <c:v>20.766071819928509</c:v>
                </c:pt>
                <c:pt idx="73">
                  <c:v>20.829594643323414</c:v>
                </c:pt>
                <c:pt idx="74">
                  <c:v>20.893311781229361</c:v>
                </c:pt>
                <c:pt idx="75">
                  <c:v>20.957223828048921</c:v>
                </c:pt>
                <c:pt idx="76">
                  <c:v>21.021331380002927</c:v>
                </c:pt>
                <c:pt idx="77">
                  <c:v>21.085635035136011</c:v>
                </c:pt>
                <c:pt idx="78">
                  <c:v>21.150135393322241</c:v>
                </c:pt>
                <c:pt idx="79">
                  <c:v>21.214833056270656</c:v>
                </c:pt>
                <c:pt idx="80">
                  <c:v>21.279728627530915</c:v>
                </c:pt>
                <c:pt idx="81">
                  <c:v>21.344822712498917</c:v>
                </c:pt>
                <c:pt idx="82">
                  <c:v>21.410115918422459</c:v>
                </c:pt>
                <c:pt idx="83">
                  <c:v>21.475608854406872</c:v>
                </c:pt>
                <c:pt idx="84">
                  <c:v>21.541302131420743</c:v>
                </c:pt>
                <c:pt idx="85">
                  <c:v>21.607196362301583</c:v>
                </c:pt>
                <c:pt idx="86">
                  <c:v>21.673292161761559</c:v>
                </c:pt>
                <c:pt idx="87">
                  <c:v>21.739590146393223</c:v>
                </c:pt>
                <c:pt idx="88">
                  <c:v>21.806090934675275</c:v>
                </c:pt>
                <c:pt idx="89">
                  <c:v>21.872795146978309</c:v>
                </c:pt>
                <c:pt idx="90">
                  <c:v>21.939703405570622</c:v>
                </c:pt>
                <c:pt idx="91">
                  <c:v>22.006816334624023</c:v>
                </c:pt>
                <c:pt idx="92">
                  <c:v>22.074134560219623</c:v>
                </c:pt>
                <c:pt idx="93">
                  <c:v>22.141658710353713</c:v>
                </c:pt>
                <c:pt idx="94">
                  <c:v>22.209389414943601</c:v>
                </c:pt>
                <c:pt idx="95">
                  <c:v>22.277327305833495</c:v>
                </c:pt>
                <c:pt idx="96">
                  <c:v>22.345473016800405</c:v>
                </c:pt>
                <c:pt idx="97">
                  <c:v>22.413827183560031</c:v>
                </c:pt>
                <c:pt idx="98">
                  <c:v>22.482390443772719</c:v>
                </c:pt>
                <c:pt idx="99">
                  <c:v>22.551163437049404</c:v>
                </c:pt>
                <c:pt idx="100">
                  <c:v>22.620146804957553</c:v>
                </c:pt>
                <c:pt idx="101">
                  <c:v>22.6893411910272</c:v>
                </c:pt>
                <c:pt idx="102">
                  <c:v>22.758747240756893</c:v>
                </c:pt>
                <c:pt idx="103">
                  <c:v>22.828365601619751</c:v>
                </c:pt>
                <c:pt idx="104">
                  <c:v>22.898196923069495</c:v>
                </c:pt>
                <c:pt idx="105">
                  <c:v>22.968241856546513</c:v>
                </c:pt>
                <c:pt idx="106">
                  <c:v>23.03850105548392</c:v>
                </c:pt>
                <c:pt idx="107">
                  <c:v>23.108975175313667</c:v>
                </c:pt>
                <c:pt idx="108">
                  <c:v>23.179664873472657</c:v>
                </c:pt>
                <c:pt idx="109">
                  <c:v>23.250570809408867</c:v>
                </c:pt>
                <c:pt idx="110">
                  <c:v>23.321693644587512</c:v>
                </c:pt>
                <c:pt idx="111">
                  <c:v>23.393034042497217</c:v>
                </c:pt>
                <c:pt idx="112">
                  <c:v>23.464592668656184</c:v>
                </c:pt>
                <c:pt idx="113">
                  <c:v>23.53637019061842</c:v>
                </c:pt>
                <c:pt idx="114">
                  <c:v>23.60836727797998</c:v>
                </c:pt>
                <c:pt idx="115">
                  <c:v>23.68058460238516</c:v>
                </c:pt>
                <c:pt idx="116">
                  <c:v>23.753022837532829</c:v>
                </c:pt>
                <c:pt idx="117">
                  <c:v>23.825682659182664</c:v>
                </c:pt>
                <c:pt idx="118">
                  <c:v>23.89856474516148</c:v>
                </c:pt>
                <c:pt idx="119">
                  <c:v>23.971669775369531</c:v>
                </c:pt>
                <c:pt idx="120">
                  <c:v>24.04499843178689</c:v>
                </c:pt>
                <c:pt idx="121">
                  <c:v>24.11855139847977</c:v>
                </c:pt>
                <c:pt idx="122">
                  <c:v>24.192329361606927</c:v>
                </c:pt>
                <c:pt idx="123">
                  <c:v>24.266333009426049</c:v>
                </c:pt>
                <c:pt idx="124">
                  <c:v>24.340563032300206</c:v>
                </c:pt>
                <c:pt idx="125">
                  <c:v>24.415020122704252</c:v>
                </c:pt>
                <c:pt idx="126">
                  <c:v>24.489704975231302</c:v>
                </c:pt>
                <c:pt idx="127">
                  <c:v>24.56461828659922</c:v>
                </c:pt>
                <c:pt idx="128">
                  <c:v>24.639760755657107</c:v>
                </c:pt>
                <c:pt idx="129">
                  <c:v>24.715133083391823</c:v>
                </c:pt>
                <c:pt idx="130">
                  <c:v>24.79073597293452</c:v>
                </c:pt>
                <c:pt idx="131">
                  <c:v>24.866570129567222</c:v>
                </c:pt>
                <c:pt idx="132">
                  <c:v>24.94263626072938</c:v>
                </c:pt>
                <c:pt idx="133">
                  <c:v>25.018935076024487</c:v>
                </c:pt>
                <c:pt idx="134">
                  <c:v>25.095467287226686</c:v>
                </c:pt>
                <c:pt idx="135">
                  <c:v>25.172233608287428</c:v>
                </c:pt>
                <c:pt idx="136">
                  <c:v>25.249234755342112</c:v>
                </c:pt>
                <c:pt idx="137">
                  <c:v>25.326471446716777</c:v>
                </c:pt>
                <c:pt idx="138">
                  <c:v>25.403944402934815</c:v>
                </c:pt>
                <c:pt idx="139">
                  <c:v>25.481654346723644</c:v>
                </c:pt>
                <c:pt idx="140">
                  <c:v>25.559602003021528</c:v>
                </c:pt>
                <c:pt idx="141">
                  <c:v>25.637788098984263</c:v>
                </c:pt>
                <c:pt idx="142">
                  <c:v>25.716213363992001</c:v>
                </c:pt>
                <c:pt idx="143">
                  <c:v>25.794878529656064</c:v>
                </c:pt>
                <c:pt idx="144">
                  <c:v>25.873784329825735</c:v>
                </c:pt>
                <c:pt idx="145">
                  <c:v>25.952931500595128</c:v>
                </c:pt>
                <c:pt idx="146">
                  <c:v>26.032320780310041</c:v>
                </c:pt>
                <c:pt idx="147">
                  <c:v>26.111952909574864</c:v>
                </c:pt>
                <c:pt idx="148">
                  <c:v>26.191828631259455</c:v>
                </c:pt>
                <c:pt idx="149">
                  <c:v>26.271948690506115</c:v>
                </c:pt>
                <c:pt idx="150">
                  <c:v>26.352313834736496</c:v>
                </c:pt>
                <c:pt idx="151">
                  <c:v>26.432924813658587</c:v>
                </c:pt>
                <c:pt idx="152">
                  <c:v>26.513782379273742</c:v>
                </c:pt>
                <c:pt idx="153">
                  <c:v>26.594887285883626</c:v>
                </c:pt>
                <c:pt idx="154">
                  <c:v>26.676240290097319</c:v>
                </c:pt>
                <c:pt idx="155">
                  <c:v>26.757842150838343</c:v>
                </c:pt>
                <c:pt idx="156">
                  <c:v>26.839693629351729</c:v>
                </c:pt>
                <c:pt idx="157">
                  <c:v>26.92179548921116</c:v>
                </c:pt>
                <c:pt idx="158">
                  <c:v>27.004148496326046</c:v>
                </c:pt>
                <c:pt idx="159">
                  <c:v>27.086753418948707</c:v>
                </c:pt>
                <c:pt idx="160">
                  <c:v>27.169611027681523</c:v>
                </c:pt>
                <c:pt idx="161">
                  <c:v>27.252722095484113</c:v>
                </c:pt>
                <c:pt idx="162">
                  <c:v>27.336087397680579</c:v>
                </c:pt>
                <c:pt idx="163">
                  <c:v>27.419707711966694</c:v>
                </c:pt>
                <c:pt idx="164">
                  <c:v>27.503583818417198</c:v>
                </c:pt>
                <c:pt idx="165">
                  <c:v>27.587716499493048</c:v>
                </c:pt>
                <c:pt idx="166">
                  <c:v>27.672106540048727</c:v>
                </c:pt>
                <c:pt idx="167">
                  <c:v>27.756754727339569</c:v>
                </c:pt>
                <c:pt idx="168">
                  <c:v>27.841661851029105</c:v>
                </c:pt>
                <c:pt idx="169">
                  <c:v>27.92682870319641</c:v>
                </c:pt>
                <c:pt idx="170">
                  <c:v>28.012256078343523</c:v>
                </c:pt>
                <c:pt idx="171">
                  <c:v>28.097944773402819</c:v>
                </c:pt>
                <c:pt idx="172">
                  <c:v>28.183895587744498</c:v>
                </c:pt>
                <c:pt idx="173">
                  <c:v>28.270109323183984</c:v>
                </c:pt>
                <c:pt idx="174">
                  <c:v>28.356586783989439</c:v>
                </c:pt>
                <c:pt idx="175">
                  <c:v>28.44332877688927</c:v>
                </c:pt>
                <c:pt idx="176">
                  <c:v>28.530336111079631</c:v>
                </c:pt>
                <c:pt idx="177">
                  <c:v>28.617609598231979</c:v>
                </c:pt>
                <c:pt idx="178">
                  <c:v>28.70515005250067</c:v>
                </c:pt>
                <c:pt idx="179">
                  <c:v>28.79295829053051</c:v>
                </c:pt>
                <c:pt idx="180">
                  <c:v>28.881035131464429</c:v>
                </c:pt>
                <c:pt idx="181">
                  <c:v>28.969381396951071</c:v>
                </c:pt>
                <c:pt idx="182">
                  <c:v>29.057997911152476</c:v>
                </c:pt>
                <c:pt idx="183">
                  <c:v>29.146885500751782</c:v>
                </c:pt>
                <c:pt idx="184">
                  <c:v>29.236044994960931</c:v>
                </c:pt>
                <c:pt idx="185">
                  <c:v>29.325477225528399</c:v>
                </c:pt>
                <c:pt idx="186">
                  <c:v>29.415183026746938</c:v>
                </c:pt>
                <c:pt idx="187">
                  <c:v>29.505163235461406</c:v>
                </c:pt>
                <c:pt idx="188">
                  <c:v>29.595418691076528</c:v>
                </c:pt>
                <c:pt idx="189">
                  <c:v>29.68595023556475</c:v>
                </c:pt>
                <c:pt idx="190">
                  <c:v>29.776758713474081</c:v>
                </c:pt>
                <c:pt idx="191">
                  <c:v>29.867844971935995</c:v>
                </c:pt>
                <c:pt idx="192">
                  <c:v>29.959209860673294</c:v>
                </c:pt>
                <c:pt idx="193">
                  <c:v>30.050854232008081</c:v>
                </c:pt>
                <c:pt idx="194">
                  <c:v>30.142778940869672</c:v>
                </c:pt>
                <c:pt idx="195">
                  <c:v>30.234984844802593</c:v>
                </c:pt>
                <c:pt idx="196">
                  <c:v>30.327472803974572</c:v>
                </c:pt>
                <c:pt idx="197">
                  <c:v>30.420243681184573</c:v>
                </c:pt>
                <c:pt idx="198">
                  <c:v>30.513298341870826</c:v>
                </c:pt>
                <c:pt idx="199">
                  <c:v>30.606637654118916</c:v>
                </c:pt>
                <c:pt idx="200">
                  <c:v>30.700262488669889</c:v>
                </c:pt>
                <c:pt idx="201">
                  <c:v>30.794173718928345</c:v>
                </c:pt>
                <c:pt idx="202">
                  <c:v>30.888372220970609</c:v>
                </c:pt>
                <c:pt idx="203">
                  <c:v>30.98285887355291</c:v>
                </c:pt>
                <c:pt idx="204">
                  <c:v>31.077634558119563</c:v>
                </c:pt>
                <c:pt idx="205">
                  <c:v>31.172700158811175</c:v>
                </c:pt>
                <c:pt idx="206">
                  <c:v>31.268056562472943</c:v>
                </c:pt>
                <c:pt idx="207">
                  <c:v>31.36370465866289</c:v>
                </c:pt>
                <c:pt idx="208">
                  <c:v>31.45964533966016</c:v>
                </c:pt>
                <c:pt idx="209">
                  <c:v>31.55587950047336</c:v>
                </c:pt>
                <c:pt idx="210">
                  <c:v>31.652408038848911</c:v>
                </c:pt>
                <c:pt idx="211">
                  <c:v>31.749231855279405</c:v>
                </c:pt>
                <c:pt idx="212">
                  <c:v>31.846351853012017</c:v>
                </c:pt>
                <c:pt idx="213">
                  <c:v>31.943768938056934</c:v>
                </c:pt>
                <c:pt idx="214">
                  <c:v>32.041484019195792</c:v>
                </c:pt>
                <c:pt idx="215">
                  <c:v>32.139498007990184</c:v>
                </c:pt>
                <c:pt idx="216">
                  <c:v>32.237811818790121</c:v>
                </c:pt>
                <c:pt idx="217">
                  <c:v>32.3364263687426</c:v>
                </c:pt>
                <c:pt idx="218">
                  <c:v>32.435342577800142</c:v>
                </c:pt>
                <c:pt idx="219">
                  <c:v>32.534561368729364</c:v>
                </c:pt>
                <c:pt idx="220">
                  <c:v>32.634083667119619</c:v>
                </c:pt>
                <c:pt idx="221">
                  <c:v>32.733910401391604</c:v>
                </c:pt>
                <c:pt idx="222">
                  <c:v>32.834042502806021</c:v>
                </c:pt>
                <c:pt idx="223">
                  <c:v>32.934480905472277</c:v>
                </c:pt>
                <c:pt idx="224">
                  <c:v>33.035226546357208</c:v>
                </c:pt>
                <c:pt idx="225">
                  <c:v>33.136280365293771</c:v>
                </c:pt>
                <c:pt idx="226">
                  <c:v>33.237643304989888</c:v>
                </c:pt>
                <c:pt idx="227">
                  <c:v>33.339316311037159</c:v>
                </c:pt>
                <c:pt idx="228">
                  <c:v>33.441300331919741</c:v>
                </c:pt>
                <c:pt idx="229">
                  <c:v>33.543596319023173</c:v>
                </c:pt>
                <c:pt idx="230">
                  <c:v>33.646205226643268</c:v>
                </c:pt>
                <c:pt idx="231">
                  <c:v>33.749128011994976</c:v>
                </c:pt>
                <c:pt idx="232">
                  <c:v>33.852365635221361</c:v>
                </c:pt>
                <c:pt idx="233">
                  <c:v>33.95591905940254</c:v>
                </c:pt>
                <c:pt idx="234">
                  <c:v>34.059789250564648</c:v>
                </c:pt>
                <c:pt idx="235">
                  <c:v>34.163977177688885</c:v>
                </c:pt>
                <c:pt idx="236">
                  <c:v>34.268483812720504</c:v>
                </c:pt>
                <c:pt idx="237">
                  <c:v>34.373310130577956</c:v>
                </c:pt>
                <c:pt idx="238">
                  <c:v>34.478457109161909</c:v>
                </c:pt>
                <c:pt idx="239">
                  <c:v>34.583925729364417</c:v>
                </c:pt>
                <c:pt idx="240">
                  <c:v>34.689716975078042</c:v>
                </c:pt>
                <c:pt idx="241">
                  <c:v>34.795831833205057</c:v>
                </c:pt>
                <c:pt idx="242">
                  <c:v>34.90227129366663</c:v>
                </c:pt>
                <c:pt idx="243">
                  <c:v>35.009036349412071</c:v>
                </c:pt>
                <c:pt idx="244">
                  <c:v>35.116127996428112</c:v>
                </c:pt>
                <c:pt idx="245">
                  <c:v>35.223547233748143</c:v>
                </c:pt>
                <c:pt idx="246">
                  <c:v>35.331295063461617</c:v>
                </c:pt>
                <c:pt idx="247">
                  <c:v>35.439372490723322</c:v>
                </c:pt>
                <c:pt idx="248">
                  <c:v>35.547780523762761</c:v>
                </c:pt>
                <c:pt idx="249">
                  <c:v>35.656520173893632</c:v>
                </c:pt>
                <c:pt idx="250">
                  <c:v>35.765592455523212</c:v>
                </c:pt>
                <c:pt idx="251">
                  <c:v>35.874998386161757</c:v>
                </c:pt>
                <c:pt idx="252">
                  <c:v>35.984738986432127</c:v>
                </c:pt>
                <c:pt idx="253">
                  <c:v>36.09481528007921</c:v>
                </c:pt>
                <c:pt idx="254">
                  <c:v>36.205228293979495</c:v>
                </c:pt>
                <c:pt idx="255">
                  <c:v>36.315979058150667</c:v>
                </c:pt>
                <c:pt idx="256">
                  <c:v>36.427068605761207</c:v>
                </c:pt>
                <c:pt idx="257">
                  <c:v>36.538497973140025</c:v>
                </c:pt>
                <c:pt idx="258">
                  <c:v>36.650268199786133</c:v>
                </c:pt>
                <c:pt idx="259">
                  <c:v>36.762380328378342</c:v>
                </c:pt>
                <c:pt idx="260">
                  <c:v>36.874835404784982</c:v>
                </c:pt>
                <c:pt idx="261">
                  <c:v>36.987634478073666</c:v>
                </c:pt>
                <c:pt idx="262">
                  <c:v>37.100778600521089</c:v>
                </c:pt>
                <c:pt idx="263">
                  <c:v>37.21426882762281</c:v>
                </c:pt>
                <c:pt idx="264">
                  <c:v>37.328106218103123</c:v>
                </c:pt>
                <c:pt idx="265">
                  <c:v>37.442291833924948</c:v>
                </c:pt>
                <c:pt idx="266">
                  <c:v>37.556826740299691</c:v>
                </c:pt>
                <c:pt idx="267">
                  <c:v>37.671712005697245</c:v>
                </c:pt>
                <c:pt idx="268">
                  <c:v>37.786948701855877</c:v>
                </c:pt>
                <c:pt idx="269">
                  <c:v>37.902537903792307</c:v>
                </c:pt>
                <c:pt idx="270">
                  <c:v>38.018480689811703</c:v>
                </c:pt>
                <c:pt idx="271">
                  <c:v>38.1347781415177</c:v>
                </c:pt>
                <c:pt idx="272">
                  <c:v>38.25143134382256</c:v>
                </c:pt>
                <c:pt idx="273">
                  <c:v>38.368441384957258</c:v>
                </c:pt>
                <c:pt idx="274">
                  <c:v>38.485809356481624</c:v>
                </c:pt>
                <c:pt idx="275">
                  <c:v>38.603536353294537</c:v>
                </c:pt>
                <c:pt idx="276">
                  <c:v>38.721623473644179</c:v>
                </c:pt>
                <c:pt idx="277">
                  <c:v>38.840071819138181</c:v>
                </c:pt>
                <c:pt idx="278">
                  <c:v>38.958882494754008</c:v>
                </c:pt>
                <c:pt idx="279">
                  <c:v>39.078056608849195</c:v>
                </c:pt>
                <c:pt idx="280">
                  <c:v>39.197595273171721</c:v>
                </c:pt>
                <c:pt idx="281">
                  <c:v>39.317499602870377</c:v>
                </c:pt>
                <c:pt idx="282">
                  <c:v>39.437770716505135</c:v>
                </c:pt>
                <c:pt idx="283">
                  <c:v>39.558409736057648</c:v>
                </c:pt>
                <c:pt idx="284">
                  <c:v>39.679417786941649</c:v>
                </c:pt>
                <c:pt idx="285">
                  <c:v>39.800795998013498</c:v>
                </c:pt>
                <c:pt idx="286">
                  <c:v>39.922545501582682</c:v>
                </c:pt>
                <c:pt idx="287">
                  <c:v>40.044667433422397</c:v>
                </c:pt>
                <c:pt idx="288">
                  <c:v>40.167162932780144</c:v>
                </c:pt>
                <c:pt idx="289">
                  <c:v>40.290033142388332</c:v>
                </c:pt>
                <c:pt idx="290">
                  <c:v>40.413279208474968</c:v>
                </c:pt>
                <c:pt idx="291">
                  <c:v>40.536902280774328</c:v>
                </c:pt>
                <c:pt idx="292">
                  <c:v>40.660903512537715</c:v>
                </c:pt>
                <c:pt idx="293">
                  <c:v>40.785284060544178</c:v>
                </c:pt>
                <c:pt idx="294">
                  <c:v>40.9100450851113</c:v>
                </c:pt>
                <c:pt idx="295">
                  <c:v>41.03518775010609</c:v>
                </c:pt>
                <c:pt idx="296">
                  <c:v>41.160713222955756</c:v>
                </c:pt>
                <c:pt idx="297">
                  <c:v>41.286622674658645</c:v>
                </c:pt>
                <c:pt idx="298">
                  <c:v>41.412917279795153</c:v>
                </c:pt>
                <c:pt idx="299">
                  <c:v>41.539598216538693</c:v>
                </c:pt>
                <c:pt idx="300">
                  <c:v>41.666666666666664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97-45DD-83E9-0FCEC00E81AF}"/>
            </c:ext>
          </c:extLst>
        </c:ser>
        <c:ser>
          <c:idx val="12"/>
          <c:order val="1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Sheet1!$Y$2:$Y$302</c:f>
              <c:numCache>
                <c:formatCode>General</c:formatCode>
                <c:ptCount val="301"/>
                <c:pt idx="0">
                  <c:v>16.666666666666668</c:v>
                </c:pt>
                <c:pt idx="1">
                  <c:v>16.717649526228602</c:v>
                </c:pt>
                <c:pt idx="2">
                  <c:v>16.768788340908674</c:v>
                </c:pt>
                <c:pt idx="3">
                  <c:v>16.820083587769172</c:v>
                </c:pt>
                <c:pt idx="4">
                  <c:v>16.871535745331684</c:v>
                </c:pt>
                <c:pt idx="5">
                  <c:v>16.92314529358158</c:v>
                </c:pt>
                <c:pt idx="6">
                  <c:v>16.974912713972511</c:v>
                </c:pt>
                <c:pt idx="7">
                  <c:v>17.026838489430858</c:v>
                </c:pt>
                <c:pt idx="8">
                  <c:v>17.078923104360278</c:v>
                </c:pt>
                <c:pt idx="9">
                  <c:v>17.131167044646194</c:v>
                </c:pt>
                <c:pt idx="10">
                  <c:v>17.183570797660348</c:v>
                </c:pt>
                <c:pt idx="11">
                  <c:v>17.236134852265323</c:v>
                </c:pt>
                <c:pt idx="12">
                  <c:v>17.288859698819135</c:v>
                </c:pt>
                <c:pt idx="13">
                  <c:v>17.341745829179782</c:v>
                </c:pt>
                <c:pt idx="14">
                  <c:v>17.394793736709847</c:v>
                </c:pt>
                <c:pt idx="15">
                  <c:v>17.448003916281095</c:v>
                </c:pt>
                <c:pt idx="16">
                  <c:v>17.501376864279081</c:v>
                </c:pt>
                <c:pt idx="17">
                  <c:v>17.554913078607797</c:v>
                </c:pt>
                <c:pt idx="18">
                  <c:v>17.608613058694313</c:v>
                </c:pt>
                <c:pt idx="19">
                  <c:v>17.662477305493418</c:v>
                </c:pt>
                <c:pt idx="20">
                  <c:v>17.716506321492325</c:v>
                </c:pt>
                <c:pt idx="21">
                  <c:v>17.770700610715327</c:v>
                </c:pt>
                <c:pt idx="22">
                  <c:v>17.825060678728519</c:v>
                </c:pt>
                <c:pt idx="23">
                  <c:v>17.879587032644508</c:v>
                </c:pt>
                <c:pt idx="24">
                  <c:v>17.934280181127146</c:v>
                </c:pt>
                <c:pt idx="25">
                  <c:v>17.989140634396271</c:v>
                </c:pt>
                <c:pt idx="26">
                  <c:v>18.04416890423246</c:v>
                </c:pt>
                <c:pt idx="27">
                  <c:v>18.099365503981836</c:v>
                </c:pt>
                <c:pt idx="28">
                  <c:v>18.154730948560811</c:v>
                </c:pt>
                <c:pt idx="29">
                  <c:v>18.210265754460917</c:v>
                </c:pt>
                <c:pt idx="30">
                  <c:v>18.265970439753623</c:v>
                </c:pt>
                <c:pt idx="31">
                  <c:v>18.321845524095163</c:v>
                </c:pt>
                <c:pt idx="32">
                  <c:v>18.377891528731382</c:v>
                </c:pt>
                <c:pt idx="33">
                  <c:v>18.434108976502603</c:v>
                </c:pt>
                <c:pt idx="34">
                  <c:v>18.490498391848508</c:v>
                </c:pt>
                <c:pt idx="35">
                  <c:v>18.547060300813008</c:v>
                </c:pt>
                <c:pt idx="36">
                  <c:v>18.60379523104919</c:v>
                </c:pt>
                <c:pt idx="37">
                  <c:v>18.660703711824198</c:v>
                </c:pt>
                <c:pt idx="38">
                  <c:v>18.717786274024199</c:v>
                </c:pt>
                <c:pt idx="39">
                  <c:v>18.775043450159327</c:v>
                </c:pt>
                <c:pt idx="40">
                  <c:v>18.832475774368646</c:v>
                </c:pt>
                <c:pt idx="41">
                  <c:v>18.890083782425133</c:v>
                </c:pt>
                <c:pt idx="42">
                  <c:v>18.947868011740681</c:v>
                </c:pt>
                <c:pt idx="43">
                  <c:v>19.005829001371115</c:v>
                </c:pt>
                <c:pt idx="44">
                  <c:v>19.063967292021214</c:v>
                </c:pt>
                <c:pt idx="45">
                  <c:v>19.122283426049751</c:v>
                </c:pt>
                <c:pt idx="46">
                  <c:v>19.180777947474574</c:v>
                </c:pt>
                <c:pt idx="47">
                  <c:v>19.239451401977657</c:v>
                </c:pt>
                <c:pt idx="48">
                  <c:v>19.298304336910192</c:v>
                </c:pt>
                <c:pt idx="49">
                  <c:v>19.357337301297719</c:v>
                </c:pt>
                <c:pt idx="50">
                  <c:v>19.416550845845215</c:v>
                </c:pt>
                <c:pt idx="51">
                  <c:v>19.475945522942268</c:v>
                </c:pt>
                <c:pt idx="52">
                  <c:v>19.535521886668185</c:v>
                </c:pt>
                <c:pt idx="53">
                  <c:v>19.595280492797205</c:v>
                </c:pt>
                <c:pt idx="54">
                  <c:v>19.65522189880366</c:v>
                </c:pt>
                <c:pt idx="55">
                  <c:v>19.715346663867177</c:v>
                </c:pt>
                <c:pt idx="56">
                  <c:v>19.775655348877901</c:v>
                </c:pt>
                <c:pt idx="57">
                  <c:v>19.836148516441718</c:v>
                </c:pt>
                <c:pt idx="58">
                  <c:v>19.896826730885518</c:v>
                </c:pt>
                <c:pt idx="59">
                  <c:v>19.957690558262446</c:v>
                </c:pt>
                <c:pt idx="60">
                  <c:v>20.018740566357188</c:v>
                </c:pt>
                <c:pt idx="61">
                  <c:v>20.079977324691264</c:v>
                </c:pt>
                <c:pt idx="62">
                  <c:v>20.141401404528356</c:v>
                </c:pt>
                <c:pt idx="63">
                  <c:v>20.203013378879607</c:v>
                </c:pt>
                <c:pt idx="64">
                  <c:v>20.264813822508998</c:v>
                </c:pt>
                <c:pt idx="65">
                  <c:v>20.326803311938701</c:v>
                </c:pt>
                <c:pt idx="66">
                  <c:v>20.388982425454433</c:v>
                </c:pt>
                <c:pt idx="67">
                  <c:v>20.451351743110887</c:v>
                </c:pt>
                <c:pt idx="68">
                  <c:v>20.51391184673713</c:v>
                </c:pt>
                <c:pt idx="69">
                  <c:v>20.576663319942011</c:v>
                </c:pt>
                <c:pt idx="70">
                  <c:v>20.639606748119633</c:v>
                </c:pt>
                <c:pt idx="71">
                  <c:v>20.702742718454804</c:v>
                </c:pt>
                <c:pt idx="72">
                  <c:v>20.766071819928509</c:v>
                </c:pt>
                <c:pt idx="73">
                  <c:v>20.829594643323414</c:v>
                </c:pt>
                <c:pt idx="74">
                  <c:v>20.893311781229361</c:v>
                </c:pt>
                <c:pt idx="75">
                  <c:v>20.957223828048921</c:v>
                </c:pt>
                <c:pt idx="76">
                  <c:v>21.021331380002927</c:v>
                </c:pt>
                <c:pt idx="77">
                  <c:v>21.085635035136011</c:v>
                </c:pt>
                <c:pt idx="78">
                  <c:v>21.150135393322241</c:v>
                </c:pt>
                <c:pt idx="79">
                  <c:v>21.214833056270656</c:v>
                </c:pt>
                <c:pt idx="80">
                  <c:v>21.279728627530915</c:v>
                </c:pt>
                <c:pt idx="81">
                  <c:v>21.344822712498917</c:v>
                </c:pt>
                <c:pt idx="82">
                  <c:v>21.410115918422459</c:v>
                </c:pt>
                <c:pt idx="83">
                  <c:v>21.475608854406872</c:v>
                </c:pt>
                <c:pt idx="84">
                  <c:v>21.541302131420743</c:v>
                </c:pt>
                <c:pt idx="85">
                  <c:v>21.607196362301583</c:v>
                </c:pt>
                <c:pt idx="86">
                  <c:v>21.673292161761559</c:v>
                </c:pt>
                <c:pt idx="87">
                  <c:v>21.739590146393223</c:v>
                </c:pt>
                <c:pt idx="88">
                  <c:v>21.806090934675275</c:v>
                </c:pt>
                <c:pt idx="89">
                  <c:v>21.872795146978309</c:v>
                </c:pt>
                <c:pt idx="90">
                  <c:v>21.939703405570622</c:v>
                </c:pt>
                <c:pt idx="91">
                  <c:v>22.006816334624023</c:v>
                </c:pt>
                <c:pt idx="92">
                  <c:v>22.074134560219623</c:v>
                </c:pt>
                <c:pt idx="93">
                  <c:v>22.141658710353713</c:v>
                </c:pt>
                <c:pt idx="94">
                  <c:v>22.209389414943601</c:v>
                </c:pt>
                <c:pt idx="95">
                  <c:v>22.277327305833495</c:v>
                </c:pt>
                <c:pt idx="96">
                  <c:v>22.345473016800405</c:v>
                </c:pt>
                <c:pt idx="97">
                  <c:v>22.413827183560031</c:v>
                </c:pt>
                <c:pt idx="98">
                  <c:v>22.482390443772719</c:v>
                </c:pt>
                <c:pt idx="99">
                  <c:v>22.551163437049404</c:v>
                </c:pt>
                <c:pt idx="100">
                  <c:v>22.620146804957553</c:v>
                </c:pt>
                <c:pt idx="101">
                  <c:v>22.6893411910272</c:v>
                </c:pt>
                <c:pt idx="102">
                  <c:v>22.758747240756893</c:v>
                </c:pt>
                <c:pt idx="103">
                  <c:v>22.828365601619751</c:v>
                </c:pt>
                <c:pt idx="104">
                  <c:v>22.898196923069495</c:v>
                </c:pt>
                <c:pt idx="105">
                  <c:v>22.968241856546513</c:v>
                </c:pt>
                <c:pt idx="106">
                  <c:v>23.03850105548392</c:v>
                </c:pt>
                <c:pt idx="107">
                  <c:v>23.108975175313667</c:v>
                </c:pt>
                <c:pt idx="108">
                  <c:v>23.179664873472657</c:v>
                </c:pt>
                <c:pt idx="109">
                  <c:v>23.250570809408867</c:v>
                </c:pt>
                <c:pt idx="110">
                  <c:v>23.321693644587512</c:v>
                </c:pt>
                <c:pt idx="111">
                  <c:v>23.393034042497217</c:v>
                </c:pt>
                <c:pt idx="112">
                  <c:v>23.464592668656184</c:v>
                </c:pt>
                <c:pt idx="113">
                  <c:v>23.53637019061842</c:v>
                </c:pt>
                <c:pt idx="114">
                  <c:v>23.60836727797998</c:v>
                </c:pt>
                <c:pt idx="115">
                  <c:v>23.68058460238516</c:v>
                </c:pt>
                <c:pt idx="116">
                  <c:v>23.753022837532829</c:v>
                </c:pt>
                <c:pt idx="117">
                  <c:v>23.825682659182664</c:v>
                </c:pt>
                <c:pt idx="118">
                  <c:v>23.89856474516148</c:v>
                </c:pt>
                <c:pt idx="119">
                  <c:v>23.971669775369531</c:v>
                </c:pt>
                <c:pt idx="120">
                  <c:v>24.04499843178689</c:v>
                </c:pt>
                <c:pt idx="121">
                  <c:v>24.11855139847977</c:v>
                </c:pt>
                <c:pt idx="122">
                  <c:v>24.192329361606927</c:v>
                </c:pt>
                <c:pt idx="123">
                  <c:v>24.266333009426049</c:v>
                </c:pt>
                <c:pt idx="124">
                  <c:v>24.340563032300206</c:v>
                </c:pt>
                <c:pt idx="125">
                  <c:v>24.415020122704252</c:v>
                </c:pt>
                <c:pt idx="126">
                  <c:v>24.489704975231302</c:v>
                </c:pt>
                <c:pt idx="127">
                  <c:v>24.56461828659922</c:v>
                </c:pt>
                <c:pt idx="128">
                  <c:v>24.639760755657107</c:v>
                </c:pt>
                <c:pt idx="129">
                  <c:v>24.715133083391823</c:v>
                </c:pt>
                <c:pt idx="130">
                  <c:v>24.79073597293452</c:v>
                </c:pt>
                <c:pt idx="131">
                  <c:v>24.866570129567222</c:v>
                </c:pt>
                <c:pt idx="132">
                  <c:v>24.94263626072938</c:v>
                </c:pt>
                <c:pt idx="133">
                  <c:v>25.018935076024487</c:v>
                </c:pt>
                <c:pt idx="134">
                  <c:v>25.095467287226686</c:v>
                </c:pt>
                <c:pt idx="135">
                  <c:v>25.172233608287428</c:v>
                </c:pt>
                <c:pt idx="136">
                  <c:v>25.249234755342112</c:v>
                </c:pt>
                <c:pt idx="137">
                  <c:v>25.326471446716777</c:v>
                </c:pt>
                <c:pt idx="138">
                  <c:v>25.403944402934815</c:v>
                </c:pt>
                <c:pt idx="139">
                  <c:v>25.481654346723644</c:v>
                </c:pt>
                <c:pt idx="140">
                  <c:v>25.559602003021528</c:v>
                </c:pt>
                <c:pt idx="141">
                  <c:v>25.637788098984263</c:v>
                </c:pt>
                <c:pt idx="142">
                  <c:v>25.716213363992001</c:v>
                </c:pt>
                <c:pt idx="143">
                  <c:v>25.794878529656064</c:v>
                </c:pt>
                <c:pt idx="144">
                  <c:v>25.873784329825735</c:v>
                </c:pt>
                <c:pt idx="145">
                  <c:v>25.952931500595128</c:v>
                </c:pt>
                <c:pt idx="146">
                  <c:v>26.032320780310041</c:v>
                </c:pt>
                <c:pt idx="147">
                  <c:v>26.111952909574864</c:v>
                </c:pt>
                <c:pt idx="148">
                  <c:v>26.191828631259455</c:v>
                </c:pt>
                <c:pt idx="149">
                  <c:v>26.271948690506115</c:v>
                </c:pt>
                <c:pt idx="150">
                  <c:v>26.352313834736496</c:v>
                </c:pt>
                <c:pt idx="151">
                  <c:v>26.432924813658587</c:v>
                </c:pt>
                <c:pt idx="152">
                  <c:v>26.513782379273742</c:v>
                </c:pt>
                <c:pt idx="153">
                  <c:v>26.594887285883626</c:v>
                </c:pt>
                <c:pt idx="154">
                  <c:v>26.676240290097319</c:v>
                </c:pt>
                <c:pt idx="155">
                  <c:v>26.757842150838343</c:v>
                </c:pt>
                <c:pt idx="156">
                  <c:v>26.839693629351729</c:v>
                </c:pt>
                <c:pt idx="157">
                  <c:v>26.92179548921116</c:v>
                </c:pt>
                <c:pt idx="158">
                  <c:v>27.004148496326046</c:v>
                </c:pt>
                <c:pt idx="159">
                  <c:v>27.086753418948707</c:v>
                </c:pt>
                <c:pt idx="160">
                  <c:v>27.169611027681523</c:v>
                </c:pt>
                <c:pt idx="161">
                  <c:v>27.252722095484113</c:v>
                </c:pt>
                <c:pt idx="162">
                  <c:v>27.336087397680579</c:v>
                </c:pt>
                <c:pt idx="163">
                  <c:v>27.419707711966694</c:v>
                </c:pt>
                <c:pt idx="164">
                  <c:v>27.503583818417198</c:v>
                </c:pt>
                <c:pt idx="165">
                  <c:v>27.587716499493048</c:v>
                </c:pt>
                <c:pt idx="166">
                  <c:v>27.672106540048727</c:v>
                </c:pt>
                <c:pt idx="167">
                  <c:v>27.756754727339569</c:v>
                </c:pt>
                <c:pt idx="168">
                  <c:v>27.841661851029105</c:v>
                </c:pt>
                <c:pt idx="169">
                  <c:v>27.92682870319641</c:v>
                </c:pt>
                <c:pt idx="170">
                  <c:v>28.012256078343523</c:v>
                </c:pt>
                <c:pt idx="171">
                  <c:v>28.097944773402819</c:v>
                </c:pt>
                <c:pt idx="172">
                  <c:v>28.183895587744498</c:v>
                </c:pt>
                <c:pt idx="173">
                  <c:v>28.270109323183984</c:v>
                </c:pt>
                <c:pt idx="174">
                  <c:v>28.356586783989439</c:v>
                </c:pt>
                <c:pt idx="175">
                  <c:v>28.44332877688927</c:v>
                </c:pt>
                <c:pt idx="176">
                  <c:v>28.530336111079631</c:v>
                </c:pt>
                <c:pt idx="177">
                  <c:v>28.617609598231979</c:v>
                </c:pt>
                <c:pt idx="178">
                  <c:v>28.70515005250067</c:v>
                </c:pt>
                <c:pt idx="179">
                  <c:v>28.79295829053051</c:v>
                </c:pt>
                <c:pt idx="180">
                  <c:v>28.881035131464429</c:v>
                </c:pt>
                <c:pt idx="181">
                  <c:v>28.969381396951071</c:v>
                </c:pt>
                <c:pt idx="182">
                  <c:v>29.057997911152476</c:v>
                </c:pt>
                <c:pt idx="183">
                  <c:v>29.146885500751782</c:v>
                </c:pt>
                <c:pt idx="184">
                  <c:v>29.236044994960931</c:v>
                </c:pt>
                <c:pt idx="185">
                  <c:v>29.325477225528399</c:v>
                </c:pt>
                <c:pt idx="186">
                  <c:v>29.415183026746938</c:v>
                </c:pt>
                <c:pt idx="187">
                  <c:v>29.505163235461406</c:v>
                </c:pt>
                <c:pt idx="188">
                  <c:v>29.595418691076528</c:v>
                </c:pt>
                <c:pt idx="189">
                  <c:v>29.68595023556475</c:v>
                </c:pt>
                <c:pt idx="190">
                  <c:v>29.776758713474081</c:v>
                </c:pt>
                <c:pt idx="191">
                  <c:v>29.867844971935995</c:v>
                </c:pt>
                <c:pt idx="192">
                  <c:v>29.959209860673294</c:v>
                </c:pt>
                <c:pt idx="193">
                  <c:v>30.050854232008081</c:v>
                </c:pt>
                <c:pt idx="194">
                  <c:v>30.142778940869672</c:v>
                </c:pt>
                <c:pt idx="195">
                  <c:v>30.234984844802593</c:v>
                </c:pt>
                <c:pt idx="196">
                  <c:v>30.327472803974572</c:v>
                </c:pt>
                <c:pt idx="197">
                  <c:v>30.420243681184573</c:v>
                </c:pt>
                <c:pt idx="198">
                  <c:v>30.513298341870826</c:v>
                </c:pt>
                <c:pt idx="199">
                  <c:v>30.606637654118916</c:v>
                </c:pt>
                <c:pt idx="200">
                  <c:v>30.700262488669889</c:v>
                </c:pt>
                <c:pt idx="201">
                  <c:v>30.794173718928345</c:v>
                </c:pt>
                <c:pt idx="202">
                  <c:v>30.888372220970609</c:v>
                </c:pt>
                <c:pt idx="203">
                  <c:v>30.98285887355291</c:v>
                </c:pt>
                <c:pt idx="204">
                  <c:v>31.077634558119563</c:v>
                </c:pt>
                <c:pt idx="205">
                  <c:v>31.172700158811175</c:v>
                </c:pt>
                <c:pt idx="206">
                  <c:v>31.268056562472943</c:v>
                </c:pt>
                <c:pt idx="207">
                  <c:v>31.36370465866289</c:v>
                </c:pt>
                <c:pt idx="208">
                  <c:v>31.45964533966016</c:v>
                </c:pt>
                <c:pt idx="209">
                  <c:v>31.55587950047336</c:v>
                </c:pt>
                <c:pt idx="210">
                  <c:v>31.652408038848911</c:v>
                </c:pt>
                <c:pt idx="211">
                  <c:v>31.749231855279405</c:v>
                </c:pt>
                <c:pt idx="212">
                  <c:v>31.846351853012017</c:v>
                </c:pt>
                <c:pt idx="213">
                  <c:v>31.943768938056934</c:v>
                </c:pt>
                <c:pt idx="214">
                  <c:v>32.041484019195792</c:v>
                </c:pt>
                <c:pt idx="215">
                  <c:v>32.139498007990184</c:v>
                </c:pt>
                <c:pt idx="216">
                  <c:v>32.237811818790121</c:v>
                </c:pt>
                <c:pt idx="217">
                  <c:v>32.3364263687426</c:v>
                </c:pt>
                <c:pt idx="218">
                  <c:v>32.435342577800142</c:v>
                </c:pt>
                <c:pt idx="219">
                  <c:v>32.534561368729364</c:v>
                </c:pt>
                <c:pt idx="220">
                  <c:v>32.634083667119619</c:v>
                </c:pt>
                <c:pt idx="221">
                  <c:v>32.733910401391604</c:v>
                </c:pt>
                <c:pt idx="222">
                  <c:v>32.834042502806021</c:v>
                </c:pt>
                <c:pt idx="223">
                  <c:v>32.934480905472277</c:v>
                </c:pt>
                <c:pt idx="224">
                  <c:v>33.035226546357208</c:v>
                </c:pt>
                <c:pt idx="225">
                  <c:v>33.136280365293771</c:v>
                </c:pt>
                <c:pt idx="226">
                  <c:v>33.237643304989888</c:v>
                </c:pt>
                <c:pt idx="227">
                  <c:v>33.339316311037159</c:v>
                </c:pt>
                <c:pt idx="228">
                  <c:v>33.441300331919741</c:v>
                </c:pt>
                <c:pt idx="229">
                  <c:v>33.543596319023173</c:v>
                </c:pt>
                <c:pt idx="230">
                  <c:v>33.646205226643268</c:v>
                </c:pt>
                <c:pt idx="231">
                  <c:v>33.749128011994976</c:v>
                </c:pt>
                <c:pt idx="232">
                  <c:v>33.852365635221361</c:v>
                </c:pt>
                <c:pt idx="233">
                  <c:v>33.95591905940254</c:v>
                </c:pt>
                <c:pt idx="234">
                  <c:v>34.059789250564648</c:v>
                </c:pt>
                <c:pt idx="235">
                  <c:v>34.163977177688885</c:v>
                </c:pt>
                <c:pt idx="236">
                  <c:v>34.268483812720504</c:v>
                </c:pt>
                <c:pt idx="237">
                  <c:v>34.373310130577956</c:v>
                </c:pt>
                <c:pt idx="238">
                  <c:v>34.478457109161909</c:v>
                </c:pt>
                <c:pt idx="239">
                  <c:v>34.583925729364417</c:v>
                </c:pt>
                <c:pt idx="240">
                  <c:v>34.689716975078042</c:v>
                </c:pt>
                <c:pt idx="241">
                  <c:v>34.795831833205057</c:v>
                </c:pt>
                <c:pt idx="242">
                  <c:v>34.90227129366663</c:v>
                </c:pt>
                <c:pt idx="243">
                  <c:v>35.009036349412071</c:v>
                </c:pt>
                <c:pt idx="244">
                  <c:v>35.116127996428112</c:v>
                </c:pt>
                <c:pt idx="245">
                  <c:v>35.223547233748143</c:v>
                </c:pt>
                <c:pt idx="246">
                  <c:v>35.331295063461617</c:v>
                </c:pt>
                <c:pt idx="247">
                  <c:v>35.439372490723322</c:v>
                </c:pt>
                <c:pt idx="248">
                  <c:v>35.547780523762761</c:v>
                </c:pt>
                <c:pt idx="249">
                  <c:v>35.656520173893632</c:v>
                </c:pt>
                <c:pt idx="250">
                  <c:v>35.765592455523212</c:v>
                </c:pt>
                <c:pt idx="251">
                  <c:v>35.874998386161757</c:v>
                </c:pt>
                <c:pt idx="252">
                  <c:v>35.984738986432127</c:v>
                </c:pt>
                <c:pt idx="253">
                  <c:v>36.09481528007921</c:v>
                </c:pt>
                <c:pt idx="254">
                  <c:v>36.205228293979495</c:v>
                </c:pt>
                <c:pt idx="255">
                  <c:v>36.315979058150667</c:v>
                </c:pt>
                <c:pt idx="256">
                  <c:v>36.427068605761207</c:v>
                </c:pt>
                <c:pt idx="257">
                  <c:v>36.538497973140025</c:v>
                </c:pt>
                <c:pt idx="258">
                  <c:v>36.650268199786133</c:v>
                </c:pt>
                <c:pt idx="259">
                  <c:v>36.762380328378342</c:v>
                </c:pt>
                <c:pt idx="260">
                  <c:v>36.874835404784982</c:v>
                </c:pt>
                <c:pt idx="261">
                  <c:v>36.987634478073666</c:v>
                </c:pt>
                <c:pt idx="262">
                  <c:v>37.100778600521089</c:v>
                </c:pt>
                <c:pt idx="263">
                  <c:v>37.21426882762281</c:v>
                </c:pt>
                <c:pt idx="264">
                  <c:v>37.328106218103123</c:v>
                </c:pt>
                <c:pt idx="265">
                  <c:v>37.442291833924948</c:v>
                </c:pt>
                <c:pt idx="266">
                  <c:v>37.556826740299691</c:v>
                </c:pt>
                <c:pt idx="267">
                  <c:v>37.671712005697245</c:v>
                </c:pt>
                <c:pt idx="268">
                  <c:v>37.786948701855877</c:v>
                </c:pt>
                <c:pt idx="269">
                  <c:v>37.902537903792307</c:v>
                </c:pt>
                <c:pt idx="270">
                  <c:v>38.018480689811703</c:v>
                </c:pt>
                <c:pt idx="271">
                  <c:v>38.1347781415177</c:v>
                </c:pt>
                <c:pt idx="272">
                  <c:v>38.25143134382256</c:v>
                </c:pt>
                <c:pt idx="273">
                  <c:v>38.368441384957258</c:v>
                </c:pt>
                <c:pt idx="274">
                  <c:v>38.485809356481624</c:v>
                </c:pt>
                <c:pt idx="275">
                  <c:v>38.603536353294537</c:v>
                </c:pt>
                <c:pt idx="276">
                  <c:v>38.721623473644179</c:v>
                </c:pt>
                <c:pt idx="277">
                  <c:v>38.840071819138181</c:v>
                </c:pt>
                <c:pt idx="278">
                  <c:v>38.958882494754008</c:v>
                </c:pt>
                <c:pt idx="279">
                  <c:v>39.078056608849195</c:v>
                </c:pt>
                <c:pt idx="280">
                  <c:v>39.197595273171721</c:v>
                </c:pt>
                <c:pt idx="281">
                  <c:v>39.317499602870377</c:v>
                </c:pt>
                <c:pt idx="282">
                  <c:v>39.437770716505135</c:v>
                </c:pt>
                <c:pt idx="283">
                  <c:v>39.558409736057648</c:v>
                </c:pt>
                <c:pt idx="284">
                  <c:v>39.679417786941649</c:v>
                </c:pt>
                <c:pt idx="285">
                  <c:v>39.800795998013498</c:v>
                </c:pt>
                <c:pt idx="286">
                  <c:v>39.922545501582682</c:v>
                </c:pt>
                <c:pt idx="287">
                  <c:v>40.044667433422397</c:v>
                </c:pt>
                <c:pt idx="288">
                  <c:v>40.167162932780144</c:v>
                </c:pt>
                <c:pt idx="289">
                  <c:v>40.290033142388332</c:v>
                </c:pt>
                <c:pt idx="290">
                  <c:v>40.413279208474968</c:v>
                </c:pt>
                <c:pt idx="291">
                  <c:v>40.536902280774328</c:v>
                </c:pt>
                <c:pt idx="292">
                  <c:v>40.660903512537715</c:v>
                </c:pt>
                <c:pt idx="293">
                  <c:v>40.785284060544178</c:v>
                </c:pt>
                <c:pt idx="294">
                  <c:v>40.9100450851113</c:v>
                </c:pt>
                <c:pt idx="295">
                  <c:v>41.03518775010609</c:v>
                </c:pt>
                <c:pt idx="296">
                  <c:v>41.160713222955756</c:v>
                </c:pt>
                <c:pt idx="297">
                  <c:v>41.286622674658645</c:v>
                </c:pt>
                <c:pt idx="298">
                  <c:v>41.412917279795153</c:v>
                </c:pt>
                <c:pt idx="299">
                  <c:v>41.539598216538693</c:v>
                </c:pt>
                <c:pt idx="300">
                  <c:v>41.666666666666664</c:v>
                </c:pt>
              </c:numCache>
            </c:numRef>
          </c:xVal>
          <c:yVal>
            <c:numRef>
              <c:f>Sheet1!$Z$2:$Z$302</c:f>
              <c:numCache>
                <c:formatCode>General</c:formatCode>
                <c:ptCount val="301"/>
                <c:pt idx="0">
                  <c:v>6</c:v>
                </c:pt>
                <c:pt idx="1">
                  <c:v>5.9817021431815709</c:v>
                </c:pt>
                <c:pt idx="2">
                  <c:v>5.9634600882905033</c:v>
                </c:pt>
                <c:pt idx="3">
                  <c:v>5.9452736651508449</c:v>
                </c:pt>
                <c:pt idx="4">
                  <c:v>5.9271427041056279</c:v>
                </c:pt>
                <c:pt idx="5">
                  <c:v>5.9090670360152773</c:v>
                </c:pt>
                <c:pt idx="6">
                  <c:v>5.8910464922560273</c:v>
                </c:pt>
                <c:pt idx="7">
                  <c:v>5.8730809047183614</c:v>
                </c:pt>
                <c:pt idx="8">
                  <c:v>5.8551701058054313</c:v>
                </c:pt>
                <c:pt idx="9">
                  <c:v>5.8373139284315041</c:v>
                </c:pt>
                <c:pt idx="10">
                  <c:v>5.8195122060203941</c:v>
                </c:pt>
                <c:pt idx="11">
                  <c:v>5.8017647725039199</c:v>
                </c:pt>
                <c:pt idx="12">
                  <c:v>5.7840714623203411</c:v>
                </c:pt>
                <c:pt idx="13">
                  <c:v>5.7664321104128264</c:v>
                </c:pt>
                <c:pt idx="14">
                  <c:v>5.7488465522279073</c:v>
                </c:pt>
                <c:pt idx="15">
                  <c:v>5.7313146237139438</c:v>
                </c:pt>
                <c:pt idx="16">
                  <c:v>5.7138361613195974</c:v>
                </c:pt>
                <c:pt idx="17">
                  <c:v>5.6964110019923018</c:v>
                </c:pt>
                <c:pt idx="18">
                  <c:v>5.6790389831767385</c:v>
                </c:pt>
                <c:pt idx="19">
                  <c:v>5.6617199428133338</c:v>
                </c:pt>
                <c:pt idx="20">
                  <c:v>5.6444537193367275</c:v>
                </c:pt>
                <c:pt idx="21">
                  <c:v>5.6272401516742834</c:v>
                </c:pt>
                <c:pt idx="22">
                  <c:v>5.6100790792445769</c:v>
                </c:pt>
                <c:pt idx="23">
                  <c:v>5.5929703419558985</c:v>
                </c:pt>
                <c:pt idx="24">
                  <c:v>5.5759137802047611</c:v>
                </c:pt>
                <c:pt idx="25">
                  <c:v>5.558909234874414</c:v>
                </c:pt>
                <c:pt idx="26">
                  <c:v>5.5419565473333545</c:v>
                </c:pt>
                <c:pt idx="27">
                  <c:v>5.5250555594338451</c:v>
                </c:pt>
                <c:pt idx="28">
                  <c:v>5.5082061135104485</c:v>
                </c:pt>
                <c:pt idx="29">
                  <c:v>5.4914080523785485</c:v>
                </c:pt>
                <c:pt idx="30">
                  <c:v>5.4746612193328845</c:v>
                </c:pt>
                <c:pt idx="31">
                  <c:v>5.4579654581460932</c:v>
                </c:pt>
                <c:pt idx="32">
                  <c:v>5.4413206130672469</c:v>
                </c:pt>
                <c:pt idx="33">
                  <c:v>5.4247265288204032</c:v>
                </c:pt>
                <c:pt idx="34">
                  <c:v>5.4081830506031556</c:v>
                </c:pt>
                <c:pt idx="35">
                  <c:v>5.3916900240851922</c:v>
                </c:pt>
                <c:pt idx="36">
                  <c:v>5.3752472954068491</c:v>
                </c:pt>
                <c:pt idx="37">
                  <c:v>5.3588547111776839</c:v>
                </c:pt>
                <c:pt idx="38">
                  <c:v>5.342512118475037</c:v>
                </c:pt>
                <c:pt idx="39">
                  <c:v>5.3262193648426095</c:v>
                </c:pt>
                <c:pt idx="40">
                  <c:v>5.3099762982890377</c:v>
                </c:pt>
                <c:pt idx="41">
                  <c:v>5.2937827672864808</c:v>
                </c:pt>
                <c:pt idx="42">
                  <c:v>5.2776386207692036</c:v>
                </c:pt>
                <c:pt idx="43">
                  <c:v>5.2615437081321641</c:v>
                </c:pt>
                <c:pt idx="44">
                  <c:v>5.2454978792296139</c:v>
                </c:pt>
                <c:pt idx="45">
                  <c:v>5.229500984373697</c:v>
                </c:pt>
                <c:pt idx="46">
                  <c:v>5.2135528743330477</c:v>
                </c:pt>
                <c:pt idx="47">
                  <c:v>5.1976534003314061</c:v>
                </c:pt>
                <c:pt idx="48">
                  <c:v>5.1818024140462269</c:v>
                </c:pt>
                <c:pt idx="49">
                  <c:v>5.1659997676072935</c:v>
                </c:pt>
                <c:pt idx="50">
                  <c:v>5.1502453135953425</c:v>
                </c:pt>
                <c:pt idx="51">
                  <c:v>5.1345389050406833</c:v>
                </c:pt>
                <c:pt idx="52">
                  <c:v>5.1188803954218374</c:v>
                </c:pt>
                <c:pt idx="53">
                  <c:v>5.1032696386641572</c:v>
                </c:pt>
                <c:pt idx="54">
                  <c:v>5.0877064891384727</c:v>
                </c:pt>
                <c:pt idx="55">
                  <c:v>5.0721908016597332</c:v>
                </c:pt>
                <c:pt idx="56">
                  <c:v>5.0567224314856469</c:v>
                </c:pt>
                <c:pt idx="57">
                  <c:v>5.0413012343153385</c:v>
                </c:pt>
                <c:pt idx="58">
                  <c:v>5.025927066287994</c:v>
                </c:pt>
                <c:pt idx="59">
                  <c:v>5.0105997839815286</c:v>
                </c:pt>
                <c:pt idx="60">
                  <c:v>4.9953192444112382</c:v>
                </c:pt>
                <c:pt idx="61">
                  <c:v>4.980085305028477</c:v>
                </c:pt>
                <c:pt idx="62">
                  <c:v>4.9648978237193155</c:v>
                </c:pt>
                <c:pt idx="63">
                  <c:v>4.949756658803226</c:v>
                </c:pt>
                <c:pt idx="64">
                  <c:v>4.9346616690317537</c:v>
                </c:pt>
                <c:pt idx="65">
                  <c:v>4.9196127135871981</c:v>
                </c:pt>
                <c:pt idx="66">
                  <c:v>4.9046096520813096</c:v>
                </c:pt>
                <c:pt idx="67">
                  <c:v>4.8896523445539666</c:v>
                </c:pt>
                <c:pt idx="68">
                  <c:v>4.8747406514718765</c:v>
                </c:pt>
                <c:pt idx="69">
                  <c:v>4.8598744337272768</c:v>
                </c:pt>
                <c:pt idx="70">
                  <c:v>4.8450535526366307</c:v>
                </c:pt>
                <c:pt idx="71">
                  <c:v>4.8302778699393372</c:v>
                </c:pt>
                <c:pt idx="72">
                  <c:v>4.8155472477964425</c:v>
                </c:pt>
                <c:pt idx="73">
                  <c:v>4.8008615487893502</c:v>
                </c:pt>
                <c:pt idx="74">
                  <c:v>4.7862206359185437</c:v>
                </c:pt>
                <c:pt idx="75">
                  <c:v>4.7716243726023047</c:v>
                </c:pt>
                <c:pt idx="76">
                  <c:v>4.7570726226754374</c:v>
                </c:pt>
                <c:pt idx="77">
                  <c:v>4.7425652503880089</c:v>
                </c:pt>
                <c:pt idx="78">
                  <c:v>4.728102120404067</c:v>
                </c:pt>
                <c:pt idx="79">
                  <c:v>4.7136830978003905</c:v>
                </c:pt>
                <c:pt idx="80">
                  <c:v>4.699308048065225</c:v>
                </c:pt>
                <c:pt idx="81">
                  <c:v>4.6849768370970288</c:v>
                </c:pt>
                <c:pt idx="82">
                  <c:v>4.6706893312032198</c:v>
                </c:pt>
                <c:pt idx="83">
                  <c:v>4.6564453970989348</c:v>
                </c:pt>
                <c:pt idx="84">
                  <c:v>4.6422449019057774</c:v>
                </c:pt>
                <c:pt idx="85">
                  <c:v>4.6280877131505864</c:v>
                </c:pt>
                <c:pt idx="86">
                  <c:v>4.6139736987641946</c:v>
                </c:pt>
                <c:pt idx="87">
                  <c:v>4.5999027270801989</c:v>
                </c:pt>
                <c:pt idx="88">
                  <c:v>4.58587466683373</c:v>
                </c:pt>
                <c:pt idx="89">
                  <c:v>4.5718893871602342</c:v>
                </c:pt>
                <c:pt idx="90">
                  <c:v>4.5579467575942436</c:v>
                </c:pt>
                <c:pt idx="91">
                  <c:v>4.5440466480681634</c:v>
                </c:pt>
                <c:pt idx="92">
                  <c:v>4.5301889289110626</c:v>
                </c:pt>
                <c:pt idx="93">
                  <c:v>4.5163734708474559</c:v>
                </c:pt>
                <c:pt idx="94">
                  <c:v>4.5026001449961042</c:v>
                </c:pt>
                <c:pt idx="95">
                  <c:v>4.4888688228688096</c:v>
                </c:pt>
                <c:pt idx="96">
                  <c:v>4.4751793763692174</c:v>
                </c:pt>
                <c:pt idx="97">
                  <c:v>4.4615316777916201</c:v>
                </c:pt>
                <c:pt idx="98">
                  <c:v>4.4479255998197686</c:v>
                </c:pt>
                <c:pt idx="99">
                  <c:v>4.4343610155256812</c:v>
                </c:pt>
                <c:pt idx="100">
                  <c:v>4.4208377983684644</c:v>
                </c:pt>
                <c:pt idx="101">
                  <c:v>4.4073558221931242</c:v>
                </c:pt>
                <c:pt idx="102">
                  <c:v>4.393914961229398</c:v>
                </c:pt>
                <c:pt idx="103">
                  <c:v>4.3805150900905785</c:v>
                </c:pt>
                <c:pt idx="104">
                  <c:v>4.3671560837723389</c:v>
                </c:pt>
                <c:pt idx="105">
                  <c:v>4.3538378176515735</c:v>
                </c:pt>
                <c:pt idx="106">
                  <c:v>4.3405601674852328</c:v>
                </c:pt>
                <c:pt idx="107">
                  <c:v>4.3273230094091639</c:v>
                </c:pt>
                <c:pt idx="108">
                  <c:v>4.3141262199369548</c:v>
                </c:pt>
                <c:pt idx="109">
                  <c:v>4.3009696759587834</c:v>
                </c:pt>
                <c:pt idx="110">
                  <c:v>4.287853254740269</c:v>
                </c:pt>
                <c:pt idx="111">
                  <c:v>4.2747768339213241</c:v>
                </c:pt>
                <c:pt idx="112">
                  <c:v>4.2617402915150198</c:v>
                </c:pt>
                <c:pt idx="113">
                  <c:v>4.2487435059064431</c:v>
                </c:pt>
                <c:pt idx="114">
                  <c:v>4.2357863558515589</c:v>
                </c:pt>
                <c:pt idx="115">
                  <c:v>4.2228687204760895</c:v>
                </c:pt>
                <c:pt idx="116">
                  <c:v>4.2099904792743743</c:v>
                </c:pt>
                <c:pt idx="117">
                  <c:v>4.197151512108257</c:v>
                </c:pt>
                <c:pt idx="118">
                  <c:v>4.1843516992059566</c:v>
                </c:pt>
                <c:pt idx="119">
                  <c:v>4.1715909211609548</c:v>
                </c:pt>
                <c:pt idx="120">
                  <c:v>4.158869058930879</c:v>
                </c:pt>
                <c:pt idx="121">
                  <c:v>4.1461859938363945</c:v>
                </c:pt>
                <c:pt idx="122">
                  <c:v>4.1335416075600957</c:v>
                </c:pt>
                <c:pt idx="123">
                  <c:v>4.1209357821454056</c:v>
                </c:pt>
                <c:pt idx="124">
                  <c:v>4.1083683999954665</c:v>
                </c:pt>
                <c:pt idx="125">
                  <c:v>4.0958393438720551</c:v>
                </c:pt>
                <c:pt idx="126">
                  <c:v>4.0833484968944802</c:v>
                </c:pt>
                <c:pt idx="127">
                  <c:v>4.070895742538494</c:v>
                </c:pt>
                <c:pt idx="128">
                  <c:v>4.0584809646352085</c:v>
                </c:pt>
                <c:pt idx="129">
                  <c:v>4.0461040473700063</c:v>
                </c:pt>
                <c:pt idx="130">
                  <c:v>4.0337648752814674</c:v>
                </c:pt>
                <c:pt idx="131">
                  <c:v>4.0214633332602832</c:v>
                </c:pt>
                <c:pt idx="132">
                  <c:v>4.009199306548191</c:v>
                </c:pt>
                <c:pt idx="133">
                  <c:v>3.9969726807368979</c:v>
                </c:pt>
                <c:pt idx="134">
                  <c:v>3.9847833417670167</c:v>
                </c:pt>
                <c:pt idx="135">
                  <c:v>3.9726311759269985</c:v>
                </c:pt>
                <c:pt idx="136">
                  <c:v>3.9605160698520767</c:v>
                </c:pt>
                <c:pt idx="137">
                  <c:v>3.948437910523205</c:v>
                </c:pt>
                <c:pt idx="138">
                  <c:v>3.936396585266003</c:v>
                </c:pt>
                <c:pt idx="139">
                  <c:v>3.9243919817497135</c:v>
                </c:pt>
                <c:pt idx="140">
                  <c:v>3.9124239879861391</c:v>
                </c:pt>
                <c:pt idx="141">
                  <c:v>3.9004924923286137</c:v>
                </c:pt>
                <c:pt idx="142">
                  <c:v>3.8885973834709513</c:v>
                </c:pt>
                <c:pt idx="143">
                  <c:v>3.8767385504464071</c:v>
                </c:pt>
                <c:pt idx="144">
                  <c:v>3.8649158826266494</c:v>
                </c:pt>
                <c:pt idx="145">
                  <c:v>3.8531292697207209</c:v>
                </c:pt>
                <c:pt idx="146">
                  <c:v>3.8413786017740144</c:v>
                </c:pt>
                <c:pt idx="147">
                  <c:v>3.8296637691672419</c:v>
                </c:pt>
                <c:pt idx="148">
                  <c:v>3.817984662615419</c:v>
                </c:pt>
                <c:pt idx="149">
                  <c:v>3.8063411731668375</c:v>
                </c:pt>
                <c:pt idx="150">
                  <c:v>3.7947331922020551</c:v>
                </c:pt>
                <c:pt idx="151">
                  <c:v>3.7831606114328813</c:v>
                </c:pt>
                <c:pt idx="152">
                  <c:v>3.7716233229013616</c:v>
                </c:pt>
                <c:pt idx="153">
                  <c:v>3.7601212189787803</c:v>
                </c:pt>
                <c:pt idx="154">
                  <c:v>3.7486541923646461</c:v>
                </c:pt>
                <c:pt idx="155">
                  <c:v>3.7372221360856979</c:v>
                </c:pt>
                <c:pt idx="156">
                  <c:v>3.7258249434949064</c:v>
                </c:pt>
                <c:pt idx="157">
                  <c:v>3.7144625082704734</c:v>
                </c:pt>
                <c:pt idx="158">
                  <c:v>3.7031347244148485</c:v>
                </c:pt>
                <c:pt idx="159">
                  <c:v>3.6918414862537339</c:v>
                </c:pt>
                <c:pt idx="160">
                  <c:v>3.6805826884350998</c:v>
                </c:pt>
                <c:pt idx="161">
                  <c:v>3.6693582259282058</c:v>
                </c:pt>
                <c:pt idx="162">
                  <c:v>3.6581679940226133</c:v>
                </c:pt>
                <c:pt idx="163">
                  <c:v>3.6470118883272167</c:v>
                </c:pt>
                <c:pt idx="164">
                  <c:v>3.6358898047692643</c:v>
                </c:pt>
                <c:pt idx="165">
                  <c:v>3.6248016395933895</c:v>
                </c:pt>
                <c:pt idx="166">
                  <c:v>3.6137472893606426</c:v>
                </c:pt>
                <c:pt idx="167">
                  <c:v>3.6027266509475262</c:v>
                </c:pt>
                <c:pt idx="168">
                  <c:v>3.591739621545031</c:v>
                </c:pt>
                <c:pt idx="169">
                  <c:v>3.5807860986576805</c:v>
                </c:pt>
                <c:pt idx="170">
                  <c:v>3.5698659801025712</c:v>
                </c:pt>
                <c:pt idx="171">
                  <c:v>3.5589791640084227</c:v>
                </c:pt>
                <c:pt idx="172">
                  <c:v>3.5481255488146237</c:v>
                </c:pt>
                <c:pt idx="173">
                  <c:v>3.5373050332702878</c:v>
                </c:pt>
                <c:pt idx="174">
                  <c:v>3.5265175164333078</c:v>
                </c:pt>
                <c:pt idx="175">
                  <c:v>3.5157628976694122</c:v>
                </c:pt>
                <c:pt idx="176">
                  <c:v>3.5050410766512297</c:v>
                </c:pt>
                <c:pt idx="177">
                  <c:v>3.4943519533573513</c:v>
                </c:pt>
                <c:pt idx="178">
                  <c:v>3.483695428071397</c:v>
                </c:pt>
                <c:pt idx="179">
                  <c:v>3.4730714013810875</c:v>
                </c:pt>
                <c:pt idx="180">
                  <c:v>3.462479774177313</c:v>
                </c:pt>
                <c:pt idx="181">
                  <c:v>3.451920447653213</c:v>
                </c:pt>
                <c:pt idx="182">
                  <c:v>3.4413933233032528</c:v>
                </c:pt>
                <c:pt idx="183">
                  <c:v>3.4308983029223041</c:v>
                </c:pt>
                <c:pt idx="184">
                  <c:v>3.420435288604728</c:v>
                </c:pt>
                <c:pt idx="185">
                  <c:v>3.4100041827434628</c:v>
                </c:pt>
                <c:pt idx="186">
                  <c:v>3.399604888029117</c:v>
                </c:pt>
                <c:pt idx="187">
                  <c:v>3.3892373074490529</c:v>
                </c:pt>
                <c:pt idx="188">
                  <c:v>3.3789013442864904</c:v>
                </c:pt>
                <c:pt idx="189">
                  <c:v>3.3685969021195992</c:v>
                </c:pt>
                <c:pt idx="190">
                  <c:v>3.3583238848206025</c:v>
                </c:pt>
                <c:pt idx="191">
                  <c:v>3.348082196554877</c:v>
                </c:pt>
                <c:pt idx="192">
                  <c:v>3.337871741780063</c:v>
                </c:pt>
                <c:pt idx="193">
                  <c:v>3.3276924252451683</c:v>
                </c:pt>
                <c:pt idx="194">
                  <c:v>3.3175441519896847</c:v>
                </c:pt>
                <c:pt idx="195">
                  <c:v>3.3074268273426983</c:v>
                </c:pt>
                <c:pt idx="196">
                  <c:v>3.2973403569220077</c:v>
                </c:pt>
                <c:pt idx="197">
                  <c:v>3.2872846466332439</c:v>
                </c:pt>
                <c:pt idx="198">
                  <c:v>3.277259602668992</c:v>
                </c:pt>
                <c:pt idx="199">
                  <c:v>3.2672651315079166</c:v>
                </c:pt>
                <c:pt idx="200">
                  <c:v>3.257301139913888</c:v>
                </c:pt>
                <c:pt idx="201">
                  <c:v>3.2473675349351137</c:v>
                </c:pt>
                <c:pt idx="202">
                  <c:v>3.237464223903272</c:v>
                </c:pt>
                <c:pt idx="203">
                  <c:v>3.227591114432645</c:v>
                </c:pt>
                <c:pt idx="204">
                  <c:v>3.2177481144192583</c:v>
                </c:pt>
                <c:pt idx="205">
                  <c:v>3.2079351320400238</c:v>
                </c:pt>
                <c:pt idx="206">
                  <c:v>3.1981520757518789</c:v>
                </c:pt>
                <c:pt idx="207">
                  <c:v>3.1883988542909343</c:v>
                </c:pt>
                <c:pt idx="208">
                  <c:v>3.1786753766716251</c:v>
                </c:pt>
                <c:pt idx="209">
                  <c:v>3.1689815521858593</c:v>
                </c:pt>
                <c:pt idx="210">
                  <c:v>3.15931729040217</c:v>
                </c:pt>
                <c:pt idx="211">
                  <c:v>3.1496825011648761</c:v>
                </c:pt>
                <c:pt idx="212">
                  <c:v>3.1400770945932392</c:v>
                </c:pt>
                <c:pt idx="213">
                  <c:v>3.1305009810806244</c:v>
                </c:pt>
                <c:pt idx="214">
                  <c:v>3.1209540712936645</c:v>
                </c:pt>
                <c:pt idx="215">
                  <c:v>3.1114362761714278</c:v>
                </c:pt>
                <c:pt idx="216">
                  <c:v>3.1019475069245868</c:v>
                </c:pt>
                <c:pt idx="217">
                  <c:v>3.0924876750345898</c:v>
                </c:pt>
                <c:pt idx="218">
                  <c:v>3.0830566922528333</c:v>
                </c:pt>
                <c:pt idx="219">
                  <c:v>3.0736544705998443</c:v>
                </c:pt>
                <c:pt idx="220">
                  <c:v>3.064280922364452</c:v>
                </c:pt>
                <c:pt idx="221">
                  <c:v>3.0549359601029744</c:v>
                </c:pt>
                <c:pt idx="222">
                  <c:v>3.0456194966384027</c:v>
                </c:pt>
                <c:pt idx="223">
                  <c:v>3.0363314450595866</c:v>
                </c:pt>
                <c:pt idx="224">
                  <c:v>3.0270717187204212</c:v>
                </c:pt>
                <c:pt idx="225">
                  <c:v>3.0178402312390458</c:v>
                </c:pt>
                <c:pt idx="226">
                  <c:v>3.0086368964970283</c:v>
                </c:pt>
                <c:pt idx="227">
                  <c:v>2.9994616286385711</c:v>
                </c:pt>
                <c:pt idx="228">
                  <c:v>2.9903143420697051</c:v>
                </c:pt>
                <c:pt idx="229">
                  <c:v>2.9811949514574922</c:v>
                </c:pt>
                <c:pt idx="230">
                  <c:v>2.9721033717292271</c:v>
                </c:pt>
                <c:pt idx="231">
                  <c:v>2.9630395180716493</c:v>
                </c:pt>
                <c:pt idx="232">
                  <c:v>2.9540033059301471</c:v>
                </c:pt>
                <c:pt idx="233">
                  <c:v>2.9449946510079683</c:v>
                </c:pt>
                <c:pt idx="234">
                  <c:v>2.9360134692654385</c:v>
                </c:pt>
                <c:pt idx="235">
                  <c:v>2.9270596769191721</c:v>
                </c:pt>
                <c:pt idx="236">
                  <c:v>2.9181331904412962</c:v>
                </c:pt>
                <c:pt idx="237">
                  <c:v>2.9092339265586635</c:v>
                </c:pt>
                <c:pt idx="238">
                  <c:v>2.9003618022520836</c:v>
                </c:pt>
                <c:pt idx="239">
                  <c:v>2.8915167347555428</c:v>
                </c:pt>
                <c:pt idx="240">
                  <c:v>2.8826986415554354</c:v>
                </c:pt>
                <c:pt idx="241">
                  <c:v>2.8739074403897922</c:v>
                </c:pt>
                <c:pt idx="242">
                  <c:v>2.8651430492475147</c:v>
                </c:pt>
                <c:pt idx="243">
                  <c:v>2.8564053863676073</c:v>
                </c:pt>
                <c:pt idx="244">
                  <c:v>2.847694370238417</c:v>
                </c:pt>
                <c:pt idx="245">
                  <c:v>2.8390099195968737</c:v>
                </c:pt>
                <c:pt idx="246">
                  <c:v>2.8303519534277273</c:v>
                </c:pt>
                <c:pt idx="247">
                  <c:v>2.8217203909627968</c:v>
                </c:pt>
                <c:pt idx="248">
                  <c:v>2.8131151516802184</c:v>
                </c:pt>
                <c:pt idx="249">
                  <c:v>2.8045361553036869</c:v>
                </c:pt>
                <c:pt idx="250">
                  <c:v>2.7959833218017107</c:v>
                </c:pt>
                <c:pt idx="251">
                  <c:v>2.7874565713868718</c:v>
                </c:pt>
                <c:pt idx="252">
                  <c:v>2.7789558245150681</c:v>
                </c:pt>
                <c:pt idx="253">
                  <c:v>2.7704810018847823</c:v>
                </c:pt>
                <c:pt idx="254">
                  <c:v>2.7620320244363388</c:v>
                </c:pt>
                <c:pt idx="255">
                  <c:v>2.7536088133511645</c:v>
                </c:pt>
                <c:pt idx="256">
                  <c:v>2.7452112900510546</c:v>
                </c:pt>
                <c:pt idx="257">
                  <c:v>2.7368393761974406</c:v>
                </c:pt>
                <c:pt idx="258">
                  <c:v>2.7284929936906583</c:v>
                </c:pt>
                <c:pt idx="259">
                  <c:v>2.7201720646692191</c:v>
                </c:pt>
                <c:pt idx="260">
                  <c:v>2.711876511509085</c:v>
                </c:pt>
                <c:pt idx="261">
                  <c:v>2.7036062568229435</c:v>
                </c:pt>
                <c:pt idx="262">
                  <c:v>2.6953612234594848</c:v>
                </c:pt>
                <c:pt idx="263">
                  <c:v>2.6871413345026842</c:v>
                </c:pt>
                <c:pt idx="264">
                  <c:v>2.6789465132710832</c:v>
                </c:pt>
                <c:pt idx="265">
                  <c:v>2.6707766833170732</c:v>
                </c:pt>
                <c:pt idx="266">
                  <c:v>2.6626317684261851</c:v>
                </c:pt>
                <c:pt idx="267">
                  <c:v>2.6545116926163748</c:v>
                </c:pt>
                <c:pt idx="268">
                  <c:v>2.6464163801373193</c:v>
                </c:pt>
                <c:pt idx="269">
                  <c:v>2.6383457554697038</c:v>
                </c:pt>
                <c:pt idx="270">
                  <c:v>2.6302997433245214</c:v>
                </c:pt>
                <c:pt idx="271">
                  <c:v>2.622278268642372</c:v>
                </c:pt>
                <c:pt idx="272">
                  <c:v>2.6142812565927565</c:v>
                </c:pt>
                <c:pt idx="273">
                  <c:v>2.6063086325733842</c:v>
                </c:pt>
                <c:pt idx="274">
                  <c:v>2.5983603222094747</c:v>
                </c:pt>
                <c:pt idx="275">
                  <c:v>2.5904362513530632</c:v>
                </c:pt>
                <c:pt idx="276">
                  <c:v>2.5825363460823088</c:v>
                </c:pt>
                <c:pt idx="277">
                  <c:v>2.5746605327008094</c:v>
                </c:pt>
                <c:pt idx="278">
                  <c:v>2.5668087377369067</c:v>
                </c:pt>
                <c:pt idx="279">
                  <c:v>2.5589808879430067</c:v>
                </c:pt>
                <c:pt idx="280">
                  <c:v>2.5511769102948945</c:v>
                </c:pt>
                <c:pt idx="281">
                  <c:v>2.5433967319910518</c:v>
                </c:pt>
                <c:pt idx="282">
                  <c:v>2.5356402804519811</c:v>
                </c:pt>
                <c:pt idx="283">
                  <c:v>2.527907483319523</c:v>
                </c:pt>
                <c:pt idx="284">
                  <c:v>2.5201982684561877</c:v>
                </c:pt>
                <c:pt idx="285">
                  <c:v>2.5125125639444779</c:v>
                </c:pt>
                <c:pt idx="286">
                  <c:v>2.5048502980862186</c:v>
                </c:pt>
                <c:pt idx="287">
                  <c:v>2.497211399401889</c:v>
                </c:pt>
                <c:pt idx="288">
                  <c:v>2.4895957966299553</c:v>
                </c:pt>
                <c:pt idx="289">
                  <c:v>2.4820034187262063</c:v>
                </c:pt>
                <c:pt idx="290">
                  <c:v>2.4744341948630897</c:v>
                </c:pt>
                <c:pt idx="291">
                  <c:v>2.4668880544290523</c:v>
                </c:pt>
                <c:pt idx="292">
                  <c:v>2.4593649270278801</c:v>
                </c:pt>
                <c:pt idx="293">
                  <c:v>2.4518647424780435</c:v>
                </c:pt>
                <c:pt idx="294">
                  <c:v>2.4443874308120415</c:v>
                </c:pt>
                <c:pt idx="295">
                  <c:v>2.4369329222757479</c:v>
                </c:pt>
                <c:pt idx="296">
                  <c:v>2.4295011473277621</c:v>
                </c:pt>
                <c:pt idx="297">
                  <c:v>2.422092036638761</c:v>
                </c:pt>
                <c:pt idx="298">
                  <c:v>2.4147055210908497</c:v>
                </c:pt>
                <c:pt idx="299">
                  <c:v>2.4073415317769182</c:v>
                </c:pt>
                <c:pt idx="300">
                  <c:v>2.4000000000000004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97-45DD-83E9-0FCEC00E8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64336"/>
        <c:axId val="937224240"/>
      </c:scatterChart>
      <c:valAx>
        <c:axId val="516864336"/>
        <c:scaling>
          <c:orientation val="minMax"/>
          <c:max val="45"/>
          <c:min val="-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24240"/>
        <c:crosses val="autoZero"/>
        <c:crossBetween val="midCat"/>
      </c:valAx>
      <c:valAx>
        <c:axId val="937224240"/>
        <c:scaling>
          <c:orientation val="minMax"/>
          <c:max val="45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44207127014325E-2"/>
          <c:y val="1.6689515907138772E-2"/>
          <c:w val="0.93316771947849031"/>
          <c:h val="0.863642910634347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Sheet2!$E$2:$E$32</c:f>
              <c:numCache>
                <c:formatCode>General</c:formatCode>
                <c:ptCount val="31"/>
                <c:pt idx="0">
                  <c:v>10</c:v>
                </c:pt>
                <c:pt idx="1">
                  <c:v>11.392848794539173</c:v>
                </c:pt>
                <c:pt idx="2">
                  <c:v>12.979700365523266</c:v>
                </c:pt>
                <c:pt idx="3">
                  <c:v>14.787576366283137</c:v>
                </c:pt>
                <c:pt idx="4">
                  <c:v>16.847262157876479</c:v>
                </c:pt>
                <c:pt idx="5">
                  <c:v>19.193831036664843</c:v>
                </c:pt>
                <c:pt idx="6">
                  <c:v>21.867241478865562</c:v>
                </c:pt>
                <c:pt idx="7">
                  <c:v>24.913017572239049</c:v>
                </c:pt>
                <c:pt idx="8">
                  <c:v>28.383024221621685</c:v>
                </c:pt>
                <c:pt idx="9">
                  <c:v>32.336350328867873</c:v>
                </c:pt>
                <c:pt idx="10">
                  <c:v>36.840314986403861</c:v>
                </c:pt>
                <c:pt idx="11">
                  <c:v>41.971613818329459</c:v>
                </c:pt>
                <c:pt idx="12">
                  <c:v>47.817624989501859</c:v>
                </c:pt>
                <c:pt idx="13">
                  <c:v>54.477897121937239</c:v>
                </c:pt>
                <c:pt idx="14">
                  <c:v>62.065844455469161</c:v>
                </c:pt>
                <c:pt idx="15">
                  <c:v>70.710678118654755</c:v>
                </c:pt>
                <c:pt idx="16">
                  <c:v>80.559606396516315</c:v>
                </c:pt>
                <c:pt idx="17">
                  <c:v>91.780341462310119</c:v>
                </c:pt>
                <c:pt idx="18">
                  <c:v>104.56395525912733</c:v>
                </c:pt>
                <c:pt idx="19">
                  <c:v>119.12813316261966</c:v>
                </c:pt>
                <c:pt idx="20">
                  <c:v>135.72088082974531</c:v>
                </c:pt>
                <c:pt idx="21">
                  <c:v>154.62474735549586</c:v>
                </c:pt>
                <c:pt idx="22">
                  <c:v>176.1616366514985</c:v>
                </c:pt>
                <c:pt idx="23">
                  <c:v>200.69828897690726</c:v>
                </c:pt>
                <c:pt idx="24">
                  <c:v>228.65252596366321</c:v>
                </c:pt>
                <c:pt idx="25">
                  <c:v>260.5003654793457</c:v>
                </c:pt>
                <c:pt idx="26">
                  <c:v>296.78412748283773</c:v>
                </c:pt>
                <c:pt idx="27">
                  <c:v>338.12166890312074</c:v>
                </c:pt>
                <c:pt idx="28">
                  <c:v>385.21690479704915</c:v>
                </c:pt>
                <c:pt idx="29">
                  <c:v>438.87179494531722</c:v>
                </c:pt>
                <c:pt idx="30">
                  <c:v>500</c:v>
                </c:pt>
              </c:numCache>
            </c:numRef>
          </c:xVal>
          <c:yVal>
            <c:numRef>
              <c:f>Sheet2!$F$2:$F$32</c:f>
              <c:numCache>
                <c:formatCode>General</c:formatCode>
                <c:ptCount val="31"/>
                <c:pt idx="0">
                  <c:v>3948.3</c:v>
                </c:pt>
                <c:pt idx="1">
                  <c:v>3465.5950159651916</c:v>
                </c:pt>
                <c:pt idx="2">
                  <c:v>3041.9038104203782</c:v>
                </c:pt>
                <c:pt idx="3">
                  <c:v>2670.0115706603833</c:v>
                </c:pt>
                <c:pt idx="4">
                  <c:v>2343.5855410809759</c:v>
                </c:pt>
                <c:pt idx="5">
                  <c:v>2057.0671860442012</c:v>
                </c:pt>
                <c:pt idx="6">
                  <c:v>1805.5775365246625</c:v>
                </c:pt>
                <c:pt idx="7">
                  <c:v>1584.8341087350454</c:v>
                </c:pt>
                <c:pt idx="8">
                  <c:v>1391.077979982223</c:v>
                </c:pt>
                <c:pt idx="9">
                  <c:v>1221.0097799674086</c:v>
                </c:pt>
                <c:pt idx="10">
                  <c:v>1071.733507560167</c:v>
                </c:pt>
                <c:pt idx="11">
                  <c:v>940.7072163319425</c:v>
                </c:pt>
                <c:pt idx="12">
                  <c:v>825.69972909922467</c:v>
                </c:pt>
                <c:pt idx="13">
                  <c:v>724.75264439127784</c:v>
                </c:pt>
                <c:pt idx="14">
                  <c:v>636.14698787073075</c:v>
                </c:pt>
                <c:pt idx="15">
                  <c:v>558.37394083176912</c:v>
                </c:pt>
                <c:pt idx="16">
                  <c:v>490.10914732705777</c:v>
                </c:pt>
                <c:pt idx="17">
                  <c:v>430.19016241308947</c:v>
                </c:pt>
                <c:pt idx="18">
                  <c:v>377.59665749210029</c:v>
                </c:pt>
                <c:pt idx="19">
                  <c:v>331.43304567782047</c:v>
                </c:pt>
                <c:pt idx="20">
                  <c:v>290.91323132163683</c:v>
                </c:pt>
                <c:pt idx="21">
                  <c:v>255.34722400693803</c:v>
                </c:pt>
                <c:pt idx="22">
                  <c:v>224.12938906845778</c:v>
                </c:pt>
                <c:pt idx="23">
                  <c:v>196.72813456094283</c:v>
                </c:pt>
                <c:pt idx="24">
                  <c:v>172.67685906200975</c:v>
                </c:pt>
                <c:pt idx="25">
                  <c:v>151.5660061641276</c:v>
                </c:pt>
                <c:pt idx="26">
                  <c:v>133.03609035588738</c:v>
                </c:pt>
                <c:pt idx="27">
                  <c:v>116.77157553399142</c:v>
                </c:pt>
                <c:pt idx="28">
                  <c:v>102.49550190639103</c:v>
                </c:pt>
                <c:pt idx="29">
                  <c:v>89.96476979095803</c:v>
                </c:pt>
                <c:pt idx="30">
                  <c:v>78.965999999999994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A8-4BE9-A80C-E863E4BD8F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Sheet2!$G$2:$G$32</c:f>
              <c:numCache>
                <c:formatCode>General</c:formatCode>
                <c:ptCount val="31"/>
                <c:pt idx="0">
                  <c:v>20</c:v>
                </c:pt>
                <c:pt idx="1">
                  <c:v>22.785697589078346</c:v>
                </c:pt>
                <c:pt idx="2">
                  <c:v>25.959400731046532</c:v>
                </c:pt>
                <c:pt idx="3">
                  <c:v>29.575152732566274</c:v>
                </c:pt>
                <c:pt idx="4">
                  <c:v>33.694524315752957</c:v>
                </c:pt>
                <c:pt idx="5">
                  <c:v>38.387662073329686</c:v>
                </c:pt>
                <c:pt idx="6">
                  <c:v>43.734482957731124</c:v>
                </c:pt>
                <c:pt idx="7">
                  <c:v>49.826035144478098</c:v>
                </c:pt>
                <c:pt idx="8">
                  <c:v>56.766048443243371</c:v>
                </c:pt>
                <c:pt idx="9">
                  <c:v>64.672700657735746</c:v>
                </c:pt>
                <c:pt idx="10">
                  <c:v>73.680629972807722</c:v>
                </c:pt>
                <c:pt idx="11">
                  <c:v>83.943227636658918</c:v>
                </c:pt>
                <c:pt idx="12">
                  <c:v>95.635249979003717</c:v>
                </c:pt>
                <c:pt idx="13">
                  <c:v>108.95579424387448</c:v>
                </c:pt>
                <c:pt idx="14">
                  <c:v>124.13168891093832</c:v>
                </c:pt>
                <c:pt idx="15">
                  <c:v>141.42135623730951</c:v>
                </c:pt>
                <c:pt idx="16">
                  <c:v>161.11921279303263</c:v>
                </c:pt>
                <c:pt idx="17">
                  <c:v>183.56068292462024</c:v>
                </c:pt>
                <c:pt idx="18">
                  <c:v>209.12791051825465</c:v>
                </c:pt>
                <c:pt idx="19">
                  <c:v>238.25626632523932</c:v>
                </c:pt>
                <c:pt idx="20">
                  <c:v>271.44176165949062</c:v>
                </c:pt>
                <c:pt idx="21">
                  <c:v>309.24949471099171</c:v>
                </c:pt>
                <c:pt idx="22">
                  <c:v>352.32327330299699</c:v>
                </c:pt>
                <c:pt idx="23">
                  <c:v>401.39657795381453</c:v>
                </c:pt>
                <c:pt idx="24">
                  <c:v>457.30505192732642</c:v>
                </c:pt>
                <c:pt idx="25">
                  <c:v>521.00073095869141</c:v>
                </c:pt>
                <c:pt idx="26">
                  <c:v>593.56825496567546</c:v>
                </c:pt>
                <c:pt idx="27">
                  <c:v>676.24333780624147</c:v>
                </c:pt>
                <c:pt idx="28">
                  <c:v>770.43380959409831</c:v>
                </c:pt>
                <c:pt idx="29">
                  <c:v>877.74358989063444</c:v>
                </c:pt>
                <c:pt idx="30">
                  <c:v>1000</c:v>
                </c:pt>
              </c:numCache>
            </c:numRef>
          </c:xVal>
          <c:yVal>
            <c:numRef>
              <c:f>Sheet2!$H$2:$H$32</c:f>
              <c:numCache>
                <c:formatCode>General</c:formatCode>
                <c:ptCount val="31"/>
                <c:pt idx="0">
                  <c:v>7896.6</c:v>
                </c:pt>
                <c:pt idx="1">
                  <c:v>6931.1900319303832</c:v>
                </c:pt>
                <c:pt idx="2">
                  <c:v>6083.8076208407565</c:v>
                </c:pt>
                <c:pt idx="3">
                  <c:v>5340.0231413207666</c:v>
                </c:pt>
                <c:pt idx="4">
                  <c:v>4687.1710821619517</c:v>
                </c:pt>
                <c:pt idx="5">
                  <c:v>4114.1343720884024</c:v>
                </c:pt>
                <c:pt idx="6">
                  <c:v>3611.155073049325</c:v>
                </c:pt>
                <c:pt idx="7">
                  <c:v>3169.6682174700909</c:v>
                </c:pt>
                <c:pt idx="8">
                  <c:v>2782.1559599644461</c:v>
                </c:pt>
                <c:pt idx="9">
                  <c:v>2442.0195599348172</c:v>
                </c:pt>
                <c:pt idx="10">
                  <c:v>2143.4670151203341</c:v>
                </c:pt>
                <c:pt idx="11">
                  <c:v>1881.414432663885</c:v>
                </c:pt>
                <c:pt idx="12">
                  <c:v>1651.3994581984493</c:v>
                </c:pt>
                <c:pt idx="13">
                  <c:v>1449.5052887825557</c:v>
                </c:pt>
                <c:pt idx="14">
                  <c:v>1272.2939757414615</c:v>
                </c:pt>
                <c:pt idx="15">
                  <c:v>1116.7478816635382</c:v>
                </c:pt>
                <c:pt idx="16">
                  <c:v>980.21829465411554</c:v>
                </c:pt>
                <c:pt idx="17">
                  <c:v>860.38032482617893</c:v>
                </c:pt>
                <c:pt idx="18">
                  <c:v>755.19331498420058</c:v>
                </c:pt>
                <c:pt idx="19">
                  <c:v>662.86609135564095</c:v>
                </c:pt>
                <c:pt idx="20">
                  <c:v>581.82646264327366</c:v>
                </c:pt>
                <c:pt idx="21">
                  <c:v>510.69444801387607</c:v>
                </c:pt>
                <c:pt idx="22">
                  <c:v>448.25877813691557</c:v>
                </c:pt>
                <c:pt idx="23">
                  <c:v>393.45626912188567</c:v>
                </c:pt>
                <c:pt idx="24">
                  <c:v>345.35371812401951</c:v>
                </c:pt>
                <c:pt idx="25">
                  <c:v>303.1320123282552</c:v>
                </c:pt>
                <c:pt idx="26">
                  <c:v>266.07218071177476</c:v>
                </c:pt>
                <c:pt idx="27">
                  <c:v>233.54315106798285</c:v>
                </c:pt>
                <c:pt idx="28">
                  <c:v>204.99100381278205</c:v>
                </c:pt>
                <c:pt idx="29">
                  <c:v>179.92953958191606</c:v>
                </c:pt>
                <c:pt idx="30">
                  <c:v>157.93199999999999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A8-4BE9-A80C-E863E4BD8F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Sheet2!$I$2:$I$32</c:f>
              <c:numCache>
                <c:formatCode>General</c:formatCode>
                <c:ptCount val="31"/>
                <c:pt idx="0">
                  <c:v>-103</c:v>
                </c:pt>
                <c:pt idx="1">
                  <c:v>-100.21430241092165</c:v>
                </c:pt>
                <c:pt idx="2">
                  <c:v>-97.040599268953471</c:v>
                </c:pt>
                <c:pt idx="3">
                  <c:v>-93.424847267433734</c:v>
                </c:pt>
                <c:pt idx="4">
                  <c:v>-89.305475684247043</c:v>
                </c:pt>
                <c:pt idx="5">
                  <c:v>-84.612337926670307</c:v>
                </c:pt>
                <c:pt idx="6">
                  <c:v>-79.265517042268868</c:v>
                </c:pt>
                <c:pt idx="7">
                  <c:v>-73.173964855521902</c:v>
                </c:pt>
                <c:pt idx="8">
                  <c:v>-66.233951556756637</c:v>
                </c:pt>
                <c:pt idx="9">
                  <c:v>-58.327299342264254</c:v>
                </c:pt>
                <c:pt idx="10">
                  <c:v>-49.319370027192278</c:v>
                </c:pt>
                <c:pt idx="11">
                  <c:v>-39.056772363341082</c:v>
                </c:pt>
                <c:pt idx="12">
                  <c:v>-27.364750020996283</c:v>
                </c:pt>
                <c:pt idx="13">
                  <c:v>-14.044205756125521</c:v>
                </c:pt>
                <c:pt idx="14">
                  <c:v>1.1316889109383226</c:v>
                </c:pt>
                <c:pt idx="15">
                  <c:v>18.42135623730951</c:v>
                </c:pt>
                <c:pt idx="16">
                  <c:v>38.119212793032631</c:v>
                </c:pt>
                <c:pt idx="17">
                  <c:v>60.560682924620238</c:v>
                </c:pt>
                <c:pt idx="18">
                  <c:v>86.127910518254652</c:v>
                </c:pt>
                <c:pt idx="19">
                  <c:v>115.25626632523932</c:v>
                </c:pt>
                <c:pt idx="20">
                  <c:v>148.44176165949062</c:v>
                </c:pt>
                <c:pt idx="21">
                  <c:v>186.24949471099171</c:v>
                </c:pt>
                <c:pt idx="22">
                  <c:v>229.32327330299699</c:v>
                </c:pt>
                <c:pt idx="23">
                  <c:v>278.39657795381453</c:v>
                </c:pt>
                <c:pt idx="24">
                  <c:v>334.30505192732642</c:v>
                </c:pt>
                <c:pt idx="25">
                  <c:v>398.00073095869141</c:v>
                </c:pt>
                <c:pt idx="26">
                  <c:v>470.56825496567546</c:v>
                </c:pt>
                <c:pt idx="27">
                  <c:v>553.24333780624147</c:v>
                </c:pt>
                <c:pt idx="28">
                  <c:v>647.43380959409831</c:v>
                </c:pt>
                <c:pt idx="29">
                  <c:v>754.74358989063444</c:v>
                </c:pt>
                <c:pt idx="30">
                  <c:v>877</c:v>
                </c:pt>
              </c:numCache>
            </c:numRef>
          </c:xVal>
          <c:yVal>
            <c:numRef>
              <c:f>Sheet2!$J$2:$J$32</c:f>
              <c:numCache>
                <c:formatCode>General</c:formatCode>
                <c:ptCount val="31"/>
                <c:pt idx="0">
                  <c:v>7575.6</c:v>
                </c:pt>
                <c:pt idx="1">
                  <c:v>6610.1900319303832</c:v>
                </c:pt>
                <c:pt idx="2">
                  <c:v>5762.8076208407565</c:v>
                </c:pt>
                <c:pt idx="3">
                  <c:v>5019.0231413207666</c:v>
                </c:pt>
                <c:pt idx="4">
                  <c:v>4366.1710821619517</c:v>
                </c:pt>
                <c:pt idx="5">
                  <c:v>3793.1343720884024</c:v>
                </c:pt>
                <c:pt idx="6">
                  <c:v>3290.155073049325</c:v>
                </c:pt>
                <c:pt idx="7">
                  <c:v>2848.6682174700909</c:v>
                </c:pt>
                <c:pt idx="8">
                  <c:v>2461.1559599644461</c:v>
                </c:pt>
                <c:pt idx="9">
                  <c:v>2121.0195599348172</c:v>
                </c:pt>
                <c:pt idx="10">
                  <c:v>1822.4670151203341</c:v>
                </c:pt>
                <c:pt idx="11">
                  <c:v>1560.414432663885</c:v>
                </c:pt>
                <c:pt idx="12">
                  <c:v>1330.3994581984493</c:v>
                </c:pt>
                <c:pt idx="13">
                  <c:v>1128.5052887825557</c:v>
                </c:pt>
                <c:pt idx="14">
                  <c:v>951.29397574146151</c:v>
                </c:pt>
                <c:pt idx="15">
                  <c:v>795.74788166353824</c:v>
                </c:pt>
                <c:pt idx="16">
                  <c:v>659.21829465411554</c:v>
                </c:pt>
                <c:pt idx="17">
                  <c:v>539.38032482617893</c:v>
                </c:pt>
                <c:pt idx="18">
                  <c:v>434.19331498420058</c:v>
                </c:pt>
                <c:pt idx="19">
                  <c:v>341.86609135564095</c:v>
                </c:pt>
                <c:pt idx="20">
                  <c:v>260.82646264327366</c:v>
                </c:pt>
                <c:pt idx="21">
                  <c:v>189.69444801387607</c:v>
                </c:pt>
                <c:pt idx="22">
                  <c:v>127.25877813691557</c:v>
                </c:pt>
                <c:pt idx="23">
                  <c:v>72.456269121885668</c:v>
                </c:pt>
                <c:pt idx="24">
                  <c:v>24.353718124019508</c:v>
                </c:pt>
                <c:pt idx="25">
                  <c:v>-17.8679876717448</c:v>
                </c:pt>
                <c:pt idx="26">
                  <c:v>-54.927819288225237</c:v>
                </c:pt>
                <c:pt idx="27">
                  <c:v>-87.456848932017152</c:v>
                </c:pt>
                <c:pt idx="28">
                  <c:v>-116.00899618721795</c:v>
                </c:pt>
                <c:pt idx="29">
                  <c:v>-141.07046041808394</c:v>
                </c:pt>
                <c:pt idx="30">
                  <c:v>-163.06800000000001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A8-4BE9-A80C-E863E4BD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30320"/>
        <c:axId val="1886631760"/>
      </c:scatterChart>
      <c:valAx>
        <c:axId val="18866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31760"/>
        <c:crosses val="autoZero"/>
        <c:crossBetween val="midCat"/>
      </c:valAx>
      <c:valAx>
        <c:axId val="18866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3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Pool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'Bancor Pools'!$J$2:$J$32</c:f>
              <c:numCache>
                <c:formatCode>General</c:formatCode>
                <c:ptCount val="31"/>
                <c:pt idx="0">
                  <c:v>0</c:v>
                </c:pt>
                <c:pt idx="1">
                  <c:v>4.7294122820626683</c:v>
                </c:pt>
                <c:pt idx="2">
                  <c:v>9.6824979694625881</c:v>
                </c:pt>
                <c:pt idx="3">
                  <c:v>14.869835499703512</c:v>
                </c:pt>
                <c:pt idx="4">
                  <c:v>20.302503608211666</c:v>
                </c:pt>
                <c:pt idx="5">
                  <c:v>25.992104989487316</c:v>
                </c:pt>
                <c:pt idx="6">
                  <c:v>31.950791077289409</c:v>
                </c:pt>
                <c:pt idx="7">
                  <c:v>38.191287996777589</c:v>
                </c:pt>
                <c:pt idx="8">
                  <c:v>44.726923744037805</c:v>
                </c:pt>
                <c:pt idx="9">
                  <c:v>51.571656651039802</c:v>
                </c:pt>
                <c:pt idx="10">
                  <c:v>58.74010519681994</c:v>
                </c:pt>
                <c:pt idx="11">
                  <c:v>66.247579228557555</c:v>
                </c:pt>
                <c:pt idx="12">
                  <c:v>74.110112659224825</c:v>
                </c:pt>
                <c:pt idx="13">
                  <c:v>82.344497711643356</c:v>
                </c:pt>
                <c:pt idx="14">
                  <c:v>90.96832078208331</c:v>
                </c:pt>
                <c:pt idx="15">
                  <c:v>100</c:v>
                </c:pt>
                <c:pt idx="16">
                  <c:v>109.45882456412534</c:v>
                </c:pt>
                <c:pt idx="17">
                  <c:v>119.36499593892518</c:v>
                </c:pt>
                <c:pt idx="18">
                  <c:v>129.73967099940702</c:v>
                </c:pt>
                <c:pt idx="19">
                  <c:v>140.60500721642333</c:v>
                </c:pt>
                <c:pt idx="20">
                  <c:v>151.9842099789746</c:v>
                </c:pt>
                <c:pt idx="21">
                  <c:v>163.90158215457882</c:v>
                </c:pt>
                <c:pt idx="22">
                  <c:v>176.38257599355518</c:v>
                </c:pt>
                <c:pt idx="23">
                  <c:v>189.45384748807561</c:v>
                </c:pt>
                <c:pt idx="24">
                  <c:v>203.1433133020796</c:v>
                </c:pt>
                <c:pt idx="25">
                  <c:v>217.48021039363988</c:v>
                </c:pt>
                <c:pt idx="26">
                  <c:v>232.49515845711517</c:v>
                </c:pt>
                <c:pt idx="27">
                  <c:v>248.22022531844965</c:v>
                </c:pt>
                <c:pt idx="28">
                  <c:v>264.68899542328671</c:v>
                </c:pt>
                <c:pt idx="29">
                  <c:v>281.93664156416656</c:v>
                </c:pt>
                <c:pt idx="30">
                  <c:v>300</c:v>
                </c:pt>
              </c:numCache>
            </c:numRef>
          </c:xVal>
          <c:yVal>
            <c:numRef>
              <c:f>'Bancor Pools'!$K$2:$K$32</c:f>
              <c:numCache>
                <c:formatCode>General</c:formatCode>
                <c:ptCount val="31"/>
                <c:pt idx="0">
                  <c:v>300</c:v>
                </c:pt>
                <c:pt idx="1">
                  <c:v>281.93664156416662</c:v>
                </c:pt>
                <c:pt idx="2">
                  <c:v>264.68899542328677</c:v>
                </c:pt>
                <c:pt idx="3">
                  <c:v>248.22022531844959</c:v>
                </c:pt>
                <c:pt idx="4">
                  <c:v>232.49515845711511</c:v>
                </c:pt>
                <c:pt idx="5">
                  <c:v>217.48021039363988</c:v>
                </c:pt>
                <c:pt idx="6">
                  <c:v>203.14331330207966</c:v>
                </c:pt>
                <c:pt idx="7">
                  <c:v>189.45384748807567</c:v>
                </c:pt>
                <c:pt idx="8">
                  <c:v>176.38257599355524</c:v>
                </c:pt>
                <c:pt idx="9">
                  <c:v>163.90158215457888</c:v>
                </c:pt>
                <c:pt idx="10">
                  <c:v>151.98420997897463</c:v>
                </c:pt>
                <c:pt idx="11">
                  <c:v>140.60500721642333</c:v>
                </c:pt>
                <c:pt idx="12">
                  <c:v>129.739670999407</c:v>
                </c:pt>
                <c:pt idx="13">
                  <c:v>119.3649959389252</c:v>
                </c:pt>
                <c:pt idx="14">
                  <c:v>109.45882456412534</c:v>
                </c:pt>
                <c:pt idx="15">
                  <c:v>100</c:v>
                </c:pt>
                <c:pt idx="16">
                  <c:v>90.96832078208331</c:v>
                </c:pt>
                <c:pt idx="17">
                  <c:v>82.344497711643385</c:v>
                </c:pt>
                <c:pt idx="18">
                  <c:v>74.110112659224797</c:v>
                </c:pt>
                <c:pt idx="19">
                  <c:v>66.247579228557555</c:v>
                </c:pt>
                <c:pt idx="20">
                  <c:v>58.740105196819968</c:v>
                </c:pt>
                <c:pt idx="21">
                  <c:v>51.571656651039831</c:v>
                </c:pt>
                <c:pt idx="22">
                  <c:v>44.726923744037833</c:v>
                </c:pt>
                <c:pt idx="23">
                  <c:v>38.191287996777618</c:v>
                </c:pt>
                <c:pt idx="24">
                  <c:v>31.950791077289438</c:v>
                </c:pt>
                <c:pt idx="25">
                  <c:v>25.992104989487316</c:v>
                </c:pt>
                <c:pt idx="26">
                  <c:v>20.302503608211651</c:v>
                </c:pt>
                <c:pt idx="27">
                  <c:v>14.869835499703498</c:v>
                </c:pt>
                <c:pt idx="28">
                  <c:v>9.6824979694626023</c:v>
                </c:pt>
                <c:pt idx="29">
                  <c:v>4.7294122820626825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B-4B5E-9035-2F2C10CED162}"/>
            </c:ext>
          </c:extLst>
        </c:ser>
        <c:ser>
          <c:idx val="1"/>
          <c:order val="1"/>
          <c:tx>
            <c:v>Pool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'Bancor Pools'!$R$2:$R$52</c:f>
              <c:numCache>
                <c:formatCode>General</c:formatCode>
                <c:ptCount val="51"/>
                <c:pt idx="0">
                  <c:v>0</c:v>
                </c:pt>
                <c:pt idx="1">
                  <c:v>3.4580006786961803</c:v>
                </c:pt>
                <c:pt idx="2">
                  <c:v>7.0132189890497614</c:v>
                </c:pt>
                <c:pt idx="3">
                  <c:v>10.668388090705122</c:v>
                </c:pt>
                <c:pt idx="4">
                  <c:v>14.426317982883063</c:v>
                </c:pt>
                <c:pt idx="5">
                  <c:v>18.289897664635305</c:v>
                </c:pt>
                <c:pt idx="6">
                  <c:v>22.262097355832225</c:v>
                </c:pt>
                <c:pt idx="7">
                  <c:v>26.34597078059079</c:v>
                </c:pt>
                <c:pt idx="8">
                  <c:v>30.544657514898262</c:v>
                </c:pt>
                <c:pt idx="9">
                  <c:v>34.861385400237225</c:v>
                </c:pt>
                <c:pt idx="10">
                  <c:v>39.299473025065993</c:v>
                </c:pt>
                <c:pt idx="11">
                  <c:v>43.862332276063626</c:v>
                </c:pt>
                <c:pt idx="12">
                  <c:v>48.553470961099862</c:v>
                </c:pt>
                <c:pt idx="13">
                  <c:v>53.376495505946792</c:v>
                </c:pt>
                <c:pt idx="14">
                  <c:v>58.335113726805446</c:v>
                </c:pt>
                <c:pt idx="15">
                  <c:v>63.433137680778941</c:v>
                </c:pt>
                <c:pt idx="16">
                  <c:v>68.674486596482978</c:v>
                </c:pt>
                <c:pt idx="17">
                  <c:v>74.063189887047031</c:v>
                </c:pt>
                <c:pt idx="18">
                  <c:v>79.603390247822972</c:v>
                </c:pt>
                <c:pt idx="19">
                  <c:v>85.299346841181688</c:v>
                </c:pt>
                <c:pt idx="20">
                  <c:v>91.155438570846542</c:v>
                </c:pt>
                <c:pt idx="21">
                  <c:v>97.176167448281205</c:v>
                </c:pt>
                <c:pt idx="22">
                  <c:v>103.36616205371928</c:v>
                </c:pt>
                <c:pt idx="23">
                  <c:v>109.73018109449663</c:v>
                </c:pt>
                <c:pt idx="24">
                  <c:v>116.27311706342221</c:v>
                </c:pt>
                <c:pt idx="25">
                  <c:v>123</c:v>
                </c:pt>
                <c:pt idx="26">
                  <c:v>129.91600135739236</c:v>
                </c:pt>
                <c:pt idx="27">
                  <c:v>137.02643797809958</c:v>
                </c:pt>
                <c:pt idx="28">
                  <c:v>144.3367761814103</c:v>
                </c:pt>
                <c:pt idx="29">
                  <c:v>151.85263596576607</c:v>
                </c:pt>
                <c:pt idx="30">
                  <c:v>159.57979532927061</c:v>
                </c:pt>
                <c:pt idx="31">
                  <c:v>167.52419471166445</c:v>
                </c:pt>
                <c:pt idx="32">
                  <c:v>175.69194156118158</c:v>
                </c:pt>
                <c:pt idx="33">
                  <c:v>184.08931502979652</c:v>
                </c:pt>
                <c:pt idx="34">
                  <c:v>192.72277080047445</c:v>
                </c:pt>
                <c:pt idx="35">
                  <c:v>201.59894605013199</c:v>
                </c:pt>
                <c:pt idx="36">
                  <c:v>210.72466455212725</c:v>
                </c:pt>
                <c:pt idx="37">
                  <c:v>220.10694192219978</c:v>
                </c:pt>
                <c:pt idx="38">
                  <c:v>229.75299101189353</c:v>
                </c:pt>
                <c:pt idx="39">
                  <c:v>239.67022745361089</c:v>
                </c:pt>
                <c:pt idx="40">
                  <c:v>249.86627536155788</c:v>
                </c:pt>
                <c:pt idx="41">
                  <c:v>260.3489731929659</c:v>
                </c:pt>
                <c:pt idx="42">
                  <c:v>271.12637977409395</c:v>
                </c:pt>
                <c:pt idx="43">
                  <c:v>282.20678049564594</c:v>
                </c:pt>
                <c:pt idx="44">
                  <c:v>293.59869368236338</c:v>
                </c:pt>
                <c:pt idx="45">
                  <c:v>305.31087714169308</c:v>
                </c:pt>
                <c:pt idx="46">
                  <c:v>317.35233489656252</c:v>
                </c:pt>
                <c:pt idx="47">
                  <c:v>329.7323241074385</c:v>
                </c:pt>
                <c:pt idx="48">
                  <c:v>342.46036218899314</c:v>
                </c:pt>
                <c:pt idx="49">
                  <c:v>355.54623412684447</c:v>
                </c:pt>
                <c:pt idx="50">
                  <c:v>369</c:v>
                </c:pt>
              </c:numCache>
            </c:numRef>
          </c:xVal>
          <c:yVal>
            <c:numRef>
              <c:f>'Bancor Pools'!$S$2:$S$52</c:f>
              <c:numCache>
                <c:formatCode>General</c:formatCode>
                <c:ptCount val="51"/>
                <c:pt idx="0">
                  <c:v>963</c:v>
                </c:pt>
                <c:pt idx="1">
                  <c:v>927.88895247737469</c:v>
                </c:pt>
                <c:pt idx="2">
                  <c:v>893.73801839566545</c:v>
                </c:pt>
                <c:pt idx="3">
                  <c:v>860.52094340233975</c:v>
                </c:pt>
                <c:pt idx="4">
                  <c:v>828.2121910715166</c:v>
                </c:pt>
                <c:pt idx="5">
                  <c:v>796.78692327222348</c:v>
                </c:pt>
                <c:pt idx="6">
                  <c:v>766.22098107348506</c:v>
                </c:pt>
                <c:pt idx="7">
                  <c:v>736.49086617156377</c:v>
                </c:pt>
                <c:pt idx="8">
                  <c:v>707.57372282507481</c:v>
                </c:pt>
                <c:pt idx="9">
                  <c:v>679.4473202840818</c:v>
                </c:pt>
                <c:pt idx="10">
                  <c:v>652.09003569967558</c:v>
                </c:pt>
                <c:pt idx="11">
                  <c:v>625.48083750088711</c:v>
                </c:pt>
                <c:pt idx="12">
                  <c:v>599.59926922616125</c:v>
                </c:pt>
                <c:pt idx="13">
                  <c:v>574.42543379696019</c:v>
                </c:pt>
                <c:pt idx="14">
                  <c:v>549.93997822140534</c:v>
                </c:pt>
                <c:pt idx="15">
                  <c:v>526.12407871619826</c:v>
                </c:pt>
                <c:pt idx="16">
                  <c:v>502.9594262353844</c:v>
                </c:pt>
                <c:pt idx="17">
                  <c:v>480.42821239483487</c:v>
                </c:pt>
                <c:pt idx="18">
                  <c:v>458.51311578162017</c:v>
                </c:pt>
                <c:pt idx="19">
                  <c:v>437.19728863775845</c:v>
                </c:pt>
                <c:pt idx="20">
                  <c:v>416.46434390809645</c:v>
                </c:pt>
                <c:pt idx="21">
                  <c:v>396.29834264236524</c:v>
                </c:pt>
                <c:pt idx="22">
                  <c:v>376.68378174172926</c:v>
                </c:pt>
                <c:pt idx="23">
                  <c:v>357.60558204040615</c:v>
                </c:pt>
                <c:pt idx="24">
                  <c:v>339.04907671319484</c:v>
                </c:pt>
                <c:pt idx="25">
                  <c:v>321</c:v>
                </c:pt>
                <c:pt idx="26">
                  <c:v>303.44447623868734</c:v>
                </c:pt>
                <c:pt idx="27">
                  <c:v>286.36900919783261</c:v>
                </c:pt>
                <c:pt idx="28">
                  <c:v>269.76047170116976</c:v>
                </c:pt>
                <c:pt idx="29">
                  <c:v>253.60609553575841</c:v>
                </c:pt>
                <c:pt idx="30">
                  <c:v>237.89346163611174</c:v>
                </c:pt>
                <c:pt idx="31">
                  <c:v>222.61049053674253</c:v>
                </c:pt>
                <c:pt idx="32">
                  <c:v>207.74543308578188</c:v>
                </c:pt>
                <c:pt idx="33">
                  <c:v>193.28686141253741</c:v>
                </c:pt>
                <c:pt idx="34">
                  <c:v>179.2236601420409</c:v>
                </c:pt>
                <c:pt idx="35">
                  <c:v>165.54501784983779</c:v>
                </c:pt>
                <c:pt idx="36">
                  <c:v>152.24041875044355</c:v>
                </c:pt>
                <c:pt idx="37">
                  <c:v>139.29963461308051</c:v>
                </c:pt>
                <c:pt idx="38">
                  <c:v>126.71271689848015</c:v>
                </c:pt>
                <c:pt idx="39">
                  <c:v>114.46998911070267</c:v>
                </c:pt>
                <c:pt idx="40">
                  <c:v>102.56203935809913</c:v>
                </c:pt>
                <c:pt idx="41">
                  <c:v>90.979713117692256</c:v>
                </c:pt>
                <c:pt idx="42">
                  <c:v>79.71410619741755</c:v>
                </c:pt>
                <c:pt idx="43">
                  <c:v>68.756557890810086</c:v>
                </c:pt>
                <c:pt idx="44">
                  <c:v>58.098644318879224</c:v>
                </c:pt>
                <c:pt idx="45">
                  <c:v>47.732171954048226</c:v>
                </c:pt>
                <c:pt idx="46">
                  <c:v>37.649171321182564</c:v>
                </c:pt>
                <c:pt idx="47">
                  <c:v>27.841890870864688</c:v>
                </c:pt>
                <c:pt idx="48">
                  <c:v>18.302791020203131</c:v>
                </c:pt>
                <c:pt idx="49">
                  <c:v>9.0245383565973611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B-4B5E-9035-2F2C10CED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229888"/>
        <c:axId val="1671227008"/>
      </c:scatterChart>
      <c:valAx>
        <c:axId val="16712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27008"/>
        <c:crosses val="autoZero"/>
        <c:crossBetween val="midCat"/>
      </c:valAx>
      <c:valAx>
        <c:axId val="16712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Pool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'Uniswap Pools'!$J$2:$J$12</c:f>
              <c:numCache>
                <c:formatCode>General</c:formatCode>
                <c:ptCount val="11"/>
                <c:pt idx="0">
                  <c:v>0</c:v>
                </c:pt>
                <c:pt idx="1">
                  <c:v>4.3654735772004731E-3</c:v>
                </c:pt>
                <c:pt idx="2">
                  <c:v>9.4932415365303752E-3</c:v>
                </c:pt>
                <c:pt idx="3">
                  <c:v>1.551641491731906E-2</c:v>
                </c:pt>
                <c:pt idx="4">
                  <c:v>2.2591348467896968E-2</c:v>
                </c:pt>
                <c:pt idx="5">
                  <c:v>3.0901699437494747E-2</c:v>
                </c:pt>
                <c:pt idx="6">
                  <c:v>4.0663195110094176E-2</c:v>
                </c:pt>
                <c:pt idx="7">
                  <c:v>5.2129232840001198E-2</c:v>
                </c:pt>
                <c:pt idx="8">
                  <c:v>6.5597457959711947E-2</c:v>
                </c:pt>
                <c:pt idx="9">
                  <c:v>8.1417490315098096E-2</c:v>
                </c:pt>
                <c:pt idx="10">
                  <c:v>0.1</c:v>
                </c:pt>
              </c:numCache>
            </c:numRef>
          </c:xVal>
          <c:yVal>
            <c:numRef>
              <c:f>'Uniswap Pools'!$K$2:$K$12</c:f>
              <c:numCache>
                <c:formatCode>General</c:formatCode>
                <c:ptCount val="11"/>
                <c:pt idx="0">
                  <c:v>26.393202250021005</c:v>
                </c:pt>
                <c:pt idx="1">
                  <c:v>15.036582884647515</c:v>
                </c:pt>
                <c:pt idx="2">
                  <c:v>5.3682394340323896</c:v>
                </c:pt>
                <c:pt idx="3">
                  <c:v>-2.8628073301186063</c:v>
                </c:pt>
                <c:pt idx="4">
                  <c:v>-9.8702260445758796</c:v>
                </c:pt>
                <c:pt idx="5">
                  <c:v>-15.835921350012633</c:v>
                </c:pt>
                <c:pt idx="6">
                  <c:v>-20.914755929125757</c:v>
                </c:pt>
                <c:pt idx="7">
                  <c:v>-25.238570566203812</c:v>
                </c:pt>
                <c:pt idx="8">
                  <c:v>-28.919606584328083</c:v>
                </c:pt>
                <c:pt idx="9">
                  <c:v>-32.053419502794213</c:v>
                </c:pt>
                <c:pt idx="10">
                  <c:v>-34.721359549995796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132-43F3-8C68-70B7F5B5C398}"/>
            </c:ext>
          </c:extLst>
        </c:ser>
        <c:ser>
          <c:idx val="1"/>
          <c:order val="1"/>
          <c:tx>
            <c:v>Pool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'Uniswap Pools'!$J$17:$J$27</c:f>
              <c:numCache>
                <c:formatCode>General</c:formatCode>
                <c:ptCount val="11"/>
                <c:pt idx="0">
                  <c:v>0</c:v>
                </c:pt>
                <c:pt idx="1">
                  <c:v>1.6149029070665954E-2</c:v>
                </c:pt>
                <c:pt idx="2">
                  <c:v>3.3457129874332886E-2</c:v>
                </c:pt>
                <c:pt idx="3">
                  <c:v>5.2007493002606181E-2</c:v>
                </c:pt>
                <c:pt idx="4">
                  <c:v>7.1889279923901178E-2</c:v>
                </c:pt>
                <c:pt idx="5">
                  <c:v>9.3198051533946363E-2</c:v>
                </c:pt>
                <c:pt idx="6">
                  <c:v>0.11603622746483958</c:v>
                </c:pt>
                <c:pt idx="7">
                  <c:v>0.14051357836030595</c:v>
                </c:pt>
                <c:pt idx="8">
                  <c:v>0.16674775348325585</c:v>
                </c:pt>
                <c:pt idx="9">
                  <c:v>0.19486484619156327</c:v>
                </c:pt>
                <c:pt idx="10">
                  <c:v>0.22499999999999995</c:v>
                </c:pt>
              </c:numCache>
            </c:numRef>
          </c:xVal>
          <c:yVal>
            <c:numRef>
              <c:f>'Uniswap Pools'!$K$17:$K$27</c:f>
              <c:numCache>
                <c:formatCode>General</c:formatCode>
                <c:ptCount val="11"/>
                <c:pt idx="0">
                  <c:v>0</c:v>
                </c:pt>
                <c:pt idx="1">
                  <c:v>-1.5067576904218321</c:v>
                </c:pt>
                <c:pt idx="2">
                  <c:v>-2.912612325837209</c:v>
                </c:pt>
                <c:pt idx="3">
                  <c:v>-4.2243210819847015</c:v>
                </c:pt>
                <c:pt idx="4">
                  <c:v>-5.4481886267580215</c:v>
                </c:pt>
                <c:pt idx="5">
                  <c:v>-6.5900974233026801</c:v>
                </c:pt>
                <c:pt idx="6">
                  <c:v>-7.65553600380494</c:v>
                </c:pt>
                <c:pt idx="7">
                  <c:v>-8.6496253498696909</c:v>
                </c:pt>
                <c:pt idx="8">
                  <c:v>-9.5771435062833561</c:v>
                </c:pt>
                <c:pt idx="9">
                  <c:v>-10.4425485464667</c:v>
                </c:pt>
                <c:pt idx="10">
                  <c:v>-11.249999999999998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32-43F3-8C68-70B7F5B5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32048"/>
        <c:axId val="1766129168"/>
      </c:scatterChart>
      <c:valAx>
        <c:axId val="17661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29168"/>
        <c:crosses val="autoZero"/>
        <c:crossBetween val="midCat"/>
      </c:valAx>
      <c:valAx>
        <c:axId val="17661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3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380767</xdr:colOff>
      <xdr:row>4</xdr:row>
      <xdr:rowOff>152236</xdr:rowOff>
    </xdr:from>
    <xdr:to>
      <xdr:col>23</xdr:col>
      <xdr:colOff>93243</xdr:colOff>
      <xdr:row>27</xdr:row>
      <xdr:rowOff>98045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8151C-9420-4AC4-8739-2CBEE6E2B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187234</xdr:colOff>
      <xdr:row>1</xdr:row>
      <xdr:rowOff>87086</xdr:rowOff>
    </xdr:from>
    <xdr:to>
      <xdr:col>25</xdr:col>
      <xdr:colOff>500742</xdr:colOff>
      <xdr:row>28</xdr:row>
      <xdr:rowOff>185056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5028F8-7074-2A0B-521B-1A738B227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266702</xdr:colOff>
      <xdr:row>30</xdr:row>
      <xdr:rowOff>13605</xdr:rowOff>
    </xdr:from>
    <xdr:to>
      <xdr:col>24</xdr:col>
      <xdr:colOff>480062</xdr:colOff>
      <xdr:row>62</xdr:row>
      <xdr:rowOff>108855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5DCCE8-9E6C-D114-D9A3-2A5AFAD83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137885</xdr:colOff>
      <xdr:row>6</xdr:row>
      <xdr:rowOff>178261</xdr:rowOff>
    </xdr:from>
    <xdr:to>
      <xdr:col>24</xdr:col>
      <xdr:colOff>173130</xdr:colOff>
      <xdr:row>40</xdr:row>
      <xdr:rowOff>114136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62E12-6F14-D4CB-D873-FBE1503A0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3</xdr:row>
      <xdr:rowOff>64770</xdr:rowOff>
    </xdr:from>
    <xdr:to>
      <xdr:col>17</xdr:col>
      <xdr:colOff>396240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9C9CD-E822-0846-D84C-931A526A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83820</xdr:rowOff>
    </xdr:from>
    <xdr:to>
      <xdr:col>12</xdr:col>
      <xdr:colOff>579120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73094-0C5C-1DF2-AF29-E2D0015ED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807720</xdr:colOff>
      <xdr:row>5</xdr:row>
      <xdr:rowOff>38100</xdr:rowOff>
    </xdr:from>
    <xdr:to>
      <xdr:col>12</xdr:col>
      <xdr:colOff>274320</xdr:colOff>
      <xdr:row>11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AE4EC5-E323-687B-C2BB-8E04B879B690}"/>
            </a:ext>
          </a:extLst>
        </xdr:cNvPr>
        <xdr:cNvSpPr txBox="1"/>
      </xdr:nvSpPr>
      <xdr:spPr>
        <a:xfrm>
          <a:off x="5097780" y="952500"/>
          <a:ext cx="3467100" cy="113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Observation:</a:t>
          </a:r>
          <a:r>
            <a:rPr lang="en-IN" sz="1100" b="1" baseline="0"/>
            <a:t> </a:t>
          </a:r>
          <a:r>
            <a:rPr lang="en-IN" sz="1100"/>
            <a:t>It is considerably difficult to have one</a:t>
          </a:r>
          <a:r>
            <a:rPr lang="en-IN" sz="1100" baseline="0"/>
            <a:t> pool 'pick up' from where the other left off when the pool balances change accordingly. In other words, achieveing the contigiousness of the two pools becomes a rather complex affair of playing around and back tracking the numbers with P values.</a:t>
          </a:r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1</xdr:row>
      <xdr:rowOff>118110</xdr:rowOff>
    </xdr:from>
    <xdr:to>
      <xdr:col>18</xdr:col>
      <xdr:colOff>350520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AAF1B-A712-E331-9E21-9A523E662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213360</xdr:colOff>
      <xdr:row>16</xdr:row>
      <xdr:rowOff>38100</xdr:rowOff>
    </xdr:from>
    <xdr:to>
      <xdr:col>17</xdr:col>
      <xdr:colOff>541020</xdr:colOff>
      <xdr:row>29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328891-D60C-1C03-6E96-47DE1634CD8D}"/>
            </a:ext>
          </a:extLst>
        </xdr:cNvPr>
        <xdr:cNvSpPr txBox="1"/>
      </xdr:nvSpPr>
      <xdr:spPr>
        <a:xfrm>
          <a:off x="9700260" y="2964180"/>
          <a:ext cx="3375660" cy="2453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Observation: </a:t>
          </a:r>
          <a:r>
            <a:rPr lang="en-IN" sz="1100"/>
            <a:t>It is rather simpler</a:t>
          </a:r>
          <a:r>
            <a:rPr lang="en-IN" sz="1100" baseline="0"/>
            <a:t> to have one pool pick up from where the other left off because we have approached plotting them via the P values, where it becomes a matter of changing the P values to get the desired results inherently.  There is no need to hectically alter the x_0, y_0, A values to get the pools contigious.</a:t>
          </a:r>
        </a:p>
        <a:p>
          <a:endParaRPr lang="en-IN" sz="1100" baseline="0"/>
        </a:p>
        <a:p>
          <a:r>
            <a:rPr lang="en-IN" sz="1100" b="1" baseline="0"/>
            <a:t>Possible Error:</a:t>
          </a:r>
          <a:br>
            <a:rPr lang="en-IN" sz="1100" baseline="0"/>
          </a:br>
          <a:r>
            <a:rPr lang="en-IN" sz="1100" baseline="0"/>
            <a:t>The Y_amp1 and Y_amp2 numbers aren't coming out as expected. Ideally, Y_amp1 and y_amp2 at the 10th index position should be 0. But no matter what I do, it's not happening. 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0DFD-F249-4F29-9CF5-0A0A6C3324FA}">
  <dimension ref="A1:O39"/>
  <sheetViews>
    <sheetView zoomScale="85" zoomScaleNormal="85" workbookViewId="0">
      <selection activeCell="F1" sqref="F1"/>
    </sheetView>
  </sheetViews>
  <sheetFormatPr defaultColWidth="8.77734375" defaultRowHeight="14.4" x14ac:dyDescent="0.3"/>
  <cols>
    <col min="1" max="1" width="8.77734375" style="17"/>
    <col min="2" max="2" width="9.77734375" style="17" bestFit="1" customWidth="1"/>
    <col min="3" max="5" width="8.77734375" style="17"/>
    <col min="6" max="6" width="12.77734375" style="17" customWidth="1"/>
    <col min="7" max="7" width="10.5546875" style="17" bestFit="1" customWidth="1"/>
    <col min="8" max="9" width="8.77734375" style="17"/>
    <col min="10" max="10" width="8.77734375" style="18"/>
    <col min="11" max="11" width="8.77734375" style="17"/>
    <col min="12" max="12" width="10.88671875" style="17" customWidth="1"/>
    <col min="13" max="13" width="8.77734375" style="17"/>
    <col min="14" max="14" width="14.33203125" style="17" customWidth="1"/>
    <col min="15" max="16384" width="8.77734375" style="17"/>
  </cols>
  <sheetData>
    <row r="1" spans="1:15" x14ac:dyDescent="0.3">
      <c r="A1" s="17" t="s">
        <v>62</v>
      </c>
      <c r="F1" s="17" t="s">
        <v>61</v>
      </c>
      <c r="K1" s="17" t="s">
        <v>60</v>
      </c>
    </row>
    <row r="2" spans="1:15" x14ac:dyDescent="0.3">
      <c r="A2" s="14" t="s">
        <v>59</v>
      </c>
      <c r="B2" s="14" t="s">
        <v>58</v>
      </c>
      <c r="C2" s="14" t="s">
        <v>48</v>
      </c>
      <c r="D2" s="19"/>
      <c r="E2" s="17" t="s">
        <v>47</v>
      </c>
      <c r="F2" s="17" t="s">
        <v>6</v>
      </c>
      <c r="G2" s="17" t="s">
        <v>7</v>
      </c>
      <c r="H2" s="17" t="s">
        <v>50</v>
      </c>
      <c r="I2" s="17" t="s">
        <v>49</v>
      </c>
      <c r="K2" s="17" t="s">
        <v>47</v>
      </c>
      <c r="L2" s="17" t="s">
        <v>6</v>
      </c>
      <c r="M2" s="17" t="s">
        <v>7</v>
      </c>
      <c r="N2" s="17" t="s">
        <v>50</v>
      </c>
      <c r="O2" s="17" t="s">
        <v>49</v>
      </c>
    </row>
    <row r="3" spans="1:15" x14ac:dyDescent="0.3">
      <c r="A3" s="14">
        <f>0-A9</f>
        <v>350</v>
      </c>
      <c r="B3" s="14">
        <f>(A12-A9)</f>
        <v>1400</v>
      </c>
      <c r="C3" s="14">
        <v>10</v>
      </c>
      <c r="D3" s="19"/>
      <c r="E3" s="17">
        <v>0</v>
      </c>
      <c r="F3" s="17">
        <f t="shared" ref="F3:F13" si="0">$A$3+E3*(($B$3-$A$3)/$C$3)</f>
        <v>350</v>
      </c>
      <c r="G3" s="17">
        <f>$A$6*$B$6*$C$6^2/F3</f>
        <v>1284</v>
      </c>
      <c r="K3" s="17">
        <v>0</v>
      </c>
      <c r="L3" s="17">
        <f t="shared" ref="L3:L13" si="1">$A$3*($B$3/$A$3)^(K3/$C$3)</f>
        <v>350</v>
      </c>
      <c r="M3" s="17">
        <f t="shared" ref="M3:M13" si="2">$A$6*$B$6*$C$6^2/L3</f>
        <v>1284</v>
      </c>
      <c r="N3" s="18"/>
      <c r="O3" s="18"/>
    </row>
    <row r="4" spans="1:15" x14ac:dyDescent="0.3">
      <c r="E4" s="17">
        <f t="shared" ref="E4:E13" si="3">E3+1</f>
        <v>1</v>
      </c>
      <c r="F4" s="17">
        <f t="shared" si="0"/>
        <v>455</v>
      </c>
      <c r="G4" s="17">
        <f t="shared" ref="G3:G13" si="4">$A$6*$B$6*$C$6^2/F4</f>
        <v>987.69230769230774</v>
      </c>
      <c r="H4" s="17">
        <f t="shared" ref="H4:H13" si="5">F4-F3</f>
        <v>105</v>
      </c>
      <c r="I4" s="17">
        <f t="shared" ref="I4:I13" si="6">F4/F3</f>
        <v>1.3</v>
      </c>
      <c r="K4" s="17">
        <v>1</v>
      </c>
      <c r="L4" s="17">
        <f t="shared" si="1"/>
        <v>402.04442424896229</v>
      </c>
      <c r="M4" s="17">
        <f t="shared" si="2"/>
        <v>1117.7869232722232</v>
      </c>
      <c r="N4" s="17">
        <f t="shared" ref="N4:N13" si="7">L4-L3</f>
        <v>52.044424248962287</v>
      </c>
      <c r="O4" s="17">
        <f t="shared" ref="O4:O13" si="8">L4/L3</f>
        <v>1.1486983549970351</v>
      </c>
    </row>
    <row r="5" spans="1:15" x14ac:dyDescent="0.3">
      <c r="A5" s="17" t="s">
        <v>25</v>
      </c>
      <c r="B5" s="17" t="s">
        <v>26</v>
      </c>
      <c r="C5" s="17" t="s">
        <v>27</v>
      </c>
      <c r="E5" s="17">
        <f t="shared" si="3"/>
        <v>2</v>
      </c>
      <c r="F5" s="17">
        <f t="shared" si="0"/>
        <v>560</v>
      </c>
      <c r="G5" s="17">
        <f t="shared" si="4"/>
        <v>802.5</v>
      </c>
      <c r="H5" s="17">
        <f t="shared" si="5"/>
        <v>105</v>
      </c>
      <c r="I5" s="17">
        <f t="shared" si="6"/>
        <v>1.2307692307692308</v>
      </c>
      <c r="K5" s="17">
        <v>2</v>
      </c>
      <c r="L5" s="17">
        <f t="shared" si="1"/>
        <v>461.82776877051299</v>
      </c>
      <c r="M5" s="17">
        <f t="shared" si="2"/>
        <v>973.09003569967558</v>
      </c>
      <c r="N5" s="17">
        <f t="shared" si="7"/>
        <v>59.783344521550703</v>
      </c>
      <c r="O5" s="17">
        <f t="shared" si="8"/>
        <v>1.1486983549970349</v>
      </c>
    </row>
    <row r="6" spans="1:15" x14ac:dyDescent="0.3">
      <c r="A6" s="17">
        <v>350</v>
      </c>
      <c r="B6" s="17">
        <v>321</v>
      </c>
      <c r="C6" s="17">
        <v>2</v>
      </c>
      <c r="E6" s="17">
        <f t="shared" si="3"/>
        <v>3</v>
      </c>
      <c r="F6" s="17">
        <f t="shared" si="0"/>
        <v>665</v>
      </c>
      <c r="G6" s="17">
        <f t="shared" si="4"/>
        <v>675.78947368421052</v>
      </c>
      <c r="H6" s="17">
        <f t="shared" si="5"/>
        <v>105</v>
      </c>
      <c r="I6" s="17">
        <f t="shared" si="6"/>
        <v>1.1875</v>
      </c>
      <c r="K6" s="17">
        <v>3</v>
      </c>
      <c r="L6" s="17">
        <f t="shared" si="1"/>
        <v>530.50079827863931</v>
      </c>
      <c r="M6" s="17">
        <f t="shared" si="2"/>
        <v>847.12407871619814</v>
      </c>
      <c r="N6" s="17">
        <f t="shared" si="7"/>
        <v>68.673029508126319</v>
      </c>
      <c r="O6" s="17">
        <f t="shared" si="8"/>
        <v>1.1486983549970349</v>
      </c>
    </row>
    <row r="7" spans="1:15" x14ac:dyDescent="0.3">
      <c r="E7" s="17">
        <f t="shared" si="3"/>
        <v>4</v>
      </c>
      <c r="F7" s="17">
        <f t="shared" si="0"/>
        <v>770</v>
      </c>
      <c r="G7" s="17">
        <f t="shared" si="4"/>
        <v>583.63636363636363</v>
      </c>
      <c r="H7" s="17">
        <f t="shared" si="5"/>
        <v>105</v>
      </c>
      <c r="I7" s="17">
        <f t="shared" si="6"/>
        <v>1.1578947368421053</v>
      </c>
      <c r="K7" s="17">
        <v>4</v>
      </c>
      <c r="L7" s="17">
        <f t="shared" si="1"/>
        <v>609.3853943072869</v>
      </c>
      <c r="M7" s="17">
        <f t="shared" si="2"/>
        <v>737.46434390809645</v>
      </c>
      <c r="N7" s="17">
        <f t="shared" si="7"/>
        <v>78.884596028647593</v>
      </c>
      <c r="O7" s="17">
        <f t="shared" si="8"/>
        <v>1.1486983549970351</v>
      </c>
    </row>
    <row r="8" spans="1:15" x14ac:dyDescent="0.3">
      <c r="A8" s="17" t="s">
        <v>30</v>
      </c>
      <c r="B8" s="17" t="s">
        <v>31</v>
      </c>
      <c r="E8" s="17">
        <f t="shared" si="3"/>
        <v>5</v>
      </c>
      <c r="F8" s="17">
        <f t="shared" si="0"/>
        <v>875</v>
      </c>
      <c r="G8" s="17">
        <f t="shared" si="4"/>
        <v>513.6</v>
      </c>
      <c r="H8" s="17">
        <f t="shared" si="5"/>
        <v>105</v>
      </c>
      <c r="I8" s="17">
        <f t="shared" si="6"/>
        <v>1.1363636363636365</v>
      </c>
      <c r="K8" s="17">
        <v>5</v>
      </c>
      <c r="L8" s="17">
        <f t="shared" si="1"/>
        <v>700</v>
      </c>
      <c r="M8" s="17">
        <f t="shared" si="2"/>
        <v>642</v>
      </c>
      <c r="N8" s="17">
        <f t="shared" si="7"/>
        <v>90.614605692713099</v>
      </c>
      <c r="O8" s="17">
        <f t="shared" si="8"/>
        <v>1.1486983549970351</v>
      </c>
    </row>
    <row r="9" spans="1:15" x14ac:dyDescent="0.3">
      <c r="A9" s="17">
        <f>-A6*(C6-1)</f>
        <v>-350</v>
      </c>
      <c r="B9" s="17">
        <f>-B6*(C6-1)</f>
        <v>-321</v>
      </c>
      <c r="E9" s="17">
        <f t="shared" si="3"/>
        <v>6</v>
      </c>
      <c r="F9" s="17">
        <f t="shared" si="0"/>
        <v>980</v>
      </c>
      <c r="G9" s="17">
        <f t="shared" si="4"/>
        <v>458.57142857142856</v>
      </c>
      <c r="H9" s="17">
        <f t="shared" si="5"/>
        <v>105</v>
      </c>
      <c r="I9" s="17">
        <f t="shared" si="6"/>
        <v>1.1200000000000001</v>
      </c>
      <c r="K9" s="17">
        <v>6</v>
      </c>
      <c r="L9" s="17">
        <f t="shared" si="1"/>
        <v>804.08884849792457</v>
      </c>
      <c r="M9" s="17">
        <f t="shared" si="2"/>
        <v>558.89346163611162</v>
      </c>
      <c r="N9" s="17">
        <f t="shared" si="7"/>
        <v>104.08884849792457</v>
      </c>
      <c r="O9" s="17">
        <f t="shared" si="8"/>
        <v>1.1486983549970351</v>
      </c>
    </row>
    <row r="10" spans="1:15" x14ac:dyDescent="0.3">
      <c r="E10" s="17">
        <f t="shared" si="3"/>
        <v>7</v>
      </c>
      <c r="F10" s="17">
        <f t="shared" si="0"/>
        <v>1085</v>
      </c>
      <c r="G10" s="17">
        <f t="shared" si="4"/>
        <v>414.19354838709677</v>
      </c>
      <c r="H10" s="17">
        <f t="shared" si="5"/>
        <v>105</v>
      </c>
      <c r="I10" s="17">
        <f t="shared" si="6"/>
        <v>1.1071428571428572</v>
      </c>
      <c r="K10" s="17">
        <v>7</v>
      </c>
      <c r="L10" s="17">
        <f t="shared" si="1"/>
        <v>923.65553754102598</v>
      </c>
      <c r="M10" s="17">
        <f t="shared" si="2"/>
        <v>486.54501784983779</v>
      </c>
      <c r="N10" s="17">
        <f t="shared" si="7"/>
        <v>119.56668904310141</v>
      </c>
      <c r="O10" s="17">
        <f t="shared" si="8"/>
        <v>1.1486983549970349</v>
      </c>
    </row>
    <row r="11" spans="1:15" x14ac:dyDescent="0.3">
      <c r="A11" s="17" t="s">
        <v>28</v>
      </c>
      <c r="B11" s="17" t="s">
        <v>29</v>
      </c>
      <c r="E11" s="17">
        <f t="shared" si="3"/>
        <v>8</v>
      </c>
      <c r="F11" s="17">
        <f t="shared" si="0"/>
        <v>1190</v>
      </c>
      <c r="G11" s="17">
        <f t="shared" si="4"/>
        <v>377.64705882352939</v>
      </c>
      <c r="H11" s="17">
        <f t="shared" si="5"/>
        <v>105</v>
      </c>
      <c r="I11" s="17">
        <f t="shared" si="6"/>
        <v>1.096774193548387</v>
      </c>
      <c r="K11" s="17">
        <v>8</v>
      </c>
      <c r="L11" s="17">
        <f t="shared" si="1"/>
        <v>1061.0015965572786</v>
      </c>
      <c r="M11" s="17">
        <f t="shared" si="2"/>
        <v>423.56203935809907</v>
      </c>
      <c r="N11" s="17">
        <f t="shared" si="7"/>
        <v>137.34605901625264</v>
      </c>
      <c r="O11" s="17">
        <f t="shared" si="8"/>
        <v>1.1486983549970349</v>
      </c>
    </row>
    <row r="12" spans="1:15" x14ac:dyDescent="0.3">
      <c r="A12" s="17">
        <f>A6*(2*C6-1)/(C6-1)</f>
        <v>1050</v>
      </c>
      <c r="B12" s="17">
        <f>B6*(2*C6-1)/(C6-1)</f>
        <v>963</v>
      </c>
      <c r="E12" s="17">
        <f t="shared" si="3"/>
        <v>9</v>
      </c>
      <c r="F12" s="17">
        <f t="shared" si="0"/>
        <v>1295</v>
      </c>
      <c r="G12" s="17">
        <f t="shared" si="4"/>
        <v>347.02702702702703</v>
      </c>
      <c r="H12" s="17">
        <f t="shared" si="5"/>
        <v>105</v>
      </c>
      <c r="I12" s="17">
        <f t="shared" si="6"/>
        <v>1.088235294117647</v>
      </c>
      <c r="K12" s="17">
        <v>9</v>
      </c>
      <c r="L12" s="17">
        <f t="shared" si="1"/>
        <v>1218.7707886145738</v>
      </c>
      <c r="M12" s="17">
        <f t="shared" si="2"/>
        <v>368.73217195404823</v>
      </c>
      <c r="N12" s="17">
        <f t="shared" si="7"/>
        <v>157.76919205729519</v>
      </c>
      <c r="O12" s="17">
        <f t="shared" si="8"/>
        <v>1.1486983549970351</v>
      </c>
    </row>
    <row r="13" spans="1:15" x14ac:dyDescent="0.3">
      <c r="E13" s="17">
        <f t="shared" si="3"/>
        <v>10</v>
      </c>
      <c r="F13" s="17">
        <f t="shared" si="0"/>
        <v>1400</v>
      </c>
      <c r="G13" s="17">
        <f t="shared" si="4"/>
        <v>321</v>
      </c>
      <c r="H13" s="17">
        <f t="shared" si="5"/>
        <v>105</v>
      </c>
      <c r="I13" s="17">
        <f t="shared" si="6"/>
        <v>1.0810810810810811</v>
      </c>
      <c r="K13" s="17">
        <v>10</v>
      </c>
      <c r="L13" s="17">
        <f t="shared" si="1"/>
        <v>1400</v>
      </c>
      <c r="M13" s="17">
        <f t="shared" si="2"/>
        <v>321</v>
      </c>
      <c r="N13" s="17">
        <f t="shared" si="7"/>
        <v>181.2292113854262</v>
      </c>
      <c r="O13" s="17">
        <f t="shared" si="8"/>
        <v>1.1486983549970351</v>
      </c>
    </row>
    <row r="14" spans="1:15" x14ac:dyDescent="0.3">
      <c r="A14" s="17" t="s">
        <v>57</v>
      </c>
      <c r="B14" s="17" t="s">
        <v>56</v>
      </c>
      <c r="C14" s="17" t="s">
        <v>55</v>
      </c>
    </row>
    <row r="15" spans="1:15" x14ac:dyDescent="0.3">
      <c r="A15" s="17">
        <f>C6^2/(C6-1)^2 *B15</f>
        <v>3.6685714285714286</v>
      </c>
      <c r="B15" s="17">
        <f>B6/A6</f>
        <v>0.91714285714285715</v>
      </c>
      <c r="C15" s="17">
        <f>(C6-1)^2/C6^2 *B15</f>
        <v>0.22928571428571429</v>
      </c>
      <c r="E15" s="17" t="s">
        <v>47</v>
      </c>
      <c r="F15" s="17" t="s">
        <v>54</v>
      </c>
      <c r="G15" s="17" t="s">
        <v>53</v>
      </c>
      <c r="H15" s="17" t="s">
        <v>50</v>
      </c>
      <c r="I15" s="17" t="s">
        <v>49</v>
      </c>
      <c r="K15" s="17" t="s">
        <v>47</v>
      </c>
      <c r="L15" s="17" t="s">
        <v>54</v>
      </c>
      <c r="M15" s="17" t="s">
        <v>53</v>
      </c>
      <c r="N15" s="17" t="s">
        <v>50</v>
      </c>
      <c r="O15" s="17" t="s">
        <v>49</v>
      </c>
    </row>
    <row r="16" spans="1:15" x14ac:dyDescent="0.3">
      <c r="E16" s="17">
        <v>0</v>
      </c>
      <c r="F16" s="17">
        <f t="shared" ref="F16:G26" si="9">F3/$C$6</f>
        <v>175</v>
      </c>
      <c r="G16" s="17">
        <f t="shared" si="9"/>
        <v>642</v>
      </c>
      <c r="K16" s="17">
        <v>0</v>
      </c>
      <c r="L16" s="17">
        <f t="shared" ref="L16:M26" si="10">L3/$C$6</f>
        <v>175</v>
      </c>
      <c r="M16" s="17">
        <f t="shared" si="10"/>
        <v>642</v>
      </c>
    </row>
    <row r="17" spans="5:15" x14ac:dyDescent="0.3">
      <c r="E17" s="17">
        <v>1</v>
      </c>
      <c r="F17" s="17">
        <f t="shared" si="9"/>
        <v>227.5</v>
      </c>
      <c r="G17" s="17">
        <f t="shared" si="9"/>
        <v>493.84615384615387</v>
      </c>
      <c r="H17" s="17">
        <f t="shared" ref="H17:H26" si="11">F17-F16</f>
        <v>52.5</v>
      </c>
      <c r="I17" s="17">
        <f t="shared" ref="I17:I26" si="12">F17/F16</f>
        <v>1.3</v>
      </c>
      <c r="K17" s="17">
        <v>1</v>
      </c>
      <c r="L17" s="17">
        <f t="shared" si="10"/>
        <v>201.02221212448114</v>
      </c>
      <c r="M17" s="17">
        <f t="shared" si="10"/>
        <v>558.89346163611162</v>
      </c>
      <c r="N17" s="17">
        <f t="shared" ref="N17:N26" si="13">L17-L16</f>
        <v>26.022212124481143</v>
      </c>
      <c r="O17" s="17">
        <f t="shared" ref="O17:O26" si="14">L17/L16</f>
        <v>1.1486983549970351</v>
      </c>
    </row>
    <row r="18" spans="5:15" x14ac:dyDescent="0.3">
      <c r="E18" s="17">
        <v>2</v>
      </c>
      <c r="F18" s="17">
        <f t="shared" si="9"/>
        <v>280</v>
      </c>
      <c r="G18" s="17">
        <f t="shared" si="9"/>
        <v>401.25</v>
      </c>
      <c r="H18" s="17">
        <f t="shared" si="11"/>
        <v>52.5</v>
      </c>
      <c r="I18" s="17">
        <f t="shared" si="12"/>
        <v>1.2307692307692308</v>
      </c>
      <c r="K18" s="17">
        <v>2</v>
      </c>
      <c r="L18" s="17">
        <f t="shared" si="10"/>
        <v>230.91388438525649</v>
      </c>
      <c r="M18" s="17">
        <f t="shared" si="10"/>
        <v>486.54501784983779</v>
      </c>
      <c r="N18" s="17">
        <f t="shared" si="13"/>
        <v>29.891672260775351</v>
      </c>
      <c r="O18" s="17">
        <f t="shared" si="14"/>
        <v>1.1486983549970349</v>
      </c>
    </row>
    <row r="19" spans="5:15" x14ac:dyDescent="0.3">
      <c r="E19" s="17">
        <v>3</v>
      </c>
      <c r="F19" s="17">
        <f t="shared" si="9"/>
        <v>332.5</v>
      </c>
      <c r="G19" s="17">
        <f t="shared" si="9"/>
        <v>337.89473684210526</v>
      </c>
      <c r="H19" s="17">
        <f t="shared" si="11"/>
        <v>52.5</v>
      </c>
      <c r="I19" s="17">
        <f t="shared" si="12"/>
        <v>1.1875</v>
      </c>
      <c r="K19" s="17">
        <v>3</v>
      </c>
      <c r="L19" s="17">
        <f t="shared" si="10"/>
        <v>265.25039913931965</v>
      </c>
      <c r="M19" s="17">
        <f t="shared" si="10"/>
        <v>423.56203935809907</v>
      </c>
      <c r="N19" s="17">
        <f t="shared" si="13"/>
        <v>34.33651475406316</v>
      </c>
      <c r="O19" s="17">
        <f t="shared" si="14"/>
        <v>1.1486983549970349</v>
      </c>
    </row>
    <row r="20" spans="5:15" x14ac:dyDescent="0.3">
      <c r="E20" s="17">
        <v>4</v>
      </c>
      <c r="F20" s="17">
        <f t="shared" si="9"/>
        <v>385</v>
      </c>
      <c r="G20" s="17">
        <f t="shared" si="9"/>
        <v>291.81818181818181</v>
      </c>
      <c r="H20" s="17">
        <f t="shared" si="11"/>
        <v>52.5</v>
      </c>
      <c r="I20" s="17">
        <f t="shared" si="12"/>
        <v>1.1578947368421053</v>
      </c>
      <c r="K20" s="17">
        <v>4</v>
      </c>
      <c r="L20" s="17">
        <f t="shared" si="10"/>
        <v>304.69269715364345</v>
      </c>
      <c r="M20" s="17">
        <f t="shared" si="10"/>
        <v>368.73217195404823</v>
      </c>
      <c r="N20" s="17">
        <f t="shared" si="13"/>
        <v>39.442298014323796</v>
      </c>
      <c r="O20" s="17">
        <f t="shared" si="14"/>
        <v>1.1486983549970351</v>
      </c>
    </row>
    <row r="21" spans="5:15" x14ac:dyDescent="0.3">
      <c r="E21" s="17">
        <v>5</v>
      </c>
      <c r="F21" s="17">
        <f t="shared" si="9"/>
        <v>437.5</v>
      </c>
      <c r="G21" s="17">
        <f t="shared" si="9"/>
        <v>256.8</v>
      </c>
      <c r="H21" s="17">
        <f t="shared" si="11"/>
        <v>52.5</v>
      </c>
      <c r="I21" s="17">
        <f t="shared" si="12"/>
        <v>1.1363636363636365</v>
      </c>
      <c r="K21" s="17">
        <v>5</v>
      </c>
      <c r="L21" s="17">
        <f t="shared" si="10"/>
        <v>350</v>
      </c>
      <c r="M21" s="17">
        <f t="shared" si="10"/>
        <v>321</v>
      </c>
      <c r="N21" s="17">
        <f t="shared" si="13"/>
        <v>45.307302846356549</v>
      </c>
      <c r="O21" s="17">
        <f t="shared" si="14"/>
        <v>1.1486983549970351</v>
      </c>
    </row>
    <row r="22" spans="5:15" x14ac:dyDescent="0.3">
      <c r="E22" s="17">
        <v>6</v>
      </c>
      <c r="F22" s="17">
        <f t="shared" si="9"/>
        <v>490</v>
      </c>
      <c r="G22" s="17">
        <f t="shared" si="9"/>
        <v>229.28571428571428</v>
      </c>
      <c r="H22" s="17">
        <f t="shared" si="11"/>
        <v>52.5</v>
      </c>
      <c r="I22" s="17">
        <f t="shared" si="12"/>
        <v>1.1200000000000001</v>
      </c>
      <c r="K22" s="17">
        <v>6</v>
      </c>
      <c r="L22" s="17">
        <f t="shared" si="10"/>
        <v>402.04442424896229</v>
      </c>
      <c r="M22" s="17">
        <f t="shared" si="10"/>
        <v>279.44673081805581</v>
      </c>
      <c r="N22" s="17">
        <f t="shared" si="13"/>
        <v>52.044424248962287</v>
      </c>
      <c r="O22" s="17">
        <f t="shared" si="14"/>
        <v>1.1486983549970351</v>
      </c>
    </row>
    <row r="23" spans="5:15" x14ac:dyDescent="0.3">
      <c r="E23" s="17">
        <v>7</v>
      </c>
      <c r="F23" s="17">
        <f t="shared" si="9"/>
        <v>542.5</v>
      </c>
      <c r="G23" s="17">
        <f t="shared" si="9"/>
        <v>207.09677419354838</v>
      </c>
      <c r="H23" s="17">
        <f t="shared" si="11"/>
        <v>52.5</v>
      </c>
      <c r="I23" s="17">
        <f t="shared" si="12"/>
        <v>1.1071428571428572</v>
      </c>
      <c r="K23" s="17">
        <v>7</v>
      </c>
      <c r="L23" s="17">
        <f t="shared" si="10"/>
        <v>461.82776877051299</v>
      </c>
      <c r="M23" s="17">
        <f t="shared" si="10"/>
        <v>243.2725089249189</v>
      </c>
      <c r="N23" s="17">
        <f t="shared" si="13"/>
        <v>59.783344521550703</v>
      </c>
      <c r="O23" s="17">
        <f t="shared" si="14"/>
        <v>1.1486983549970349</v>
      </c>
    </row>
    <row r="24" spans="5:15" x14ac:dyDescent="0.3">
      <c r="E24" s="17">
        <v>8</v>
      </c>
      <c r="F24" s="17">
        <f t="shared" si="9"/>
        <v>595</v>
      </c>
      <c r="G24" s="17">
        <f t="shared" si="9"/>
        <v>188.8235294117647</v>
      </c>
      <c r="H24" s="17">
        <f t="shared" si="11"/>
        <v>52.5</v>
      </c>
      <c r="I24" s="17">
        <f t="shared" si="12"/>
        <v>1.096774193548387</v>
      </c>
      <c r="K24" s="17">
        <v>8</v>
      </c>
      <c r="L24" s="17">
        <f t="shared" si="10"/>
        <v>530.50079827863931</v>
      </c>
      <c r="M24" s="17">
        <f t="shared" si="10"/>
        <v>211.78101967904954</v>
      </c>
      <c r="N24" s="17">
        <f t="shared" si="13"/>
        <v>68.673029508126319</v>
      </c>
      <c r="O24" s="17">
        <f t="shared" si="14"/>
        <v>1.1486983549970349</v>
      </c>
    </row>
    <row r="25" spans="5:15" x14ac:dyDescent="0.3">
      <c r="E25" s="17">
        <v>9</v>
      </c>
      <c r="F25" s="17">
        <f t="shared" si="9"/>
        <v>647.5</v>
      </c>
      <c r="G25" s="17">
        <f t="shared" si="9"/>
        <v>173.51351351351352</v>
      </c>
      <c r="H25" s="17">
        <f t="shared" si="11"/>
        <v>52.5</v>
      </c>
      <c r="I25" s="17">
        <f t="shared" si="12"/>
        <v>1.088235294117647</v>
      </c>
      <c r="K25" s="17">
        <v>9</v>
      </c>
      <c r="L25" s="17">
        <f t="shared" si="10"/>
        <v>609.3853943072869</v>
      </c>
      <c r="M25" s="17">
        <f t="shared" si="10"/>
        <v>184.36608597702411</v>
      </c>
      <c r="N25" s="17">
        <f t="shared" si="13"/>
        <v>78.884596028647593</v>
      </c>
      <c r="O25" s="17">
        <f t="shared" si="14"/>
        <v>1.1486983549970351</v>
      </c>
    </row>
    <row r="26" spans="5:15" x14ac:dyDescent="0.3">
      <c r="E26" s="17">
        <v>10</v>
      </c>
      <c r="F26" s="17">
        <f t="shared" si="9"/>
        <v>700</v>
      </c>
      <c r="G26" s="17">
        <f t="shared" si="9"/>
        <v>160.5</v>
      </c>
      <c r="H26" s="17">
        <f t="shared" si="11"/>
        <v>52.5</v>
      </c>
      <c r="I26" s="17">
        <f t="shared" si="12"/>
        <v>1.0810810810810811</v>
      </c>
      <c r="K26" s="17">
        <v>10</v>
      </c>
      <c r="L26" s="17">
        <f t="shared" si="10"/>
        <v>700</v>
      </c>
      <c r="M26" s="17">
        <f t="shared" si="10"/>
        <v>160.5</v>
      </c>
      <c r="N26" s="17">
        <f t="shared" si="13"/>
        <v>90.614605692713099</v>
      </c>
      <c r="O26" s="17">
        <f t="shared" si="14"/>
        <v>1.1486983549970351</v>
      </c>
    </row>
    <row r="28" spans="5:15" x14ac:dyDescent="0.3">
      <c r="E28" s="17" t="s">
        <v>47</v>
      </c>
      <c r="F28" s="17" t="s">
        <v>52</v>
      </c>
      <c r="G28" s="17" t="s">
        <v>51</v>
      </c>
      <c r="H28" s="17" t="s">
        <v>50</v>
      </c>
      <c r="I28" s="17" t="s">
        <v>49</v>
      </c>
      <c r="K28" s="17" t="s">
        <v>47</v>
      </c>
      <c r="L28" s="17" t="s">
        <v>52</v>
      </c>
      <c r="M28" s="17" t="s">
        <v>51</v>
      </c>
      <c r="N28" s="17" t="s">
        <v>50</v>
      </c>
      <c r="O28" s="17" t="s">
        <v>49</v>
      </c>
    </row>
    <row r="29" spans="5:15" x14ac:dyDescent="0.3">
      <c r="E29" s="17">
        <v>0</v>
      </c>
      <c r="F29" s="17">
        <f t="shared" ref="F29:F39" si="15">F3+$A$9</f>
        <v>0</v>
      </c>
      <c r="G29" s="17">
        <f t="shared" ref="G29:G39" si="16">G3+$B$9</f>
        <v>963</v>
      </c>
      <c r="K29" s="17">
        <v>0</v>
      </c>
      <c r="L29" s="17">
        <f t="shared" ref="L29:L39" si="17">L3+$A$9</f>
        <v>0</v>
      </c>
      <c r="M29" s="17">
        <f t="shared" ref="M29:M39" si="18">M3+$B$9</f>
        <v>963</v>
      </c>
    </row>
    <row r="30" spans="5:15" x14ac:dyDescent="0.3">
      <c r="E30" s="17">
        <v>1</v>
      </c>
      <c r="F30" s="17">
        <f t="shared" si="15"/>
        <v>105</v>
      </c>
      <c r="G30" s="17">
        <f t="shared" si="16"/>
        <v>666.69230769230774</v>
      </c>
      <c r="H30" s="17">
        <f t="shared" ref="H30:H39" si="19">F30-F29</f>
        <v>105</v>
      </c>
      <c r="I30" s="17" t="e">
        <f t="shared" ref="I30:I39" si="20">F30/F29</f>
        <v>#DIV/0!</v>
      </c>
      <c r="K30" s="17">
        <v>1</v>
      </c>
      <c r="L30" s="17">
        <f t="shared" si="17"/>
        <v>52.044424248962287</v>
      </c>
      <c r="M30" s="17">
        <f t="shared" si="18"/>
        <v>796.78692327222325</v>
      </c>
      <c r="N30" s="17">
        <f t="shared" ref="N30:N39" si="21">L30-L29</f>
        <v>52.044424248962287</v>
      </c>
      <c r="O30" s="17" t="e">
        <f t="shared" ref="O30:O39" si="22">L30/L29</f>
        <v>#DIV/0!</v>
      </c>
    </row>
    <row r="31" spans="5:15" x14ac:dyDescent="0.3">
      <c r="E31" s="17">
        <v>2</v>
      </c>
      <c r="F31" s="17">
        <f t="shared" si="15"/>
        <v>210</v>
      </c>
      <c r="G31" s="17">
        <f t="shared" si="16"/>
        <v>481.5</v>
      </c>
      <c r="H31" s="17">
        <f t="shared" si="19"/>
        <v>105</v>
      </c>
      <c r="I31" s="17">
        <f t="shared" si="20"/>
        <v>2</v>
      </c>
      <c r="K31" s="17">
        <v>2</v>
      </c>
      <c r="L31" s="17">
        <f t="shared" si="17"/>
        <v>111.82776877051299</v>
      </c>
      <c r="M31" s="17">
        <f t="shared" si="18"/>
        <v>652.09003569967558</v>
      </c>
      <c r="N31" s="17">
        <f t="shared" si="21"/>
        <v>59.783344521550703</v>
      </c>
      <c r="O31" s="17">
        <f t="shared" si="22"/>
        <v>2.1486983549970335</v>
      </c>
    </row>
    <row r="32" spans="5:15" x14ac:dyDescent="0.3">
      <c r="E32" s="17">
        <v>3</v>
      </c>
      <c r="F32" s="17">
        <f t="shared" si="15"/>
        <v>315</v>
      </c>
      <c r="G32" s="17">
        <f t="shared" si="16"/>
        <v>354.78947368421052</v>
      </c>
      <c r="H32" s="17">
        <f t="shared" si="19"/>
        <v>105</v>
      </c>
      <c r="I32" s="17">
        <f t="shared" si="20"/>
        <v>1.5</v>
      </c>
      <c r="K32" s="17">
        <v>3</v>
      </c>
      <c r="L32" s="17">
        <f t="shared" si="17"/>
        <v>180.50079827863931</v>
      </c>
      <c r="M32" s="17">
        <f t="shared" si="18"/>
        <v>526.12407871619814</v>
      </c>
      <c r="N32" s="17">
        <f t="shared" si="21"/>
        <v>68.673029508126319</v>
      </c>
      <c r="O32" s="17">
        <f t="shared" si="22"/>
        <v>1.6140963936162713</v>
      </c>
    </row>
    <row r="33" spans="5:15" x14ac:dyDescent="0.3">
      <c r="E33" s="17">
        <v>4</v>
      </c>
      <c r="F33" s="17">
        <f t="shared" si="15"/>
        <v>420</v>
      </c>
      <c r="G33" s="17">
        <f t="shared" si="16"/>
        <v>262.63636363636363</v>
      </c>
      <c r="H33" s="17">
        <f t="shared" si="19"/>
        <v>105</v>
      </c>
      <c r="I33" s="17">
        <f t="shared" si="20"/>
        <v>1.3333333333333333</v>
      </c>
      <c r="K33" s="17">
        <v>4</v>
      </c>
      <c r="L33" s="17">
        <f t="shared" si="17"/>
        <v>259.3853943072869</v>
      </c>
      <c r="M33" s="17">
        <f t="shared" si="18"/>
        <v>416.46434390809645</v>
      </c>
      <c r="N33" s="17">
        <f t="shared" si="21"/>
        <v>78.884596028647593</v>
      </c>
      <c r="O33" s="17">
        <f t="shared" si="22"/>
        <v>1.4370318401964812</v>
      </c>
    </row>
    <row r="34" spans="5:15" x14ac:dyDescent="0.3">
      <c r="E34" s="17">
        <v>5</v>
      </c>
      <c r="F34" s="17">
        <f t="shared" si="15"/>
        <v>525</v>
      </c>
      <c r="G34" s="17">
        <f t="shared" si="16"/>
        <v>192.60000000000002</v>
      </c>
      <c r="H34" s="17">
        <f t="shared" si="19"/>
        <v>105</v>
      </c>
      <c r="I34" s="17">
        <f t="shared" si="20"/>
        <v>1.25</v>
      </c>
      <c r="K34" s="17">
        <v>5</v>
      </c>
      <c r="L34" s="17">
        <f t="shared" si="17"/>
        <v>350</v>
      </c>
      <c r="M34" s="17">
        <f t="shared" si="18"/>
        <v>321</v>
      </c>
      <c r="N34" s="17">
        <f t="shared" si="21"/>
        <v>90.614605692713099</v>
      </c>
      <c r="O34" s="17">
        <f t="shared" si="22"/>
        <v>1.3493435161787268</v>
      </c>
    </row>
    <row r="35" spans="5:15" x14ac:dyDescent="0.3">
      <c r="E35" s="17">
        <v>6</v>
      </c>
      <c r="F35" s="17">
        <f t="shared" si="15"/>
        <v>630</v>
      </c>
      <c r="G35" s="17">
        <f t="shared" si="16"/>
        <v>137.57142857142856</v>
      </c>
      <c r="H35" s="17">
        <f t="shared" si="19"/>
        <v>105</v>
      </c>
      <c r="I35" s="17">
        <f t="shared" si="20"/>
        <v>1.2</v>
      </c>
      <c r="K35" s="17">
        <v>6</v>
      </c>
      <c r="L35" s="17">
        <f t="shared" si="17"/>
        <v>454.08884849792457</v>
      </c>
      <c r="M35" s="17">
        <f t="shared" si="18"/>
        <v>237.89346163611162</v>
      </c>
      <c r="N35" s="17">
        <f t="shared" si="21"/>
        <v>104.08884849792457</v>
      </c>
      <c r="O35" s="17">
        <f t="shared" si="22"/>
        <v>1.2973967099940702</v>
      </c>
    </row>
    <row r="36" spans="5:15" x14ac:dyDescent="0.3">
      <c r="E36" s="17">
        <v>7</v>
      </c>
      <c r="F36" s="17">
        <f t="shared" si="15"/>
        <v>735</v>
      </c>
      <c r="G36" s="17">
        <f t="shared" si="16"/>
        <v>93.193548387096769</v>
      </c>
      <c r="H36" s="17">
        <f t="shared" si="19"/>
        <v>105</v>
      </c>
      <c r="I36" s="17">
        <f t="shared" si="20"/>
        <v>1.1666666666666667</v>
      </c>
      <c r="K36" s="17">
        <v>7</v>
      </c>
      <c r="L36" s="17">
        <f t="shared" si="17"/>
        <v>573.65553754102598</v>
      </c>
      <c r="M36" s="17">
        <f t="shared" si="18"/>
        <v>165.54501784983779</v>
      </c>
      <c r="N36" s="17">
        <f t="shared" si="21"/>
        <v>119.56668904310141</v>
      </c>
      <c r="O36" s="17">
        <f t="shared" si="22"/>
        <v>1.2633112207855681</v>
      </c>
    </row>
    <row r="37" spans="5:15" x14ac:dyDescent="0.3">
      <c r="E37" s="17">
        <v>8</v>
      </c>
      <c r="F37" s="17">
        <f t="shared" si="15"/>
        <v>840</v>
      </c>
      <c r="G37" s="17">
        <f t="shared" si="16"/>
        <v>56.647058823529392</v>
      </c>
      <c r="H37" s="17">
        <f t="shared" si="19"/>
        <v>105</v>
      </c>
      <c r="I37" s="17">
        <f t="shared" si="20"/>
        <v>1.1428571428571428</v>
      </c>
      <c r="K37" s="17">
        <v>8</v>
      </c>
      <c r="L37" s="17">
        <f t="shared" si="17"/>
        <v>711.00159655727862</v>
      </c>
      <c r="M37" s="17">
        <f t="shared" si="18"/>
        <v>102.56203935809907</v>
      </c>
      <c r="N37" s="17">
        <f t="shared" si="21"/>
        <v>137.34605901625264</v>
      </c>
      <c r="O37" s="17">
        <f t="shared" si="22"/>
        <v>1.2394225280296018</v>
      </c>
    </row>
    <row r="38" spans="5:15" x14ac:dyDescent="0.3">
      <c r="E38" s="17">
        <v>9</v>
      </c>
      <c r="F38" s="17">
        <f t="shared" si="15"/>
        <v>945</v>
      </c>
      <c r="G38" s="17">
        <f t="shared" si="16"/>
        <v>26.027027027027032</v>
      </c>
      <c r="H38" s="17">
        <f t="shared" si="19"/>
        <v>105</v>
      </c>
      <c r="I38" s="17">
        <f t="shared" si="20"/>
        <v>1.125</v>
      </c>
      <c r="K38" s="17">
        <v>9</v>
      </c>
      <c r="L38" s="17">
        <f t="shared" si="17"/>
        <v>868.7707886145738</v>
      </c>
      <c r="M38" s="17">
        <f t="shared" si="18"/>
        <v>47.732171954048226</v>
      </c>
      <c r="N38" s="17">
        <f t="shared" si="21"/>
        <v>157.76919205729519</v>
      </c>
      <c r="O38" s="17">
        <f t="shared" si="22"/>
        <v>1.2218970995581797</v>
      </c>
    </row>
    <row r="39" spans="5:15" x14ac:dyDescent="0.3">
      <c r="E39" s="17">
        <v>10</v>
      </c>
      <c r="F39" s="17">
        <f t="shared" si="15"/>
        <v>1050</v>
      </c>
      <c r="G39" s="17">
        <f t="shared" si="16"/>
        <v>0</v>
      </c>
      <c r="H39" s="17">
        <f t="shared" si="19"/>
        <v>105</v>
      </c>
      <c r="I39" s="17">
        <f t="shared" si="20"/>
        <v>1.1111111111111112</v>
      </c>
      <c r="K39" s="17">
        <v>10</v>
      </c>
      <c r="L39" s="17">
        <f t="shared" si="17"/>
        <v>1050</v>
      </c>
      <c r="M39" s="17">
        <f t="shared" si="18"/>
        <v>0</v>
      </c>
      <c r="N39" s="17">
        <f t="shared" si="21"/>
        <v>181.2292113854262</v>
      </c>
      <c r="O39" s="17">
        <f t="shared" si="22"/>
        <v>1.2086041724243881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27EA-7C61-4469-869A-247448F091B3}">
  <dimension ref="B2:O79"/>
  <sheetViews>
    <sheetView zoomScale="70" zoomScaleNormal="70" workbookViewId="0">
      <selection activeCell="H6" sqref="H6:L6"/>
    </sheetView>
  </sheetViews>
  <sheetFormatPr defaultRowHeight="14.4" x14ac:dyDescent="0.3"/>
  <cols>
    <col min="2" max="2" width="8.88671875" customWidth="1"/>
    <col min="4" max="4" width="8.88671875" customWidth="1"/>
    <col min="6" max="6" width="8.88671875" customWidth="1"/>
    <col min="7" max="7" width="12.5546875" customWidth="1"/>
    <col min="8" max="8" width="9.109375" customWidth="1"/>
    <col min="9" max="9" width="14.33203125" customWidth="1"/>
    <col min="10" max="10" width="11" customWidth="1"/>
    <col min="11" max="11" width="12.5546875" customWidth="1"/>
    <col min="12" max="12" width="12.88671875" customWidth="1"/>
    <col min="13" max="13" width="12.21875" customWidth="1"/>
    <col min="14" max="14" width="13.33203125" customWidth="1"/>
    <col min="15" max="15" width="24.109375" customWidth="1"/>
    <col min="22" max="22" width="26.88671875" customWidth="1"/>
    <col min="27" max="27" width="20.5546875" customWidth="1"/>
  </cols>
  <sheetData>
    <row r="2" spans="2:15" ht="15" thickBot="1" x14ac:dyDescent="0.35"/>
    <row r="3" spans="2:15" x14ac:dyDescent="0.3">
      <c r="B3" s="20" t="s">
        <v>18</v>
      </c>
      <c r="C3" s="21"/>
      <c r="D3" s="21"/>
      <c r="E3" s="21"/>
      <c r="F3" s="21"/>
      <c r="G3" s="22"/>
      <c r="H3" s="10"/>
      <c r="I3" s="10"/>
      <c r="J3" s="10"/>
      <c r="K3" s="10"/>
      <c r="L3" s="11"/>
    </row>
    <row r="4" spans="2:15" ht="25.8" customHeight="1" x14ac:dyDescent="0.3">
      <c r="B4" s="23" t="s">
        <v>17</v>
      </c>
      <c r="C4" s="24"/>
      <c r="D4" s="24"/>
      <c r="E4" s="24"/>
      <c r="F4" s="24"/>
      <c r="G4" s="25"/>
      <c r="H4" s="29">
        <f>((C9*B9)/(B45+2))-C45</f>
        <v>-1.6666666666666677E-2</v>
      </c>
      <c r="I4" s="30"/>
      <c r="J4" s="30"/>
      <c r="K4" s="30"/>
      <c r="L4" s="31"/>
    </row>
    <row r="5" spans="2:15" ht="31.8" customHeight="1" x14ac:dyDescent="0.3">
      <c r="B5" s="23" t="s">
        <v>16</v>
      </c>
      <c r="C5" s="24"/>
      <c r="D5" s="24"/>
      <c r="E5" s="24"/>
      <c r="F5" s="24"/>
      <c r="G5" s="25"/>
      <c r="H5" s="29">
        <f>((I9*H9)/(H21+2))-I21</f>
        <v>-0.10416666666666663</v>
      </c>
      <c r="I5" s="30"/>
      <c r="J5" s="30"/>
      <c r="K5" s="30"/>
      <c r="L5" s="31"/>
      <c r="N5" s="1" t="s">
        <v>10</v>
      </c>
    </row>
    <row r="6" spans="2:15" ht="43.2" customHeight="1" thickBot="1" x14ac:dyDescent="0.35">
      <c r="B6" s="26" t="s">
        <v>15</v>
      </c>
      <c r="C6" s="27"/>
      <c r="D6" s="27"/>
      <c r="E6" s="27"/>
      <c r="F6" s="27"/>
      <c r="G6" s="28"/>
      <c r="H6" s="32">
        <f>((M9*L9)/(L39+2))-M39</f>
        <v>-1.096813725490196</v>
      </c>
      <c r="I6" s="33"/>
      <c r="J6" s="33"/>
      <c r="K6" s="33"/>
      <c r="L6" s="34"/>
    </row>
    <row r="7" spans="2:15" ht="15" thickBot="1" x14ac:dyDescent="0.35"/>
    <row r="8" spans="2:15" x14ac:dyDescent="0.3">
      <c r="B8" s="2" t="s">
        <v>0</v>
      </c>
      <c r="C8" s="3" t="s">
        <v>1</v>
      </c>
      <c r="D8" s="3" t="s">
        <v>3</v>
      </c>
      <c r="E8" s="3" t="s">
        <v>2</v>
      </c>
      <c r="F8" s="3" t="s">
        <v>4</v>
      </c>
      <c r="G8" s="4" t="s">
        <v>5</v>
      </c>
      <c r="H8" s="2" t="s">
        <v>6</v>
      </c>
      <c r="I8" s="3" t="s">
        <v>7</v>
      </c>
      <c r="J8" s="3" t="s">
        <v>8</v>
      </c>
      <c r="K8" s="4" t="s">
        <v>9</v>
      </c>
      <c r="L8" s="2" t="s">
        <v>11</v>
      </c>
      <c r="M8" s="3" t="s">
        <v>12</v>
      </c>
      <c r="N8" s="3" t="s">
        <v>14</v>
      </c>
      <c r="O8" s="4" t="s">
        <v>13</v>
      </c>
    </row>
    <row r="9" spans="2:15" x14ac:dyDescent="0.3">
      <c r="B9" s="5">
        <v>1</v>
      </c>
      <c r="C9">
        <v>1</v>
      </c>
      <c r="G9" s="6"/>
      <c r="H9" s="5">
        <f>2.5*B9</f>
        <v>2.5</v>
      </c>
      <c r="I9">
        <f>(2.5^2)*C9*B9/H9</f>
        <v>2.5</v>
      </c>
      <c r="K9" s="6"/>
      <c r="L9" s="5">
        <f>B9+1*(2.5-1)</f>
        <v>2.5</v>
      </c>
      <c r="M9">
        <f>C9+1*(2.5-1)</f>
        <v>2.5</v>
      </c>
      <c r="O9" s="6">
        <f>-M9/L9</f>
        <v>-1</v>
      </c>
    </row>
    <row r="10" spans="2:15" x14ac:dyDescent="0.3">
      <c r="B10" s="5">
        <f>B9+0.25</f>
        <v>1.25</v>
      </c>
      <c r="C10">
        <f>B9*C9/B10</f>
        <v>0.8</v>
      </c>
      <c r="D10">
        <f>C9-C10</f>
        <v>0.19999999999999996</v>
      </c>
      <c r="E10">
        <f>B10-B9</f>
        <v>0.25</v>
      </c>
      <c r="F10">
        <f>E10/D10</f>
        <v>1.2500000000000002</v>
      </c>
      <c r="G10" s="6">
        <f>-C10/B10</f>
        <v>-0.64</v>
      </c>
      <c r="H10" s="5">
        <f>2.5*B10</f>
        <v>3.125</v>
      </c>
      <c r="I10">
        <f t="shared" ref="I10:I73" si="0">(2.5^2)*C10*B10/H10</f>
        <v>2</v>
      </c>
      <c r="J10">
        <f>(H10-H9)/(I10-I9)</f>
        <v>-1.25</v>
      </c>
      <c r="K10" s="6">
        <f>-I10/H10</f>
        <v>-0.64</v>
      </c>
      <c r="L10" s="5">
        <f t="shared" ref="L10:L73" si="1">B10+1*(2.5-1)</f>
        <v>2.75</v>
      </c>
      <c r="M10">
        <f t="shared" ref="M10:M73" si="2">C10+1*(2.5-1)</f>
        <v>2.2999999999999998</v>
      </c>
      <c r="N10">
        <f>(L10-L9)/(M10-M9)</f>
        <v>-1.2499999999999989</v>
      </c>
      <c r="O10" s="6">
        <f t="shared" ref="O10:O73" si="3">-M10/L10</f>
        <v>-0.83636363636363631</v>
      </c>
    </row>
    <row r="11" spans="2:15" x14ac:dyDescent="0.3">
      <c r="B11" s="5">
        <f t="shared" ref="B11:B74" si="4">B10+0.25</f>
        <v>1.5</v>
      </c>
      <c r="C11">
        <f t="shared" ref="C11:C13" si="5">B10*C10/B11</f>
        <v>0.66666666666666663</v>
      </c>
      <c r="D11">
        <f t="shared" ref="D11:D74" si="6">C10-C11</f>
        <v>0.13333333333333341</v>
      </c>
      <c r="E11">
        <f t="shared" ref="E11:E74" si="7">B11-B10</f>
        <v>0.25</v>
      </c>
      <c r="F11">
        <f t="shared" ref="F11:F74" si="8">E11/D11</f>
        <v>1.8749999999999989</v>
      </c>
      <c r="G11" s="6">
        <f t="shared" ref="G11:G74" si="9">-C11/B11</f>
        <v>-0.44444444444444442</v>
      </c>
      <c r="H11" s="5">
        <f t="shared" ref="H11:H73" si="10">2.5*B11</f>
        <v>3.75</v>
      </c>
      <c r="I11">
        <f t="shared" si="0"/>
        <v>1.6666666666666665</v>
      </c>
      <c r="J11">
        <f t="shared" ref="J11:J74" si="11">(H11-H10)/(I11-I10)</f>
        <v>-1.8749999999999991</v>
      </c>
      <c r="K11" s="6">
        <f t="shared" ref="K11:K74" si="12">-I11/H11</f>
        <v>-0.44444444444444442</v>
      </c>
      <c r="L11" s="5">
        <f t="shared" si="1"/>
        <v>3</v>
      </c>
      <c r="M11">
        <f t="shared" si="2"/>
        <v>2.1666666666666665</v>
      </c>
      <c r="N11">
        <f t="shared" ref="N11:N74" si="13">(L11-L10)/(M11-M10)</f>
        <v>-1.8750000000000004</v>
      </c>
      <c r="O11" s="6">
        <f t="shared" si="3"/>
        <v>-0.72222222222222221</v>
      </c>
    </row>
    <row r="12" spans="2:15" x14ac:dyDescent="0.3">
      <c r="B12" s="5">
        <f t="shared" si="4"/>
        <v>1.75</v>
      </c>
      <c r="C12">
        <f t="shared" si="5"/>
        <v>0.5714285714285714</v>
      </c>
      <c r="D12">
        <f t="shared" si="6"/>
        <v>9.5238095238095233E-2</v>
      </c>
      <c r="E12">
        <f t="shared" si="7"/>
        <v>0.25</v>
      </c>
      <c r="F12">
        <f t="shared" si="8"/>
        <v>2.625</v>
      </c>
      <c r="G12" s="6">
        <f t="shared" si="9"/>
        <v>-0.32653061224489793</v>
      </c>
      <c r="H12" s="5">
        <f t="shared" si="10"/>
        <v>4.375</v>
      </c>
      <c r="I12">
        <f t="shared" si="0"/>
        <v>1.4285714285714286</v>
      </c>
      <c r="J12">
        <f t="shared" si="11"/>
        <v>-2.6250000000000018</v>
      </c>
      <c r="K12" s="6">
        <f t="shared" si="12"/>
        <v>-0.32653061224489799</v>
      </c>
      <c r="L12" s="5">
        <f t="shared" si="1"/>
        <v>3.25</v>
      </c>
      <c r="M12">
        <f t="shared" si="2"/>
        <v>2.0714285714285712</v>
      </c>
      <c r="N12">
        <f t="shared" si="13"/>
        <v>-2.6249999999999969</v>
      </c>
      <c r="O12" s="6">
        <f t="shared" si="3"/>
        <v>-0.63736263736263732</v>
      </c>
    </row>
    <row r="13" spans="2:15" x14ac:dyDescent="0.3">
      <c r="B13" s="5">
        <f t="shared" si="4"/>
        <v>2</v>
      </c>
      <c r="C13">
        <f t="shared" si="5"/>
        <v>0.5</v>
      </c>
      <c r="D13">
        <f t="shared" si="6"/>
        <v>7.1428571428571397E-2</v>
      </c>
      <c r="E13">
        <f t="shared" si="7"/>
        <v>0.25</v>
      </c>
      <c r="F13">
        <f t="shared" si="8"/>
        <v>3.5000000000000018</v>
      </c>
      <c r="G13" s="6">
        <f t="shared" si="9"/>
        <v>-0.25</v>
      </c>
      <c r="H13" s="5">
        <f t="shared" si="10"/>
        <v>5</v>
      </c>
      <c r="I13">
        <f t="shared" si="0"/>
        <v>1.25</v>
      </c>
      <c r="J13">
        <f t="shared" si="11"/>
        <v>-3.4999999999999996</v>
      </c>
      <c r="K13" s="6">
        <f t="shared" si="12"/>
        <v>-0.25</v>
      </c>
      <c r="L13" s="5">
        <f t="shared" si="1"/>
        <v>3.5</v>
      </c>
      <c r="M13">
        <f t="shared" si="2"/>
        <v>2</v>
      </c>
      <c r="N13">
        <f t="shared" si="13"/>
        <v>-3.5000000000000124</v>
      </c>
      <c r="O13" s="6">
        <f t="shared" si="3"/>
        <v>-0.5714285714285714</v>
      </c>
    </row>
    <row r="14" spans="2:15" x14ac:dyDescent="0.3">
      <c r="B14" s="5">
        <f t="shared" si="4"/>
        <v>2.25</v>
      </c>
      <c r="C14">
        <f t="shared" ref="C14:C17" si="14">B13*C13/B14</f>
        <v>0.44444444444444442</v>
      </c>
      <c r="D14">
        <f t="shared" si="6"/>
        <v>5.555555555555558E-2</v>
      </c>
      <c r="E14">
        <f t="shared" si="7"/>
        <v>0.25</v>
      </c>
      <c r="F14">
        <f t="shared" si="8"/>
        <v>4.4999999999999982</v>
      </c>
      <c r="G14" s="6">
        <f t="shared" si="9"/>
        <v>-0.19753086419753085</v>
      </c>
      <c r="H14" s="5">
        <f t="shared" si="10"/>
        <v>5.625</v>
      </c>
      <c r="I14">
        <f t="shared" si="0"/>
        <v>1.1111111111111112</v>
      </c>
      <c r="J14">
        <f t="shared" si="11"/>
        <v>-4.5000000000000018</v>
      </c>
      <c r="K14" s="6">
        <f t="shared" si="12"/>
        <v>-0.19753086419753088</v>
      </c>
      <c r="L14" s="5">
        <f t="shared" si="1"/>
        <v>3.75</v>
      </c>
      <c r="M14">
        <f t="shared" si="2"/>
        <v>1.9444444444444444</v>
      </c>
      <c r="N14">
        <f t="shared" si="13"/>
        <v>-4.4999999999999982</v>
      </c>
      <c r="O14" s="6">
        <f t="shared" si="3"/>
        <v>-0.51851851851851849</v>
      </c>
    </row>
    <row r="15" spans="2:15" x14ac:dyDescent="0.3">
      <c r="B15" s="5">
        <f t="shared" si="4"/>
        <v>2.5</v>
      </c>
      <c r="C15">
        <f t="shared" si="14"/>
        <v>0.4</v>
      </c>
      <c r="D15">
        <f t="shared" si="6"/>
        <v>4.4444444444444398E-2</v>
      </c>
      <c r="E15">
        <f t="shared" si="7"/>
        <v>0.25</v>
      </c>
      <c r="F15">
        <f t="shared" si="8"/>
        <v>5.6250000000000062</v>
      </c>
      <c r="G15" s="6">
        <f t="shared" si="9"/>
        <v>-0.16</v>
      </c>
      <c r="H15" s="5">
        <f t="shared" si="10"/>
        <v>6.25</v>
      </c>
      <c r="I15">
        <f t="shared" si="0"/>
        <v>1</v>
      </c>
      <c r="J15">
        <f t="shared" si="11"/>
        <v>-5.6249999999999973</v>
      </c>
      <c r="K15" s="6">
        <f t="shared" si="12"/>
        <v>-0.16</v>
      </c>
      <c r="L15" s="5">
        <f t="shared" si="1"/>
        <v>4</v>
      </c>
      <c r="M15">
        <f t="shared" si="2"/>
        <v>1.9</v>
      </c>
      <c r="N15">
        <f t="shared" si="13"/>
        <v>-5.624999999999992</v>
      </c>
      <c r="O15" s="6">
        <f t="shared" si="3"/>
        <v>-0.47499999999999998</v>
      </c>
    </row>
    <row r="16" spans="2:15" x14ac:dyDescent="0.3">
      <c r="B16" s="5">
        <f t="shared" si="4"/>
        <v>2.75</v>
      </c>
      <c r="C16">
        <f t="shared" si="14"/>
        <v>0.36363636363636365</v>
      </c>
      <c r="D16">
        <f t="shared" si="6"/>
        <v>3.6363636363636376E-2</v>
      </c>
      <c r="E16">
        <f t="shared" si="7"/>
        <v>0.25</v>
      </c>
      <c r="F16">
        <f t="shared" si="8"/>
        <v>6.8749999999999973</v>
      </c>
      <c r="G16" s="6">
        <f t="shared" si="9"/>
        <v>-0.13223140495867769</v>
      </c>
      <c r="H16" s="5">
        <f t="shared" si="10"/>
        <v>6.875</v>
      </c>
      <c r="I16">
        <f t="shared" si="0"/>
        <v>0.90909090909090917</v>
      </c>
      <c r="J16">
        <f t="shared" si="11"/>
        <v>-6.8750000000000062</v>
      </c>
      <c r="K16" s="6">
        <f t="shared" si="12"/>
        <v>-0.13223140495867769</v>
      </c>
      <c r="L16" s="5">
        <f t="shared" si="1"/>
        <v>4.25</v>
      </c>
      <c r="M16">
        <f t="shared" si="2"/>
        <v>1.8636363636363638</v>
      </c>
      <c r="N16">
        <f t="shared" si="13"/>
        <v>-6.87500000000004</v>
      </c>
      <c r="O16" s="6">
        <f t="shared" si="3"/>
        <v>-0.43850267379679148</v>
      </c>
    </row>
    <row r="17" spans="2:15" x14ac:dyDescent="0.3">
      <c r="B17" s="5">
        <f t="shared" si="4"/>
        <v>3</v>
      </c>
      <c r="C17">
        <f t="shared" si="14"/>
        <v>0.33333333333333331</v>
      </c>
      <c r="D17">
        <f t="shared" si="6"/>
        <v>3.0303030303030332E-2</v>
      </c>
      <c r="E17">
        <f t="shared" si="7"/>
        <v>0.25</v>
      </c>
      <c r="F17">
        <f t="shared" si="8"/>
        <v>8.2499999999999929</v>
      </c>
      <c r="G17" s="6">
        <f t="shared" si="9"/>
        <v>-0.1111111111111111</v>
      </c>
      <c r="H17" s="5">
        <f t="shared" si="10"/>
        <v>7.5</v>
      </c>
      <c r="I17">
        <f t="shared" si="0"/>
        <v>0.83333333333333326</v>
      </c>
      <c r="J17">
        <f t="shared" si="11"/>
        <v>-8.249999999999984</v>
      </c>
      <c r="K17" s="6">
        <f t="shared" si="12"/>
        <v>-0.1111111111111111</v>
      </c>
      <c r="L17" s="5">
        <f t="shared" si="1"/>
        <v>4.5</v>
      </c>
      <c r="M17">
        <f t="shared" si="2"/>
        <v>1.8333333333333333</v>
      </c>
      <c r="N17">
        <f t="shared" si="13"/>
        <v>-8.2499999999999467</v>
      </c>
      <c r="O17" s="6">
        <f t="shared" si="3"/>
        <v>-0.40740740740740738</v>
      </c>
    </row>
    <row r="18" spans="2:15" x14ac:dyDescent="0.3">
      <c r="B18" s="5">
        <f t="shared" si="4"/>
        <v>3.25</v>
      </c>
      <c r="C18">
        <f t="shared" ref="C18:C74" si="15">B17*C17/B18</f>
        <v>0.30769230769230771</v>
      </c>
      <c r="D18">
        <f t="shared" si="6"/>
        <v>2.5641025641025605E-2</v>
      </c>
      <c r="E18">
        <f t="shared" si="7"/>
        <v>0.25</v>
      </c>
      <c r="F18">
        <f t="shared" si="8"/>
        <v>9.7500000000000142</v>
      </c>
      <c r="G18" s="6">
        <f t="shared" si="9"/>
        <v>-9.4674556213017763E-2</v>
      </c>
      <c r="H18" s="5">
        <f t="shared" si="10"/>
        <v>8.125</v>
      </c>
      <c r="I18">
        <f>(2.5^2)*C18*B18/H18</f>
        <v>0.76923076923076927</v>
      </c>
      <c r="J18">
        <f t="shared" si="11"/>
        <v>-9.7500000000000178</v>
      </c>
      <c r="K18" s="6">
        <f t="shared" si="12"/>
        <v>-9.4674556213017763E-2</v>
      </c>
      <c r="L18" s="5">
        <f t="shared" si="1"/>
        <v>4.75</v>
      </c>
      <c r="M18">
        <f t="shared" si="2"/>
        <v>1.8076923076923077</v>
      </c>
      <c r="N18">
        <f t="shared" si="13"/>
        <v>-9.7500000000000355</v>
      </c>
      <c r="O18" s="6">
        <f t="shared" si="3"/>
        <v>-0.38056680161943318</v>
      </c>
    </row>
    <row r="19" spans="2:15" x14ac:dyDescent="0.3">
      <c r="B19" s="5">
        <f t="shared" si="4"/>
        <v>3.5</v>
      </c>
      <c r="C19">
        <f t="shared" si="15"/>
        <v>0.2857142857142857</v>
      </c>
      <c r="D19">
        <f t="shared" si="6"/>
        <v>2.1978021978022011E-2</v>
      </c>
      <c r="E19">
        <f t="shared" si="7"/>
        <v>0.25</v>
      </c>
      <c r="F19">
        <f t="shared" si="8"/>
        <v>11.374999999999982</v>
      </c>
      <c r="G19" s="6">
        <f t="shared" si="9"/>
        <v>-8.1632653061224483E-2</v>
      </c>
      <c r="H19" s="5">
        <f t="shared" si="10"/>
        <v>8.75</v>
      </c>
      <c r="I19">
        <f t="shared" si="0"/>
        <v>0.7142857142857143</v>
      </c>
      <c r="J19">
        <f t="shared" si="11"/>
        <v>-11.374999999999995</v>
      </c>
      <c r="K19" s="6">
        <f t="shared" si="12"/>
        <v>-8.1632653061224497E-2</v>
      </c>
      <c r="L19" s="5">
        <f t="shared" si="1"/>
        <v>5</v>
      </c>
      <c r="M19">
        <f t="shared" si="2"/>
        <v>1.7857142857142856</v>
      </c>
      <c r="N19">
        <f t="shared" si="13"/>
        <v>-11.374999999999925</v>
      </c>
      <c r="O19" s="6">
        <f t="shared" si="3"/>
        <v>-0.3571428571428571</v>
      </c>
    </row>
    <row r="20" spans="2:15" x14ac:dyDescent="0.3">
      <c r="B20" s="5">
        <f t="shared" si="4"/>
        <v>3.75</v>
      </c>
      <c r="C20">
        <f t="shared" si="15"/>
        <v>0.26666666666666666</v>
      </c>
      <c r="D20">
        <f t="shared" si="6"/>
        <v>1.9047619047619035E-2</v>
      </c>
      <c r="E20">
        <f t="shared" si="7"/>
        <v>0.25</v>
      </c>
      <c r="F20">
        <f t="shared" si="8"/>
        <v>13.125000000000009</v>
      </c>
      <c r="G20" s="6">
        <f t="shared" si="9"/>
        <v>-7.1111111111111111E-2</v>
      </c>
      <c r="H20" s="5">
        <f t="shared" si="10"/>
        <v>9.375</v>
      </c>
      <c r="I20">
        <f t="shared" si="0"/>
        <v>0.66666666666666663</v>
      </c>
      <c r="J20">
        <f t="shared" si="11"/>
        <v>-13.124999999999986</v>
      </c>
      <c r="K20" s="6">
        <f t="shared" si="12"/>
        <v>-7.1111111111111111E-2</v>
      </c>
      <c r="L20" s="5">
        <f t="shared" si="1"/>
        <v>5.25</v>
      </c>
      <c r="M20">
        <f t="shared" si="2"/>
        <v>1.7666666666666666</v>
      </c>
      <c r="N20">
        <f t="shared" si="13"/>
        <v>-13.125000000000046</v>
      </c>
      <c r="O20" s="6">
        <f t="shared" si="3"/>
        <v>-0.33650793650793648</v>
      </c>
    </row>
    <row r="21" spans="2:15" x14ac:dyDescent="0.3">
      <c r="B21" s="5">
        <f t="shared" si="4"/>
        <v>4</v>
      </c>
      <c r="C21">
        <f t="shared" si="15"/>
        <v>0.25</v>
      </c>
      <c r="D21">
        <f t="shared" si="6"/>
        <v>1.6666666666666663E-2</v>
      </c>
      <c r="E21">
        <f t="shared" si="7"/>
        <v>0.25</v>
      </c>
      <c r="F21">
        <f t="shared" si="8"/>
        <v>15.000000000000004</v>
      </c>
      <c r="G21" s="6">
        <f t="shared" si="9"/>
        <v>-6.25E-2</v>
      </c>
      <c r="H21" s="5">
        <f t="shared" si="10"/>
        <v>10</v>
      </c>
      <c r="I21">
        <f t="shared" si="0"/>
        <v>0.625</v>
      </c>
      <c r="J21">
        <f t="shared" si="11"/>
        <v>-15.000000000000014</v>
      </c>
      <c r="K21" s="6">
        <f t="shared" si="12"/>
        <v>-6.25E-2</v>
      </c>
      <c r="L21" s="5">
        <f t="shared" si="1"/>
        <v>5.5</v>
      </c>
      <c r="M21">
        <f t="shared" si="2"/>
        <v>1.75</v>
      </c>
      <c r="N21">
        <f t="shared" si="13"/>
        <v>-15.000000000000053</v>
      </c>
      <c r="O21" s="6">
        <f t="shared" si="3"/>
        <v>-0.31818181818181818</v>
      </c>
    </row>
    <row r="22" spans="2:15" x14ac:dyDescent="0.3">
      <c r="B22" s="5">
        <f t="shared" si="4"/>
        <v>4.25</v>
      </c>
      <c r="C22">
        <f t="shared" si="15"/>
        <v>0.23529411764705882</v>
      </c>
      <c r="D22">
        <f t="shared" si="6"/>
        <v>1.470588235294118E-2</v>
      </c>
      <c r="E22">
        <f t="shared" si="7"/>
        <v>0.25</v>
      </c>
      <c r="F22">
        <f t="shared" si="8"/>
        <v>16.999999999999996</v>
      </c>
      <c r="G22" s="6">
        <f t="shared" si="9"/>
        <v>-5.536332179930796E-2</v>
      </c>
      <c r="H22" s="5">
        <f t="shared" si="10"/>
        <v>10.625</v>
      </c>
      <c r="I22">
        <f t="shared" si="0"/>
        <v>0.58823529411764697</v>
      </c>
      <c r="J22">
        <f t="shared" si="11"/>
        <v>-16.999999999999957</v>
      </c>
      <c r="K22" s="6">
        <f t="shared" si="12"/>
        <v>-5.5363321799307953E-2</v>
      </c>
      <c r="L22" s="5">
        <f t="shared" si="1"/>
        <v>5.75</v>
      </c>
      <c r="M22">
        <f t="shared" si="2"/>
        <v>1.7352941176470589</v>
      </c>
      <c r="N22">
        <f t="shared" si="13"/>
        <v>-17.00000000000006</v>
      </c>
      <c r="O22" s="6">
        <f t="shared" si="3"/>
        <v>-0.3017902813299233</v>
      </c>
    </row>
    <row r="23" spans="2:15" x14ac:dyDescent="0.3">
      <c r="B23" s="5">
        <f t="shared" si="4"/>
        <v>4.5</v>
      </c>
      <c r="C23">
        <f t="shared" si="15"/>
        <v>0.22222222222222221</v>
      </c>
      <c r="D23">
        <f t="shared" si="6"/>
        <v>1.307189542483661E-2</v>
      </c>
      <c r="E23">
        <f t="shared" si="7"/>
        <v>0.25</v>
      </c>
      <c r="F23">
        <f t="shared" si="8"/>
        <v>19.124999999999986</v>
      </c>
      <c r="G23" s="6">
        <f t="shared" si="9"/>
        <v>-4.9382716049382713E-2</v>
      </c>
      <c r="H23" s="5">
        <f t="shared" si="10"/>
        <v>11.25</v>
      </c>
      <c r="I23">
        <f t="shared" si="0"/>
        <v>0.55555555555555558</v>
      </c>
      <c r="J23">
        <f t="shared" si="11"/>
        <v>-19.125000000000068</v>
      </c>
      <c r="K23" s="6">
        <f t="shared" si="12"/>
        <v>-4.938271604938272E-2</v>
      </c>
      <c r="L23" s="5">
        <f t="shared" si="1"/>
        <v>6</v>
      </c>
      <c r="M23">
        <f t="shared" si="2"/>
        <v>1.7222222222222223</v>
      </c>
      <c r="N23">
        <f t="shared" si="13"/>
        <v>-19.125000000000068</v>
      </c>
      <c r="O23" s="6">
        <f t="shared" si="3"/>
        <v>-0.28703703703703703</v>
      </c>
    </row>
    <row r="24" spans="2:15" x14ac:dyDescent="0.3">
      <c r="B24" s="5">
        <f t="shared" si="4"/>
        <v>4.75</v>
      </c>
      <c r="C24">
        <f t="shared" si="15"/>
        <v>0.21052631578947367</v>
      </c>
      <c r="D24">
        <f t="shared" si="6"/>
        <v>1.1695906432748537E-2</v>
      </c>
      <c r="E24">
        <f t="shared" si="7"/>
        <v>0.25</v>
      </c>
      <c r="F24">
        <f t="shared" si="8"/>
        <v>21.375</v>
      </c>
      <c r="G24" s="6">
        <f t="shared" si="9"/>
        <v>-4.4321329639889197E-2</v>
      </c>
      <c r="H24" s="5">
        <f t="shared" si="10"/>
        <v>11.875</v>
      </c>
      <c r="I24">
        <f t="shared" si="0"/>
        <v>0.52631578947368418</v>
      </c>
      <c r="J24">
        <f t="shared" si="11"/>
        <v>-21.374999999999961</v>
      </c>
      <c r="K24" s="6">
        <f t="shared" si="12"/>
        <v>-4.4321329639889197E-2</v>
      </c>
      <c r="L24" s="5">
        <f t="shared" si="1"/>
        <v>6.25</v>
      </c>
      <c r="M24">
        <f t="shared" si="2"/>
        <v>1.7105263157894737</v>
      </c>
      <c r="N24">
        <f t="shared" si="13"/>
        <v>-21.374999999999797</v>
      </c>
      <c r="O24" s="6">
        <f t="shared" si="3"/>
        <v>-0.27368421052631581</v>
      </c>
    </row>
    <row r="25" spans="2:15" x14ac:dyDescent="0.3">
      <c r="B25" s="5">
        <f t="shared" si="4"/>
        <v>5</v>
      </c>
      <c r="C25">
        <f t="shared" si="15"/>
        <v>0.2</v>
      </c>
      <c r="D25">
        <f t="shared" si="6"/>
        <v>1.0526315789473661E-2</v>
      </c>
      <c r="E25">
        <f t="shared" si="7"/>
        <v>0.25</v>
      </c>
      <c r="F25">
        <f t="shared" si="8"/>
        <v>23.75000000000005</v>
      </c>
      <c r="G25" s="6">
        <f t="shared" si="9"/>
        <v>-0.04</v>
      </c>
      <c r="H25" s="5">
        <f t="shared" si="10"/>
        <v>12.5</v>
      </c>
      <c r="I25">
        <f t="shared" si="0"/>
        <v>0.5</v>
      </c>
      <c r="J25">
        <f t="shared" si="11"/>
        <v>-23.750000000000025</v>
      </c>
      <c r="K25" s="6">
        <f t="shared" si="12"/>
        <v>-0.04</v>
      </c>
      <c r="L25" s="5">
        <f t="shared" si="1"/>
        <v>6.5</v>
      </c>
      <c r="M25">
        <f t="shared" si="2"/>
        <v>1.7</v>
      </c>
      <c r="N25">
        <f t="shared" si="13"/>
        <v>-23.749999999999925</v>
      </c>
      <c r="O25" s="6">
        <f t="shared" si="3"/>
        <v>-0.26153846153846155</v>
      </c>
    </row>
    <row r="26" spans="2:15" x14ac:dyDescent="0.3">
      <c r="B26" s="5">
        <f t="shared" si="4"/>
        <v>5.25</v>
      </c>
      <c r="C26">
        <f t="shared" si="15"/>
        <v>0.19047619047619047</v>
      </c>
      <c r="D26">
        <f t="shared" si="6"/>
        <v>9.5238095238095455E-3</v>
      </c>
      <c r="E26">
        <f t="shared" si="7"/>
        <v>0.25</v>
      </c>
      <c r="F26">
        <f t="shared" si="8"/>
        <v>26.24999999999994</v>
      </c>
      <c r="G26" s="6">
        <f t="shared" si="9"/>
        <v>-3.6281179138321996E-2</v>
      </c>
      <c r="H26" s="5">
        <f t="shared" si="10"/>
        <v>13.125</v>
      </c>
      <c r="I26">
        <f t="shared" si="0"/>
        <v>0.47619047619047616</v>
      </c>
      <c r="J26">
        <f t="shared" si="11"/>
        <v>-26.249999999999972</v>
      </c>
      <c r="K26" s="6">
        <f t="shared" si="12"/>
        <v>-3.6281179138321996E-2</v>
      </c>
      <c r="L26" s="5">
        <f t="shared" si="1"/>
        <v>6.75</v>
      </c>
      <c r="M26">
        <f t="shared" si="2"/>
        <v>1.6904761904761905</v>
      </c>
      <c r="N26">
        <f t="shared" si="13"/>
        <v>-26.250000000000092</v>
      </c>
      <c r="O26" s="6">
        <f t="shared" si="3"/>
        <v>-0.25044091710758376</v>
      </c>
    </row>
    <row r="27" spans="2:15" x14ac:dyDescent="0.3">
      <c r="B27" s="5">
        <f t="shared" si="4"/>
        <v>5.5</v>
      </c>
      <c r="C27">
        <f t="shared" si="15"/>
        <v>0.18181818181818182</v>
      </c>
      <c r="D27">
        <f t="shared" si="6"/>
        <v>8.6580086580086424E-3</v>
      </c>
      <c r="E27">
        <f t="shared" si="7"/>
        <v>0.25</v>
      </c>
      <c r="F27">
        <f t="shared" si="8"/>
        <v>28.875000000000053</v>
      </c>
      <c r="G27" s="6">
        <f t="shared" si="9"/>
        <v>-3.3057851239669422E-2</v>
      </c>
      <c r="H27" s="5">
        <f t="shared" si="10"/>
        <v>13.75</v>
      </c>
      <c r="I27">
        <f t="shared" si="0"/>
        <v>0.45454545454545459</v>
      </c>
      <c r="J27">
        <f t="shared" si="11"/>
        <v>-28.875000000000089</v>
      </c>
      <c r="K27" s="6">
        <f t="shared" si="12"/>
        <v>-3.3057851239669422E-2</v>
      </c>
      <c r="L27" s="5">
        <f t="shared" si="1"/>
        <v>7</v>
      </c>
      <c r="M27">
        <f t="shared" si="2"/>
        <v>1.6818181818181819</v>
      </c>
      <c r="N27">
        <f t="shared" si="13"/>
        <v>-28.875000000000238</v>
      </c>
      <c r="O27" s="6">
        <f t="shared" si="3"/>
        <v>-0.24025974025974026</v>
      </c>
    </row>
    <row r="28" spans="2:15" x14ac:dyDescent="0.3">
      <c r="B28" s="5">
        <f t="shared" si="4"/>
        <v>5.75</v>
      </c>
      <c r="C28">
        <f t="shared" si="15"/>
        <v>0.17391304347826086</v>
      </c>
      <c r="D28">
        <f t="shared" si="6"/>
        <v>7.9051383399209585E-3</v>
      </c>
      <c r="E28">
        <f t="shared" si="7"/>
        <v>0.25</v>
      </c>
      <c r="F28">
        <f t="shared" si="8"/>
        <v>31.624999999999961</v>
      </c>
      <c r="G28" s="6">
        <f t="shared" si="9"/>
        <v>-3.0245746691871456E-2</v>
      </c>
      <c r="H28" s="5">
        <f t="shared" si="10"/>
        <v>14.375</v>
      </c>
      <c r="I28">
        <f t="shared" si="0"/>
        <v>0.43478260869565216</v>
      </c>
      <c r="J28">
        <f t="shared" si="11"/>
        <v>-31.624999999999915</v>
      </c>
      <c r="K28" s="6">
        <f t="shared" si="12"/>
        <v>-3.0245746691871456E-2</v>
      </c>
      <c r="L28" s="5">
        <f t="shared" si="1"/>
        <v>7.25</v>
      </c>
      <c r="M28">
        <f t="shared" si="2"/>
        <v>1.6739130434782608</v>
      </c>
      <c r="N28">
        <f t="shared" si="13"/>
        <v>-31.624999999999293</v>
      </c>
      <c r="O28" s="6">
        <f t="shared" si="3"/>
        <v>-0.23088455772113942</v>
      </c>
    </row>
    <row r="29" spans="2:15" x14ac:dyDescent="0.3">
      <c r="B29" s="5">
        <f t="shared" si="4"/>
        <v>6</v>
      </c>
      <c r="C29">
        <f t="shared" si="15"/>
        <v>0.16666666666666666</v>
      </c>
      <c r="D29">
        <f t="shared" si="6"/>
        <v>7.2463768115942073E-3</v>
      </c>
      <c r="E29">
        <f t="shared" si="7"/>
        <v>0.25</v>
      </c>
      <c r="F29">
        <f t="shared" si="8"/>
        <v>34.499999999999979</v>
      </c>
      <c r="G29" s="6">
        <f t="shared" si="9"/>
        <v>-2.7777777777777776E-2</v>
      </c>
      <c r="H29" s="5">
        <f t="shared" si="10"/>
        <v>15</v>
      </c>
      <c r="I29">
        <f t="shared" si="0"/>
        <v>0.41666666666666663</v>
      </c>
      <c r="J29">
        <f t="shared" si="11"/>
        <v>-34.49999999999995</v>
      </c>
      <c r="K29" s="6">
        <f t="shared" si="12"/>
        <v>-2.7777777777777776E-2</v>
      </c>
      <c r="L29" s="5">
        <f t="shared" si="1"/>
        <v>7.5</v>
      </c>
      <c r="M29">
        <f t="shared" si="2"/>
        <v>1.6666666666666667</v>
      </c>
      <c r="N29">
        <f t="shared" si="13"/>
        <v>-34.500000000000902</v>
      </c>
      <c r="O29" s="6">
        <f t="shared" si="3"/>
        <v>-0.22222222222222224</v>
      </c>
    </row>
    <row r="30" spans="2:15" x14ac:dyDescent="0.3">
      <c r="B30" s="5">
        <f t="shared" si="4"/>
        <v>6.25</v>
      </c>
      <c r="C30">
        <f t="shared" si="15"/>
        <v>0.16</v>
      </c>
      <c r="D30">
        <f t="shared" si="6"/>
        <v>6.6666666666666541E-3</v>
      </c>
      <c r="E30">
        <f t="shared" si="7"/>
        <v>0.25</v>
      </c>
      <c r="F30">
        <f t="shared" si="8"/>
        <v>37.500000000000071</v>
      </c>
      <c r="G30" s="6">
        <f t="shared" si="9"/>
        <v>-2.5600000000000001E-2</v>
      </c>
      <c r="H30" s="5">
        <f t="shared" si="10"/>
        <v>15.625</v>
      </c>
      <c r="I30">
        <f t="shared" si="0"/>
        <v>0.4</v>
      </c>
      <c r="J30">
        <f t="shared" si="11"/>
        <v>-37.500000000000135</v>
      </c>
      <c r="K30" s="6">
        <f t="shared" si="12"/>
        <v>-2.5600000000000001E-2</v>
      </c>
      <c r="L30" s="5">
        <f t="shared" si="1"/>
        <v>7.75</v>
      </c>
      <c r="M30">
        <f t="shared" si="2"/>
        <v>1.66</v>
      </c>
      <c r="N30">
        <f t="shared" si="13"/>
        <v>-37.499999999999133</v>
      </c>
      <c r="O30" s="6">
        <f t="shared" si="3"/>
        <v>-0.21419354838709675</v>
      </c>
    </row>
    <row r="31" spans="2:15" x14ac:dyDescent="0.3">
      <c r="B31" s="5">
        <f t="shared" si="4"/>
        <v>6.5</v>
      </c>
      <c r="C31">
        <f t="shared" si="15"/>
        <v>0.15384615384615385</v>
      </c>
      <c r="D31">
        <f t="shared" si="6"/>
        <v>6.1538461538461486E-3</v>
      </c>
      <c r="E31">
        <f t="shared" si="7"/>
        <v>0.25</v>
      </c>
      <c r="F31">
        <f t="shared" si="8"/>
        <v>40.625000000000036</v>
      </c>
      <c r="G31" s="6">
        <f t="shared" si="9"/>
        <v>-2.3668639053254441E-2</v>
      </c>
      <c r="H31" s="5">
        <f t="shared" si="10"/>
        <v>16.25</v>
      </c>
      <c r="I31">
        <f t="shared" si="0"/>
        <v>0.38461538461538464</v>
      </c>
      <c r="J31">
        <f t="shared" si="11"/>
        <v>-40.625</v>
      </c>
      <c r="K31" s="6">
        <f t="shared" si="12"/>
        <v>-2.3668639053254441E-2</v>
      </c>
      <c r="L31" s="5">
        <f t="shared" si="1"/>
        <v>8</v>
      </c>
      <c r="M31">
        <f t="shared" si="2"/>
        <v>1.6538461538461537</v>
      </c>
      <c r="N31">
        <f t="shared" si="13"/>
        <v>-40.624999999999851</v>
      </c>
      <c r="O31" s="6">
        <f t="shared" si="3"/>
        <v>-0.20673076923076922</v>
      </c>
    </row>
    <row r="32" spans="2:15" x14ac:dyDescent="0.3">
      <c r="B32" s="5">
        <f t="shared" si="4"/>
        <v>6.75</v>
      </c>
      <c r="C32">
        <f t="shared" si="15"/>
        <v>0.14814814814814814</v>
      </c>
      <c r="D32">
        <f t="shared" si="6"/>
        <v>5.6980056980057148E-3</v>
      </c>
      <c r="E32">
        <f t="shared" si="7"/>
        <v>0.25</v>
      </c>
      <c r="F32">
        <f t="shared" si="8"/>
        <v>43.874999999999872</v>
      </c>
      <c r="G32" s="6">
        <f t="shared" si="9"/>
        <v>-2.194787379972565E-2</v>
      </c>
      <c r="H32" s="5">
        <f t="shared" si="10"/>
        <v>16.875</v>
      </c>
      <c r="I32">
        <f t="shared" si="0"/>
        <v>0.37037037037037029</v>
      </c>
      <c r="J32">
        <f t="shared" si="11"/>
        <v>-43.874999999999702</v>
      </c>
      <c r="K32" s="6">
        <f t="shared" si="12"/>
        <v>-2.1947873799725647E-2</v>
      </c>
      <c r="L32" s="5">
        <f t="shared" si="1"/>
        <v>8.25</v>
      </c>
      <c r="M32">
        <f t="shared" si="2"/>
        <v>1.6481481481481481</v>
      </c>
      <c r="N32">
        <f t="shared" si="13"/>
        <v>-43.875000000000725</v>
      </c>
      <c r="O32" s="6">
        <f t="shared" si="3"/>
        <v>-0.19977553310886645</v>
      </c>
    </row>
    <row r="33" spans="2:15" x14ac:dyDescent="0.3">
      <c r="B33" s="5">
        <f t="shared" si="4"/>
        <v>7</v>
      </c>
      <c r="C33">
        <f t="shared" si="15"/>
        <v>0.14285714285714285</v>
      </c>
      <c r="D33">
        <f t="shared" si="6"/>
        <v>5.2910052910052907E-3</v>
      </c>
      <c r="E33">
        <f t="shared" si="7"/>
        <v>0.25</v>
      </c>
      <c r="F33">
        <f t="shared" si="8"/>
        <v>47.25</v>
      </c>
      <c r="G33" s="6">
        <f t="shared" si="9"/>
        <v>-2.0408163265306121E-2</v>
      </c>
      <c r="H33" s="5">
        <f t="shared" si="10"/>
        <v>17.5</v>
      </c>
      <c r="I33">
        <f t="shared" si="0"/>
        <v>0.35714285714285715</v>
      </c>
      <c r="J33">
        <f t="shared" si="11"/>
        <v>-47.250000000000298</v>
      </c>
      <c r="K33" s="6">
        <f t="shared" si="12"/>
        <v>-2.0408163265306124E-2</v>
      </c>
      <c r="L33" s="5">
        <f t="shared" si="1"/>
        <v>8.5</v>
      </c>
      <c r="M33">
        <f t="shared" si="2"/>
        <v>1.6428571428571428</v>
      </c>
      <c r="N33">
        <f t="shared" si="13"/>
        <v>-47.24999999999951</v>
      </c>
      <c r="O33" s="6">
        <f t="shared" si="3"/>
        <v>-0.19327731092436973</v>
      </c>
    </row>
    <row r="34" spans="2:15" x14ac:dyDescent="0.3">
      <c r="B34" s="5">
        <f t="shared" si="4"/>
        <v>7.25</v>
      </c>
      <c r="C34">
        <f t="shared" si="15"/>
        <v>0.13793103448275862</v>
      </c>
      <c r="D34">
        <f t="shared" si="6"/>
        <v>4.9261083743842304E-3</v>
      </c>
      <c r="E34">
        <f t="shared" si="7"/>
        <v>0.25</v>
      </c>
      <c r="F34">
        <f t="shared" si="8"/>
        <v>50.750000000000064</v>
      </c>
      <c r="G34" s="6">
        <f t="shared" si="9"/>
        <v>-1.9024970273483946E-2</v>
      </c>
      <c r="H34" s="5">
        <f t="shared" si="10"/>
        <v>18.125</v>
      </c>
      <c r="I34">
        <f t="shared" si="0"/>
        <v>0.34482758620689657</v>
      </c>
      <c r="J34">
        <f t="shared" si="11"/>
        <v>-50.750000000000064</v>
      </c>
      <c r="K34" s="6">
        <f t="shared" si="12"/>
        <v>-1.9024970273483949E-2</v>
      </c>
      <c r="L34" s="5">
        <f t="shared" si="1"/>
        <v>8.75</v>
      </c>
      <c r="M34">
        <f t="shared" si="2"/>
        <v>1.6379310344827587</v>
      </c>
      <c r="N34">
        <f t="shared" si="13"/>
        <v>-50.750000000001208</v>
      </c>
      <c r="O34" s="6">
        <f t="shared" si="3"/>
        <v>-0.18719211822660098</v>
      </c>
    </row>
    <row r="35" spans="2:15" x14ac:dyDescent="0.3">
      <c r="B35" s="5">
        <f t="shared" si="4"/>
        <v>7.5</v>
      </c>
      <c r="C35">
        <f t="shared" si="15"/>
        <v>0.13333333333333333</v>
      </c>
      <c r="D35">
        <f t="shared" si="6"/>
        <v>4.5977011494252873E-3</v>
      </c>
      <c r="E35">
        <f t="shared" si="7"/>
        <v>0.25</v>
      </c>
      <c r="F35">
        <f t="shared" si="8"/>
        <v>54.375</v>
      </c>
      <c r="G35" s="6">
        <f t="shared" si="9"/>
        <v>-1.7777777777777778E-2</v>
      </c>
      <c r="H35" s="5">
        <f t="shared" si="10"/>
        <v>18.75</v>
      </c>
      <c r="I35">
        <f t="shared" si="0"/>
        <v>0.33333333333333331</v>
      </c>
      <c r="J35">
        <f t="shared" si="11"/>
        <v>-54.374999999999801</v>
      </c>
      <c r="K35" s="6">
        <f t="shared" si="12"/>
        <v>-1.7777777777777778E-2</v>
      </c>
      <c r="L35" s="5">
        <f t="shared" si="1"/>
        <v>9</v>
      </c>
      <c r="M35">
        <f t="shared" si="2"/>
        <v>1.6333333333333333</v>
      </c>
      <c r="N35">
        <f t="shared" si="13"/>
        <v>-54.374999999999019</v>
      </c>
      <c r="O35" s="6">
        <f t="shared" si="3"/>
        <v>-0.18148148148148147</v>
      </c>
    </row>
    <row r="36" spans="2:15" x14ac:dyDescent="0.3">
      <c r="B36" s="5">
        <f t="shared" si="4"/>
        <v>7.75</v>
      </c>
      <c r="C36">
        <f t="shared" si="15"/>
        <v>0.12903225806451613</v>
      </c>
      <c r="D36">
        <f t="shared" si="6"/>
        <v>4.301075268817206E-3</v>
      </c>
      <c r="E36">
        <f t="shared" si="7"/>
        <v>0.25</v>
      </c>
      <c r="F36">
        <f t="shared" si="8"/>
        <v>58.124999999999979</v>
      </c>
      <c r="G36" s="6">
        <f t="shared" si="9"/>
        <v>-1.6649323621227886E-2</v>
      </c>
      <c r="H36" s="5">
        <f t="shared" si="10"/>
        <v>19.375</v>
      </c>
      <c r="I36">
        <f t="shared" si="0"/>
        <v>0.32258064516129031</v>
      </c>
      <c r="J36">
        <f t="shared" si="11"/>
        <v>-58.12500000000005</v>
      </c>
      <c r="K36" s="6">
        <f t="shared" si="12"/>
        <v>-1.6649323621227886E-2</v>
      </c>
      <c r="L36" s="5">
        <f t="shared" si="1"/>
        <v>9.25</v>
      </c>
      <c r="M36">
        <f t="shared" si="2"/>
        <v>1.629032258064516</v>
      </c>
      <c r="N36">
        <f t="shared" si="13"/>
        <v>-58.124999999998849</v>
      </c>
      <c r="O36" s="6">
        <f t="shared" si="3"/>
        <v>-0.17611159546643415</v>
      </c>
    </row>
    <row r="37" spans="2:15" x14ac:dyDescent="0.3">
      <c r="B37" s="5">
        <f t="shared" si="4"/>
        <v>8</v>
      </c>
      <c r="C37">
        <f t="shared" si="15"/>
        <v>0.125</v>
      </c>
      <c r="D37">
        <f t="shared" si="6"/>
        <v>4.0322580645161255E-3</v>
      </c>
      <c r="E37">
        <f t="shared" si="7"/>
        <v>0.25</v>
      </c>
      <c r="F37">
        <f t="shared" si="8"/>
        <v>62.000000000000057</v>
      </c>
      <c r="G37" s="6">
        <f t="shared" si="9"/>
        <v>-1.5625E-2</v>
      </c>
      <c r="H37" s="5">
        <f t="shared" si="10"/>
        <v>20</v>
      </c>
      <c r="I37">
        <f t="shared" si="0"/>
        <v>0.3125</v>
      </c>
      <c r="J37">
        <f t="shared" si="11"/>
        <v>-62.000000000000057</v>
      </c>
      <c r="K37" s="6">
        <f t="shared" si="12"/>
        <v>-1.5625E-2</v>
      </c>
      <c r="L37" s="5">
        <f t="shared" si="1"/>
        <v>9.5</v>
      </c>
      <c r="M37">
        <f t="shared" si="2"/>
        <v>1.625</v>
      </c>
      <c r="N37">
        <f t="shared" si="13"/>
        <v>-62.000000000001762</v>
      </c>
      <c r="O37" s="6">
        <f t="shared" si="3"/>
        <v>-0.17105263157894737</v>
      </c>
    </row>
    <row r="38" spans="2:15" x14ac:dyDescent="0.3">
      <c r="B38" s="5">
        <f t="shared" si="4"/>
        <v>8.25</v>
      </c>
      <c r="C38">
        <f t="shared" si="15"/>
        <v>0.12121212121212122</v>
      </c>
      <c r="D38">
        <f t="shared" si="6"/>
        <v>3.7878787878787845E-3</v>
      </c>
      <c r="E38">
        <f t="shared" si="7"/>
        <v>0.25</v>
      </c>
      <c r="F38">
        <f t="shared" si="8"/>
        <v>66.000000000000057</v>
      </c>
      <c r="G38" s="6">
        <f t="shared" si="9"/>
        <v>-1.4692378328741965E-2</v>
      </c>
      <c r="H38" s="5">
        <f t="shared" si="10"/>
        <v>20.625</v>
      </c>
      <c r="I38">
        <f t="shared" si="0"/>
        <v>0.30303030303030304</v>
      </c>
      <c r="J38">
        <f t="shared" si="11"/>
        <v>-66.000000000000057</v>
      </c>
      <c r="K38" s="6">
        <f t="shared" si="12"/>
        <v>-1.4692378328741965E-2</v>
      </c>
      <c r="L38" s="5">
        <f t="shared" si="1"/>
        <v>9.75</v>
      </c>
      <c r="M38">
        <f t="shared" si="2"/>
        <v>1.6212121212121211</v>
      </c>
      <c r="N38">
        <f t="shared" si="13"/>
        <v>-65.999999999998124</v>
      </c>
      <c r="O38" s="6">
        <f t="shared" si="3"/>
        <v>-0.16627816627816627</v>
      </c>
    </row>
    <row r="39" spans="2:15" x14ac:dyDescent="0.3">
      <c r="B39" s="5">
        <f t="shared" si="4"/>
        <v>8.5</v>
      </c>
      <c r="C39">
        <f t="shared" si="15"/>
        <v>0.11764705882352941</v>
      </c>
      <c r="D39">
        <f t="shared" si="6"/>
        <v>3.5650623885918054E-3</v>
      </c>
      <c r="E39">
        <f t="shared" si="7"/>
        <v>0.25</v>
      </c>
      <c r="F39">
        <f t="shared" si="8"/>
        <v>70.124999999999901</v>
      </c>
      <c r="G39" s="6">
        <f t="shared" si="9"/>
        <v>-1.384083044982699E-2</v>
      </c>
      <c r="H39" s="5">
        <f t="shared" si="10"/>
        <v>21.25</v>
      </c>
      <c r="I39">
        <f t="shared" si="0"/>
        <v>0.29411764705882348</v>
      </c>
      <c r="J39">
        <f t="shared" si="11"/>
        <v>-70.124999999999574</v>
      </c>
      <c r="K39" s="6">
        <f t="shared" si="12"/>
        <v>-1.3840830449826988E-2</v>
      </c>
      <c r="L39" s="5">
        <f t="shared" si="1"/>
        <v>10</v>
      </c>
      <c r="M39">
        <f t="shared" si="2"/>
        <v>1.6176470588235294</v>
      </c>
      <c r="N39">
        <f t="shared" si="13"/>
        <v>-70.125000000002629</v>
      </c>
      <c r="O39" s="6">
        <f t="shared" si="3"/>
        <v>-0.16176470588235295</v>
      </c>
    </row>
    <row r="40" spans="2:15" x14ac:dyDescent="0.3">
      <c r="B40" s="5">
        <f t="shared" si="4"/>
        <v>8.75</v>
      </c>
      <c r="C40">
        <f t="shared" si="15"/>
        <v>0.11428571428571428</v>
      </c>
      <c r="D40">
        <f t="shared" si="6"/>
        <v>3.361344537815128E-3</v>
      </c>
      <c r="E40">
        <f t="shared" si="7"/>
        <v>0.25</v>
      </c>
      <c r="F40">
        <f t="shared" si="8"/>
        <v>74.374999999999957</v>
      </c>
      <c r="G40" s="6">
        <f t="shared" si="9"/>
        <v>-1.3061224489795917E-2</v>
      </c>
      <c r="H40" s="5">
        <f t="shared" si="10"/>
        <v>21.875</v>
      </c>
      <c r="I40">
        <f t="shared" si="0"/>
        <v>0.2857142857142857</v>
      </c>
      <c r="J40">
        <f t="shared" si="11"/>
        <v>-74.37500000000027</v>
      </c>
      <c r="K40" s="6">
        <f t="shared" si="12"/>
        <v>-1.3061224489795917E-2</v>
      </c>
      <c r="L40" s="5">
        <f t="shared" si="1"/>
        <v>10.25</v>
      </c>
      <c r="M40">
        <f t="shared" si="2"/>
        <v>1.6142857142857143</v>
      </c>
      <c r="N40">
        <f t="shared" si="13"/>
        <v>-74.37500000000027</v>
      </c>
      <c r="O40" s="6">
        <f t="shared" si="3"/>
        <v>-0.15749128919860628</v>
      </c>
    </row>
    <row r="41" spans="2:15" x14ac:dyDescent="0.3">
      <c r="B41" s="5">
        <f t="shared" si="4"/>
        <v>9</v>
      </c>
      <c r="C41">
        <f t="shared" si="15"/>
        <v>0.1111111111111111</v>
      </c>
      <c r="D41">
        <f t="shared" si="6"/>
        <v>3.1746031746031772E-3</v>
      </c>
      <c r="E41">
        <f t="shared" si="7"/>
        <v>0.25</v>
      </c>
      <c r="F41">
        <f t="shared" si="8"/>
        <v>78.749999999999929</v>
      </c>
      <c r="G41" s="6">
        <f t="shared" si="9"/>
        <v>-1.2345679012345678E-2</v>
      </c>
      <c r="H41" s="5">
        <f t="shared" si="10"/>
        <v>22.5</v>
      </c>
      <c r="I41">
        <f t="shared" si="0"/>
        <v>0.27777777777777779</v>
      </c>
      <c r="J41">
        <f t="shared" si="11"/>
        <v>-78.750000000000284</v>
      </c>
      <c r="K41" s="6">
        <f t="shared" si="12"/>
        <v>-1.234567901234568E-2</v>
      </c>
      <c r="L41" s="5">
        <f t="shared" si="1"/>
        <v>10.5</v>
      </c>
      <c r="M41">
        <f t="shared" si="2"/>
        <v>1.6111111111111112</v>
      </c>
      <c r="N41">
        <f t="shared" si="13"/>
        <v>-78.750000000000284</v>
      </c>
      <c r="O41" s="6">
        <f t="shared" si="3"/>
        <v>-0.15343915343915343</v>
      </c>
    </row>
    <row r="42" spans="2:15" x14ac:dyDescent="0.3">
      <c r="B42" s="5">
        <f t="shared" si="4"/>
        <v>9.25</v>
      </c>
      <c r="C42">
        <f t="shared" si="15"/>
        <v>0.10810810810810811</v>
      </c>
      <c r="D42">
        <f t="shared" si="6"/>
        <v>3.0030030030029908E-3</v>
      </c>
      <c r="E42">
        <f t="shared" si="7"/>
        <v>0.25</v>
      </c>
      <c r="F42">
        <f t="shared" si="8"/>
        <v>83.250000000000341</v>
      </c>
      <c r="G42" s="6">
        <f t="shared" si="9"/>
        <v>-1.168736303871439E-2</v>
      </c>
      <c r="H42" s="5">
        <f t="shared" si="10"/>
        <v>23.125</v>
      </c>
      <c r="I42">
        <f t="shared" si="0"/>
        <v>0.27027027027027029</v>
      </c>
      <c r="J42">
        <f t="shared" si="11"/>
        <v>-83.250000000000028</v>
      </c>
      <c r="K42" s="6">
        <f t="shared" si="12"/>
        <v>-1.168736303871439E-2</v>
      </c>
      <c r="L42" s="5">
        <f t="shared" si="1"/>
        <v>10.75</v>
      </c>
      <c r="M42">
        <f t="shared" si="2"/>
        <v>1.6081081081081081</v>
      </c>
      <c r="N42">
        <f t="shared" si="13"/>
        <v>-83.249999999998792</v>
      </c>
      <c r="O42" s="6">
        <f t="shared" si="3"/>
        <v>-0.14959145191703332</v>
      </c>
    </row>
    <row r="43" spans="2:15" x14ac:dyDescent="0.3">
      <c r="B43" s="5">
        <f t="shared" si="4"/>
        <v>9.5</v>
      </c>
      <c r="C43">
        <f t="shared" si="15"/>
        <v>0.10526315789473684</v>
      </c>
      <c r="D43">
        <f t="shared" si="6"/>
        <v>2.8449502133712778E-3</v>
      </c>
      <c r="E43">
        <f t="shared" si="7"/>
        <v>0.25</v>
      </c>
      <c r="F43">
        <f t="shared" si="8"/>
        <v>87.874999999999631</v>
      </c>
      <c r="G43" s="6">
        <f t="shared" si="9"/>
        <v>-1.1080332409972299E-2</v>
      </c>
      <c r="H43" s="5">
        <f t="shared" si="10"/>
        <v>23.75</v>
      </c>
      <c r="I43">
        <f t="shared" si="0"/>
        <v>0.26315789473684209</v>
      </c>
      <c r="J43">
        <f t="shared" si="11"/>
        <v>-87.874999999999631</v>
      </c>
      <c r="K43" s="6">
        <f t="shared" si="12"/>
        <v>-1.1080332409972299E-2</v>
      </c>
      <c r="L43" s="5">
        <f t="shared" si="1"/>
        <v>11</v>
      </c>
      <c r="M43">
        <f t="shared" si="2"/>
        <v>1.6052631578947367</v>
      </c>
      <c r="N43">
        <f t="shared" si="13"/>
        <v>-87.874999999996206</v>
      </c>
      <c r="O43" s="6">
        <f t="shared" si="3"/>
        <v>-0.14593301435406697</v>
      </c>
    </row>
    <row r="44" spans="2:15" x14ac:dyDescent="0.3">
      <c r="B44" s="5">
        <f t="shared" si="4"/>
        <v>9.75</v>
      </c>
      <c r="C44">
        <f t="shared" si="15"/>
        <v>0.10256410256410256</v>
      </c>
      <c r="D44">
        <f t="shared" si="6"/>
        <v>2.6990553306342757E-3</v>
      </c>
      <c r="E44">
        <f t="shared" si="7"/>
        <v>0.25</v>
      </c>
      <c r="F44">
        <f t="shared" si="8"/>
        <v>92.625000000000085</v>
      </c>
      <c r="G44" s="6">
        <f t="shared" si="9"/>
        <v>-1.0519395134779749E-2</v>
      </c>
      <c r="H44" s="5">
        <f t="shared" si="10"/>
        <v>24.375</v>
      </c>
      <c r="I44">
        <f t="shared" si="0"/>
        <v>0.25641025641025639</v>
      </c>
      <c r="J44">
        <f t="shared" si="11"/>
        <v>-92.624999999999886</v>
      </c>
      <c r="K44" s="6">
        <f t="shared" si="12"/>
        <v>-1.0519395134779749E-2</v>
      </c>
      <c r="L44" s="5">
        <f t="shared" si="1"/>
        <v>11.25</v>
      </c>
      <c r="M44">
        <f t="shared" si="2"/>
        <v>1.6025641025641026</v>
      </c>
      <c r="N44">
        <f t="shared" si="13"/>
        <v>-92.62500000000675</v>
      </c>
      <c r="O44" s="6">
        <f t="shared" si="3"/>
        <v>-0.14245014245014245</v>
      </c>
    </row>
    <row r="45" spans="2:15" x14ac:dyDescent="0.3">
      <c r="B45" s="5">
        <f t="shared" si="4"/>
        <v>10</v>
      </c>
      <c r="C45">
        <f t="shared" si="15"/>
        <v>0.1</v>
      </c>
      <c r="D45">
        <f t="shared" si="6"/>
        <v>2.564102564102555E-3</v>
      </c>
      <c r="E45">
        <f t="shared" si="7"/>
        <v>0.25</v>
      </c>
      <c r="F45">
        <f t="shared" si="8"/>
        <v>97.500000000000341</v>
      </c>
      <c r="G45" s="6">
        <f t="shared" si="9"/>
        <v>-0.01</v>
      </c>
      <c r="H45" s="5">
        <f t="shared" si="10"/>
        <v>25</v>
      </c>
      <c r="I45">
        <f t="shared" si="0"/>
        <v>0.25</v>
      </c>
      <c r="J45">
        <f t="shared" si="11"/>
        <v>-97.500000000000341</v>
      </c>
      <c r="K45" s="6">
        <f t="shared" si="12"/>
        <v>-0.01</v>
      </c>
      <c r="L45" s="5">
        <f t="shared" si="1"/>
        <v>11.5</v>
      </c>
      <c r="M45">
        <f t="shared" si="2"/>
        <v>1.6</v>
      </c>
      <c r="N45">
        <f t="shared" si="13"/>
        <v>-97.500000000000341</v>
      </c>
      <c r="O45" s="6">
        <f t="shared" si="3"/>
        <v>-0.1391304347826087</v>
      </c>
    </row>
    <row r="46" spans="2:15" x14ac:dyDescent="0.3">
      <c r="B46" s="5">
        <f t="shared" si="4"/>
        <v>10.25</v>
      </c>
      <c r="C46">
        <f t="shared" si="15"/>
        <v>9.7560975609756101E-2</v>
      </c>
      <c r="D46">
        <f t="shared" si="6"/>
        <v>2.4390243902439046E-3</v>
      </c>
      <c r="E46">
        <f t="shared" si="7"/>
        <v>0.25</v>
      </c>
      <c r="F46">
        <f t="shared" si="8"/>
        <v>102.49999999999991</v>
      </c>
      <c r="G46" s="6">
        <f t="shared" si="9"/>
        <v>-9.5181439619274246E-3</v>
      </c>
      <c r="H46" s="5">
        <f t="shared" si="10"/>
        <v>25.625</v>
      </c>
      <c r="I46">
        <f t="shared" si="0"/>
        <v>0.24390243902439024</v>
      </c>
      <c r="J46">
        <f t="shared" si="11"/>
        <v>-102.49999999999991</v>
      </c>
      <c r="K46" s="6">
        <f t="shared" si="12"/>
        <v>-9.5181439619274246E-3</v>
      </c>
      <c r="L46" s="5">
        <f t="shared" si="1"/>
        <v>11.75</v>
      </c>
      <c r="M46">
        <f t="shared" si="2"/>
        <v>1.5975609756097562</v>
      </c>
      <c r="N46">
        <f t="shared" si="13"/>
        <v>-102.49999999999991</v>
      </c>
      <c r="O46" s="6">
        <f t="shared" si="3"/>
        <v>-0.13596263622210691</v>
      </c>
    </row>
    <row r="47" spans="2:15" x14ac:dyDescent="0.3">
      <c r="B47" s="5">
        <f t="shared" si="4"/>
        <v>10.5</v>
      </c>
      <c r="C47">
        <f t="shared" si="15"/>
        <v>9.5238095238095233E-2</v>
      </c>
      <c r="D47">
        <f t="shared" si="6"/>
        <v>2.3228803716608681E-3</v>
      </c>
      <c r="E47">
        <f t="shared" si="7"/>
        <v>0.25</v>
      </c>
      <c r="F47">
        <f t="shared" si="8"/>
        <v>107.6249999999996</v>
      </c>
      <c r="G47" s="6">
        <f t="shared" si="9"/>
        <v>-9.0702947845804991E-3</v>
      </c>
      <c r="H47" s="5">
        <f t="shared" si="10"/>
        <v>26.25</v>
      </c>
      <c r="I47">
        <f t="shared" si="0"/>
        <v>0.23809523809523808</v>
      </c>
      <c r="J47">
        <f t="shared" si="11"/>
        <v>-107.62499999999986</v>
      </c>
      <c r="K47" s="6">
        <f t="shared" si="12"/>
        <v>-9.0702947845804991E-3</v>
      </c>
      <c r="L47" s="5">
        <f t="shared" si="1"/>
        <v>12</v>
      </c>
      <c r="M47">
        <f t="shared" si="2"/>
        <v>1.5952380952380953</v>
      </c>
      <c r="N47">
        <f t="shared" si="13"/>
        <v>-107.62500000000088</v>
      </c>
      <c r="O47" s="6">
        <f t="shared" si="3"/>
        <v>-0.13293650793650794</v>
      </c>
    </row>
    <row r="48" spans="2:15" x14ac:dyDescent="0.3">
      <c r="B48" s="5">
        <f t="shared" si="4"/>
        <v>10.75</v>
      </c>
      <c r="C48">
        <f t="shared" si="15"/>
        <v>9.3023255813953487E-2</v>
      </c>
      <c r="D48">
        <f t="shared" si="6"/>
        <v>2.2148394241417457E-3</v>
      </c>
      <c r="E48">
        <f t="shared" si="7"/>
        <v>0.25</v>
      </c>
      <c r="F48">
        <f t="shared" si="8"/>
        <v>112.8750000000002</v>
      </c>
      <c r="G48" s="6">
        <f t="shared" si="9"/>
        <v>-8.6533261222282321E-3</v>
      </c>
      <c r="H48" s="5">
        <f t="shared" si="10"/>
        <v>26.875</v>
      </c>
      <c r="I48">
        <f t="shared" si="0"/>
        <v>0.23255813953488372</v>
      </c>
      <c r="J48">
        <f t="shared" si="11"/>
        <v>-112.8750000000002</v>
      </c>
      <c r="K48" s="6">
        <f t="shared" si="12"/>
        <v>-8.6533261222282321E-3</v>
      </c>
      <c r="L48" s="5">
        <f t="shared" si="1"/>
        <v>12.25</v>
      </c>
      <c r="M48">
        <f t="shared" si="2"/>
        <v>1.5930232558139534</v>
      </c>
      <c r="N48">
        <f t="shared" si="13"/>
        <v>-112.87499999999172</v>
      </c>
      <c r="O48" s="6">
        <f t="shared" si="3"/>
        <v>-0.13004271476032273</v>
      </c>
    </row>
    <row r="49" spans="2:15" x14ac:dyDescent="0.3">
      <c r="B49" s="5">
        <f t="shared" si="4"/>
        <v>11</v>
      </c>
      <c r="C49">
        <f t="shared" si="15"/>
        <v>9.0909090909090912E-2</v>
      </c>
      <c r="D49">
        <f t="shared" si="6"/>
        <v>2.1141649048625755E-3</v>
      </c>
      <c r="E49">
        <f t="shared" si="7"/>
        <v>0.25</v>
      </c>
      <c r="F49">
        <f t="shared" si="8"/>
        <v>118.25000000000021</v>
      </c>
      <c r="G49" s="6">
        <f t="shared" si="9"/>
        <v>-8.2644628099173556E-3</v>
      </c>
      <c r="H49" s="5">
        <f t="shared" si="10"/>
        <v>27.5</v>
      </c>
      <c r="I49">
        <f t="shared" si="0"/>
        <v>0.22727272727272729</v>
      </c>
      <c r="J49">
        <f t="shared" si="11"/>
        <v>-118.25000000000053</v>
      </c>
      <c r="K49" s="6">
        <f t="shared" si="12"/>
        <v>-8.2644628099173556E-3</v>
      </c>
      <c r="L49" s="5">
        <f t="shared" si="1"/>
        <v>12.5</v>
      </c>
      <c r="M49">
        <f t="shared" si="2"/>
        <v>1.5909090909090908</v>
      </c>
      <c r="N49">
        <f t="shared" si="13"/>
        <v>-118.24999999999866</v>
      </c>
      <c r="O49" s="6">
        <f t="shared" si="3"/>
        <v>-0.12727272727272726</v>
      </c>
    </row>
    <row r="50" spans="2:15" x14ac:dyDescent="0.3">
      <c r="B50" s="5">
        <f t="shared" si="4"/>
        <v>11.25</v>
      </c>
      <c r="C50">
        <f t="shared" si="15"/>
        <v>8.8888888888888892E-2</v>
      </c>
      <c r="D50">
        <f t="shared" si="6"/>
        <v>2.0202020202020193E-3</v>
      </c>
      <c r="E50">
        <f t="shared" si="7"/>
        <v>0.25</v>
      </c>
      <c r="F50">
        <f t="shared" si="8"/>
        <v>123.75000000000006</v>
      </c>
      <c r="G50" s="6">
        <f t="shared" si="9"/>
        <v>-7.9012345679012348E-3</v>
      </c>
      <c r="H50" s="5">
        <f t="shared" si="10"/>
        <v>28.125</v>
      </c>
      <c r="I50">
        <f t="shared" si="0"/>
        <v>0.22222222222222221</v>
      </c>
      <c r="J50">
        <f t="shared" si="11"/>
        <v>-123.7499999999992</v>
      </c>
      <c r="K50" s="6">
        <f t="shared" si="12"/>
        <v>-7.9012345679012348E-3</v>
      </c>
      <c r="L50" s="5">
        <f t="shared" si="1"/>
        <v>12.75</v>
      </c>
      <c r="M50">
        <f t="shared" si="2"/>
        <v>1.5888888888888888</v>
      </c>
      <c r="N50">
        <f t="shared" si="13"/>
        <v>-123.7499999999992</v>
      </c>
      <c r="O50" s="6">
        <f t="shared" si="3"/>
        <v>-0.12461873638344226</v>
      </c>
    </row>
    <row r="51" spans="2:15" x14ac:dyDescent="0.3">
      <c r="B51" s="5">
        <f t="shared" si="4"/>
        <v>11.5</v>
      </c>
      <c r="C51">
        <f t="shared" si="15"/>
        <v>8.6956521739130432E-2</v>
      </c>
      <c r="D51">
        <f t="shared" si="6"/>
        <v>1.9323671497584599E-3</v>
      </c>
      <c r="E51">
        <f t="shared" si="7"/>
        <v>0.25</v>
      </c>
      <c r="F51">
        <f t="shared" si="8"/>
        <v>129.3749999999996</v>
      </c>
      <c r="G51" s="6">
        <f t="shared" si="9"/>
        <v>-7.5614366729678641E-3</v>
      </c>
      <c r="H51" s="5">
        <f t="shared" si="10"/>
        <v>28.75</v>
      </c>
      <c r="I51">
        <f t="shared" si="0"/>
        <v>0.21739130434782608</v>
      </c>
      <c r="J51">
        <f t="shared" si="11"/>
        <v>-129.37500000000017</v>
      </c>
      <c r="K51" s="6">
        <f t="shared" si="12"/>
        <v>-7.5614366729678641E-3</v>
      </c>
      <c r="L51" s="5">
        <f t="shared" si="1"/>
        <v>13</v>
      </c>
      <c r="M51">
        <f t="shared" si="2"/>
        <v>1.5869565217391304</v>
      </c>
      <c r="N51">
        <f t="shared" si="13"/>
        <v>-129.37500000000239</v>
      </c>
      <c r="O51" s="6">
        <f t="shared" si="3"/>
        <v>-0.12207357859531773</v>
      </c>
    </row>
    <row r="52" spans="2:15" x14ac:dyDescent="0.3">
      <c r="B52" s="5">
        <f t="shared" si="4"/>
        <v>11.75</v>
      </c>
      <c r="C52">
        <f t="shared" si="15"/>
        <v>8.5106382978723402E-2</v>
      </c>
      <c r="D52">
        <f t="shared" si="6"/>
        <v>1.8501387604070302E-3</v>
      </c>
      <c r="E52">
        <f t="shared" si="7"/>
        <v>0.25</v>
      </c>
      <c r="F52">
        <f t="shared" si="8"/>
        <v>135.12500000000003</v>
      </c>
      <c r="G52" s="6">
        <f t="shared" si="9"/>
        <v>-7.2430964237211407E-3</v>
      </c>
      <c r="H52" s="5">
        <f t="shared" si="10"/>
        <v>29.375</v>
      </c>
      <c r="I52">
        <f t="shared" si="0"/>
        <v>0.21276595744680851</v>
      </c>
      <c r="J52">
        <f t="shared" si="11"/>
        <v>-135.12500000000023</v>
      </c>
      <c r="K52" s="6">
        <f t="shared" si="12"/>
        <v>-7.2430964237211407E-3</v>
      </c>
      <c r="L52" s="5">
        <f t="shared" si="1"/>
        <v>13.25</v>
      </c>
      <c r="M52">
        <f t="shared" si="2"/>
        <v>1.5851063829787233</v>
      </c>
      <c r="N52">
        <f t="shared" si="13"/>
        <v>-135.12499999999699</v>
      </c>
      <c r="O52" s="6">
        <f t="shared" si="3"/>
        <v>-0.11963067041348856</v>
      </c>
    </row>
    <row r="53" spans="2:15" x14ac:dyDescent="0.3">
      <c r="B53" s="5">
        <f t="shared" si="4"/>
        <v>12</v>
      </c>
      <c r="C53">
        <f t="shared" si="15"/>
        <v>8.3333333333333329E-2</v>
      </c>
      <c r="D53">
        <f t="shared" si="6"/>
        <v>1.7730496453900735E-3</v>
      </c>
      <c r="E53">
        <f t="shared" si="7"/>
        <v>0.25</v>
      </c>
      <c r="F53">
        <f t="shared" si="8"/>
        <v>140.9999999999998</v>
      </c>
      <c r="G53" s="6">
        <f t="shared" si="9"/>
        <v>-6.9444444444444441E-3</v>
      </c>
      <c r="H53" s="5">
        <f t="shared" si="10"/>
        <v>30</v>
      </c>
      <c r="I53">
        <f t="shared" si="0"/>
        <v>0.20833333333333331</v>
      </c>
      <c r="J53">
        <f t="shared" si="11"/>
        <v>-140.99999999999935</v>
      </c>
      <c r="K53" s="6">
        <f t="shared" si="12"/>
        <v>-6.9444444444444441E-3</v>
      </c>
      <c r="L53" s="5">
        <f t="shared" si="1"/>
        <v>13.5</v>
      </c>
      <c r="M53">
        <f t="shared" si="2"/>
        <v>1.5833333333333333</v>
      </c>
      <c r="N53">
        <f t="shared" si="13"/>
        <v>-141.00000000000199</v>
      </c>
      <c r="O53" s="6">
        <f t="shared" si="3"/>
        <v>-0.11728395061728394</v>
      </c>
    </row>
    <row r="54" spans="2:15" x14ac:dyDescent="0.3">
      <c r="B54" s="5">
        <f t="shared" si="4"/>
        <v>12.25</v>
      </c>
      <c r="C54">
        <f t="shared" si="15"/>
        <v>8.1632653061224483E-2</v>
      </c>
      <c r="D54">
        <f t="shared" si="6"/>
        <v>1.7006802721088454E-3</v>
      </c>
      <c r="E54">
        <f t="shared" si="7"/>
        <v>0.25</v>
      </c>
      <c r="F54">
        <f t="shared" si="8"/>
        <v>146.99999999999983</v>
      </c>
      <c r="G54" s="6">
        <f t="shared" si="9"/>
        <v>-6.6638900458142435E-3</v>
      </c>
      <c r="H54" s="5">
        <f t="shared" si="10"/>
        <v>30.625</v>
      </c>
      <c r="I54">
        <f t="shared" si="0"/>
        <v>0.20408163265306123</v>
      </c>
      <c r="J54">
        <f t="shared" si="11"/>
        <v>-147.0000000000008</v>
      </c>
      <c r="K54" s="6">
        <f t="shared" si="12"/>
        <v>-6.6638900458142443E-3</v>
      </c>
      <c r="L54" s="5">
        <f t="shared" si="1"/>
        <v>13.75</v>
      </c>
      <c r="M54">
        <f t="shared" si="2"/>
        <v>1.5816326530612246</v>
      </c>
      <c r="N54">
        <f t="shared" si="13"/>
        <v>-147.00000000001424</v>
      </c>
      <c r="O54" s="6">
        <f t="shared" si="3"/>
        <v>-0.11502782931354361</v>
      </c>
    </row>
    <row r="55" spans="2:15" x14ac:dyDescent="0.3">
      <c r="B55" s="5">
        <f t="shared" si="4"/>
        <v>12.5</v>
      </c>
      <c r="C55">
        <f t="shared" si="15"/>
        <v>7.9999999999999988E-2</v>
      </c>
      <c r="D55">
        <f t="shared" si="6"/>
        <v>1.6326530612244955E-3</v>
      </c>
      <c r="E55">
        <f t="shared" si="7"/>
        <v>0.25</v>
      </c>
      <c r="F55">
        <f t="shared" si="8"/>
        <v>153.12499999999946</v>
      </c>
      <c r="G55" s="6">
        <f t="shared" si="9"/>
        <v>-6.3999999999999994E-3</v>
      </c>
      <c r="H55" s="5">
        <f t="shared" si="10"/>
        <v>31.25</v>
      </c>
      <c r="I55">
        <f t="shared" si="0"/>
        <v>0.19999999999999998</v>
      </c>
      <c r="J55">
        <f t="shared" si="11"/>
        <v>-153.1249999999992</v>
      </c>
      <c r="K55" s="6">
        <f t="shared" si="12"/>
        <v>-6.3999999999999994E-3</v>
      </c>
      <c r="L55" s="5">
        <f t="shared" si="1"/>
        <v>14</v>
      </c>
      <c r="M55">
        <f t="shared" si="2"/>
        <v>1.58</v>
      </c>
      <c r="N55">
        <f t="shared" si="13"/>
        <v>-153.12499999999815</v>
      </c>
      <c r="O55" s="6">
        <f t="shared" si="3"/>
        <v>-0.11285714285714286</v>
      </c>
    </row>
    <row r="56" spans="2:15" x14ac:dyDescent="0.3">
      <c r="B56" s="5">
        <f t="shared" si="4"/>
        <v>12.75</v>
      </c>
      <c r="C56">
        <f t="shared" si="15"/>
        <v>7.8431372549019593E-2</v>
      </c>
      <c r="D56">
        <f t="shared" si="6"/>
        <v>1.5686274509803949E-3</v>
      </c>
      <c r="E56">
        <f t="shared" si="7"/>
        <v>0.25</v>
      </c>
      <c r="F56">
        <f t="shared" si="8"/>
        <v>159.37499999999972</v>
      </c>
      <c r="G56" s="6">
        <f t="shared" si="9"/>
        <v>-6.1514801999231049E-3</v>
      </c>
      <c r="H56" s="5">
        <f t="shared" si="10"/>
        <v>31.875</v>
      </c>
      <c r="I56">
        <f t="shared" si="0"/>
        <v>0.19607843137254899</v>
      </c>
      <c r="J56">
        <f t="shared" si="11"/>
        <v>-159.37499999999943</v>
      </c>
      <c r="K56" s="6">
        <f t="shared" si="12"/>
        <v>-6.1514801999231058E-3</v>
      </c>
      <c r="L56" s="5">
        <f t="shared" si="1"/>
        <v>14.25</v>
      </c>
      <c r="M56">
        <f t="shared" si="2"/>
        <v>1.5784313725490196</v>
      </c>
      <c r="N56">
        <f t="shared" si="13"/>
        <v>-159.37499999998704</v>
      </c>
      <c r="O56" s="6">
        <f t="shared" si="3"/>
        <v>-0.11076711386308909</v>
      </c>
    </row>
    <row r="57" spans="2:15" x14ac:dyDescent="0.3">
      <c r="B57" s="5">
        <f t="shared" si="4"/>
        <v>13</v>
      </c>
      <c r="C57">
        <f t="shared" si="15"/>
        <v>7.69230769230769E-2</v>
      </c>
      <c r="D57">
        <f t="shared" si="6"/>
        <v>1.5082956259426933E-3</v>
      </c>
      <c r="E57">
        <f t="shared" si="7"/>
        <v>0.25</v>
      </c>
      <c r="F57">
        <f t="shared" si="8"/>
        <v>165.74999999999906</v>
      </c>
      <c r="G57" s="6">
        <f t="shared" si="9"/>
        <v>-5.9171597633136076E-3</v>
      </c>
      <c r="H57" s="5">
        <f t="shared" si="10"/>
        <v>32.5</v>
      </c>
      <c r="I57">
        <f t="shared" si="0"/>
        <v>0.19230769230769226</v>
      </c>
      <c r="J57">
        <f t="shared" si="11"/>
        <v>-165.74999999999937</v>
      </c>
      <c r="K57" s="6">
        <f t="shared" si="12"/>
        <v>-5.9171597633136085E-3</v>
      </c>
      <c r="L57" s="5">
        <f t="shared" si="1"/>
        <v>14.5</v>
      </c>
      <c r="M57">
        <f t="shared" si="2"/>
        <v>1.5769230769230769</v>
      </c>
      <c r="N57">
        <f t="shared" si="13"/>
        <v>-165.7500000000006</v>
      </c>
      <c r="O57" s="6">
        <f t="shared" si="3"/>
        <v>-0.10875331564986737</v>
      </c>
    </row>
    <row r="58" spans="2:15" x14ac:dyDescent="0.3">
      <c r="B58" s="5">
        <f t="shared" si="4"/>
        <v>13.25</v>
      </c>
      <c r="C58">
        <f t="shared" si="15"/>
        <v>7.5471698113207517E-2</v>
      </c>
      <c r="D58">
        <f t="shared" si="6"/>
        <v>1.4513788098693831E-3</v>
      </c>
      <c r="E58">
        <f t="shared" si="7"/>
        <v>0.25</v>
      </c>
      <c r="F58">
        <f t="shared" si="8"/>
        <v>172.24999999999915</v>
      </c>
      <c r="G58" s="6">
        <f t="shared" si="9"/>
        <v>-5.6959772160911333E-3</v>
      </c>
      <c r="H58" s="5">
        <f t="shared" si="10"/>
        <v>33.125</v>
      </c>
      <c r="I58">
        <f t="shared" si="0"/>
        <v>0.1886792452830188</v>
      </c>
      <c r="J58">
        <f t="shared" si="11"/>
        <v>-172.24999999999883</v>
      </c>
      <c r="K58" s="6">
        <f t="shared" si="12"/>
        <v>-5.6959772160911333E-3</v>
      </c>
      <c r="L58" s="5">
        <f t="shared" si="1"/>
        <v>14.75</v>
      </c>
      <c r="M58">
        <f t="shared" si="2"/>
        <v>1.5754716981132075</v>
      </c>
      <c r="N58">
        <f t="shared" si="13"/>
        <v>-172.25000000000409</v>
      </c>
      <c r="O58" s="6">
        <f t="shared" si="3"/>
        <v>-0.10681164055004796</v>
      </c>
    </row>
    <row r="59" spans="2:15" x14ac:dyDescent="0.3">
      <c r="B59" s="5">
        <f t="shared" si="4"/>
        <v>13.5</v>
      </c>
      <c r="C59">
        <f t="shared" si="15"/>
        <v>7.4074074074074042E-2</v>
      </c>
      <c r="D59">
        <f t="shared" si="6"/>
        <v>1.3976240391334743E-3</v>
      </c>
      <c r="E59">
        <f t="shared" si="7"/>
        <v>0.25</v>
      </c>
      <c r="F59">
        <f t="shared" si="8"/>
        <v>178.87499999999983</v>
      </c>
      <c r="G59" s="6">
        <f t="shared" si="9"/>
        <v>-5.4869684499314108E-3</v>
      </c>
      <c r="H59" s="5">
        <f t="shared" si="10"/>
        <v>33.75</v>
      </c>
      <c r="I59">
        <f t="shared" si="0"/>
        <v>0.18518518518518512</v>
      </c>
      <c r="J59">
        <f t="shared" si="11"/>
        <v>-178.8750000000002</v>
      </c>
      <c r="K59" s="6">
        <f t="shared" si="12"/>
        <v>-5.4869684499314108E-3</v>
      </c>
      <c r="L59" s="5">
        <f t="shared" si="1"/>
        <v>15</v>
      </c>
      <c r="M59">
        <f t="shared" si="2"/>
        <v>1.574074074074074</v>
      </c>
      <c r="N59">
        <f t="shared" si="13"/>
        <v>-178.87499999998741</v>
      </c>
      <c r="O59" s="6">
        <f t="shared" si="3"/>
        <v>-0.10493827160493827</v>
      </c>
    </row>
    <row r="60" spans="2:15" x14ac:dyDescent="0.3">
      <c r="B60" s="5">
        <f t="shared" si="4"/>
        <v>13.75</v>
      </c>
      <c r="C60">
        <f t="shared" si="15"/>
        <v>7.2727272727272696E-2</v>
      </c>
      <c r="D60">
        <f t="shared" si="6"/>
        <v>1.3468013468013462E-3</v>
      </c>
      <c r="E60">
        <f t="shared" si="7"/>
        <v>0.25</v>
      </c>
      <c r="F60">
        <f t="shared" si="8"/>
        <v>185.62500000000009</v>
      </c>
      <c r="G60" s="6">
        <f t="shared" si="9"/>
        <v>-5.2892561983471052E-3</v>
      </c>
      <c r="H60" s="5">
        <f t="shared" si="10"/>
        <v>34.375</v>
      </c>
      <c r="I60">
        <f t="shared" si="0"/>
        <v>0.18181818181818174</v>
      </c>
      <c r="J60">
        <f t="shared" si="11"/>
        <v>-185.62499999999932</v>
      </c>
      <c r="K60" s="6">
        <f t="shared" si="12"/>
        <v>-5.2892561983471052E-3</v>
      </c>
      <c r="L60" s="5">
        <f t="shared" si="1"/>
        <v>15.25</v>
      </c>
      <c r="M60">
        <f t="shared" si="2"/>
        <v>1.5727272727272728</v>
      </c>
      <c r="N60">
        <f t="shared" si="13"/>
        <v>-185.62500000001921</v>
      </c>
      <c r="O60" s="6">
        <f t="shared" si="3"/>
        <v>-0.10312965722801788</v>
      </c>
    </row>
    <row r="61" spans="2:15" x14ac:dyDescent="0.3">
      <c r="B61" s="5">
        <f t="shared" si="4"/>
        <v>14</v>
      </c>
      <c r="C61">
        <f t="shared" si="15"/>
        <v>7.1428571428571397E-2</v>
      </c>
      <c r="D61">
        <f t="shared" si="6"/>
        <v>1.2987012987012991E-3</v>
      </c>
      <c r="E61">
        <f t="shared" si="7"/>
        <v>0.25</v>
      </c>
      <c r="F61">
        <f t="shared" si="8"/>
        <v>192.49999999999994</v>
      </c>
      <c r="G61" s="6">
        <f t="shared" si="9"/>
        <v>-5.1020408163265285E-3</v>
      </c>
      <c r="H61" s="5">
        <f t="shared" si="10"/>
        <v>35</v>
      </c>
      <c r="I61">
        <f t="shared" si="0"/>
        <v>0.17857142857142849</v>
      </c>
      <c r="J61">
        <f t="shared" si="11"/>
        <v>-192.49999999999994</v>
      </c>
      <c r="K61" s="6">
        <f t="shared" si="12"/>
        <v>-5.1020408163265285E-3</v>
      </c>
      <c r="L61" s="5">
        <f t="shared" si="1"/>
        <v>15.5</v>
      </c>
      <c r="M61">
        <f t="shared" si="2"/>
        <v>1.5714285714285714</v>
      </c>
      <c r="N61">
        <f t="shared" si="13"/>
        <v>-192.4999999999917</v>
      </c>
      <c r="O61" s="6">
        <f t="shared" si="3"/>
        <v>-0.10138248847926266</v>
      </c>
    </row>
    <row r="62" spans="2:15" x14ac:dyDescent="0.3">
      <c r="B62" s="5">
        <f t="shared" si="4"/>
        <v>14.25</v>
      </c>
      <c r="C62">
        <f t="shared" si="15"/>
        <v>7.0175438596491196E-2</v>
      </c>
      <c r="D62">
        <f t="shared" si="6"/>
        <v>1.2531328320802004E-3</v>
      </c>
      <c r="E62">
        <f t="shared" si="7"/>
        <v>0.25</v>
      </c>
      <c r="F62">
        <f t="shared" si="8"/>
        <v>199.5</v>
      </c>
      <c r="G62" s="6">
        <f t="shared" si="9"/>
        <v>-4.9245921822099088E-3</v>
      </c>
      <c r="H62" s="5">
        <f t="shared" si="10"/>
        <v>35.625</v>
      </c>
      <c r="I62">
        <f t="shared" si="0"/>
        <v>0.175438596491228</v>
      </c>
      <c r="J62">
        <f t="shared" si="11"/>
        <v>-199.50000000000088</v>
      </c>
      <c r="K62" s="6">
        <f t="shared" si="12"/>
        <v>-4.9245921822099088E-3</v>
      </c>
      <c r="L62" s="5">
        <f t="shared" si="1"/>
        <v>15.75</v>
      </c>
      <c r="M62">
        <f t="shared" si="2"/>
        <v>1.5701754385964912</v>
      </c>
      <c r="N62">
        <f t="shared" si="13"/>
        <v>-199.50000000000443</v>
      </c>
      <c r="O62" s="6">
        <f t="shared" si="3"/>
        <v>-9.9693678641047057E-2</v>
      </c>
    </row>
    <row r="63" spans="2:15" x14ac:dyDescent="0.3">
      <c r="B63" s="5">
        <f t="shared" si="4"/>
        <v>14.5</v>
      </c>
      <c r="C63">
        <f t="shared" si="15"/>
        <v>6.8965517241379282E-2</v>
      </c>
      <c r="D63">
        <f t="shared" si="6"/>
        <v>1.2099213551119148E-3</v>
      </c>
      <c r="E63">
        <f t="shared" si="7"/>
        <v>0.25</v>
      </c>
      <c r="F63">
        <f t="shared" si="8"/>
        <v>206.62500000000051</v>
      </c>
      <c r="G63" s="6">
        <f t="shared" si="9"/>
        <v>-4.7562425683709848E-3</v>
      </c>
      <c r="H63" s="5">
        <f t="shared" si="10"/>
        <v>36.25</v>
      </c>
      <c r="I63">
        <f t="shared" si="0"/>
        <v>0.1724137931034482</v>
      </c>
      <c r="J63">
        <f t="shared" si="11"/>
        <v>-206.62499999999955</v>
      </c>
      <c r="K63" s="6">
        <f t="shared" si="12"/>
        <v>-4.7562425683709848E-3</v>
      </c>
      <c r="L63" s="5">
        <f t="shared" si="1"/>
        <v>16</v>
      </c>
      <c r="M63">
        <f t="shared" si="2"/>
        <v>1.5689655172413792</v>
      </c>
      <c r="N63">
        <f t="shared" si="13"/>
        <v>-206.62499999998627</v>
      </c>
      <c r="O63" s="6">
        <f t="shared" si="3"/>
        <v>-9.8060344827586202E-2</v>
      </c>
    </row>
    <row r="64" spans="2:15" x14ac:dyDescent="0.3">
      <c r="B64" s="5">
        <f t="shared" si="4"/>
        <v>14.75</v>
      </c>
      <c r="C64">
        <f t="shared" si="15"/>
        <v>6.7796610169491497E-2</v>
      </c>
      <c r="D64">
        <f t="shared" si="6"/>
        <v>1.1689070718877842E-3</v>
      </c>
      <c r="E64">
        <f t="shared" si="7"/>
        <v>0.25</v>
      </c>
      <c r="F64">
        <f t="shared" si="8"/>
        <v>213.87500000000014</v>
      </c>
      <c r="G64" s="6">
        <f t="shared" si="9"/>
        <v>-4.5963803504740003E-3</v>
      </c>
      <c r="H64" s="5">
        <f t="shared" si="10"/>
        <v>36.875</v>
      </c>
      <c r="I64">
        <f t="shared" si="0"/>
        <v>0.16949152542372875</v>
      </c>
      <c r="J64">
        <f t="shared" si="11"/>
        <v>-213.87500000000065</v>
      </c>
      <c r="K64" s="6">
        <f t="shared" si="12"/>
        <v>-4.5963803504740003E-3</v>
      </c>
      <c r="L64" s="5">
        <f t="shared" si="1"/>
        <v>16.25</v>
      </c>
      <c r="M64">
        <f t="shared" si="2"/>
        <v>1.5677966101694916</v>
      </c>
      <c r="N64">
        <f t="shared" si="13"/>
        <v>-213.87500000002299</v>
      </c>
      <c r="O64" s="6">
        <f t="shared" si="3"/>
        <v>-9.647979139504563E-2</v>
      </c>
    </row>
    <row r="65" spans="2:15" x14ac:dyDescent="0.3">
      <c r="B65" s="5">
        <f t="shared" si="4"/>
        <v>15</v>
      </c>
      <c r="C65">
        <f t="shared" si="15"/>
        <v>6.6666666666666638E-2</v>
      </c>
      <c r="D65">
        <f t="shared" si="6"/>
        <v>1.1299435028248594E-3</v>
      </c>
      <c r="E65">
        <f t="shared" si="7"/>
        <v>0.25</v>
      </c>
      <c r="F65">
        <f t="shared" si="8"/>
        <v>221.24999999999986</v>
      </c>
      <c r="G65" s="6">
        <f t="shared" si="9"/>
        <v>-4.4444444444444427E-3</v>
      </c>
      <c r="H65" s="5">
        <f t="shared" si="10"/>
        <v>37.5</v>
      </c>
      <c r="I65">
        <f t="shared" si="0"/>
        <v>0.1666666666666666</v>
      </c>
      <c r="J65">
        <f t="shared" si="11"/>
        <v>-221.24999999999986</v>
      </c>
      <c r="K65" s="6">
        <f t="shared" si="12"/>
        <v>-4.4444444444444427E-3</v>
      </c>
      <c r="L65" s="5">
        <f t="shared" si="1"/>
        <v>16.5</v>
      </c>
      <c r="M65">
        <f t="shared" si="2"/>
        <v>1.5666666666666667</v>
      </c>
      <c r="N65">
        <f t="shared" si="13"/>
        <v>-221.249999999989</v>
      </c>
      <c r="O65" s="6">
        <f t="shared" si="3"/>
        <v>-9.494949494949495E-2</v>
      </c>
    </row>
    <row r="66" spans="2:15" x14ac:dyDescent="0.3">
      <c r="B66" s="5">
        <f t="shared" si="4"/>
        <v>15.25</v>
      </c>
      <c r="C66">
        <f t="shared" si="15"/>
        <v>6.5573770491803254E-2</v>
      </c>
      <c r="D66">
        <f t="shared" si="6"/>
        <v>1.0928961748633836E-3</v>
      </c>
      <c r="E66">
        <f t="shared" si="7"/>
        <v>0.25</v>
      </c>
      <c r="F66">
        <f t="shared" si="8"/>
        <v>228.75000000000091</v>
      </c>
      <c r="G66" s="6">
        <f t="shared" si="9"/>
        <v>-4.2999193765116892E-3</v>
      </c>
      <c r="H66" s="5">
        <f t="shared" si="10"/>
        <v>38.125</v>
      </c>
      <c r="I66">
        <f t="shared" si="0"/>
        <v>0.16393442622950813</v>
      </c>
      <c r="J66">
        <f t="shared" si="11"/>
        <v>-228.74999999999974</v>
      </c>
      <c r="K66" s="6">
        <f t="shared" si="12"/>
        <v>-4.2999193765116883E-3</v>
      </c>
      <c r="L66" s="5">
        <f t="shared" si="1"/>
        <v>16.75</v>
      </c>
      <c r="M66">
        <f t="shared" si="2"/>
        <v>1.5655737704918034</v>
      </c>
      <c r="N66">
        <f t="shared" si="13"/>
        <v>-228.75000000001833</v>
      </c>
      <c r="O66" s="6">
        <f t="shared" si="3"/>
        <v>-9.3467090775630049E-2</v>
      </c>
    </row>
    <row r="67" spans="2:15" x14ac:dyDescent="0.3">
      <c r="B67" s="5">
        <f t="shared" si="4"/>
        <v>15.5</v>
      </c>
      <c r="C67">
        <f t="shared" si="15"/>
        <v>6.4516129032258049E-2</v>
      </c>
      <c r="D67">
        <f t="shared" si="6"/>
        <v>1.0576414595452055E-3</v>
      </c>
      <c r="E67">
        <f t="shared" si="7"/>
        <v>0.25</v>
      </c>
      <c r="F67">
        <f t="shared" si="8"/>
        <v>236.37500000000193</v>
      </c>
      <c r="G67" s="6">
        <f t="shared" si="9"/>
        <v>-4.1623309053069706E-3</v>
      </c>
      <c r="H67" s="5">
        <f t="shared" si="10"/>
        <v>38.75</v>
      </c>
      <c r="I67">
        <f t="shared" si="0"/>
        <v>0.16129032258064513</v>
      </c>
      <c r="J67">
        <f t="shared" si="11"/>
        <v>-236.37500000000318</v>
      </c>
      <c r="K67" s="6">
        <f t="shared" si="12"/>
        <v>-4.1623309053069714E-3</v>
      </c>
      <c r="L67" s="5">
        <f t="shared" si="1"/>
        <v>17</v>
      </c>
      <c r="M67">
        <f t="shared" si="2"/>
        <v>1.564516129032258</v>
      </c>
      <c r="N67">
        <f t="shared" si="13"/>
        <v>-236.37499999997092</v>
      </c>
      <c r="O67" s="6">
        <f t="shared" si="3"/>
        <v>-9.2030360531309294E-2</v>
      </c>
    </row>
    <row r="68" spans="2:15" x14ac:dyDescent="0.3">
      <c r="B68" s="5">
        <f t="shared" si="4"/>
        <v>15.75</v>
      </c>
      <c r="C68">
        <f t="shared" si="15"/>
        <v>6.3492063492063475E-2</v>
      </c>
      <c r="D68">
        <f t="shared" si="6"/>
        <v>1.0240655401945742E-3</v>
      </c>
      <c r="E68">
        <f t="shared" si="7"/>
        <v>0.25</v>
      </c>
      <c r="F68">
        <f t="shared" si="8"/>
        <v>244.12499999999957</v>
      </c>
      <c r="G68" s="6">
        <f t="shared" si="9"/>
        <v>-4.0312421264802204E-3</v>
      </c>
      <c r="H68" s="5">
        <f t="shared" si="10"/>
        <v>39.375</v>
      </c>
      <c r="I68">
        <f t="shared" si="0"/>
        <v>0.15873015873015869</v>
      </c>
      <c r="J68">
        <f t="shared" si="11"/>
        <v>-244.12499999999957</v>
      </c>
      <c r="K68" s="6">
        <f t="shared" si="12"/>
        <v>-4.0312421264802204E-3</v>
      </c>
      <c r="L68" s="5">
        <f t="shared" si="1"/>
        <v>17.25</v>
      </c>
      <c r="M68">
        <f t="shared" si="2"/>
        <v>1.5634920634920635</v>
      </c>
      <c r="N68">
        <f t="shared" si="13"/>
        <v>-244.12500000001282</v>
      </c>
      <c r="O68" s="6">
        <f t="shared" si="3"/>
        <v>-9.0637221072003685E-2</v>
      </c>
    </row>
    <row r="69" spans="2:15" x14ac:dyDescent="0.3">
      <c r="B69" s="5">
        <f t="shared" si="4"/>
        <v>16</v>
      </c>
      <c r="C69">
        <f t="shared" si="15"/>
        <v>6.2499999999999986E-2</v>
      </c>
      <c r="D69">
        <f t="shared" si="6"/>
        <v>9.9206349206348854E-4</v>
      </c>
      <c r="E69">
        <f t="shared" si="7"/>
        <v>0.25</v>
      </c>
      <c r="F69">
        <f t="shared" si="8"/>
        <v>252.00000000000091</v>
      </c>
      <c r="G69" s="6">
        <f t="shared" si="9"/>
        <v>-3.9062499999999991E-3</v>
      </c>
      <c r="H69" s="5">
        <f t="shared" si="10"/>
        <v>40</v>
      </c>
      <c r="I69">
        <f t="shared" si="0"/>
        <v>0.15624999999999994</v>
      </c>
      <c r="J69">
        <f t="shared" si="11"/>
        <v>-251.99999999999807</v>
      </c>
      <c r="K69" s="6">
        <f t="shared" si="12"/>
        <v>-3.9062499999999987E-3</v>
      </c>
      <c r="L69" s="5">
        <f t="shared" si="1"/>
        <v>17.5</v>
      </c>
      <c r="M69">
        <f t="shared" si="2"/>
        <v>1.5625</v>
      </c>
      <c r="N69">
        <f t="shared" si="13"/>
        <v>-252.00000000000091</v>
      </c>
      <c r="O69" s="6">
        <f t="shared" si="3"/>
        <v>-8.9285714285714288E-2</v>
      </c>
    </row>
    <row r="70" spans="2:15" x14ac:dyDescent="0.3">
      <c r="B70" s="5">
        <f t="shared" si="4"/>
        <v>16.25</v>
      </c>
      <c r="C70">
        <f t="shared" si="15"/>
        <v>6.1538461538461528E-2</v>
      </c>
      <c r="D70">
        <f t="shared" si="6"/>
        <v>9.6153846153845812E-4</v>
      </c>
      <c r="E70">
        <f t="shared" si="7"/>
        <v>0.25</v>
      </c>
      <c r="F70">
        <f t="shared" si="8"/>
        <v>260.00000000000091</v>
      </c>
      <c r="G70" s="6">
        <f t="shared" si="9"/>
        <v>-3.7869822485207096E-3</v>
      </c>
      <c r="H70" s="5">
        <f t="shared" si="10"/>
        <v>40.625</v>
      </c>
      <c r="I70">
        <f t="shared" si="0"/>
        <v>0.1538461538461538</v>
      </c>
      <c r="J70">
        <f t="shared" si="11"/>
        <v>-260.00000000000091</v>
      </c>
      <c r="K70" s="6">
        <f t="shared" si="12"/>
        <v>-3.7869822485207087E-3</v>
      </c>
      <c r="L70" s="5">
        <f t="shared" si="1"/>
        <v>17.75</v>
      </c>
      <c r="M70">
        <f t="shared" si="2"/>
        <v>1.5615384615384615</v>
      </c>
      <c r="N70">
        <f t="shared" si="13"/>
        <v>-260.00000000000091</v>
      </c>
      <c r="O70" s="6">
        <f t="shared" si="3"/>
        <v>-8.7973997833152767E-2</v>
      </c>
    </row>
    <row r="71" spans="2:15" x14ac:dyDescent="0.3">
      <c r="B71" s="5">
        <f t="shared" si="4"/>
        <v>16.5</v>
      </c>
      <c r="C71">
        <f t="shared" si="15"/>
        <v>6.0606060606060594E-2</v>
      </c>
      <c r="D71">
        <f t="shared" si="6"/>
        <v>9.3240093240093413E-4</v>
      </c>
      <c r="E71">
        <f t="shared" si="7"/>
        <v>0.25</v>
      </c>
      <c r="F71">
        <f t="shared" si="8"/>
        <v>268.12499999999949</v>
      </c>
      <c r="G71" s="6">
        <f t="shared" si="9"/>
        <v>-3.6730945821854904E-3</v>
      </c>
      <c r="H71" s="5">
        <f t="shared" si="10"/>
        <v>41.25</v>
      </c>
      <c r="I71">
        <f t="shared" si="0"/>
        <v>0.15151515151515149</v>
      </c>
      <c r="J71">
        <f t="shared" si="11"/>
        <v>-268.12500000000267</v>
      </c>
      <c r="K71" s="6">
        <f t="shared" si="12"/>
        <v>-3.6730945821854908E-3</v>
      </c>
      <c r="L71" s="5">
        <f t="shared" si="1"/>
        <v>18</v>
      </c>
      <c r="M71">
        <f t="shared" si="2"/>
        <v>1.5606060606060606</v>
      </c>
      <c r="N71">
        <f t="shared" si="13"/>
        <v>-268.12499999998352</v>
      </c>
      <c r="O71" s="6">
        <f t="shared" si="3"/>
        <v>-8.6700336700336694E-2</v>
      </c>
    </row>
    <row r="72" spans="2:15" x14ac:dyDescent="0.3">
      <c r="B72" s="5">
        <f t="shared" si="4"/>
        <v>16.75</v>
      </c>
      <c r="C72">
        <f t="shared" si="15"/>
        <v>5.9701492537313418E-2</v>
      </c>
      <c r="D72">
        <f t="shared" si="6"/>
        <v>9.0456806874717605E-4</v>
      </c>
      <c r="E72">
        <f t="shared" si="7"/>
        <v>0.25</v>
      </c>
      <c r="F72">
        <f t="shared" si="8"/>
        <v>276.37499999999915</v>
      </c>
      <c r="G72" s="6">
        <f t="shared" si="9"/>
        <v>-3.5642682111828908E-3</v>
      </c>
      <c r="H72" s="5">
        <f t="shared" si="10"/>
        <v>41.875</v>
      </c>
      <c r="I72">
        <f t="shared" si="0"/>
        <v>0.14925373134328354</v>
      </c>
      <c r="J72">
        <f t="shared" si="11"/>
        <v>-276.37499999999784</v>
      </c>
      <c r="K72" s="6">
        <f t="shared" si="12"/>
        <v>-3.5642682111828904E-3</v>
      </c>
      <c r="L72" s="5">
        <f t="shared" si="1"/>
        <v>18.25</v>
      </c>
      <c r="M72">
        <f t="shared" si="2"/>
        <v>1.5597014925373134</v>
      </c>
      <c r="N72">
        <f t="shared" si="13"/>
        <v>-276.37500000000125</v>
      </c>
      <c r="O72" s="6">
        <f t="shared" si="3"/>
        <v>-8.5463095481496623E-2</v>
      </c>
    </row>
    <row r="73" spans="2:15" x14ac:dyDescent="0.3">
      <c r="B73" s="5">
        <f t="shared" si="4"/>
        <v>17</v>
      </c>
      <c r="C73">
        <f t="shared" si="15"/>
        <v>5.8823529411764691E-2</v>
      </c>
      <c r="D73">
        <f t="shared" si="6"/>
        <v>8.7796312554872663E-4</v>
      </c>
      <c r="E73">
        <f t="shared" si="7"/>
        <v>0.25</v>
      </c>
      <c r="F73">
        <f t="shared" si="8"/>
        <v>284.75000000000011</v>
      </c>
      <c r="G73" s="6">
        <f t="shared" si="9"/>
        <v>-3.4602076124567466E-3</v>
      </c>
      <c r="H73" s="5">
        <f t="shared" si="10"/>
        <v>42.5</v>
      </c>
      <c r="I73">
        <f t="shared" si="0"/>
        <v>0.14705882352941171</v>
      </c>
      <c r="J73">
        <f t="shared" si="11"/>
        <v>-284.74999999999875</v>
      </c>
      <c r="K73" s="6">
        <f t="shared" si="12"/>
        <v>-3.4602076124567462E-3</v>
      </c>
      <c r="L73" s="5">
        <f t="shared" si="1"/>
        <v>18.5</v>
      </c>
      <c r="M73">
        <f t="shared" si="2"/>
        <v>1.5588235294117647</v>
      </c>
      <c r="N73">
        <f t="shared" si="13"/>
        <v>-284.75000000002035</v>
      </c>
      <c r="O73" s="6">
        <f t="shared" si="3"/>
        <v>-8.4260731319554846E-2</v>
      </c>
    </row>
    <row r="74" spans="2:15" x14ac:dyDescent="0.3">
      <c r="B74" s="5">
        <f t="shared" si="4"/>
        <v>17.25</v>
      </c>
      <c r="C74">
        <f t="shared" si="15"/>
        <v>5.797101449275361E-2</v>
      </c>
      <c r="D74">
        <f t="shared" si="6"/>
        <v>8.5251491901108117E-4</v>
      </c>
      <c r="E74">
        <f t="shared" si="7"/>
        <v>0.25</v>
      </c>
      <c r="F74">
        <f t="shared" si="8"/>
        <v>293.25000000000051</v>
      </c>
      <c r="G74" s="6">
        <f t="shared" si="9"/>
        <v>-3.36063852131905E-3</v>
      </c>
      <c r="H74" s="5">
        <f t="shared" ref="H74:H79" si="16">2.5*B74</f>
        <v>43.125</v>
      </c>
      <c r="I74">
        <f t="shared" ref="I74:I79" si="17">(2.5^2)*C74*B74/H74</f>
        <v>0.14492753623188404</v>
      </c>
      <c r="J74">
        <f t="shared" si="11"/>
        <v>-293.25000000000387</v>
      </c>
      <c r="K74" s="6">
        <f t="shared" si="12"/>
        <v>-3.36063852131905E-3</v>
      </c>
      <c r="L74" s="5">
        <f t="shared" ref="L74:L79" si="18">B74+1*(2.5-1)</f>
        <v>18.75</v>
      </c>
      <c r="M74">
        <f t="shared" ref="M74:M79" si="19">C74+1*(2.5-1)</f>
        <v>1.5579710144927537</v>
      </c>
      <c r="N74">
        <f t="shared" si="13"/>
        <v>-293.25000000000767</v>
      </c>
      <c r="O74" s="6">
        <f t="shared" ref="O74:O79" si="20">-M74/L74</f>
        <v>-8.3091787439613526E-2</v>
      </c>
    </row>
    <row r="75" spans="2:15" x14ac:dyDescent="0.3">
      <c r="B75" s="5">
        <f t="shared" ref="B75:B79" si="21">B74+0.25</f>
        <v>17.5</v>
      </c>
      <c r="C75">
        <f t="shared" ref="C75:C79" si="22">B74*C74/B75</f>
        <v>5.7142857142857127E-2</v>
      </c>
      <c r="D75">
        <f t="shared" ref="D75:D79" si="23">C74-C75</f>
        <v>8.2815734989648282E-4</v>
      </c>
      <c r="E75">
        <f t="shared" ref="E75:E79" si="24">B75-B74</f>
        <v>0.25</v>
      </c>
      <c r="F75">
        <f t="shared" ref="F75:F79" si="25">E75/D75</f>
        <v>301.87499999999909</v>
      </c>
      <c r="G75" s="6">
        <f t="shared" ref="G75:G79" si="26">-C75/B75</f>
        <v>-3.2653061224489788E-3</v>
      </c>
      <c r="H75" s="5">
        <f t="shared" si="16"/>
        <v>43.75</v>
      </c>
      <c r="I75">
        <f t="shared" si="17"/>
        <v>0.14285714285714282</v>
      </c>
      <c r="J75">
        <f t="shared" ref="J75:J79" si="27">(H75-H74)/(I75-I74)</f>
        <v>-301.87499999999807</v>
      </c>
      <c r="K75" s="6">
        <f t="shared" ref="K75:K79" si="28">-I75/H75</f>
        <v>-3.2653061224489788E-3</v>
      </c>
      <c r="L75" s="5">
        <f t="shared" si="18"/>
        <v>19</v>
      </c>
      <c r="M75">
        <f t="shared" si="19"/>
        <v>1.5571428571428572</v>
      </c>
      <c r="N75">
        <f t="shared" ref="N75:N79" si="29">(L75-L74)/(M75-M74)</f>
        <v>-301.87499999999403</v>
      </c>
      <c r="O75" s="6">
        <f t="shared" si="20"/>
        <v>-8.1954887218045114E-2</v>
      </c>
    </row>
    <row r="76" spans="2:15" x14ac:dyDescent="0.3">
      <c r="B76" s="5">
        <f t="shared" si="21"/>
        <v>17.75</v>
      </c>
      <c r="C76">
        <f t="shared" si="22"/>
        <v>5.6338028169014072E-2</v>
      </c>
      <c r="D76">
        <f t="shared" si="23"/>
        <v>8.048289738430553E-4</v>
      </c>
      <c r="E76">
        <f t="shared" si="24"/>
        <v>0.25</v>
      </c>
      <c r="F76">
        <f t="shared" si="25"/>
        <v>310.62500000000119</v>
      </c>
      <c r="G76" s="6">
        <f t="shared" si="26"/>
        <v>-3.1739734179726236E-3</v>
      </c>
      <c r="H76" s="5">
        <f t="shared" si="16"/>
        <v>44.375</v>
      </c>
      <c r="I76">
        <f t="shared" si="17"/>
        <v>0.14084507042253516</v>
      </c>
      <c r="J76">
        <f t="shared" si="27"/>
        <v>-310.62499999999795</v>
      </c>
      <c r="K76" s="6">
        <f t="shared" si="28"/>
        <v>-3.1739734179726232E-3</v>
      </c>
      <c r="L76" s="5">
        <f t="shared" si="18"/>
        <v>19.25</v>
      </c>
      <c r="M76">
        <f t="shared" si="19"/>
        <v>1.556338028169014</v>
      </c>
      <c r="N76">
        <f t="shared" si="29"/>
        <v>-310.62499999996368</v>
      </c>
      <c r="O76" s="6">
        <f t="shared" si="20"/>
        <v>-8.0848728736052672E-2</v>
      </c>
    </row>
    <row r="77" spans="2:15" x14ac:dyDescent="0.3">
      <c r="B77" s="5">
        <f t="shared" si="21"/>
        <v>18</v>
      </c>
      <c r="C77">
        <f t="shared" si="22"/>
        <v>5.5555555555555546E-2</v>
      </c>
      <c r="D77">
        <f t="shared" si="23"/>
        <v>7.8247261345852637E-4</v>
      </c>
      <c r="E77">
        <f t="shared" si="24"/>
        <v>0.25</v>
      </c>
      <c r="F77">
        <f t="shared" si="25"/>
        <v>319.50000000000108</v>
      </c>
      <c r="G77" s="6">
        <f t="shared" si="26"/>
        <v>-3.0864197530864191E-3</v>
      </c>
      <c r="H77" s="5">
        <f t="shared" si="16"/>
        <v>45</v>
      </c>
      <c r="I77">
        <f t="shared" si="17"/>
        <v>0.13888888888888887</v>
      </c>
      <c r="J77">
        <f t="shared" si="27"/>
        <v>-319.50000000000443</v>
      </c>
      <c r="K77" s="6">
        <f t="shared" si="28"/>
        <v>-3.0864197530864191E-3</v>
      </c>
      <c r="L77" s="5">
        <f t="shared" si="18"/>
        <v>19.5</v>
      </c>
      <c r="M77">
        <f t="shared" si="19"/>
        <v>1.5555555555555556</v>
      </c>
      <c r="N77">
        <f t="shared" si="29"/>
        <v>-319.5000000000407</v>
      </c>
      <c r="O77" s="6">
        <f t="shared" si="20"/>
        <v>-7.9772079772079771E-2</v>
      </c>
    </row>
    <row r="78" spans="2:15" x14ac:dyDescent="0.3">
      <c r="B78" s="5">
        <f t="shared" si="21"/>
        <v>18.25</v>
      </c>
      <c r="C78">
        <f t="shared" si="22"/>
        <v>5.4794520547945195E-2</v>
      </c>
      <c r="D78">
        <f t="shared" si="23"/>
        <v>7.6103500761035003E-4</v>
      </c>
      <c r="E78">
        <f t="shared" si="24"/>
        <v>0.25</v>
      </c>
      <c r="F78">
        <f t="shared" si="25"/>
        <v>328.5</v>
      </c>
      <c r="G78" s="6">
        <f t="shared" si="26"/>
        <v>-3.0024394820791886E-3</v>
      </c>
      <c r="H78" s="5">
        <f t="shared" si="16"/>
        <v>45.625</v>
      </c>
      <c r="I78">
        <f t="shared" si="17"/>
        <v>0.13698630136986298</v>
      </c>
      <c r="J78">
        <f t="shared" si="27"/>
        <v>-328.49999999999761</v>
      </c>
      <c r="K78" s="6">
        <f t="shared" si="28"/>
        <v>-3.0024394820791886E-3</v>
      </c>
      <c r="L78" s="5">
        <f t="shared" si="18"/>
        <v>19.75</v>
      </c>
      <c r="M78">
        <f t="shared" si="19"/>
        <v>1.5547945205479452</v>
      </c>
      <c r="N78">
        <f t="shared" si="29"/>
        <v>-328.49999999998806</v>
      </c>
      <c r="O78" s="6">
        <f t="shared" si="20"/>
        <v>-7.8723773192301019E-2</v>
      </c>
    </row>
    <row r="79" spans="2:15" ht="15" thickBot="1" x14ac:dyDescent="0.35">
      <c r="B79" s="7">
        <f t="shared" si="21"/>
        <v>18.5</v>
      </c>
      <c r="C79" s="8">
        <f t="shared" si="22"/>
        <v>5.4054054054054043E-2</v>
      </c>
      <c r="D79" s="8">
        <f t="shared" si="23"/>
        <v>7.4046649389115232E-4</v>
      </c>
      <c r="E79" s="8">
        <f t="shared" si="24"/>
        <v>0.25</v>
      </c>
      <c r="F79" s="8">
        <f t="shared" si="25"/>
        <v>337.6249999999996</v>
      </c>
      <c r="G79" s="9">
        <f t="shared" si="26"/>
        <v>-2.9218407596785971E-3</v>
      </c>
      <c r="H79" s="7">
        <f t="shared" si="16"/>
        <v>46.25</v>
      </c>
      <c r="I79" s="8">
        <f t="shared" si="17"/>
        <v>0.13513513513513511</v>
      </c>
      <c r="J79" s="8">
        <f t="shared" si="27"/>
        <v>-337.62500000000273</v>
      </c>
      <c r="K79" s="9">
        <f t="shared" si="28"/>
        <v>-2.9218407596785971E-3</v>
      </c>
      <c r="L79" s="7">
        <f t="shared" si="18"/>
        <v>20</v>
      </c>
      <c r="M79" s="8">
        <f t="shared" si="19"/>
        <v>1.5540540540540539</v>
      </c>
      <c r="N79" s="8">
        <f t="shared" si="29"/>
        <v>-337.62499999995214</v>
      </c>
      <c r="O79" s="9">
        <f t="shared" si="20"/>
        <v>-7.77027027027027E-2</v>
      </c>
    </row>
  </sheetData>
  <mergeCells count="7">
    <mergeCell ref="B3:G3"/>
    <mergeCell ref="B4:G4"/>
    <mergeCell ref="B5:G5"/>
    <mergeCell ref="B6:G6"/>
    <mergeCell ref="H4:L4"/>
    <mergeCell ref="H5:L5"/>
    <mergeCell ref="H6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CB3B-F3EE-4A4D-A446-F5D91C8DDF1B}">
  <dimension ref="A1:Z302"/>
  <sheetViews>
    <sheetView zoomScale="70" zoomScaleNormal="70" workbookViewId="0">
      <selection activeCell="M21" sqref="M21"/>
    </sheetView>
  </sheetViews>
  <sheetFormatPr defaultRowHeight="14.4" x14ac:dyDescent="0.3"/>
  <cols>
    <col min="1" max="2" width="12.88671875" bestFit="1" customWidth="1"/>
    <col min="4" max="4" width="10" style="12" bestFit="1" customWidth="1"/>
    <col min="5" max="5" width="8.77734375" style="12"/>
    <col min="6" max="6" width="11.77734375" style="15" bestFit="1" customWidth="1"/>
    <col min="7" max="7" width="11.77734375" style="14" bestFit="1" customWidth="1"/>
    <col min="8" max="8" width="11.77734375" style="16" bestFit="1" customWidth="1"/>
    <col min="9" max="9" width="11.77734375" style="14" bestFit="1" customWidth="1"/>
    <col min="10" max="10" width="14.77734375" style="16" bestFit="1" customWidth="1"/>
    <col min="11" max="11" width="14.77734375" style="14" bestFit="1" customWidth="1"/>
    <col min="21" max="21" width="8.77734375" style="12"/>
    <col min="24" max="24" width="8.77734375" style="12"/>
    <col min="25" max="25" width="10" bestFit="1" customWidth="1"/>
  </cols>
  <sheetData>
    <row r="1" spans="1:26" x14ac:dyDescent="0.3">
      <c r="A1" s="13" t="s">
        <v>25</v>
      </c>
      <c r="B1" s="13" t="s">
        <v>26</v>
      </c>
      <c r="C1" s="13" t="s">
        <v>27</v>
      </c>
      <c r="D1" s="12" t="s">
        <v>37</v>
      </c>
      <c r="E1" s="12" t="s">
        <v>36</v>
      </c>
      <c r="F1" s="15" t="s">
        <v>19</v>
      </c>
      <c r="G1" s="14" t="s">
        <v>20</v>
      </c>
      <c r="H1" s="16" t="s">
        <v>21</v>
      </c>
      <c r="I1" s="14" t="s">
        <v>22</v>
      </c>
      <c r="J1" s="16" t="s">
        <v>23</v>
      </c>
      <c r="K1" s="14" t="s">
        <v>24</v>
      </c>
      <c r="L1" s="12" t="s">
        <v>42</v>
      </c>
      <c r="M1" s="12"/>
      <c r="U1" s="12" t="s">
        <v>37</v>
      </c>
      <c r="V1" t="s">
        <v>0</v>
      </c>
      <c r="W1" t="s">
        <v>1</v>
      </c>
      <c r="X1" s="12" t="s">
        <v>36</v>
      </c>
      <c r="Y1" t="s">
        <v>0</v>
      </c>
      <c r="Z1" t="s">
        <v>1</v>
      </c>
    </row>
    <row r="2" spans="1:26" x14ac:dyDescent="0.3">
      <c r="A2" s="13">
        <v>10</v>
      </c>
      <c r="B2" s="13">
        <v>10</v>
      </c>
      <c r="C2" s="13">
        <v>2.5</v>
      </c>
      <c r="D2" s="12">
        <v>300</v>
      </c>
      <c r="E2" s="12">
        <v>0</v>
      </c>
      <c r="F2" s="15">
        <f>$A$14*($A$11/$A$14)^((E2)/($D$2))</f>
        <v>6</v>
      </c>
      <c r="G2" s="14">
        <f>$A$2*$B$2/F2</f>
        <v>16.666666666666668</v>
      </c>
      <c r="H2" s="16">
        <f>$A$20*($A$17/$A$20)^((E2)/($D$2))</f>
        <v>15</v>
      </c>
      <c r="I2" s="14">
        <f>$C$2^2*$A$2*$B$2/H2</f>
        <v>41.666666666666664</v>
      </c>
      <c r="J2" s="16">
        <f>H2+$A$8</f>
        <v>0</v>
      </c>
      <c r="K2" s="14">
        <f>I2+$B$8</f>
        <v>26.666666666666664</v>
      </c>
      <c r="L2" s="12" t="s">
        <v>0</v>
      </c>
      <c r="M2" s="12" t="s">
        <v>1</v>
      </c>
      <c r="U2" s="12">
        <v>300</v>
      </c>
      <c r="V2">
        <f>$A$2*$B$2/W2</f>
        <v>6</v>
      </c>
      <c r="W2">
        <f t="shared" ref="W2:W65" si="0">$G$2*($I$2/$G$2)^((X2)/($U$2))</f>
        <v>16.666666666666668</v>
      </c>
      <c r="X2" s="12">
        <v>0</v>
      </c>
      <c r="Y2">
        <f>$F$302*($H$302/$F$302)^((X2)/($U$2))</f>
        <v>16.666666666666668</v>
      </c>
      <c r="Z2">
        <f>$A$2*$B$2/Y2</f>
        <v>6</v>
      </c>
    </row>
    <row r="3" spans="1:26" x14ac:dyDescent="0.3">
      <c r="A3" s="13"/>
      <c r="B3" s="13"/>
      <c r="C3" s="13"/>
      <c r="E3" s="12">
        <f>E2+1</f>
        <v>1</v>
      </c>
      <c r="F3" s="15">
        <f t="shared" ref="F3:F66" si="1">$A$14*($A$11/$A$14)^((E3)/($D$2))</f>
        <v>6.0204678568552001</v>
      </c>
      <c r="G3" s="14">
        <f t="shared" ref="G3:G66" si="2">$A$2*$B$2/F3</f>
        <v>16.610004799898583</v>
      </c>
      <c r="H3" s="16">
        <f t="shared" ref="H3:H66" si="3">$A$20*($A$17/$A$20)^((E3)/($D$2))</f>
        <v>15.051169642138001</v>
      </c>
      <c r="I3" s="14">
        <f t="shared" ref="I3:I66" si="4">$C$2^2*$A$2*$B$2/H3</f>
        <v>41.525011999746454</v>
      </c>
      <c r="J3" s="16">
        <f t="shared" ref="J3:J66" si="5">H3+$A$8</f>
        <v>5.1169642138001237E-2</v>
      </c>
      <c r="K3" s="14">
        <f t="shared" ref="K3:K66" si="6">I3+$B$8</f>
        <v>26.525011999746454</v>
      </c>
      <c r="L3" s="12">
        <v>0</v>
      </c>
      <c r="M3" s="12">
        <v>0</v>
      </c>
      <c r="V3">
        <f t="shared" ref="V3:V66" si="7">$A$2*$B$2/W3</f>
        <v>5.9817021431815709</v>
      </c>
      <c r="W3">
        <f t="shared" si="0"/>
        <v>16.717649526228602</v>
      </c>
      <c r="X3" s="12">
        <f>X2+1</f>
        <v>1</v>
      </c>
      <c r="Y3">
        <f t="shared" ref="Y3:Y66" si="8">$F$302*($H$302/$F$302)^((X3)/($U$2))</f>
        <v>16.717649526228602</v>
      </c>
      <c r="Z3">
        <f t="shared" ref="Z3:Z66" si="9">$A$2*$B$2/Y3</f>
        <v>5.9817021431815709</v>
      </c>
    </row>
    <row r="4" spans="1:26" x14ac:dyDescent="0.3">
      <c r="A4" s="13" t="s">
        <v>28</v>
      </c>
      <c r="B4" s="13" t="s">
        <v>29</v>
      </c>
      <c r="C4" s="13"/>
      <c r="E4" s="12">
        <f t="shared" ref="E4:E67" si="10">E3+1</f>
        <v>2</v>
      </c>
      <c r="F4" s="15">
        <f t="shared" si="1"/>
        <v>6.0410055359044428</v>
      </c>
      <c r="G4" s="14">
        <f t="shared" si="2"/>
        <v>16.55353556715923</v>
      </c>
      <c r="H4" s="16">
        <f t="shared" si="3"/>
        <v>15.102513839761105</v>
      </c>
      <c r="I4" s="14">
        <f t="shared" si="4"/>
        <v>41.383838917898082</v>
      </c>
      <c r="J4" s="16">
        <f t="shared" si="5"/>
        <v>0.10251383976110517</v>
      </c>
      <c r="K4" s="14">
        <f t="shared" si="6"/>
        <v>26.383838917898082</v>
      </c>
      <c r="L4" s="12">
        <f>F2</f>
        <v>6</v>
      </c>
      <c r="M4" s="12">
        <f>G2</f>
        <v>16.666666666666668</v>
      </c>
      <c r="V4">
        <f t="shared" si="7"/>
        <v>5.9634600882905033</v>
      </c>
      <c r="W4">
        <f t="shared" si="0"/>
        <v>16.768788340908674</v>
      </c>
      <c r="X4" s="12">
        <f t="shared" ref="X4:X67" si="11">X3+1</f>
        <v>2</v>
      </c>
      <c r="Y4">
        <f t="shared" si="8"/>
        <v>16.768788340908674</v>
      </c>
      <c r="Z4">
        <f t="shared" si="9"/>
        <v>5.9634600882905033</v>
      </c>
    </row>
    <row r="5" spans="1:26" x14ac:dyDescent="0.3">
      <c r="A5" s="13">
        <f>A2*(2*C2-1)/(C2-1)</f>
        <v>26.666666666666668</v>
      </c>
      <c r="B5" s="13">
        <f>B2*(2*C2-1)/(C2-1)</f>
        <v>26.666666666666668</v>
      </c>
      <c r="C5" s="13"/>
      <c r="E5" s="12">
        <f t="shared" si="10"/>
        <v>3</v>
      </c>
      <c r="F5" s="15">
        <f t="shared" si="1"/>
        <v>6.0616132753328369</v>
      </c>
      <c r="G5" s="14">
        <f t="shared" si="2"/>
        <v>16.4972583135484</v>
      </c>
      <c r="H5" s="16">
        <f t="shared" si="3"/>
        <v>15.154033188332093</v>
      </c>
      <c r="I5" s="14">
        <f t="shared" si="4"/>
        <v>41.243145783871</v>
      </c>
      <c r="J5" s="16">
        <f t="shared" si="5"/>
        <v>0.15403318833209312</v>
      </c>
      <c r="K5" s="14">
        <f t="shared" si="6"/>
        <v>26.243145783871</v>
      </c>
      <c r="L5" s="12">
        <f>H2</f>
        <v>15</v>
      </c>
      <c r="M5" s="12">
        <f>I2</f>
        <v>41.666666666666664</v>
      </c>
      <c r="V5">
        <f t="shared" si="7"/>
        <v>5.9452736651508449</v>
      </c>
      <c r="W5">
        <f t="shared" si="0"/>
        <v>16.820083587769172</v>
      </c>
      <c r="X5" s="12">
        <f t="shared" si="11"/>
        <v>3</v>
      </c>
      <c r="Y5">
        <f t="shared" si="8"/>
        <v>16.820083587769172</v>
      </c>
      <c r="Z5">
        <f t="shared" si="9"/>
        <v>5.9452736651508449</v>
      </c>
    </row>
    <row r="6" spans="1:26" x14ac:dyDescent="0.3">
      <c r="A6" s="13"/>
      <c r="B6" s="13"/>
      <c r="C6" s="13"/>
      <c r="E6" s="12">
        <f t="shared" si="10"/>
        <v>4</v>
      </c>
      <c r="F6" s="15">
        <f t="shared" si="1"/>
        <v>6.0822913141380193</v>
      </c>
      <c r="G6" s="14">
        <f t="shared" si="2"/>
        <v>16.441172386392342</v>
      </c>
      <c r="H6" s="16">
        <f t="shared" si="3"/>
        <v>15.205728285345048</v>
      </c>
      <c r="I6" s="14">
        <f t="shared" si="4"/>
        <v>41.10293096598086</v>
      </c>
      <c r="J6" s="16">
        <f t="shared" si="5"/>
        <v>0.20572828534504772</v>
      </c>
      <c r="K6" s="14">
        <f t="shared" si="6"/>
        <v>26.10293096598086</v>
      </c>
      <c r="V6">
        <f t="shared" si="7"/>
        <v>5.9271427041056279</v>
      </c>
      <c r="W6">
        <f t="shared" si="0"/>
        <v>16.871535745331684</v>
      </c>
      <c r="X6" s="12">
        <f t="shared" si="11"/>
        <v>4</v>
      </c>
      <c r="Y6">
        <f t="shared" si="8"/>
        <v>16.871535745331684</v>
      </c>
      <c r="Z6">
        <f t="shared" si="9"/>
        <v>5.9271427041056279</v>
      </c>
    </row>
    <row r="7" spans="1:26" x14ac:dyDescent="0.3">
      <c r="A7" s="13" t="s">
        <v>30</v>
      </c>
      <c r="B7" s="13" t="s">
        <v>31</v>
      </c>
      <c r="C7" s="13"/>
      <c r="E7" s="12">
        <f t="shared" si="10"/>
        <v>5</v>
      </c>
      <c r="F7" s="15">
        <f t="shared" si="1"/>
        <v>6.1030398921329203</v>
      </c>
      <c r="G7" s="14">
        <f t="shared" si="2"/>
        <v>16.385277135236208</v>
      </c>
      <c r="H7" s="16">
        <f t="shared" si="3"/>
        <v>15.2575997303323</v>
      </c>
      <c r="I7" s="14">
        <f t="shared" si="4"/>
        <v>40.963192838090521</v>
      </c>
      <c r="J7" s="16">
        <f t="shared" si="5"/>
        <v>0.25759973033230033</v>
      </c>
      <c r="K7" s="14">
        <f t="shared" si="6"/>
        <v>25.963192838090521</v>
      </c>
      <c r="L7" s="12" t="s">
        <v>43</v>
      </c>
      <c r="M7" s="12"/>
      <c r="V7">
        <f t="shared" si="7"/>
        <v>5.9090670360152773</v>
      </c>
      <c r="W7">
        <f t="shared" si="0"/>
        <v>16.92314529358158</v>
      </c>
      <c r="X7" s="12">
        <f t="shared" si="11"/>
        <v>5</v>
      </c>
      <c r="Y7">
        <f t="shared" si="8"/>
        <v>16.92314529358158</v>
      </c>
      <c r="Z7">
        <f t="shared" si="9"/>
        <v>5.9090670360152773</v>
      </c>
    </row>
    <row r="8" spans="1:26" x14ac:dyDescent="0.3">
      <c r="A8" s="13">
        <f>-A2*(C2-1)</f>
        <v>-15</v>
      </c>
      <c r="B8" s="13">
        <f>-B2*(C2-1)</f>
        <v>-15</v>
      </c>
      <c r="C8" s="13"/>
      <c r="E8" s="12">
        <f t="shared" si="10"/>
        <v>6</v>
      </c>
      <c r="F8" s="15">
        <f t="shared" si="1"/>
        <v>6.1238592499485467</v>
      </c>
      <c r="G8" s="14">
        <f t="shared" si="2"/>
        <v>16.329571911836513</v>
      </c>
      <c r="H8" s="16">
        <f t="shared" si="3"/>
        <v>15.309648124871368</v>
      </c>
      <c r="I8" s="14">
        <f t="shared" si="4"/>
        <v>40.823929779591282</v>
      </c>
      <c r="J8" s="16">
        <f t="shared" si="5"/>
        <v>0.30964812487136761</v>
      </c>
      <c r="K8" s="14">
        <f t="shared" si="6"/>
        <v>25.823929779591282</v>
      </c>
      <c r="L8" s="12">
        <v>0</v>
      </c>
      <c r="M8" s="12">
        <v>0</v>
      </c>
      <c r="V8">
        <f t="shared" si="7"/>
        <v>5.8910464922560273</v>
      </c>
      <c r="W8">
        <f t="shared" si="0"/>
        <v>16.974912713972511</v>
      </c>
      <c r="X8" s="12">
        <f t="shared" si="11"/>
        <v>6</v>
      </c>
      <c r="Y8">
        <f t="shared" si="8"/>
        <v>16.974912713972511</v>
      </c>
      <c r="Z8">
        <f t="shared" si="9"/>
        <v>5.8910464922560273</v>
      </c>
    </row>
    <row r="9" spans="1:26" x14ac:dyDescent="0.3">
      <c r="A9" s="13"/>
      <c r="B9" s="13"/>
      <c r="C9" s="13"/>
      <c r="E9" s="12">
        <f t="shared" si="10"/>
        <v>7</v>
      </c>
      <c r="F9" s="15">
        <f t="shared" si="1"/>
        <v>6.1447496290367702</v>
      </c>
      <c r="G9" s="14">
        <f t="shared" si="2"/>
        <v>16.274056070153613</v>
      </c>
      <c r="H9" s="16">
        <f t="shared" si="3"/>
        <v>15.361874072591926</v>
      </c>
      <c r="I9" s="14">
        <f t="shared" si="4"/>
        <v>40.685140175384028</v>
      </c>
      <c r="J9" s="16">
        <f t="shared" si="5"/>
        <v>0.36187407259192561</v>
      </c>
      <c r="K9" s="14">
        <f t="shared" si="6"/>
        <v>25.685140175384028</v>
      </c>
      <c r="L9" s="12">
        <f>F302</f>
        <v>16.666666666666668</v>
      </c>
      <c r="M9" s="12">
        <f>G302</f>
        <v>6</v>
      </c>
      <c r="V9">
        <f t="shared" si="7"/>
        <v>5.8730809047183614</v>
      </c>
      <c r="W9">
        <f t="shared" si="0"/>
        <v>17.026838489430858</v>
      </c>
      <c r="X9" s="12">
        <f t="shared" si="11"/>
        <v>7</v>
      </c>
      <c r="Y9">
        <f t="shared" si="8"/>
        <v>17.026838489430858</v>
      </c>
      <c r="Z9">
        <f t="shared" si="9"/>
        <v>5.8730809047183614</v>
      </c>
    </row>
    <row r="10" spans="1:26" x14ac:dyDescent="0.3">
      <c r="A10" s="13" t="s">
        <v>33</v>
      </c>
      <c r="B10" s="13" t="s">
        <v>32</v>
      </c>
      <c r="C10" s="13"/>
      <c r="E10" s="12">
        <f t="shared" si="10"/>
        <v>8</v>
      </c>
      <c r="F10" s="15">
        <f t="shared" si="1"/>
        <v>6.1657112716731319</v>
      </c>
      <c r="G10" s="14">
        <f t="shared" si="2"/>
        <v>16.218728966344205</v>
      </c>
      <c r="H10" s="16">
        <f t="shared" si="3"/>
        <v>15.41427817918283</v>
      </c>
      <c r="I10" s="14">
        <f t="shared" si="4"/>
        <v>40.546822415860518</v>
      </c>
      <c r="J10" s="16">
        <f t="shared" si="5"/>
        <v>0.41427817918282983</v>
      </c>
      <c r="K10" s="14">
        <f t="shared" si="6"/>
        <v>25.546822415860518</v>
      </c>
      <c r="L10" s="12">
        <f>H302</f>
        <v>41.666666666666664</v>
      </c>
      <c r="M10" s="12">
        <f>I302</f>
        <v>15</v>
      </c>
      <c r="V10">
        <f t="shared" si="7"/>
        <v>5.8551701058054313</v>
      </c>
      <c r="W10">
        <f t="shared" si="0"/>
        <v>17.078923104360278</v>
      </c>
      <c r="X10" s="12">
        <f t="shared" si="11"/>
        <v>8</v>
      </c>
      <c r="Y10">
        <f t="shared" si="8"/>
        <v>17.078923104360278</v>
      </c>
      <c r="Z10">
        <f t="shared" si="9"/>
        <v>5.8551701058054313</v>
      </c>
    </row>
    <row r="11" spans="1:26" x14ac:dyDescent="0.3">
      <c r="A11" s="13">
        <f>C2*A2/(C2-1)</f>
        <v>16.666666666666668</v>
      </c>
      <c r="B11" s="13">
        <f>C2*B2/(C2-1)</f>
        <v>16.666666666666668</v>
      </c>
      <c r="C11" s="13"/>
      <c r="E11" s="12">
        <f t="shared" si="10"/>
        <v>9</v>
      </c>
      <c r="F11" s="15">
        <f t="shared" si="1"/>
        <v>6.1867444209596494</v>
      </c>
      <c r="G11" s="14">
        <f t="shared" si="2"/>
        <v>16.163589958753885</v>
      </c>
      <c r="H11" s="16">
        <f t="shared" si="3"/>
        <v>15.466861052399123</v>
      </c>
      <c r="I11" s="14">
        <f t="shared" si="4"/>
        <v>40.408974896884708</v>
      </c>
      <c r="J11" s="16">
        <f t="shared" si="5"/>
        <v>0.46686105239912301</v>
      </c>
      <c r="K11" s="14">
        <f t="shared" si="6"/>
        <v>25.408974896884708</v>
      </c>
      <c r="V11">
        <f t="shared" si="7"/>
        <v>5.8373139284315041</v>
      </c>
      <c r="W11">
        <f t="shared" si="0"/>
        <v>17.131167044646194</v>
      </c>
      <c r="X11" s="12">
        <f t="shared" si="11"/>
        <v>9</v>
      </c>
      <c r="Y11">
        <f t="shared" si="8"/>
        <v>17.131167044646194</v>
      </c>
      <c r="Z11">
        <f t="shared" si="9"/>
        <v>5.8373139284315041</v>
      </c>
    </row>
    <row r="12" spans="1:26" x14ac:dyDescent="0.3">
      <c r="A12" s="13"/>
      <c r="B12" s="13"/>
      <c r="C12" s="13"/>
      <c r="E12" s="12">
        <f t="shared" si="10"/>
        <v>10</v>
      </c>
      <c r="F12" s="15">
        <f t="shared" si="1"/>
        <v>6.2078493208276351</v>
      </c>
      <c r="G12" s="14">
        <f t="shared" si="2"/>
        <v>16.10863840790967</v>
      </c>
      <c r="H12" s="16">
        <f t="shared" si="3"/>
        <v>15.519623302069087</v>
      </c>
      <c r="I12" s="14">
        <f t="shared" si="4"/>
        <v>40.271596019774172</v>
      </c>
      <c r="J12" s="16">
        <f t="shared" si="5"/>
        <v>0.51962330206908725</v>
      </c>
      <c r="K12" s="14">
        <f t="shared" si="6"/>
        <v>25.271596019774172</v>
      </c>
      <c r="V12">
        <f t="shared" si="7"/>
        <v>5.8195122060203941</v>
      </c>
      <c r="W12">
        <f t="shared" si="0"/>
        <v>17.183570797660348</v>
      </c>
      <c r="X12" s="12">
        <f t="shared" si="11"/>
        <v>10</v>
      </c>
      <c r="Y12">
        <f t="shared" si="8"/>
        <v>17.183570797660348</v>
      </c>
      <c r="Z12">
        <f t="shared" si="9"/>
        <v>5.8195122060203941</v>
      </c>
    </row>
    <row r="13" spans="1:26" x14ac:dyDescent="0.3">
      <c r="A13" s="13" t="s">
        <v>34</v>
      </c>
      <c r="B13" s="13" t="s">
        <v>35</v>
      </c>
      <c r="C13" s="13"/>
      <c r="E13" s="12">
        <f t="shared" si="10"/>
        <v>11</v>
      </c>
      <c r="F13" s="15">
        <f t="shared" si="1"/>
        <v>6.2290262160405279</v>
      </c>
      <c r="G13" s="14">
        <f t="shared" si="2"/>
        <v>16.053873676512612</v>
      </c>
      <c r="H13" s="16">
        <f t="shared" si="3"/>
        <v>15.572565540101319</v>
      </c>
      <c r="I13" s="14">
        <f t="shared" si="4"/>
        <v>40.134684191281536</v>
      </c>
      <c r="J13" s="16">
        <f t="shared" si="5"/>
        <v>0.57256554010131921</v>
      </c>
      <c r="K13" s="14">
        <f t="shared" si="6"/>
        <v>25.134684191281536</v>
      </c>
      <c r="L13" t="s">
        <v>44</v>
      </c>
      <c r="O13" t="s">
        <v>45</v>
      </c>
      <c r="R13" t="s">
        <v>46</v>
      </c>
      <c r="V13">
        <f t="shared" si="7"/>
        <v>5.8017647725039199</v>
      </c>
      <c r="W13">
        <f t="shared" si="0"/>
        <v>17.236134852265323</v>
      </c>
      <c r="X13" s="12">
        <f t="shared" si="11"/>
        <v>11</v>
      </c>
      <c r="Y13">
        <f t="shared" si="8"/>
        <v>17.236134852265323</v>
      </c>
      <c r="Z13">
        <f t="shared" si="9"/>
        <v>5.8017647725039199</v>
      </c>
    </row>
    <row r="14" spans="1:26" x14ac:dyDescent="0.3">
      <c r="A14" s="13">
        <f>A2*(C2-1)/C2</f>
        <v>6</v>
      </c>
      <c r="B14" s="13">
        <f>B2*(C2-1)/C2</f>
        <v>6</v>
      </c>
      <c r="C14" s="13"/>
      <c r="E14" s="12">
        <f t="shared" si="10"/>
        <v>12</v>
      </c>
      <c r="F14" s="15">
        <f t="shared" si="1"/>
        <v>6.2502753521967289</v>
      </c>
      <c r="G14" s="14">
        <f t="shared" si="2"/>
        <v>15.999295129430399</v>
      </c>
      <c r="H14" s="16">
        <f t="shared" si="3"/>
        <v>15.625688380491823</v>
      </c>
      <c r="I14" s="14">
        <f t="shared" si="4"/>
        <v>39.998237823575998</v>
      </c>
      <c r="J14" s="16">
        <f t="shared" si="5"/>
        <v>0.62568838049182318</v>
      </c>
      <c r="K14" s="14">
        <f t="shared" si="6"/>
        <v>24.998237823575998</v>
      </c>
      <c r="L14" t="s">
        <v>2</v>
      </c>
      <c r="M14" t="s">
        <v>3</v>
      </c>
      <c r="O14" t="s">
        <v>2</v>
      </c>
      <c r="P14" t="s">
        <v>3</v>
      </c>
      <c r="R14" t="s">
        <v>2</v>
      </c>
      <c r="S14" t="s">
        <v>3</v>
      </c>
      <c r="V14">
        <f t="shared" si="7"/>
        <v>5.7840714623203411</v>
      </c>
      <c r="W14">
        <f t="shared" si="0"/>
        <v>17.288859698819135</v>
      </c>
      <c r="X14" s="12">
        <f t="shared" si="11"/>
        <v>12</v>
      </c>
      <c r="Y14">
        <f t="shared" si="8"/>
        <v>17.288859698819135</v>
      </c>
      <c r="Z14">
        <f t="shared" si="9"/>
        <v>5.7840714623203411</v>
      </c>
    </row>
    <row r="15" spans="1:26" x14ac:dyDescent="0.3">
      <c r="A15" s="13"/>
      <c r="B15" s="13"/>
      <c r="C15" s="13"/>
      <c r="E15" s="12">
        <f t="shared" si="10"/>
        <v>13</v>
      </c>
      <c r="F15" s="15">
        <f t="shared" si="1"/>
        <v>6.2715969757324554</v>
      </c>
      <c r="G15" s="14">
        <f t="shared" si="2"/>
        <v>15.944902133689972</v>
      </c>
      <c r="H15" s="16">
        <f t="shared" si="3"/>
        <v>15.678992439331138</v>
      </c>
      <c r="I15" s="14">
        <f t="shared" si="4"/>
        <v>39.862255334224933</v>
      </c>
      <c r="J15" s="16">
        <f t="shared" si="5"/>
        <v>0.67899243933113773</v>
      </c>
      <c r="K15" s="14">
        <f t="shared" si="6"/>
        <v>24.862255334224933</v>
      </c>
      <c r="L15">
        <v>10</v>
      </c>
      <c r="M15">
        <f>-L15*G2/(F2+L15)</f>
        <v>-10.416666666666668</v>
      </c>
      <c r="O15">
        <f>L15</f>
        <v>10</v>
      </c>
      <c r="P15">
        <f>-O15*I2/(H2+O15)</f>
        <v>-16.666666666666664</v>
      </c>
      <c r="R15">
        <f>O15</f>
        <v>10</v>
      </c>
      <c r="S15">
        <f>P15</f>
        <v>-16.666666666666664</v>
      </c>
      <c r="V15">
        <f t="shared" si="7"/>
        <v>5.7664321104128264</v>
      </c>
      <c r="W15">
        <f t="shared" si="0"/>
        <v>17.341745829179782</v>
      </c>
      <c r="X15" s="12">
        <f t="shared" si="11"/>
        <v>13</v>
      </c>
      <c r="Y15">
        <f t="shared" si="8"/>
        <v>17.341745829179782</v>
      </c>
      <c r="Z15">
        <f t="shared" si="9"/>
        <v>5.7664321104128264</v>
      </c>
    </row>
    <row r="16" spans="1:26" x14ac:dyDescent="0.3">
      <c r="A16" s="13" t="s">
        <v>38</v>
      </c>
      <c r="B16" s="13" t="s">
        <v>40</v>
      </c>
      <c r="C16" s="13"/>
      <c r="E16" s="12">
        <f t="shared" si="10"/>
        <v>14</v>
      </c>
      <c r="F16" s="15">
        <f t="shared" si="1"/>
        <v>6.2929913339245882</v>
      </c>
      <c r="G16" s="14">
        <f t="shared" si="2"/>
        <v>15.890694058470213</v>
      </c>
      <c r="H16" s="16">
        <f t="shared" si="3"/>
        <v>15.73247833481147</v>
      </c>
      <c r="I16" s="14">
        <f t="shared" si="4"/>
        <v>39.726735146175535</v>
      </c>
      <c r="J16" s="16">
        <f t="shared" si="5"/>
        <v>0.73247833481146962</v>
      </c>
      <c r="K16" s="14">
        <f t="shared" si="6"/>
        <v>24.726735146175535</v>
      </c>
      <c r="L16" t="s">
        <v>0</v>
      </c>
      <c r="M16" t="s">
        <v>1</v>
      </c>
      <c r="O16" t="s">
        <v>6</v>
      </c>
      <c r="P16" t="s">
        <v>7</v>
      </c>
      <c r="R16" t="s">
        <v>0</v>
      </c>
      <c r="S16" t="s">
        <v>1</v>
      </c>
      <c r="V16">
        <f t="shared" si="7"/>
        <v>5.7488465522279073</v>
      </c>
      <c r="W16">
        <f t="shared" si="0"/>
        <v>17.394793736709847</v>
      </c>
      <c r="X16" s="12">
        <f t="shared" si="11"/>
        <v>14</v>
      </c>
      <c r="Y16">
        <f t="shared" si="8"/>
        <v>17.394793736709847</v>
      </c>
      <c r="Z16">
        <f t="shared" si="9"/>
        <v>5.7488465522279073</v>
      </c>
    </row>
    <row r="17" spans="1:26" x14ac:dyDescent="0.3">
      <c r="A17" s="13">
        <f>C2^2*A2/(C2-1)</f>
        <v>41.666666666666664</v>
      </c>
      <c r="B17" s="13">
        <f>C2^2*B2/(C2-1)</f>
        <v>41.666666666666664</v>
      </c>
      <c r="C17" s="13"/>
      <c r="E17" s="12">
        <f t="shared" si="10"/>
        <v>15</v>
      </c>
      <c r="F17" s="15">
        <f t="shared" si="1"/>
        <v>6.3144586748935527</v>
      </c>
      <c r="G17" s="14">
        <f t="shared" si="2"/>
        <v>15.836670275094606</v>
      </c>
      <c r="H17" s="16">
        <f t="shared" si="3"/>
        <v>15.786146687233879</v>
      </c>
      <c r="I17" s="14">
        <f t="shared" si="4"/>
        <v>39.591675687736519</v>
      </c>
      <c r="J17" s="16">
        <f t="shared" si="5"/>
        <v>0.78614668723387915</v>
      </c>
      <c r="K17" s="14">
        <f t="shared" si="6"/>
        <v>24.591675687736519</v>
      </c>
      <c r="L17">
        <f>F2</f>
        <v>6</v>
      </c>
      <c r="M17">
        <f>G2</f>
        <v>16.666666666666668</v>
      </c>
      <c r="O17">
        <f>H2</f>
        <v>15</v>
      </c>
      <c r="P17">
        <f>I2</f>
        <v>41.666666666666664</v>
      </c>
      <c r="R17">
        <f>J2</f>
        <v>0</v>
      </c>
      <c r="S17">
        <f>K2</f>
        <v>26.666666666666664</v>
      </c>
      <c r="V17">
        <f t="shared" si="7"/>
        <v>5.7313146237139438</v>
      </c>
      <c r="W17">
        <f t="shared" si="0"/>
        <v>17.448003916281095</v>
      </c>
      <c r="X17" s="12">
        <f t="shared" si="11"/>
        <v>15</v>
      </c>
      <c r="Y17">
        <f t="shared" si="8"/>
        <v>17.448003916281095</v>
      </c>
      <c r="Z17">
        <f t="shared" si="9"/>
        <v>5.7313146237139438</v>
      </c>
    </row>
    <row r="18" spans="1:26" x14ac:dyDescent="0.3">
      <c r="A18" s="13"/>
      <c r="B18" s="13"/>
      <c r="C18" s="13"/>
      <c r="E18" s="12">
        <f t="shared" si="10"/>
        <v>16</v>
      </c>
      <c r="F18" s="15">
        <f t="shared" si="1"/>
        <v>6.3359992476061864</v>
      </c>
      <c r="G18" s="14">
        <f t="shared" si="2"/>
        <v>15.782830157023954</v>
      </c>
      <c r="H18" s="16">
        <f t="shared" si="3"/>
        <v>15.839998119015466</v>
      </c>
      <c r="I18" s="14">
        <f t="shared" si="4"/>
        <v>39.457075392559886</v>
      </c>
      <c r="J18" s="16">
        <f t="shared" si="5"/>
        <v>0.83999811901546551</v>
      </c>
      <c r="K18" s="14">
        <f t="shared" si="6"/>
        <v>24.457075392559886</v>
      </c>
      <c r="L18">
        <f>L17+L15</f>
        <v>16</v>
      </c>
      <c r="M18">
        <f>M17</f>
        <v>16.666666666666668</v>
      </c>
      <c r="O18">
        <f>O15+O17</f>
        <v>25</v>
      </c>
      <c r="P18">
        <f>P17</f>
        <v>41.666666666666664</v>
      </c>
      <c r="R18">
        <f>R15</f>
        <v>10</v>
      </c>
      <c r="S18">
        <f>S17</f>
        <v>26.666666666666664</v>
      </c>
      <c r="V18">
        <f t="shared" si="7"/>
        <v>5.7138361613195974</v>
      </c>
      <c r="W18">
        <f t="shared" si="0"/>
        <v>17.501376864279081</v>
      </c>
      <c r="X18" s="12">
        <f t="shared" si="11"/>
        <v>16</v>
      </c>
      <c r="Y18">
        <f t="shared" si="8"/>
        <v>17.501376864279081</v>
      </c>
      <c r="Z18">
        <f t="shared" si="9"/>
        <v>5.7138361613195974</v>
      </c>
    </row>
    <row r="19" spans="1:26" x14ac:dyDescent="0.3">
      <c r="A19" s="13" t="s">
        <v>39</v>
      </c>
      <c r="B19" s="13" t="s">
        <v>41</v>
      </c>
      <c r="C19" s="13"/>
      <c r="E19" s="12">
        <f t="shared" si="10"/>
        <v>17</v>
      </c>
      <c r="F19" s="15">
        <f t="shared" si="1"/>
        <v>6.3576133018786294</v>
      </c>
      <c r="G19" s="14">
        <f t="shared" si="2"/>
        <v>15.729173079849117</v>
      </c>
      <c r="H19" s="16">
        <f t="shared" si="3"/>
        <v>15.894033254696575</v>
      </c>
      <c r="I19" s="14">
        <f t="shared" si="4"/>
        <v>39.32293269962279</v>
      </c>
      <c r="J19" s="16">
        <f t="shared" si="5"/>
        <v>0.89403325469657524</v>
      </c>
      <c r="K19" s="14">
        <f t="shared" si="6"/>
        <v>24.32293269962279</v>
      </c>
      <c r="L19" t="s">
        <v>0</v>
      </c>
      <c r="M19" t="s">
        <v>1</v>
      </c>
      <c r="V19">
        <f t="shared" si="7"/>
        <v>5.6964110019923018</v>
      </c>
      <c r="W19">
        <f t="shared" si="0"/>
        <v>17.554913078607797</v>
      </c>
      <c r="X19" s="12">
        <f t="shared" si="11"/>
        <v>17</v>
      </c>
      <c r="Y19">
        <f t="shared" si="8"/>
        <v>17.554913078607797</v>
      </c>
      <c r="Z19">
        <f t="shared" si="9"/>
        <v>5.6964110019923018</v>
      </c>
    </row>
    <row r="20" spans="1:26" x14ac:dyDescent="0.3">
      <c r="A20" s="13">
        <f>-A8</f>
        <v>15</v>
      </c>
      <c r="B20" s="13">
        <f>-B8</f>
        <v>15</v>
      </c>
      <c r="C20" s="13"/>
      <c r="E20" s="12">
        <f t="shared" si="10"/>
        <v>18</v>
      </c>
      <c r="F20" s="15">
        <f t="shared" si="1"/>
        <v>6.3793010883792256</v>
      </c>
      <c r="G20" s="14">
        <f t="shared" si="2"/>
        <v>15.67569842128376</v>
      </c>
      <c r="H20" s="16">
        <f t="shared" si="3"/>
        <v>15.94825272094806</v>
      </c>
      <c r="I20" s="14">
        <f t="shared" si="4"/>
        <v>39.189246053209409</v>
      </c>
      <c r="J20" s="16">
        <f t="shared" si="5"/>
        <v>0.94825272094806046</v>
      </c>
      <c r="K20" s="14">
        <f t="shared" si="6"/>
        <v>24.189246053209409</v>
      </c>
      <c r="L20">
        <f>L18</f>
        <v>16</v>
      </c>
      <c r="M20">
        <f>M18</f>
        <v>16.666666666666668</v>
      </c>
      <c r="O20" t="s">
        <v>6</v>
      </c>
      <c r="P20" t="s">
        <v>7</v>
      </c>
      <c r="R20" t="s">
        <v>0</v>
      </c>
      <c r="S20" t="s">
        <v>1</v>
      </c>
      <c r="V20">
        <f t="shared" si="7"/>
        <v>5.6790389831767385</v>
      </c>
      <c r="W20">
        <f t="shared" si="0"/>
        <v>17.608613058694313</v>
      </c>
      <c r="X20" s="12">
        <f t="shared" si="11"/>
        <v>18</v>
      </c>
      <c r="Y20">
        <f t="shared" si="8"/>
        <v>17.608613058694313</v>
      </c>
      <c r="Z20">
        <f t="shared" si="9"/>
        <v>5.6790389831767385</v>
      </c>
    </row>
    <row r="21" spans="1:26" x14ac:dyDescent="0.3">
      <c r="E21" s="12">
        <f t="shared" si="10"/>
        <v>19</v>
      </c>
      <c r="F21" s="15">
        <f t="shared" si="1"/>
        <v>6.4010628586314198</v>
      </c>
      <c r="G21" s="14">
        <f t="shared" si="2"/>
        <v>15.622405561157153</v>
      </c>
      <c r="H21" s="16">
        <f t="shared" si="3"/>
        <v>16.002657146578549</v>
      </c>
      <c r="I21" s="14">
        <f t="shared" si="4"/>
        <v>39.056013902892886</v>
      </c>
      <c r="J21" s="16">
        <f t="shared" si="5"/>
        <v>1.0026571465785494</v>
      </c>
      <c r="K21" s="14">
        <f t="shared" si="6"/>
        <v>24.056013902892886</v>
      </c>
      <c r="L21">
        <f>L18</f>
        <v>16</v>
      </c>
      <c r="M21">
        <f>M17+M15</f>
        <v>6.25</v>
      </c>
      <c r="O21">
        <f>O18</f>
        <v>25</v>
      </c>
      <c r="P21">
        <f>P18</f>
        <v>41.666666666666664</v>
      </c>
      <c r="R21">
        <f>R18</f>
        <v>10</v>
      </c>
      <c r="S21">
        <f>S18</f>
        <v>26.666666666666664</v>
      </c>
      <c r="V21">
        <f t="shared" si="7"/>
        <v>5.6617199428133338</v>
      </c>
      <c r="W21">
        <f t="shared" si="0"/>
        <v>17.662477305493418</v>
      </c>
      <c r="X21" s="12">
        <f t="shared" si="11"/>
        <v>19</v>
      </c>
      <c r="Y21">
        <f t="shared" si="8"/>
        <v>17.662477305493418</v>
      </c>
      <c r="Z21">
        <f t="shared" si="9"/>
        <v>5.6617199428133338</v>
      </c>
    </row>
    <row r="22" spans="1:26" x14ac:dyDescent="0.3">
      <c r="E22" s="12">
        <f t="shared" si="10"/>
        <v>20</v>
      </c>
      <c r="F22" s="15">
        <f t="shared" si="1"/>
        <v>6.4228988650166876</v>
      </c>
      <c r="G22" s="14">
        <f t="shared" si="2"/>
        <v>15.569293881406956</v>
      </c>
      <c r="H22" s="16">
        <f t="shared" si="3"/>
        <v>16.057247162541721</v>
      </c>
      <c r="I22" s="14">
        <f t="shared" si="4"/>
        <v>38.923234703517387</v>
      </c>
      <c r="J22" s="16">
        <f t="shared" si="5"/>
        <v>1.0572471625417208</v>
      </c>
      <c r="K22" s="14">
        <f t="shared" si="6"/>
        <v>23.923234703517387</v>
      </c>
      <c r="O22">
        <f>O18</f>
        <v>25</v>
      </c>
      <c r="P22">
        <f>P21+P15</f>
        <v>25</v>
      </c>
      <c r="R22">
        <f>R21</f>
        <v>10</v>
      </c>
      <c r="S22">
        <f>S21+S15</f>
        <v>10</v>
      </c>
      <c r="V22">
        <f t="shared" si="7"/>
        <v>5.6444537193367275</v>
      </c>
      <c r="W22">
        <f t="shared" si="0"/>
        <v>17.716506321492325</v>
      </c>
      <c r="X22" s="12">
        <f t="shared" si="11"/>
        <v>20</v>
      </c>
      <c r="Y22">
        <f t="shared" si="8"/>
        <v>17.716506321492325</v>
      </c>
      <c r="Z22">
        <f t="shared" si="9"/>
        <v>5.6444537193367275</v>
      </c>
    </row>
    <row r="23" spans="1:26" x14ac:dyDescent="0.3">
      <c r="E23" s="12">
        <f t="shared" si="10"/>
        <v>21</v>
      </c>
      <c r="F23" s="15">
        <f t="shared" si="1"/>
        <v>6.4448093607774535</v>
      </c>
      <c r="G23" s="14">
        <f t="shared" si="2"/>
        <v>15.516362766072067</v>
      </c>
      <c r="H23" s="16">
        <f t="shared" si="3"/>
        <v>16.112023401943635</v>
      </c>
      <c r="I23" s="14">
        <f t="shared" si="4"/>
        <v>38.790906915180166</v>
      </c>
      <c r="J23" s="16">
        <f t="shared" si="5"/>
        <v>1.1120234019436346</v>
      </c>
      <c r="K23" s="14">
        <f t="shared" si="6"/>
        <v>23.790906915180166</v>
      </c>
      <c r="V23">
        <f t="shared" si="7"/>
        <v>5.6272401516742834</v>
      </c>
      <c r="W23">
        <f t="shared" si="0"/>
        <v>17.770700610715327</v>
      </c>
      <c r="X23" s="12">
        <f t="shared" si="11"/>
        <v>21</v>
      </c>
      <c r="Y23">
        <f t="shared" si="8"/>
        <v>17.770700610715327</v>
      </c>
      <c r="Z23">
        <f t="shared" si="9"/>
        <v>5.6272401516742834</v>
      </c>
    </row>
    <row r="24" spans="1:26" x14ac:dyDescent="0.3">
      <c r="E24" s="12">
        <f t="shared" si="10"/>
        <v>22</v>
      </c>
      <c r="F24" s="15">
        <f t="shared" si="1"/>
        <v>6.4667946000200294</v>
      </c>
      <c r="G24" s="14">
        <f t="shared" si="2"/>
        <v>15.463611601285477</v>
      </c>
      <c r="H24" s="16">
        <f t="shared" si="3"/>
        <v>16.166986500050072</v>
      </c>
      <c r="I24" s="14">
        <f t="shared" si="4"/>
        <v>38.659029003213696</v>
      </c>
      <c r="J24" s="16">
        <f t="shared" si="5"/>
        <v>1.1669865000500721</v>
      </c>
      <c r="K24" s="14">
        <f t="shared" si="6"/>
        <v>23.659029003213696</v>
      </c>
      <c r="V24">
        <f t="shared" si="7"/>
        <v>5.6100790792445769</v>
      </c>
      <c r="W24">
        <f t="shared" si="0"/>
        <v>17.825060678728519</v>
      </c>
      <c r="X24" s="12">
        <f t="shared" si="11"/>
        <v>22</v>
      </c>
      <c r="Y24">
        <f t="shared" si="8"/>
        <v>17.825060678728519</v>
      </c>
      <c r="Z24">
        <f t="shared" si="9"/>
        <v>5.6100790792445769</v>
      </c>
    </row>
    <row r="25" spans="1:26" x14ac:dyDescent="0.3">
      <c r="E25" s="12">
        <f t="shared" si="10"/>
        <v>23</v>
      </c>
      <c r="F25" s="15">
        <f t="shared" si="1"/>
        <v>6.488854837717561</v>
      </c>
      <c r="G25" s="14">
        <f t="shared" si="2"/>
        <v>15.411039775267151</v>
      </c>
      <c r="H25" s="16">
        <f t="shared" si="3"/>
        <v>16.222137094293902</v>
      </c>
      <c r="I25" s="14">
        <f t="shared" si="4"/>
        <v>38.527599438167876</v>
      </c>
      <c r="J25" s="16">
        <f t="shared" si="5"/>
        <v>1.2221370942939025</v>
      </c>
      <c r="K25" s="14">
        <f t="shared" si="6"/>
        <v>23.527599438167876</v>
      </c>
      <c r="V25">
        <f t="shared" si="7"/>
        <v>5.5929703419558985</v>
      </c>
      <c r="W25">
        <f t="shared" si="0"/>
        <v>17.879587032644508</v>
      </c>
      <c r="X25" s="12">
        <f t="shared" si="11"/>
        <v>23</v>
      </c>
      <c r="Y25">
        <f t="shared" si="8"/>
        <v>17.879587032644508</v>
      </c>
      <c r="Z25">
        <f t="shared" si="9"/>
        <v>5.5929703419558985</v>
      </c>
    </row>
    <row r="26" spans="1:26" x14ac:dyDescent="0.3">
      <c r="E26" s="12">
        <f t="shared" si="10"/>
        <v>24</v>
      </c>
      <c r="F26" s="15">
        <f t="shared" si="1"/>
        <v>6.5109903297129907</v>
      </c>
      <c r="G26" s="14">
        <f t="shared" si="2"/>
        <v>15.358646678316918</v>
      </c>
      <c r="H26" s="16">
        <f t="shared" si="3"/>
        <v>16.27747582428248</v>
      </c>
      <c r="I26" s="14">
        <f t="shared" si="4"/>
        <v>38.396616695792289</v>
      </c>
      <c r="J26" s="16">
        <f t="shared" si="5"/>
        <v>1.2774758242824795</v>
      </c>
      <c r="K26" s="14">
        <f t="shared" si="6"/>
        <v>23.396616695792289</v>
      </c>
      <c r="V26">
        <f t="shared" si="7"/>
        <v>5.5759137802047611</v>
      </c>
      <c r="W26">
        <f t="shared" si="0"/>
        <v>17.934280181127146</v>
      </c>
      <c r="X26" s="12">
        <f t="shared" si="11"/>
        <v>24</v>
      </c>
      <c r="Y26">
        <f t="shared" si="8"/>
        <v>17.934280181127146</v>
      </c>
      <c r="Z26">
        <f t="shared" si="9"/>
        <v>5.5759137802047611</v>
      </c>
    </row>
    <row r="27" spans="1:26" x14ac:dyDescent="0.3">
      <c r="E27" s="12">
        <f t="shared" si="10"/>
        <v>25</v>
      </c>
      <c r="F27" s="15">
        <f t="shared" si="1"/>
        <v>6.533201332722018</v>
      </c>
      <c r="G27" s="14">
        <f t="shared" si="2"/>
        <v>15.306431702807423</v>
      </c>
      <c r="H27" s="16">
        <f t="shared" si="3"/>
        <v>16.333003331805045</v>
      </c>
      <c r="I27" s="14">
        <f t="shared" si="4"/>
        <v>38.266079257018554</v>
      </c>
      <c r="J27" s="16">
        <f t="shared" si="5"/>
        <v>1.3330033318050454</v>
      </c>
      <c r="K27" s="14">
        <f t="shared" si="6"/>
        <v>23.266079257018554</v>
      </c>
      <c r="V27">
        <f t="shared" si="7"/>
        <v>5.558909234874414</v>
      </c>
      <c r="W27">
        <f t="shared" si="0"/>
        <v>17.989140634396271</v>
      </c>
      <c r="X27" s="12">
        <f t="shared" si="11"/>
        <v>25</v>
      </c>
      <c r="Y27">
        <f t="shared" si="8"/>
        <v>17.989140634396271</v>
      </c>
      <c r="Z27">
        <f t="shared" si="9"/>
        <v>5.558909234874414</v>
      </c>
    </row>
    <row r="28" spans="1:26" x14ac:dyDescent="0.3">
      <c r="E28" s="12">
        <f t="shared" si="10"/>
        <v>26</v>
      </c>
      <c r="F28" s="15">
        <f t="shared" si="1"/>
        <v>6.5554881043360789</v>
      </c>
      <c r="G28" s="14">
        <f t="shared" si="2"/>
        <v>15.254394243177064</v>
      </c>
      <c r="H28" s="16">
        <f t="shared" si="3"/>
        <v>16.388720260840195</v>
      </c>
      <c r="I28" s="14">
        <f t="shared" si="4"/>
        <v>38.135985607942665</v>
      </c>
      <c r="J28" s="16">
        <f t="shared" si="5"/>
        <v>1.388720260840195</v>
      </c>
      <c r="K28" s="14">
        <f t="shared" si="6"/>
        <v>23.135985607942665</v>
      </c>
      <c r="V28">
        <f t="shared" si="7"/>
        <v>5.5419565473333545</v>
      </c>
      <c r="W28">
        <f t="shared" si="0"/>
        <v>18.04416890423246</v>
      </c>
      <c r="X28" s="12">
        <f t="shared" si="11"/>
        <v>26</v>
      </c>
      <c r="Y28">
        <f t="shared" si="8"/>
        <v>18.04416890423246</v>
      </c>
      <c r="Z28">
        <f t="shared" si="9"/>
        <v>5.5419565473333545</v>
      </c>
    </row>
    <row r="29" spans="1:26" x14ac:dyDescent="0.3">
      <c r="E29" s="12">
        <f t="shared" si="10"/>
        <v>27</v>
      </c>
      <c r="F29" s="15">
        <f t="shared" si="1"/>
        <v>6.5778509030253325</v>
      </c>
      <c r="G29" s="14">
        <f t="shared" si="2"/>
        <v>15.202533695922977</v>
      </c>
      <c r="H29" s="16">
        <f t="shared" si="3"/>
        <v>16.444627257563329</v>
      </c>
      <c r="I29" s="14">
        <f t="shared" si="4"/>
        <v>38.006334239807444</v>
      </c>
      <c r="J29" s="16">
        <f t="shared" si="5"/>
        <v>1.4446272575633294</v>
      </c>
      <c r="K29" s="14">
        <f t="shared" si="6"/>
        <v>23.006334239807444</v>
      </c>
      <c r="V29">
        <f t="shared" si="7"/>
        <v>5.5250555594338451</v>
      </c>
      <c r="W29">
        <f t="shared" si="0"/>
        <v>18.099365503981836</v>
      </c>
      <c r="X29" s="12">
        <f t="shared" si="11"/>
        <v>27</v>
      </c>
      <c r="Y29">
        <f t="shared" si="8"/>
        <v>18.099365503981836</v>
      </c>
      <c r="Z29">
        <f t="shared" si="9"/>
        <v>5.5250555594338451</v>
      </c>
    </row>
    <row r="30" spans="1:26" x14ac:dyDescent="0.3">
      <c r="E30" s="12">
        <f t="shared" si="10"/>
        <v>28</v>
      </c>
      <c r="F30" s="15">
        <f t="shared" si="1"/>
        <v>6.600289988141661</v>
      </c>
      <c r="G30" s="14">
        <f t="shared" si="2"/>
        <v>15.150849459594035</v>
      </c>
      <c r="H30" s="16">
        <f t="shared" si="3"/>
        <v>16.500724970354153</v>
      </c>
      <c r="I30" s="14">
        <f t="shared" si="4"/>
        <v>37.877123648985084</v>
      </c>
      <c r="J30" s="16">
        <f t="shared" si="5"/>
        <v>1.5007249703541525</v>
      </c>
      <c r="K30" s="14">
        <f t="shared" si="6"/>
        <v>22.877123648985084</v>
      </c>
      <c r="V30">
        <f t="shared" si="7"/>
        <v>5.5082061135104485</v>
      </c>
      <c r="W30">
        <f t="shared" si="0"/>
        <v>18.154730948560811</v>
      </c>
      <c r="X30" s="12">
        <f t="shared" si="11"/>
        <v>28</v>
      </c>
      <c r="Y30">
        <f t="shared" si="8"/>
        <v>18.154730948560811</v>
      </c>
      <c r="Z30">
        <f t="shared" si="9"/>
        <v>5.5082061135104485</v>
      </c>
    </row>
    <row r="31" spans="1:26" x14ac:dyDescent="0.3">
      <c r="E31" s="12">
        <f t="shared" si="10"/>
        <v>29</v>
      </c>
      <c r="F31" s="15">
        <f t="shared" si="1"/>
        <v>6.6228056199216763</v>
      </c>
      <c r="G31" s="14">
        <f t="shared" si="2"/>
        <v>15.099340934783866</v>
      </c>
      <c r="H31" s="16">
        <f t="shared" si="3"/>
        <v>16.557014049804192</v>
      </c>
      <c r="I31" s="14">
        <f t="shared" si="4"/>
        <v>37.748352336959663</v>
      </c>
      <c r="J31" s="16">
        <f t="shared" si="5"/>
        <v>1.5570140498041916</v>
      </c>
      <c r="K31" s="14">
        <f t="shared" si="6"/>
        <v>22.748352336959663</v>
      </c>
      <c r="V31">
        <f t="shared" si="7"/>
        <v>5.4914080523785485</v>
      </c>
      <c r="W31">
        <f t="shared" si="0"/>
        <v>18.210265754460917</v>
      </c>
      <c r="X31" s="12">
        <f t="shared" si="11"/>
        <v>29</v>
      </c>
      <c r="Y31">
        <f t="shared" si="8"/>
        <v>18.210265754460917</v>
      </c>
      <c r="Z31">
        <f t="shared" si="9"/>
        <v>5.4914080523785485</v>
      </c>
    </row>
    <row r="32" spans="1:26" x14ac:dyDescent="0.3">
      <c r="E32" s="12">
        <f t="shared" si="10"/>
        <v>30</v>
      </c>
      <c r="F32" s="15">
        <f t="shared" si="1"/>
        <v>6.6453980594897404</v>
      </c>
      <c r="G32" s="14">
        <f t="shared" si="2"/>
        <v>15.048007524123904</v>
      </c>
      <c r="H32" s="16">
        <f t="shared" si="3"/>
        <v>16.613495148724347</v>
      </c>
      <c r="I32" s="14">
        <f t="shared" si="4"/>
        <v>37.620018810309766</v>
      </c>
      <c r="J32" s="16">
        <f t="shared" si="5"/>
        <v>1.613495148724347</v>
      </c>
      <c r="K32" s="14">
        <f t="shared" si="6"/>
        <v>22.620018810309766</v>
      </c>
      <c r="V32">
        <f t="shared" si="7"/>
        <v>5.4746612193328845</v>
      </c>
      <c r="W32">
        <f t="shared" si="0"/>
        <v>18.265970439753623</v>
      </c>
      <c r="X32" s="12">
        <f t="shared" si="11"/>
        <v>30</v>
      </c>
      <c r="Y32">
        <f t="shared" si="8"/>
        <v>18.265970439753623</v>
      </c>
      <c r="Z32">
        <f t="shared" si="9"/>
        <v>5.4746612193328845</v>
      </c>
    </row>
    <row r="33" spans="5:26" x14ac:dyDescent="0.3">
      <c r="E33" s="12">
        <f t="shared" si="10"/>
        <v>31</v>
      </c>
      <c r="F33" s="15">
        <f t="shared" si="1"/>
        <v>6.6680675688609838</v>
      </c>
      <c r="G33" s="14">
        <f t="shared" si="2"/>
        <v>14.99684863227648</v>
      </c>
      <c r="H33" s="16">
        <f t="shared" si="3"/>
        <v>16.67016892215246</v>
      </c>
      <c r="I33" s="14">
        <f t="shared" si="4"/>
        <v>37.492121580691197</v>
      </c>
      <c r="J33" s="16">
        <f t="shared" si="5"/>
        <v>1.6701689221524596</v>
      </c>
      <c r="K33" s="14">
        <f t="shared" si="6"/>
        <v>22.492121580691197</v>
      </c>
      <c r="V33">
        <f t="shared" si="7"/>
        <v>5.4579654581460932</v>
      </c>
      <c r="W33">
        <f t="shared" si="0"/>
        <v>18.321845524095163</v>
      </c>
      <c r="X33" s="12">
        <f t="shared" si="11"/>
        <v>31</v>
      </c>
      <c r="Y33">
        <f t="shared" si="8"/>
        <v>18.321845524095163</v>
      </c>
      <c r="Z33">
        <f t="shared" si="9"/>
        <v>5.4579654581460932</v>
      </c>
    </row>
    <row r="34" spans="5:26" x14ac:dyDescent="0.3">
      <c r="E34" s="12">
        <f t="shared" si="10"/>
        <v>32</v>
      </c>
      <c r="F34" s="15">
        <f t="shared" si="1"/>
        <v>6.690814410944359</v>
      </c>
      <c r="G34" s="14">
        <f t="shared" si="2"/>
        <v>14.945863665927888</v>
      </c>
      <c r="H34" s="16">
        <f t="shared" si="3"/>
        <v>16.727036027360896</v>
      </c>
      <c r="I34" s="14">
        <f t="shared" si="4"/>
        <v>37.364659164819727</v>
      </c>
      <c r="J34" s="16">
        <f t="shared" si="5"/>
        <v>1.7270360273608958</v>
      </c>
      <c r="K34" s="14">
        <f t="shared" si="6"/>
        <v>22.364659164819727</v>
      </c>
      <c r="V34">
        <f t="shared" si="7"/>
        <v>5.4413206130672469</v>
      </c>
      <c r="W34">
        <f t="shared" si="0"/>
        <v>18.377891528731382</v>
      </c>
      <c r="X34" s="12">
        <f t="shared" si="11"/>
        <v>32</v>
      </c>
      <c r="Y34">
        <f t="shared" si="8"/>
        <v>18.377891528731382</v>
      </c>
      <c r="Z34">
        <f t="shared" si="9"/>
        <v>5.4413206130672469</v>
      </c>
    </row>
    <row r="35" spans="5:26" x14ac:dyDescent="0.3">
      <c r="E35" s="12">
        <f t="shared" si="10"/>
        <v>33</v>
      </c>
      <c r="F35" s="15">
        <f t="shared" si="1"/>
        <v>6.7136388495456796</v>
      </c>
      <c r="G35" s="14">
        <f t="shared" si="2"/>
        <v>14.89505203378152</v>
      </c>
      <c r="H35" s="16">
        <f t="shared" si="3"/>
        <v>16.784097123864196</v>
      </c>
      <c r="I35" s="14">
        <f t="shared" si="4"/>
        <v>37.237630084453805</v>
      </c>
      <c r="J35" s="16">
        <f t="shared" si="5"/>
        <v>1.7840971238641963</v>
      </c>
      <c r="K35" s="14">
        <f t="shared" si="6"/>
        <v>22.237630084453805</v>
      </c>
      <c r="V35">
        <f t="shared" si="7"/>
        <v>5.4247265288204032</v>
      </c>
      <c r="W35">
        <f t="shared" si="0"/>
        <v>18.434108976502603</v>
      </c>
      <c r="X35" s="12">
        <f t="shared" si="11"/>
        <v>33</v>
      </c>
      <c r="Y35">
        <f t="shared" si="8"/>
        <v>18.434108976502603</v>
      </c>
      <c r="Z35">
        <f t="shared" si="9"/>
        <v>5.4247265288204032</v>
      </c>
    </row>
    <row r="36" spans="5:26" x14ac:dyDescent="0.3">
      <c r="E36" s="12">
        <f t="shared" si="10"/>
        <v>34</v>
      </c>
      <c r="F36" s="15">
        <f t="shared" si="1"/>
        <v>6.7365411493706819</v>
      </c>
      <c r="G36" s="14">
        <f t="shared" si="2"/>
        <v>14.844413146551009</v>
      </c>
      <c r="H36" s="16">
        <f t="shared" si="3"/>
        <v>16.841352873426708</v>
      </c>
      <c r="I36" s="14">
        <f t="shared" si="4"/>
        <v>37.111032866377521</v>
      </c>
      <c r="J36" s="16">
        <f t="shared" si="5"/>
        <v>1.8413528734267075</v>
      </c>
      <c r="K36" s="14">
        <f t="shared" si="6"/>
        <v>22.111032866377521</v>
      </c>
      <c r="V36">
        <f t="shared" si="7"/>
        <v>5.4081830506031556</v>
      </c>
      <c r="W36">
        <f t="shared" si="0"/>
        <v>18.490498391848508</v>
      </c>
      <c r="X36" s="12">
        <f t="shared" si="11"/>
        <v>34</v>
      </c>
      <c r="Y36">
        <f t="shared" si="8"/>
        <v>18.490498391848508</v>
      </c>
      <c r="Z36">
        <f t="shared" si="9"/>
        <v>5.4081830506031556</v>
      </c>
    </row>
    <row r="37" spans="5:26" x14ac:dyDescent="0.3">
      <c r="E37" s="12">
        <f t="shared" si="10"/>
        <v>35</v>
      </c>
      <c r="F37" s="15">
        <f t="shared" si="1"/>
        <v>6.7595215760280976</v>
      </c>
      <c r="G37" s="14">
        <f t="shared" si="2"/>
        <v>14.793946416953389</v>
      </c>
      <c r="H37" s="16">
        <f t="shared" si="3"/>
        <v>16.898803940070241</v>
      </c>
      <c r="I37" s="14">
        <f t="shared" si="4"/>
        <v>36.98486604238348</v>
      </c>
      <c r="J37" s="16">
        <f t="shared" si="5"/>
        <v>1.8988039400702412</v>
      </c>
      <c r="K37" s="14">
        <f t="shared" si="6"/>
        <v>21.98486604238348</v>
      </c>
      <c r="V37">
        <f t="shared" si="7"/>
        <v>5.3916900240851922</v>
      </c>
      <c r="W37">
        <f t="shared" si="0"/>
        <v>18.547060300813008</v>
      </c>
      <c r="X37" s="12">
        <f t="shared" si="11"/>
        <v>35</v>
      </c>
      <c r="Y37">
        <f t="shared" si="8"/>
        <v>18.547060300813008</v>
      </c>
      <c r="Z37">
        <f t="shared" si="9"/>
        <v>5.3916900240851922</v>
      </c>
    </row>
    <row r="38" spans="5:26" x14ac:dyDescent="0.3">
      <c r="E38" s="12">
        <f t="shared" si="10"/>
        <v>36</v>
      </c>
      <c r="F38" s="15">
        <f t="shared" si="1"/>
        <v>6.7825803960327269</v>
      </c>
      <c r="G38" s="14">
        <f t="shared" si="2"/>
        <v>14.743651259702295</v>
      </c>
      <c r="H38" s="16">
        <f t="shared" si="3"/>
        <v>16.956450990081816</v>
      </c>
      <c r="I38" s="14">
        <f t="shared" si="4"/>
        <v>36.859128149255739</v>
      </c>
      <c r="J38" s="16">
        <f t="shared" si="5"/>
        <v>1.9564509900818159</v>
      </c>
      <c r="K38" s="14">
        <f t="shared" si="6"/>
        <v>21.859128149255739</v>
      </c>
      <c r="V38">
        <f t="shared" si="7"/>
        <v>5.3752472954068491</v>
      </c>
      <c r="W38">
        <f t="shared" si="0"/>
        <v>18.60379523104919</v>
      </c>
      <c r="X38" s="12">
        <f t="shared" si="11"/>
        <v>36</v>
      </c>
      <c r="Y38">
        <f t="shared" si="8"/>
        <v>18.60379523104919</v>
      </c>
      <c r="Z38">
        <f t="shared" si="9"/>
        <v>5.3752472954068491</v>
      </c>
    </row>
    <row r="39" spans="5:26" x14ac:dyDescent="0.3">
      <c r="E39" s="12">
        <f t="shared" si="10"/>
        <v>37</v>
      </c>
      <c r="F39" s="15">
        <f t="shared" si="1"/>
        <v>6.8057178768085427</v>
      </c>
      <c r="G39" s="14">
        <f t="shared" si="2"/>
        <v>14.693527091501149</v>
      </c>
      <c r="H39" s="16">
        <f t="shared" si="3"/>
        <v>17.014294692021352</v>
      </c>
      <c r="I39" s="14">
        <f t="shared" si="4"/>
        <v>36.733817728752882</v>
      </c>
      <c r="J39" s="16">
        <f t="shared" si="5"/>
        <v>2.0142946920213518</v>
      </c>
      <c r="K39" s="14">
        <f t="shared" si="6"/>
        <v>21.733817728752882</v>
      </c>
      <c r="V39">
        <f t="shared" si="7"/>
        <v>5.3588547111776839</v>
      </c>
      <c r="W39">
        <f t="shared" si="0"/>
        <v>18.660703711824198</v>
      </c>
      <c r="X39" s="12">
        <f t="shared" si="11"/>
        <v>37</v>
      </c>
      <c r="Y39">
        <f t="shared" si="8"/>
        <v>18.660703711824198</v>
      </c>
      <c r="Z39">
        <f t="shared" si="9"/>
        <v>5.3588547111776839</v>
      </c>
    </row>
    <row r="40" spans="5:26" x14ac:dyDescent="0.3">
      <c r="E40" s="12">
        <f t="shared" si="10"/>
        <v>38</v>
      </c>
      <c r="F40" s="15">
        <f t="shared" si="1"/>
        <v>6.8289342866917746</v>
      </c>
      <c r="G40" s="14">
        <f t="shared" si="2"/>
        <v>14.643573331036436</v>
      </c>
      <c r="H40" s="16">
        <f t="shared" si="3"/>
        <v>17.072335716729437</v>
      </c>
      <c r="I40" s="14">
        <f t="shared" si="4"/>
        <v>36.608933327591089</v>
      </c>
      <c r="J40" s="16">
        <f t="shared" si="5"/>
        <v>2.0723357167294374</v>
      </c>
      <c r="K40" s="14">
        <f t="shared" si="6"/>
        <v>21.608933327591089</v>
      </c>
      <c r="V40">
        <f t="shared" si="7"/>
        <v>5.342512118475037</v>
      </c>
      <c r="W40">
        <f t="shared" si="0"/>
        <v>18.717786274024199</v>
      </c>
      <c r="X40" s="12">
        <f t="shared" si="11"/>
        <v>38</v>
      </c>
      <c r="Y40">
        <f t="shared" si="8"/>
        <v>18.717786274024199</v>
      </c>
      <c r="Z40">
        <f t="shared" si="9"/>
        <v>5.342512118475037</v>
      </c>
    </row>
    <row r="41" spans="5:26" x14ac:dyDescent="0.3">
      <c r="E41" s="12">
        <f t="shared" si="10"/>
        <v>39</v>
      </c>
      <c r="F41" s="15">
        <f t="shared" si="1"/>
        <v>6.8522298949340383</v>
      </c>
      <c r="G41" s="14">
        <f t="shared" si="2"/>
        <v>14.593789398970921</v>
      </c>
      <c r="H41" s="16">
        <f t="shared" si="3"/>
        <v>17.130574737335095</v>
      </c>
      <c r="I41" s="14">
        <f t="shared" si="4"/>
        <v>36.484473497427302</v>
      </c>
      <c r="J41" s="16">
        <f t="shared" si="5"/>
        <v>2.1305747373350954</v>
      </c>
      <c r="K41" s="14">
        <f t="shared" si="6"/>
        <v>21.484473497427302</v>
      </c>
      <c r="V41">
        <f t="shared" si="7"/>
        <v>5.3262193648426095</v>
      </c>
      <c r="W41">
        <f t="shared" si="0"/>
        <v>18.775043450159327</v>
      </c>
      <c r="X41" s="12">
        <f t="shared" si="11"/>
        <v>39</v>
      </c>
      <c r="Y41">
        <f t="shared" si="8"/>
        <v>18.775043450159327</v>
      </c>
      <c r="Z41">
        <f t="shared" si="9"/>
        <v>5.3262193648426095</v>
      </c>
    </row>
    <row r="42" spans="5:26" x14ac:dyDescent="0.3">
      <c r="E42" s="12">
        <f t="shared" si="10"/>
        <v>40</v>
      </c>
      <c r="F42" s="15">
        <f t="shared" si="1"/>
        <v>6.8756049717054442</v>
      </c>
      <c r="G42" s="14">
        <f t="shared" si="2"/>
        <v>14.544174717936961</v>
      </c>
      <c r="H42" s="16">
        <f t="shared" si="3"/>
        <v>17.18901242926361</v>
      </c>
      <c r="I42" s="14">
        <f t="shared" si="4"/>
        <v>36.360436794842407</v>
      </c>
      <c r="J42" s="16">
        <f t="shared" si="5"/>
        <v>2.1890124292636095</v>
      </c>
      <c r="K42" s="14">
        <f t="shared" si="6"/>
        <v>21.360436794842407</v>
      </c>
      <c r="V42">
        <f t="shared" si="7"/>
        <v>5.3099762982890377</v>
      </c>
      <c r="W42">
        <f t="shared" si="0"/>
        <v>18.832475774368646</v>
      </c>
      <c r="X42" s="12">
        <f t="shared" si="11"/>
        <v>40</v>
      </c>
      <c r="Y42">
        <f t="shared" si="8"/>
        <v>18.832475774368646</v>
      </c>
      <c r="Z42">
        <f t="shared" si="9"/>
        <v>5.3099762982890377</v>
      </c>
    </row>
    <row r="43" spans="5:26" x14ac:dyDescent="0.3">
      <c r="E43" s="12">
        <f t="shared" si="10"/>
        <v>41</v>
      </c>
      <c r="F43" s="15">
        <f t="shared" si="1"/>
        <v>6.8990597880977402</v>
      </c>
      <c r="G43" s="14">
        <f t="shared" si="2"/>
        <v>14.49472871252979</v>
      </c>
      <c r="H43" s="16">
        <f t="shared" si="3"/>
        <v>17.247649470244347</v>
      </c>
      <c r="I43" s="14">
        <f t="shared" si="4"/>
        <v>36.23682178132448</v>
      </c>
      <c r="J43" s="16">
        <f t="shared" si="5"/>
        <v>2.2476494702443475</v>
      </c>
      <c r="K43" s="14">
        <f t="shared" si="6"/>
        <v>21.23682178132448</v>
      </c>
      <c r="V43">
        <f t="shared" si="7"/>
        <v>5.2937827672864808</v>
      </c>
      <c r="W43">
        <f t="shared" si="0"/>
        <v>18.890083782425133</v>
      </c>
      <c r="X43" s="12">
        <f t="shared" si="11"/>
        <v>41</v>
      </c>
      <c r="Y43">
        <f t="shared" si="8"/>
        <v>18.890083782425133</v>
      </c>
      <c r="Z43">
        <f t="shared" si="9"/>
        <v>5.2937827672864808</v>
      </c>
    </row>
    <row r="44" spans="5:26" x14ac:dyDescent="0.3">
      <c r="E44" s="12">
        <f t="shared" si="10"/>
        <v>42</v>
      </c>
      <c r="F44" s="15">
        <f t="shared" si="1"/>
        <v>6.9225946161274496</v>
      </c>
      <c r="G44" s="14">
        <f t="shared" si="2"/>
        <v>14.445450809300853</v>
      </c>
      <c r="H44" s="16">
        <f t="shared" si="3"/>
        <v>17.306486540318623</v>
      </c>
      <c r="I44" s="14">
        <f t="shared" si="4"/>
        <v>36.113627023252135</v>
      </c>
      <c r="J44" s="16">
        <f t="shared" si="5"/>
        <v>2.3064865403186232</v>
      </c>
      <c r="K44" s="14">
        <f t="shared" si="6"/>
        <v>21.113627023252135</v>
      </c>
      <c r="V44">
        <f t="shared" si="7"/>
        <v>5.2776386207692036</v>
      </c>
      <c r="W44">
        <f t="shared" si="0"/>
        <v>18.947868011740681</v>
      </c>
      <c r="X44" s="12">
        <f t="shared" si="11"/>
        <v>42</v>
      </c>
      <c r="Y44">
        <f t="shared" si="8"/>
        <v>18.947868011740681</v>
      </c>
      <c r="Z44">
        <f t="shared" si="9"/>
        <v>5.2776386207692036</v>
      </c>
    </row>
    <row r="45" spans="5:26" x14ac:dyDescent="0.3">
      <c r="E45" s="12">
        <f t="shared" si="10"/>
        <v>43</v>
      </c>
      <c r="F45" s="15">
        <f t="shared" si="1"/>
        <v>6.9462097287390288</v>
      </c>
      <c r="G45" s="14">
        <f t="shared" si="2"/>
        <v>14.396340436751162</v>
      </c>
      <c r="H45" s="16">
        <f t="shared" si="3"/>
        <v>17.365524321847573</v>
      </c>
      <c r="I45" s="14">
        <f t="shared" si="4"/>
        <v>35.9908510918779</v>
      </c>
      <c r="J45" s="16">
        <f t="shared" si="5"/>
        <v>2.3655243218475732</v>
      </c>
      <c r="K45" s="14">
        <f t="shared" si="6"/>
        <v>20.9908510918779</v>
      </c>
      <c r="V45">
        <f t="shared" si="7"/>
        <v>5.2615437081321641</v>
      </c>
      <c r="W45">
        <f t="shared" si="0"/>
        <v>19.005829001371115</v>
      </c>
      <c r="X45" s="12">
        <f t="shared" si="11"/>
        <v>43</v>
      </c>
      <c r="Y45">
        <f t="shared" si="8"/>
        <v>19.005829001371115</v>
      </c>
      <c r="Z45">
        <f t="shared" si="9"/>
        <v>5.2615437081321641</v>
      </c>
    </row>
    <row r="46" spans="5:26" x14ac:dyDescent="0.3">
      <c r="E46" s="12">
        <f t="shared" si="10"/>
        <v>44</v>
      </c>
      <c r="F46" s="15">
        <f t="shared" si="1"/>
        <v>6.9699053998080345</v>
      </c>
      <c r="G46" s="14">
        <f t="shared" si="2"/>
        <v>14.347397025324648</v>
      </c>
      <c r="H46" s="16">
        <f t="shared" si="3"/>
        <v>17.424763499520086</v>
      </c>
      <c r="I46" s="14">
        <f t="shared" si="4"/>
        <v>35.868492563311619</v>
      </c>
      <c r="J46" s="16">
        <f t="shared" si="5"/>
        <v>2.4247634995200862</v>
      </c>
      <c r="K46" s="14">
        <f t="shared" si="6"/>
        <v>20.868492563311619</v>
      </c>
      <c r="V46">
        <f t="shared" si="7"/>
        <v>5.2454978792296139</v>
      </c>
      <c r="W46">
        <f t="shared" si="0"/>
        <v>19.063967292021214</v>
      </c>
      <c r="X46" s="12">
        <f t="shared" si="11"/>
        <v>44</v>
      </c>
      <c r="Y46">
        <f t="shared" si="8"/>
        <v>19.063967292021214</v>
      </c>
      <c r="Z46">
        <f t="shared" si="9"/>
        <v>5.2454978792296139</v>
      </c>
    </row>
    <row r="47" spans="5:26" x14ac:dyDescent="0.3">
      <c r="E47" s="12">
        <f t="shared" si="10"/>
        <v>45</v>
      </c>
      <c r="F47" s="15">
        <f t="shared" si="1"/>
        <v>6.9936819041442941</v>
      </c>
      <c r="G47" s="14">
        <f t="shared" si="2"/>
        <v>14.298620007401583</v>
      </c>
      <c r="H47" s="16">
        <f t="shared" si="3"/>
        <v>17.484204760360736</v>
      </c>
      <c r="I47" s="14">
        <f t="shared" si="4"/>
        <v>35.746550018503953</v>
      </c>
      <c r="J47" s="16">
        <f t="shared" si="5"/>
        <v>2.4842047603607362</v>
      </c>
      <c r="K47" s="14">
        <f t="shared" si="6"/>
        <v>20.746550018503953</v>
      </c>
      <c r="V47">
        <f t="shared" si="7"/>
        <v>5.229500984373697</v>
      </c>
      <c r="W47">
        <f t="shared" si="0"/>
        <v>19.122283426049751</v>
      </c>
      <c r="X47" s="12">
        <f t="shared" si="11"/>
        <v>45</v>
      </c>
      <c r="Y47">
        <f t="shared" si="8"/>
        <v>19.122283426049751</v>
      </c>
      <c r="Z47">
        <f t="shared" si="9"/>
        <v>5.229500984373697</v>
      </c>
    </row>
    <row r="48" spans="5:26" x14ac:dyDescent="0.3">
      <c r="E48" s="12">
        <f t="shared" si="10"/>
        <v>46</v>
      </c>
      <c r="F48" s="15">
        <f t="shared" si="1"/>
        <v>7.0175395174950994</v>
      </c>
      <c r="G48" s="14">
        <f t="shared" si="2"/>
        <v>14.25000881729197</v>
      </c>
      <c r="H48" s="16">
        <f t="shared" si="3"/>
        <v>17.543848793737748</v>
      </c>
      <c r="I48" s="14">
        <f t="shared" si="4"/>
        <v>35.625022043229926</v>
      </c>
      <c r="J48" s="16">
        <f t="shared" si="5"/>
        <v>2.5438487937377481</v>
      </c>
      <c r="K48" s="14">
        <f t="shared" si="6"/>
        <v>20.625022043229926</v>
      </c>
      <c r="V48">
        <f t="shared" si="7"/>
        <v>5.2135528743330477</v>
      </c>
      <c r="W48">
        <f t="shared" si="0"/>
        <v>19.180777947474574</v>
      </c>
      <c r="X48" s="12">
        <f t="shared" si="11"/>
        <v>46</v>
      </c>
      <c r="Y48">
        <f t="shared" si="8"/>
        <v>19.180777947474574</v>
      </c>
      <c r="Z48">
        <f t="shared" si="9"/>
        <v>5.2135528743330477</v>
      </c>
    </row>
    <row r="49" spans="5:26" x14ac:dyDescent="0.3">
      <c r="E49" s="12">
        <f t="shared" si="10"/>
        <v>47</v>
      </c>
      <c r="F49" s="15">
        <f t="shared" si="1"/>
        <v>7.0414785165484002</v>
      </c>
      <c r="G49" s="14">
        <f t="shared" si="2"/>
        <v>14.201562891229001</v>
      </c>
      <c r="H49" s="16">
        <f t="shared" si="3"/>
        <v>17.603696291371001</v>
      </c>
      <c r="I49" s="14">
        <f t="shared" si="4"/>
        <v>35.503907228072499</v>
      </c>
      <c r="J49" s="16">
        <f t="shared" si="5"/>
        <v>2.6036962913710013</v>
      </c>
      <c r="K49" s="14">
        <f t="shared" si="6"/>
        <v>20.503907228072499</v>
      </c>
      <c r="V49">
        <f t="shared" si="7"/>
        <v>5.1976534003314061</v>
      </c>
      <c r="W49">
        <f t="shared" si="0"/>
        <v>19.239451401977657</v>
      </c>
      <c r="X49" s="12">
        <f t="shared" si="11"/>
        <v>47</v>
      </c>
      <c r="Y49">
        <f t="shared" si="8"/>
        <v>19.239451401977657</v>
      </c>
      <c r="Z49">
        <f t="shared" si="9"/>
        <v>5.1976534003314061</v>
      </c>
    </row>
    <row r="50" spans="5:26" x14ac:dyDescent="0.3">
      <c r="E50" s="12">
        <f t="shared" si="10"/>
        <v>48</v>
      </c>
      <c r="F50" s="15">
        <f t="shared" si="1"/>
        <v>7.0654991789360144</v>
      </c>
      <c r="G50" s="14">
        <f t="shared" si="2"/>
        <v>14.153281667362515</v>
      </c>
      <c r="H50" s="16">
        <f t="shared" si="3"/>
        <v>17.663747947340035</v>
      </c>
      <c r="I50" s="14">
        <f t="shared" si="4"/>
        <v>35.383204168406294</v>
      </c>
      <c r="J50" s="16">
        <f t="shared" si="5"/>
        <v>2.6637479473400347</v>
      </c>
      <c r="K50" s="14">
        <f t="shared" si="6"/>
        <v>20.383204168406294</v>
      </c>
      <c r="V50">
        <f t="shared" si="7"/>
        <v>5.1818024140462269</v>
      </c>
      <c r="W50">
        <f t="shared" si="0"/>
        <v>19.298304336910192</v>
      </c>
      <c r="X50" s="12">
        <f t="shared" si="11"/>
        <v>48</v>
      </c>
      <c r="Y50">
        <f t="shared" si="8"/>
        <v>19.298304336910192</v>
      </c>
      <c r="Z50">
        <f t="shared" si="9"/>
        <v>5.1818024140462269</v>
      </c>
    </row>
    <row r="51" spans="5:26" x14ac:dyDescent="0.3">
      <c r="E51" s="12">
        <f t="shared" si="10"/>
        <v>49</v>
      </c>
      <c r="F51" s="15">
        <f t="shared" si="1"/>
        <v>7.0896017832368479</v>
      </c>
      <c r="G51" s="14">
        <f t="shared" si="2"/>
        <v>14.105164585752478</v>
      </c>
      <c r="H51" s="16">
        <f t="shared" si="3"/>
        <v>17.724004458092118</v>
      </c>
      <c r="I51" s="14">
        <f t="shared" si="4"/>
        <v>35.262911464381197</v>
      </c>
      <c r="J51" s="16">
        <f t="shared" si="5"/>
        <v>2.7240044580921179</v>
      </c>
      <c r="K51" s="14">
        <f t="shared" si="6"/>
        <v>20.262911464381197</v>
      </c>
      <c r="V51">
        <f t="shared" si="7"/>
        <v>5.1659997676072935</v>
      </c>
      <c r="W51">
        <f t="shared" si="0"/>
        <v>19.357337301297719</v>
      </c>
      <c r="X51" s="12">
        <f t="shared" si="11"/>
        <v>49</v>
      </c>
      <c r="Y51">
        <f t="shared" si="8"/>
        <v>19.357337301297719</v>
      </c>
      <c r="Z51">
        <f t="shared" si="9"/>
        <v>5.1659997676072935</v>
      </c>
    </row>
    <row r="52" spans="5:26" x14ac:dyDescent="0.3">
      <c r="E52" s="12">
        <f t="shared" si="10"/>
        <v>50</v>
      </c>
      <c r="F52" s="15">
        <f t="shared" si="1"/>
        <v>7.113786608980126</v>
      </c>
      <c r="G52" s="14">
        <f t="shared" si="2"/>
        <v>14.057211088362486</v>
      </c>
      <c r="H52" s="16">
        <f t="shared" si="3"/>
        <v>17.784466522450312</v>
      </c>
      <c r="I52" s="14">
        <f t="shared" si="4"/>
        <v>35.143027720906218</v>
      </c>
      <c r="J52" s="16">
        <f t="shared" si="5"/>
        <v>2.7844665224503125</v>
      </c>
      <c r="K52" s="14">
        <f t="shared" si="6"/>
        <v>20.143027720906218</v>
      </c>
      <c r="V52">
        <f t="shared" si="7"/>
        <v>5.1502453135953425</v>
      </c>
      <c r="W52">
        <f t="shared" si="0"/>
        <v>19.416550845845215</v>
      </c>
      <c r="X52" s="12">
        <f t="shared" si="11"/>
        <v>50</v>
      </c>
      <c r="Y52">
        <f t="shared" si="8"/>
        <v>19.416550845845215</v>
      </c>
      <c r="Z52">
        <f t="shared" si="9"/>
        <v>5.1502453135953425</v>
      </c>
    </row>
    <row r="53" spans="5:26" x14ac:dyDescent="0.3">
      <c r="E53" s="12">
        <f t="shared" si="10"/>
        <v>51</v>
      </c>
      <c r="F53" s="15">
        <f t="shared" si="1"/>
        <v>7.1380539366486335</v>
      </c>
      <c r="G53" s="14">
        <f t="shared" si="2"/>
        <v>14.009420619053309</v>
      </c>
      <c r="H53" s="16">
        <f t="shared" si="3"/>
        <v>17.845134841621586</v>
      </c>
      <c r="I53" s="14">
        <f t="shared" si="4"/>
        <v>35.023551547633261</v>
      </c>
      <c r="J53" s="16">
        <f t="shared" si="5"/>
        <v>2.8451348416215865</v>
      </c>
      <c r="K53" s="14">
        <f t="shared" si="6"/>
        <v>20.023551547633261</v>
      </c>
      <c r="V53">
        <f t="shared" si="7"/>
        <v>5.1345389050406833</v>
      </c>
      <c r="W53">
        <f t="shared" si="0"/>
        <v>19.475945522942268</v>
      </c>
      <c r="X53" s="12">
        <f t="shared" si="11"/>
        <v>51</v>
      </c>
      <c r="Y53">
        <f t="shared" si="8"/>
        <v>19.475945522942268</v>
      </c>
      <c r="Z53">
        <f t="shared" si="9"/>
        <v>5.1345389050406833</v>
      </c>
    </row>
    <row r="54" spans="5:26" x14ac:dyDescent="0.3">
      <c r="E54" s="12">
        <f t="shared" si="10"/>
        <v>52</v>
      </c>
      <c r="F54" s="15">
        <f t="shared" si="1"/>
        <v>7.1624040476819726</v>
      </c>
      <c r="G54" s="14">
        <f t="shared" si="2"/>
        <v>13.961792623576413</v>
      </c>
      <c r="H54" s="16">
        <f t="shared" si="3"/>
        <v>17.906010119204929</v>
      </c>
      <c r="I54" s="14">
        <f t="shared" si="4"/>
        <v>34.904481558941036</v>
      </c>
      <c r="J54" s="16">
        <f t="shared" si="5"/>
        <v>2.9060101192049288</v>
      </c>
      <c r="K54" s="14">
        <f t="shared" si="6"/>
        <v>19.904481558941036</v>
      </c>
      <c r="V54">
        <f t="shared" si="7"/>
        <v>5.1188803954218374</v>
      </c>
      <c r="W54">
        <f t="shared" si="0"/>
        <v>19.535521886668185</v>
      </c>
      <c r="X54" s="12">
        <f t="shared" si="11"/>
        <v>52</v>
      </c>
      <c r="Y54">
        <f t="shared" si="8"/>
        <v>19.535521886668185</v>
      </c>
      <c r="Z54">
        <f t="shared" si="9"/>
        <v>5.1188803954218374</v>
      </c>
    </row>
    <row r="55" spans="5:26" x14ac:dyDescent="0.3">
      <c r="E55" s="12">
        <f t="shared" si="10"/>
        <v>53</v>
      </c>
      <c r="F55" s="15">
        <f t="shared" si="1"/>
        <v>7.1868372244798158</v>
      </c>
      <c r="G55" s="14">
        <f t="shared" si="2"/>
        <v>13.914326549567569</v>
      </c>
      <c r="H55" s="16">
        <f t="shared" si="3"/>
        <v>17.967093061199538</v>
      </c>
      <c r="I55" s="14">
        <f t="shared" si="4"/>
        <v>34.785816373918927</v>
      </c>
      <c r="J55" s="16">
        <f t="shared" si="5"/>
        <v>2.9670930611995381</v>
      </c>
      <c r="K55" s="14">
        <f t="shared" si="6"/>
        <v>19.785816373918927</v>
      </c>
      <c r="V55">
        <f t="shared" si="7"/>
        <v>5.1032696386641572</v>
      </c>
      <c r="W55">
        <f t="shared" si="0"/>
        <v>19.595280492797205</v>
      </c>
      <c r="X55" s="12">
        <f t="shared" si="11"/>
        <v>53</v>
      </c>
      <c r="Y55">
        <f t="shared" si="8"/>
        <v>19.595280492797205</v>
      </c>
      <c r="Z55">
        <f t="shared" si="9"/>
        <v>5.1032696386641572</v>
      </c>
    </row>
    <row r="56" spans="5:26" x14ac:dyDescent="0.3">
      <c r="E56" s="12">
        <f t="shared" si="10"/>
        <v>54</v>
      </c>
      <c r="F56" s="15">
        <f t="shared" si="1"/>
        <v>7.2113537504051948</v>
      </c>
      <c r="G56" s="14">
        <f t="shared" si="2"/>
        <v>13.867021846540416</v>
      </c>
      <c r="H56" s="16">
        <f t="shared" si="3"/>
        <v>18.028384376012987</v>
      </c>
      <c r="I56" s="14">
        <f t="shared" si="4"/>
        <v>34.66755461635104</v>
      </c>
      <c r="J56" s="16">
        <f t="shared" si="5"/>
        <v>3.0283843760129869</v>
      </c>
      <c r="K56" s="14">
        <f t="shared" si="6"/>
        <v>19.66755461635104</v>
      </c>
      <c r="V56">
        <f t="shared" si="7"/>
        <v>5.0877064891384727</v>
      </c>
      <c r="W56">
        <f t="shared" si="0"/>
        <v>19.65522189880366</v>
      </c>
      <c r="X56" s="12">
        <f t="shared" si="11"/>
        <v>54</v>
      </c>
      <c r="Y56">
        <f t="shared" si="8"/>
        <v>19.65522189880366</v>
      </c>
      <c r="Z56">
        <f t="shared" si="9"/>
        <v>5.0877064891384727</v>
      </c>
    </row>
    <row r="57" spans="5:26" x14ac:dyDescent="0.3">
      <c r="E57" s="12">
        <f t="shared" si="10"/>
        <v>55</v>
      </c>
      <c r="F57" s="15">
        <f t="shared" si="1"/>
        <v>7.2359539097877796</v>
      </c>
      <c r="G57" s="14">
        <f t="shared" si="2"/>
        <v>13.819877965880087</v>
      </c>
      <c r="H57" s="16">
        <f t="shared" si="3"/>
        <v>18.08988477446945</v>
      </c>
      <c r="I57" s="14">
        <f t="shared" si="4"/>
        <v>34.549694914700218</v>
      </c>
      <c r="J57" s="16">
        <f t="shared" si="5"/>
        <v>3.08988477446945</v>
      </c>
      <c r="K57" s="14">
        <f t="shared" si="6"/>
        <v>19.549694914700218</v>
      </c>
      <c r="V57">
        <f t="shared" si="7"/>
        <v>5.0721908016597332</v>
      </c>
      <c r="W57">
        <f t="shared" si="0"/>
        <v>19.715346663867177</v>
      </c>
      <c r="X57" s="12">
        <f t="shared" si="11"/>
        <v>55</v>
      </c>
      <c r="Y57">
        <f t="shared" si="8"/>
        <v>19.715346663867177</v>
      </c>
      <c r="Z57">
        <f t="shared" si="9"/>
        <v>5.0721908016597332</v>
      </c>
    </row>
    <row r="58" spans="5:26" x14ac:dyDescent="0.3">
      <c r="E58" s="12">
        <f t="shared" si="10"/>
        <v>56</v>
      </c>
      <c r="F58" s="15">
        <f t="shared" si="1"/>
        <v>7.2606379879271739</v>
      </c>
      <c r="G58" s="14">
        <f t="shared" si="2"/>
        <v>13.772894360836853</v>
      </c>
      <c r="H58" s="16">
        <f t="shared" si="3"/>
        <v>18.151594969817936</v>
      </c>
      <c r="I58" s="14">
        <f t="shared" si="4"/>
        <v>34.432235902092131</v>
      </c>
      <c r="J58" s="16">
        <f t="shared" si="5"/>
        <v>3.1515949698179355</v>
      </c>
      <c r="K58" s="14">
        <f t="shared" si="6"/>
        <v>19.432235902092131</v>
      </c>
      <c r="V58">
        <f t="shared" si="7"/>
        <v>5.0567224314856469</v>
      </c>
      <c r="W58">
        <f t="shared" si="0"/>
        <v>19.775655348877901</v>
      </c>
      <c r="X58" s="12">
        <f t="shared" si="11"/>
        <v>56</v>
      </c>
      <c r="Y58">
        <f t="shared" si="8"/>
        <v>19.775655348877901</v>
      </c>
      <c r="Z58">
        <f t="shared" si="9"/>
        <v>5.0567224314856469</v>
      </c>
    </row>
    <row r="59" spans="5:26" x14ac:dyDescent="0.3">
      <c r="E59" s="12">
        <f t="shared" si="10"/>
        <v>57</v>
      </c>
      <c r="F59" s="15">
        <f t="shared" si="1"/>
        <v>7.2854062710962282</v>
      </c>
      <c r="G59" s="14">
        <f t="shared" si="2"/>
        <v>13.726070486519772</v>
      </c>
      <c r="H59" s="16">
        <f t="shared" si="3"/>
        <v>18.21351567774057</v>
      </c>
      <c r="I59" s="14">
        <f t="shared" si="4"/>
        <v>34.315176216299427</v>
      </c>
      <c r="J59" s="16">
        <f t="shared" si="5"/>
        <v>3.2135156777405705</v>
      </c>
      <c r="K59" s="14">
        <f t="shared" si="6"/>
        <v>19.315176216299427</v>
      </c>
      <c r="V59">
        <f t="shared" si="7"/>
        <v>5.0413012343153385</v>
      </c>
      <c r="W59">
        <f t="shared" si="0"/>
        <v>19.836148516441718</v>
      </c>
      <c r="X59" s="12">
        <f t="shared" si="11"/>
        <v>57</v>
      </c>
      <c r="Y59">
        <f t="shared" si="8"/>
        <v>19.836148516441718</v>
      </c>
      <c r="Z59">
        <f t="shared" si="9"/>
        <v>5.0413012343153385</v>
      </c>
    </row>
    <row r="60" spans="5:26" x14ac:dyDescent="0.3">
      <c r="E60" s="12">
        <f t="shared" si="10"/>
        <v>58</v>
      </c>
      <c r="F60" s="15">
        <f t="shared" si="1"/>
        <v>7.3102590465443589</v>
      </c>
      <c r="G60" s="14">
        <f t="shared" si="2"/>
        <v>13.679405799890377</v>
      </c>
      <c r="H60" s="16">
        <f t="shared" si="3"/>
        <v>18.275647616360892</v>
      </c>
      <c r="I60" s="14">
        <f t="shared" si="4"/>
        <v>34.198514499725952</v>
      </c>
      <c r="J60" s="16">
        <f t="shared" si="5"/>
        <v>3.2756476163608923</v>
      </c>
      <c r="K60" s="14">
        <f t="shared" si="6"/>
        <v>19.198514499725952</v>
      </c>
      <c r="V60">
        <f t="shared" si="7"/>
        <v>5.025927066287994</v>
      </c>
      <c r="W60">
        <f t="shared" si="0"/>
        <v>19.896826730885518</v>
      </c>
      <c r="X60" s="12">
        <f t="shared" si="11"/>
        <v>58</v>
      </c>
      <c r="Y60">
        <f t="shared" si="8"/>
        <v>19.896826730885518</v>
      </c>
      <c r="Z60">
        <f t="shared" si="9"/>
        <v>5.025927066287994</v>
      </c>
    </row>
    <row r="61" spans="5:26" x14ac:dyDescent="0.3">
      <c r="E61" s="12">
        <f t="shared" si="10"/>
        <v>59</v>
      </c>
      <c r="F61" s="15">
        <f t="shared" si="1"/>
        <v>7.3351966025008757</v>
      </c>
      <c r="G61" s="14">
        <f t="shared" si="2"/>
        <v>13.632899759756379</v>
      </c>
      <c r="H61" s="16">
        <f t="shared" si="3"/>
        <v>18.337991506252191</v>
      </c>
      <c r="I61" s="14">
        <f t="shared" si="4"/>
        <v>34.082249399390946</v>
      </c>
      <c r="J61" s="16">
        <f t="shared" si="5"/>
        <v>3.337991506252191</v>
      </c>
      <c r="K61" s="14">
        <f t="shared" si="6"/>
        <v>19.082249399390946</v>
      </c>
      <c r="V61">
        <f t="shared" si="7"/>
        <v>5.0105997839815286</v>
      </c>
      <c r="W61">
        <f t="shared" si="0"/>
        <v>19.957690558262446</v>
      </c>
      <c r="X61" s="12">
        <f t="shared" si="11"/>
        <v>59</v>
      </c>
      <c r="Y61">
        <f t="shared" si="8"/>
        <v>19.957690558262446</v>
      </c>
      <c r="Z61">
        <f t="shared" si="9"/>
        <v>5.0105997839815286</v>
      </c>
    </row>
    <row r="62" spans="5:26" x14ac:dyDescent="0.3">
      <c r="E62" s="12">
        <f t="shared" si="10"/>
        <v>60</v>
      </c>
      <c r="F62" s="15">
        <f t="shared" si="1"/>
        <v>7.360219228178333</v>
      </c>
      <c r="G62" s="14">
        <f t="shared" si="2"/>
        <v>13.58655182676538</v>
      </c>
      <c r="H62" s="16">
        <f t="shared" si="3"/>
        <v>18.400548070445833</v>
      </c>
      <c r="I62" s="14">
        <f t="shared" si="4"/>
        <v>33.966379566913446</v>
      </c>
      <c r="J62" s="16">
        <f t="shared" si="5"/>
        <v>3.4005480704458328</v>
      </c>
      <c r="K62" s="14">
        <f t="shared" si="6"/>
        <v>18.966379566913446</v>
      </c>
      <c r="V62">
        <f t="shared" si="7"/>
        <v>4.9953192444112382</v>
      </c>
      <c r="W62">
        <f t="shared" si="0"/>
        <v>20.018740566357188</v>
      </c>
      <c r="X62" s="12">
        <f t="shared" si="11"/>
        <v>60</v>
      </c>
      <c r="Y62">
        <f t="shared" si="8"/>
        <v>20.018740566357188</v>
      </c>
      <c r="Z62">
        <f t="shared" si="9"/>
        <v>4.9953192444112382</v>
      </c>
    </row>
    <row r="63" spans="5:26" x14ac:dyDescent="0.3">
      <c r="E63" s="12">
        <f t="shared" si="10"/>
        <v>61</v>
      </c>
      <c r="F63" s="15">
        <f t="shared" si="1"/>
        <v>7.3853272137758754</v>
      </c>
      <c r="G63" s="14">
        <f t="shared" si="2"/>
        <v>13.540361463398625</v>
      </c>
      <c r="H63" s="16">
        <f t="shared" si="3"/>
        <v>18.463318034439684</v>
      </c>
      <c r="I63" s="14">
        <f t="shared" si="4"/>
        <v>33.85090365849657</v>
      </c>
      <c r="J63" s="16">
        <f t="shared" si="5"/>
        <v>3.4633180344396841</v>
      </c>
      <c r="K63" s="14">
        <f t="shared" si="6"/>
        <v>18.85090365849657</v>
      </c>
      <c r="V63">
        <f t="shared" si="7"/>
        <v>4.980085305028477</v>
      </c>
      <c r="W63">
        <f t="shared" si="0"/>
        <v>20.079977324691264</v>
      </c>
      <c r="X63" s="12">
        <f t="shared" si="11"/>
        <v>61</v>
      </c>
      <c r="Y63">
        <f t="shared" si="8"/>
        <v>20.079977324691264</v>
      </c>
      <c r="Z63">
        <f t="shared" si="9"/>
        <v>4.980085305028477</v>
      </c>
    </row>
    <row r="64" spans="5:26" x14ac:dyDescent="0.3">
      <c r="E64" s="12">
        <f t="shared" si="10"/>
        <v>62</v>
      </c>
      <c r="F64" s="15">
        <f t="shared" si="1"/>
        <v>7.4105208504826052</v>
      </c>
      <c r="G64" s="14">
        <f t="shared" si="2"/>
        <v>13.494328133964776</v>
      </c>
      <c r="H64" s="16">
        <f t="shared" si="3"/>
        <v>18.52630212620651</v>
      </c>
      <c r="I64" s="14">
        <f t="shared" si="4"/>
        <v>33.735820334911949</v>
      </c>
      <c r="J64" s="16">
        <f t="shared" si="5"/>
        <v>3.5263021262065095</v>
      </c>
      <c r="K64" s="14">
        <f t="shared" si="6"/>
        <v>18.735820334911949</v>
      </c>
      <c r="V64">
        <f t="shared" si="7"/>
        <v>4.9648978237193155</v>
      </c>
      <c r="W64">
        <f t="shared" si="0"/>
        <v>20.141401404528356</v>
      </c>
      <c r="X64" s="12">
        <f t="shared" si="11"/>
        <v>62</v>
      </c>
      <c r="Y64">
        <f t="shared" si="8"/>
        <v>20.141401404528356</v>
      </c>
      <c r="Z64">
        <f t="shared" si="9"/>
        <v>4.9648978237193155</v>
      </c>
    </row>
    <row r="65" spans="5:26" x14ac:dyDescent="0.3">
      <c r="E65" s="12">
        <f t="shared" si="10"/>
        <v>63</v>
      </c>
      <c r="F65" s="15">
        <f t="shared" si="1"/>
        <v>7.4358004304809651</v>
      </c>
      <c r="G65" s="14">
        <f t="shared" si="2"/>
        <v>13.448451304593682</v>
      </c>
      <c r="H65" s="16">
        <f t="shared" si="3"/>
        <v>18.58950107620241</v>
      </c>
      <c r="I65" s="14">
        <f t="shared" si="4"/>
        <v>33.621128261484209</v>
      </c>
      <c r="J65" s="16">
        <f t="shared" si="5"/>
        <v>3.58950107620241</v>
      </c>
      <c r="K65" s="14">
        <f t="shared" si="6"/>
        <v>18.621128261484209</v>
      </c>
      <c r="V65">
        <f t="shared" si="7"/>
        <v>4.949756658803226</v>
      </c>
      <c r="W65">
        <f t="shared" si="0"/>
        <v>20.203013378879607</v>
      </c>
      <c r="X65" s="12">
        <f t="shared" si="11"/>
        <v>63</v>
      </c>
      <c r="Y65">
        <f t="shared" si="8"/>
        <v>20.203013378879607</v>
      </c>
      <c r="Z65">
        <f t="shared" si="9"/>
        <v>4.949756658803226</v>
      </c>
    </row>
    <row r="66" spans="5:26" x14ac:dyDescent="0.3">
      <c r="E66" s="12">
        <f t="shared" si="10"/>
        <v>64</v>
      </c>
      <c r="F66" s="15">
        <f t="shared" si="1"/>
        <v>7.4611662469501185</v>
      </c>
      <c r="G66" s="14">
        <f t="shared" si="2"/>
        <v>13.402730443230205</v>
      </c>
      <c r="H66" s="16">
        <f t="shared" si="3"/>
        <v>18.652915617375296</v>
      </c>
      <c r="I66" s="14">
        <f t="shared" si="4"/>
        <v>33.506826108075508</v>
      </c>
      <c r="J66" s="16">
        <f t="shared" si="5"/>
        <v>3.6529156173752959</v>
      </c>
      <c r="K66" s="14">
        <f t="shared" si="6"/>
        <v>18.506826108075508</v>
      </c>
      <c r="V66">
        <f t="shared" si="7"/>
        <v>4.9346616690317537</v>
      </c>
      <c r="W66">
        <f t="shared" ref="W66:W129" si="12">$G$2*($I$2/$G$2)^((X66)/($U$2))</f>
        <v>20.264813822508998</v>
      </c>
      <c r="X66" s="12">
        <f t="shared" si="11"/>
        <v>64</v>
      </c>
      <c r="Y66">
        <f t="shared" si="8"/>
        <v>20.264813822508998</v>
      </c>
      <c r="Z66">
        <f t="shared" si="9"/>
        <v>4.9346616690317537</v>
      </c>
    </row>
    <row r="67" spans="5:26" x14ac:dyDescent="0.3">
      <c r="E67" s="12">
        <f t="shared" si="10"/>
        <v>65</v>
      </c>
      <c r="F67" s="15">
        <f t="shared" ref="F67:F130" si="13">$A$14*($A$11/$A$14)^((E67)/($D$2))</f>
        <v>7.4866185940693573</v>
      </c>
      <c r="G67" s="14">
        <f t="shared" ref="G67:G130" si="14">$A$2*$B$2/F67</f>
        <v>13.357165019628029</v>
      </c>
      <c r="H67" s="16">
        <f t="shared" ref="H67:H130" si="15">$A$20*($A$17/$A$20)^((E67)/($D$2))</f>
        <v>18.716546485173392</v>
      </c>
      <c r="I67" s="14">
        <f t="shared" ref="I67:I130" si="16">$C$2^2*$A$2*$B$2/H67</f>
        <v>33.392912549070076</v>
      </c>
      <c r="J67" s="16">
        <f t="shared" ref="J67:J130" si="17">H67+$A$8</f>
        <v>3.7165464851733923</v>
      </c>
      <c r="K67" s="14">
        <f t="shared" ref="K67:K130" si="18">I67+$B$8</f>
        <v>18.392912549070076</v>
      </c>
      <c r="V67">
        <f t="shared" ref="V67:V130" si="19">$A$2*$B$2/W67</f>
        <v>4.9196127135871981</v>
      </c>
      <c r="W67">
        <f t="shared" si="12"/>
        <v>20.326803311938701</v>
      </c>
      <c r="X67" s="12">
        <f t="shared" si="11"/>
        <v>65</v>
      </c>
      <c r="Y67">
        <f t="shared" ref="Y67:Y130" si="20">$F$302*($H$302/$F$302)^((X67)/($U$2))</f>
        <v>20.326803311938701</v>
      </c>
      <c r="Z67">
        <f t="shared" ref="Z67:Z130" si="21">$A$2*$B$2/Y67</f>
        <v>4.9196127135871981</v>
      </c>
    </row>
    <row r="68" spans="5:26" x14ac:dyDescent="0.3">
      <c r="E68" s="12">
        <f t="shared" ref="E68:E131" si="22">E67+1</f>
        <v>66</v>
      </c>
      <c r="F68" s="15">
        <f t="shared" si="13"/>
        <v>7.5121577670215069</v>
      </c>
      <c r="G68" s="14">
        <f t="shared" si="14"/>
        <v>13.311754505343538</v>
      </c>
      <c r="H68" s="16">
        <f t="shared" si="15"/>
        <v>18.780394417553765</v>
      </c>
      <c r="I68" s="14">
        <f t="shared" si="16"/>
        <v>33.279386263358852</v>
      </c>
      <c r="J68" s="16">
        <f t="shared" si="17"/>
        <v>3.7803944175537652</v>
      </c>
      <c r="K68" s="14">
        <f t="shared" si="18"/>
        <v>18.279386263358852</v>
      </c>
      <c r="V68">
        <f t="shared" si="19"/>
        <v>4.9046096520813096</v>
      </c>
      <c r="W68">
        <f t="shared" si="12"/>
        <v>20.388982425454433</v>
      </c>
      <c r="X68" s="12">
        <f t="shared" ref="X68:X131" si="23">X67+1</f>
        <v>66</v>
      </c>
      <c r="Y68">
        <f t="shared" si="20"/>
        <v>20.388982425454433</v>
      </c>
      <c r="Z68">
        <f t="shared" si="21"/>
        <v>4.9046096520813096</v>
      </c>
    </row>
    <row r="69" spans="5:26" x14ac:dyDescent="0.3">
      <c r="E69" s="12">
        <f t="shared" si="22"/>
        <v>67</v>
      </c>
      <c r="F69" s="15">
        <f t="shared" si="13"/>
        <v>7.5377840619963523</v>
      </c>
      <c r="G69" s="14">
        <f t="shared" si="14"/>
        <v>13.266498373729666</v>
      </c>
      <c r="H69" s="16">
        <f t="shared" si="15"/>
        <v>18.84446015499088</v>
      </c>
      <c r="I69" s="14">
        <f t="shared" si="16"/>
        <v>33.166245934324166</v>
      </c>
      <c r="J69" s="16">
        <f t="shared" si="17"/>
        <v>3.8444601549908803</v>
      </c>
      <c r="K69" s="14">
        <f t="shared" si="18"/>
        <v>18.166245934324166</v>
      </c>
      <c r="V69">
        <f t="shared" si="19"/>
        <v>4.8896523445539666</v>
      </c>
      <c r="W69">
        <f t="shared" si="12"/>
        <v>20.451351743110887</v>
      </c>
      <c r="X69" s="12">
        <f t="shared" si="23"/>
        <v>67</v>
      </c>
      <c r="Y69">
        <f t="shared" si="20"/>
        <v>20.451351743110887</v>
      </c>
      <c r="Z69">
        <f t="shared" si="21"/>
        <v>4.8896523445539666</v>
      </c>
    </row>
    <row r="70" spans="5:26" x14ac:dyDescent="0.3">
      <c r="E70" s="12">
        <f t="shared" si="22"/>
        <v>68</v>
      </c>
      <c r="F70" s="15">
        <f t="shared" si="13"/>
        <v>7.5634977761940778</v>
      </c>
      <c r="G70" s="14">
        <f t="shared" si="14"/>
        <v>13.221396099929787</v>
      </c>
      <c r="H70" s="16">
        <f t="shared" si="15"/>
        <v>18.908744440485197</v>
      </c>
      <c r="I70" s="14">
        <f t="shared" si="16"/>
        <v>33.053490249824463</v>
      </c>
      <c r="J70" s="16">
        <f t="shared" si="17"/>
        <v>3.9087444404851972</v>
      </c>
      <c r="K70" s="14">
        <f t="shared" si="18"/>
        <v>18.053490249824463</v>
      </c>
      <c r="V70">
        <f t="shared" si="19"/>
        <v>4.8747406514718765</v>
      </c>
      <c r="W70">
        <f t="shared" si="12"/>
        <v>20.51391184673713</v>
      </c>
      <c r="X70" s="12">
        <f t="shared" si="23"/>
        <v>68</v>
      </c>
      <c r="Y70">
        <f t="shared" si="20"/>
        <v>20.51391184673713</v>
      </c>
      <c r="Z70">
        <f t="shared" si="21"/>
        <v>4.8747406514718765</v>
      </c>
    </row>
    <row r="71" spans="5:26" x14ac:dyDescent="0.3">
      <c r="E71" s="12">
        <f t="shared" si="22"/>
        <v>69</v>
      </c>
      <c r="F71" s="15">
        <f t="shared" si="13"/>
        <v>7.5892992078287076</v>
      </c>
      <c r="G71" s="14">
        <f t="shared" si="14"/>
        <v>13.176447160871644</v>
      </c>
      <c r="H71" s="16">
        <f t="shared" si="15"/>
        <v>18.973248019571766</v>
      </c>
      <c r="I71" s="14">
        <f t="shared" si="16"/>
        <v>32.941117902179116</v>
      </c>
      <c r="J71" s="16">
        <f t="shared" si="17"/>
        <v>3.9732480195717663</v>
      </c>
      <c r="K71" s="14">
        <f t="shared" si="18"/>
        <v>17.941117902179116</v>
      </c>
      <c r="V71">
        <f t="shared" si="19"/>
        <v>4.8598744337272768</v>
      </c>
      <c r="W71">
        <f t="shared" si="12"/>
        <v>20.576663319942011</v>
      </c>
      <c r="X71" s="12">
        <f t="shared" si="23"/>
        <v>69</v>
      </c>
      <c r="Y71">
        <f t="shared" si="20"/>
        <v>20.576663319942011</v>
      </c>
      <c r="Z71">
        <f t="shared" si="21"/>
        <v>4.8598744337272768</v>
      </c>
    </row>
    <row r="72" spans="5:26" x14ac:dyDescent="0.3">
      <c r="E72" s="12">
        <f t="shared" si="22"/>
        <v>70</v>
      </c>
      <c r="F72" s="15">
        <f t="shared" si="13"/>
        <v>7.6151886561315614</v>
      </c>
      <c r="G72" s="14">
        <f t="shared" si="14"/>
        <v>13.131651035261283</v>
      </c>
      <c r="H72" s="16">
        <f t="shared" si="15"/>
        <v>19.037971640328905</v>
      </c>
      <c r="I72" s="14">
        <f t="shared" si="16"/>
        <v>32.829127588153206</v>
      </c>
      <c r="J72" s="16">
        <f t="shared" si="17"/>
        <v>4.0379716403289052</v>
      </c>
      <c r="K72" s="14">
        <f t="shared" si="18"/>
        <v>17.829127588153206</v>
      </c>
      <c r="V72">
        <f t="shared" si="19"/>
        <v>4.8450535526366307</v>
      </c>
      <c r="W72">
        <f t="shared" si="12"/>
        <v>20.639606748119633</v>
      </c>
      <c r="X72" s="12">
        <f t="shared" si="23"/>
        <v>70</v>
      </c>
      <c r="Y72">
        <f t="shared" si="20"/>
        <v>20.639606748119633</v>
      </c>
      <c r="Z72">
        <f t="shared" si="21"/>
        <v>4.8450535526366307</v>
      </c>
    </row>
    <row r="73" spans="5:26" x14ac:dyDescent="0.3">
      <c r="E73" s="12">
        <f t="shared" si="22"/>
        <v>71</v>
      </c>
      <c r="F73" s="15">
        <f t="shared" si="13"/>
        <v>7.6411664213547361</v>
      </c>
      <c r="G73" s="14">
        <f t="shared" si="14"/>
        <v>13.087007203576984</v>
      </c>
      <c r="H73" s="16">
        <f t="shared" si="15"/>
        <v>19.102916053386842</v>
      </c>
      <c r="I73" s="14">
        <f t="shared" si="16"/>
        <v>32.717518008942456</v>
      </c>
      <c r="J73" s="16">
        <f t="shared" si="17"/>
        <v>4.1029160533868421</v>
      </c>
      <c r="K73" s="14">
        <f t="shared" si="18"/>
        <v>17.717518008942456</v>
      </c>
      <c r="V73">
        <f t="shared" si="19"/>
        <v>4.8302778699393372</v>
      </c>
      <c r="W73">
        <f t="shared" si="12"/>
        <v>20.702742718454804</v>
      </c>
      <c r="X73" s="12">
        <f t="shared" si="23"/>
        <v>71</v>
      </c>
      <c r="Y73">
        <f t="shared" si="20"/>
        <v>20.702742718454804</v>
      </c>
      <c r="Z73">
        <f t="shared" si="21"/>
        <v>4.8302778699393372</v>
      </c>
    </row>
    <row r="74" spans="5:26" x14ac:dyDescent="0.3">
      <c r="E74" s="12">
        <f t="shared" si="22"/>
        <v>72</v>
      </c>
      <c r="F74" s="15">
        <f t="shared" si="13"/>
        <v>7.6672328047745779</v>
      </c>
      <c r="G74" s="14">
        <f t="shared" si="14"/>
        <v>13.042515148063261</v>
      </c>
      <c r="H74" s="16">
        <f t="shared" si="15"/>
        <v>19.168082011936445</v>
      </c>
      <c r="I74" s="14">
        <f t="shared" si="16"/>
        <v>32.606287870158155</v>
      </c>
      <c r="J74" s="16">
        <f t="shared" si="17"/>
        <v>4.1680820119364448</v>
      </c>
      <c r="K74" s="14">
        <f t="shared" si="18"/>
        <v>17.606287870158155</v>
      </c>
      <c r="V74">
        <f t="shared" si="19"/>
        <v>4.8155472477964425</v>
      </c>
      <c r="W74">
        <f t="shared" si="12"/>
        <v>20.766071819928509</v>
      </c>
      <c r="X74" s="12">
        <f t="shared" si="23"/>
        <v>72</v>
      </c>
      <c r="Y74">
        <f t="shared" si="20"/>
        <v>20.766071819928509</v>
      </c>
      <c r="Z74">
        <f t="shared" si="21"/>
        <v>4.8155472477964425</v>
      </c>
    </row>
    <row r="75" spans="5:26" x14ac:dyDescent="0.3">
      <c r="E75" s="12">
        <f t="shared" si="22"/>
        <v>73</v>
      </c>
      <c r="F75" s="15">
        <f t="shared" si="13"/>
        <v>7.6933881086951832</v>
      </c>
      <c r="G75" s="14">
        <f t="shared" si="14"/>
        <v>12.99817435272484</v>
      </c>
      <c r="H75" s="16">
        <f t="shared" si="15"/>
        <v>19.233470271737954</v>
      </c>
      <c r="I75" s="14">
        <f t="shared" si="16"/>
        <v>32.495435881812107</v>
      </c>
      <c r="J75" s="16">
        <f t="shared" si="17"/>
        <v>4.2334702717379535</v>
      </c>
      <c r="K75" s="14">
        <f t="shared" si="18"/>
        <v>17.495435881812107</v>
      </c>
      <c r="V75">
        <f t="shared" si="19"/>
        <v>4.8008615487893502</v>
      </c>
      <c r="W75">
        <f t="shared" si="12"/>
        <v>20.829594643323414</v>
      </c>
      <c r="X75" s="12">
        <f t="shared" si="23"/>
        <v>73</v>
      </c>
      <c r="Y75">
        <f t="shared" si="20"/>
        <v>20.829594643323414</v>
      </c>
      <c r="Z75">
        <f t="shared" si="21"/>
        <v>4.8008615487893502</v>
      </c>
    </row>
    <row r="76" spans="5:26" x14ac:dyDescent="0.3">
      <c r="E76" s="12">
        <f t="shared" si="22"/>
        <v>74</v>
      </c>
      <c r="F76" s="15">
        <f t="shared" si="13"/>
        <v>7.7196326364518955</v>
      </c>
      <c r="G76" s="14">
        <f t="shared" si="14"/>
        <v>12.953984303320695</v>
      </c>
      <c r="H76" s="16">
        <f t="shared" si="15"/>
        <v>19.299081591129735</v>
      </c>
      <c r="I76" s="14">
        <f t="shared" si="16"/>
        <v>32.384960758301744</v>
      </c>
      <c r="J76" s="16">
        <f t="shared" si="17"/>
        <v>4.2990815911297346</v>
      </c>
      <c r="K76" s="14">
        <f t="shared" si="18"/>
        <v>17.384960758301744</v>
      </c>
      <c r="V76">
        <f t="shared" si="19"/>
        <v>4.7862206359185437</v>
      </c>
      <c r="W76">
        <f t="shared" si="12"/>
        <v>20.893311781229361</v>
      </c>
      <c r="X76" s="12">
        <f t="shared" si="23"/>
        <v>74</v>
      </c>
      <c r="Y76">
        <f t="shared" si="20"/>
        <v>20.893311781229361</v>
      </c>
      <c r="Z76">
        <f t="shared" si="21"/>
        <v>4.7862206359185437</v>
      </c>
    </row>
    <row r="77" spans="5:26" x14ac:dyDescent="0.3">
      <c r="E77" s="12">
        <f t="shared" si="22"/>
        <v>75</v>
      </c>
      <c r="F77" s="15">
        <f t="shared" si="13"/>
        <v>7.745966692414834</v>
      </c>
      <c r="G77" s="14">
        <f t="shared" si="14"/>
        <v>12.909944487358056</v>
      </c>
      <c r="H77" s="16">
        <f t="shared" si="15"/>
        <v>19.364916731037084</v>
      </c>
      <c r="I77" s="14">
        <f t="shared" si="16"/>
        <v>32.274861218395138</v>
      </c>
      <c r="J77" s="16">
        <f t="shared" si="17"/>
        <v>4.3649167310370842</v>
      </c>
      <c r="K77" s="14">
        <f t="shared" si="18"/>
        <v>17.274861218395138</v>
      </c>
      <c r="V77">
        <f t="shared" si="19"/>
        <v>4.7716243726023047</v>
      </c>
      <c r="W77">
        <f t="shared" si="12"/>
        <v>20.957223828048921</v>
      </c>
      <c r="X77" s="12">
        <f t="shared" si="23"/>
        <v>75</v>
      </c>
      <c r="Y77">
        <f t="shared" si="20"/>
        <v>20.957223828048921</v>
      </c>
      <c r="Z77">
        <f t="shared" si="21"/>
        <v>4.7716243726023047</v>
      </c>
    </row>
    <row r="78" spans="5:26" x14ac:dyDescent="0.3">
      <c r="E78" s="12">
        <f t="shared" si="22"/>
        <v>76</v>
      </c>
      <c r="F78" s="15">
        <f t="shared" si="13"/>
        <v>7.7723905819924175</v>
      </c>
      <c r="G78" s="14">
        <f t="shared" si="14"/>
        <v>12.866054394086492</v>
      </c>
      <c r="H78" s="16">
        <f t="shared" si="15"/>
        <v>19.430976454981042</v>
      </c>
      <c r="I78" s="14">
        <f t="shared" si="16"/>
        <v>32.165135985216232</v>
      </c>
      <c r="J78" s="16">
        <f t="shared" si="17"/>
        <v>4.4309764549810424</v>
      </c>
      <c r="K78" s="14">
        <f t="shared" si="18"/>
        <v>17.165135985216232</v>
      </c>
      <c r="V78">
        <f t="shared" si="19"/>
        <v>4.7570726226754374</v>
      </c>
      <c r="W78">
        <f t="shared" si="12"/>
        <v>21.021331380002927</v>
      </c>
      <c r="X78" s="12">
        <f t="shared" si="23"/>
        <v>76</v>
      </c>
      <c r="Y78">
        <f t="shared" si="20"/>
        <v>21.021331380002927</v>
      </c>
      <c r="Z78">
        <f t="shared" si="21"/>
        <v>4.7570726226754374</v>
      </c>
    </row>
    <row r="79" spans="5:26" x14ac:dyDescent="0.3">
      <c r="E79" s="12">
        <f t="shared" si="22"/>
        <v>77</v>
      </c>
      <c r="F79" s="15">
        <f t="shared" si="13"/>
        <v>7.7989046116349057</v>
      </c>
      <c r="G79" s="14">
        <f t="shared" si="14"/>
        <v>12.82231351449197</v>
      </c>
      <c r="H79" s="16">
        <f t="shared" si="15"/>
        <v>19.497261529087261</v>
      </c>
      <c r="I79" s="14">
        <f t="shared" si="16"/>
        <v>32.055783786229931</v>
      </c>
      <c r="J79" s="16">
        <f t="shared" si="17"/>
        <v>4.4972615290872611</v>
      </c>
      <c r="K79" s="14">
        <f t="shared" si="18"/>
        <v>17.055783786229931</v>
      </c>
      <c r="V79">
        <f t="shared" si="19"/>
        <v>4.7425652503880089</v>
      </c>
      <c r="W79">
        <f t="shared" si="12"/>
        <v>21.085635035136011</v>
      </c>
      <c r="X79" s="12">
        <f t="shared" si="23"/>
        <v>77</v>
      </c>
      <c r="Y79">
        <f t="shared" si="20"/>
        <v>21.085635035136011</v>
      </c>
      <c r="Z79">
        <f t="shared" si="21"/>
        <v>4.7425652503880089</v>
      </c>
    </row>
    <row r="80" spans="5:26" x14ac:dyDescent="0.3">
      <c r="E80" s="12">
        <f t="shared" si="22"/>
        <v>78</v>
      </c>
      <c r="F80" s="15">
        <f t="shared" si="13"/>
        <v>7.8255090888379559</v>
      </c>
      <c r="G80" s="14">
        <f t="shared" si="14"/>
        <v>12.778721341290964</v>
      </c>
      <c r="H80" s="16">
        <f t="shared" si="15"/>
        <v>19.563772722094892</v>
      </c>
      <c r="I80" s="14">
        <f t="shared" si="16"/>
        <v>31.946803353227409</v>
      </c>
      <c r="J80" s="16">
        <f t="shared" si="17"/>
        <v>4.5637727220948925</v>
      </c>
      <c r="K80" s="14">
        <f t="shared" si="18"/>
        <v>16.946803353227409</v>
      </c>
      <c r="V80">
        <f t="shared" si="19"/>
        <v>4.728102120404067</v>
      </c>
      <c r="W80">
        <f t="shared" si="12"/>
        <v>21.150135393322241</v>
      </c>
      <c r="X80" s="12">
        <f t="shared" si="23"/>
        <v>78</v>
      </c>
      <c r="Y80">
        <f t="shared" si="20"/>
        <v>21.150135393322241</v>
      </c>
      <c r="Z80">
        <f t="shared" si="21"/>
        <v>4.728102120404067</v>
      </c>
    </row>
    <row r="81" spans="5:26" x14ac:dyDescent="0.3">
      <c r="E81" s="12">
        <f t="shared" si="22"/>
        <v>79</v>
      </c>
      <c r="F81" s="15">
        <f t="shared" si="13"/>
        <v>7.852204322146191</v>
      </c>
      <c r="G81" s="14">
        <f t="shared" si="14"/>
        <v>12.73527736892456</v>
      </c>
      <c r="H81" s="16">
        <f t="shared" si="15"/>
        <v>19.630510805365475</v>
      </c>
      <c r="I81" s="14">
        <f t="shared" si="16"/>
        <v>31.838193422311402</v>
      </c>
      <c r="J81" s="16">
        <f t="shared" si="17"/>
        <v>4.6305108053654749</v>
      </c>
      <c r="K81" s="14">
        <f t="shared" si="18"/>
        <v>16.838193422311402</v>
      </c>
      <c r="V81">
        <f t="shared" si="19"/>
        <v>4.7136830978003905</v>
      </c>
      <c r="W81">
        <f t="shared" si="12"/>
        <v>21.214833056270656</v>
      </c>
      <c r="X81" s="12">
        <f t="shared" si="23"/>
        <v>79</v>
      </c>
      <c r="Y81">
        <f t="shared" si="20"/>
        <v>21.214833056270656</v>
      </c>
      <c r="Z81">
        <f t="shared" si="21"/>
        <v>4.7136830978003905</v>
      </c>
    </row>
    <row r="82" spans="5:26" x14ac:dyDescent="0.3">
      <c r="E82" s="12">
        <f t="shared" si="22"/>
        <v>80</v>
      </c>
      <c r="F82" s="15">
        <f t="shared" si="13"/>
        <v>7.8789906211567704</v>
      </c>
      <c r="G82" s="14">
        <f t="shared" si="14"/>
        <v>12.691981093552602</v>
      </c>
      <c r="H82" s="16">
        <f t="shared" si="15"/>
        <v>19.697476552891924</v>
      </c>
      <c r="I82" s="14">
        <f t="shared" si="16"/>
        <v>31.729952733881507</v>
      </c>
      <c r="J82" s="16">
        <f t="shared" si="17"/>
        <v>4.6974765528919242</v>
      </c>
      <c r="K82" s="14">
        <f t="shared" si="18"/>
        <v>16.729952733881507</v>
      </c>
      <c r="V82">
        <f t="shared" si="19"/>
        <v>4.699308048065225</v>
      </c>
      <c r="W82">
        <f t="shared" si="12"/>
        <v>21.279728627530915</v>
      </c>
      <c r="X82" s="12">
        <f t="shared" si="23"/>
        <v>80</v>
      </c>
      <c r="Y82">
        <f t="shared" si="20"/>
        <v>21.279728627530915</v>
      </c>
      <c r="Z82">
        <f t="shared" si="21"/>
        <v>4.699308048065225</v>
      </c>
    </row>
    <row r="83" spans="5:26" x14ac:dyDescent="0.3">
      <c r="E83" s="12">
        <f t="shared" si="22"/>
        <v>81</v>
      </c>
      <c r="F83" s="15">
        <f t="shared" si="13"/>
        <v>7.9058682965229883</v>
      </c>
      <c r="G83" s="14">
        <f t="shared" si="14"/>
        <v>12.648832013047844</v>
      </c>
      <c r="H83" s="16">
        <f t="shared" si="15"/>
        <v>19.764670741307469</v>
      </c>
      <c r="I83" s="14">
        <f t="shared" si="16"/>
        <v>31.622080032619614</v>
      </c>
      <c r="J83" s="16">
        <f t="shared" si="17"/>
        <v>4.7646707413074694</v>
      </c>
      <c r="K83" s="14">
        <f t="shared" si="18"/>
        <v>16.622080032619614</v>
      </c>
      <c r="V83">
        <f t="shared" si="19"/>
        <v>4.6849768370970288</v>
      </c>
      <c r="W83">
        <f t="shared" si="12"/>
        <v>21.344822712498917</v>
      </c>
      <c r="X83" s="12">
        <f t="shared" si="23"/>
        <v>81</v>
      </c>
      <c r="Y83">
        <f t="shared" si="20"/>
        <v>21.344822712498917</v>
      </c>
      <c r="Z83">
        <f t="shared" si="21"/>
        <v>4.6849768370970288</v>
      </c>
    </row>
    <row r="84" spans="5:26" x14ac:dyDescent="0.3">
      <c r="E84" s="12">
        <f t="shared" si="22"/>
        <v>82</v>
      </c>
      <c r="F84" s="15">
        <f t="shared" si="13"/>
        <v>7.9328376599578725</v>
      </c>
      <c r="G84" s="14">
        <f t="shared" si="14"/>
        <v>12.605829626990129</v>
      </c>
      <c r="H84" s="16">
        <f t="shared" si="15"/>
        <v>19.832094149894679</v>
      </c>
      <c r="I84" s="14">
        <f t="shared" si="16"/>
        <v>31.514574067475326</v>
      </c>
      <c r="J84" s="16">
        <f t="shared" si="17"/>
        <v>4.8320941498946794</v>
      </c>
      <c r="K84" s="14">
        <f t="shared" si="18"/>
        <v>16.514574067475326</v>
      </c>
      <c r="V84">
        <f t="shared" si="19"/>
        <v>4.6706893312032198</v>
      </c>
      <c r="W84">
        <f t="shared" si="12"/>
        <v>21.410115918422459</v>
      </c>
      <c r="X84" s="12">
        <f t="shared" si="23"/>
        <v>82</v>
      </c>
      <c r="Y84">
        <f t="shared" si="20"/>
        <v>21.410115918422459</v>
      </c>
      <c r="Z84">
        <f t="shared" si="21"/>
        <v>4.6706893312032198</v>
      </c>
    </row>
    <row r="85" spans="5:26" x14ac:dyDescent="0.3">
      <c r="E85" s="12">
        <f t="shared" si="22"/>
        <v>83</v>
      </c>
      <c r="F85" s="15">
        <f t="shared" si="13"/>
        <v>7.9598990242377994</v>
      </c>
      <c r="G85" s="14">
        <f t="shared" si="14"/>
        <v>12.562973436660586</v>
      </c>
      <c r="H85" s="16">
        <f t="shared" si="15"/>
        <v>19.899747560594498</v>
      </c>
      <c r="I85" s="14">
        <f t="shared" si="16"/>
        <v>31.407433591651468</v>
      </c>
      <c r="J85" s="16">
        <f t="shared" si="17"/>
        <v>4.8997475605944985</v>
      </c>
      <c r="K85" s="14">
        <f t="shared" si="18"/>
        <v>16.407433591651468</v>
      </c>
      <c r="V85">
        <f t="shared" si="19"/>
        <v>4.6564453970989348</v>
      </c>
      <c r="W85">
        <f t="shared" si="12"/>
        <v>21.475608854406872</v>
      </c>
      <c r="X85" s="12">
        <f t="shared" si="23"/>
        <v>83</v>
      </c>
      <c r="Y85">
        <f t="shared" si="20"/>
        <v>21.475608854406872</v>
      </c>
      <c r="Z85">
        <f t="shared" si="21"/>
        <v>4.6564453970989348</v>
      </c>
    </row>
    <row r="86" spans="5:26" x14ac:dyDescent="0.3">
      <c r="E86" s="12">
        <f t="shared" si="22"/>
        <v>84</v>
      </c>
      <c r="F86" s="15">
        <f t="shared" si="13"/>
        <v>7.9870527032061247</v>
      </c>
      <c r="G86" s="14">
        <f t="shared" si="14"/>
        <v>12.520262945035842</v>
      </c>
      <c r="H86" s="16">
        <f t="shared" si="15"/>
        <v>19.967631758015308</v>
      </c>
      <c r="I86" s="14">
        <f t="shared" si="16"/>
        <v>31.300657362589611</v>
      </c>
      <c r="J86" s="16">
        <f t="shared" si="17"/>
        <v>4.9676317580153082</v>
      </c>
      <c r="K86" s="14">
        <f t="shared" si="18"/>
        <v>16.300657362589611</v>
      </c>
      <c r="V86">
        <f t="shared" si="19"/>
        <v>4.6422449019057774</v>
      </c>
      <c r="W86">
        <f t="shared" si="12"/>
        <v>21.541302131420743</v>
      </c>
      <c r="X86" s="12">
        <f t="shared" si="23"/>
        <v>84</v>
      </c>
      <c r="Y86">
        <f t="shared" si="20"/>
        <v>21.541302131420743</v>
      </c>
      <c r="Z86">
        <f t="shared" si="21"/>
        <v>4.6422449019057774</v>
      </c>
    </row>
    <row r="87" spans="5:26" x14ac:dyDescent="0.3">
      <c r="E87" s="12">
        <f t="shared" si="22"/>
        <v>85</v>
      </c>
      <c r="F87" s="15">
        <f t="shared" si="13"/>
        <v>8.0142990117768171</v>
      </c>
      <c r="G87" s="14">
        <f t="shared" si="14"/>
        <v>12.477697656782263</v>
      </c>
      <c r="H87" s="16">
        <f t="shared" si="15"/>
        <v>20.035747529442045</v>
      </c>
      <c r="I87" s="14">
        <f t="shared" si="16"/>
        <v>31.194244141955657</v>
      </c>
      <c r="J87" s="16">
        <f t="shared" si="17"/>
        <v>5.0357475294420446</v>
      </c>
      <c r="K87" s="14">
        <f t="shared" si="18"/>
        <v>16.194244141955657</v>
      </c>
      <c r="V87">
        <f t="shared" si="19"/>
        <v>4.6280877131505864</v>
      </c>
      <c r="W87">
        <f t="shared" si="12"/>
        <v>21.607196362301583</v>
      </c>
      <c r="X87" s="12">
        <f t="shared" si="23"/>
        <v>85</v>
      </c>
      <c r="Y87">
        <f t="shared" si="20"/>
        <v>21.607196362301583</v>
      </c>
      <c r="Z87">
        <f t="shared" si="21"/>
        <v>4.6280877131505864</v>
      </c>
    </row>
    <row r="88" spans="5:26" x14ac:dyDescent="0.3">
      <c r="E88" s="12">
        <f t="shared" si="22"/>
        <v>86</v>
      </c>
      <c r="F88" s="15">
        <f t="shared" si="13"/>
        <v>8.041638265938122</v>
      </c>
      <c r="G88" s="14">
        <f t="shared" si="14"/>
        <v>12.435277078250198</v>
      </c>
      <c r="H88" s="16">
        <f t="shared" si="15"/>
        <v>20.104095664845303</v>
      </c>
      <c r="I88" s="14">
        <f t="shared" si="16"/>
        <v>31.088192695625498</v>
      </c>
      <c r="J88" s="16">
        <f t="shared" si="17"/>
        <v>5.1040956648453033</v>
      </c>
      <c r="K88" s="14">
        <f t="shared" si="18"/>
        <v>16.088192695625498</v>
      </c>
      <c r="V88">
        <f t="shared" si="19"/>
        <v>4.6139736987641946</v>
      </c>
      <c r="W88">
        <f t="shared" si="12"/>
        <v>21.673292161761559</v>
      </c>
      <c r="X88" s="12">
        <f t="shared" si="23"/>
        <v>86</v>
      </c>
      <c r="Y88">
        <f t="shared" si="20"/>
        <v>21.673292161761559</v>
      </c>
      <c r="Z88">
        <f t="shared" si="21"/>
        <v>4.6139736987641946</v>
      </c>
    </row>
    <row r="89" spans="5:26" x14ac:dyDescent="0.3">
      <c r="E89" s="12">
        <f t="shared" si="22"/>
        <v>87</v>
      </c>
      <c r="F89" s="15">
        <f t="shared" si="13"/>
        <v>8.06907078275621</v>
      </c>
      <c r="G89" s="14">
        <f t="shared" si="14"/>
        <v>12.393000717468274</v>
      </c>
      <c r="H89" s="16">
        <f t="shared" si="15"/>
        <v>20.172676956890523</v>
      </c>
      <c r="I89" s="14">
        <f t="shared" si="16"/>
        <v>30.982501793670689</v>
      </c>
      <c r="J89" s="16">
        <f t="shared" si="17"/>
        <v>5.1726769568905233</v>
      </c>
      <c r="K89" s="14">
        <f t="shared" si="18"/>
        <v>15.982501793670689</v>
      </c>
      <c r="V89">
        <f t="shared" si="19"/>
        <v>4.5999027270801989</v>
      </c>
      <c r="W89">
        <f t="shared" si="12"/>
        <v>21.739590146393223</v>
      </c>
      <c r="X89" s="12">
        <f t="shared" si="23"/>
        <v>87</v>
      </c>
      <c r="Y89">
        <f t="shared" si="20"/>
        <v>21.739590146393223</v>
      </c>
      <c r="Z89">
        <f t="shared" si="21"/>
        <v>4.5999027270801989</v>
      </c>
    </row>
    <row r="90" spans="5:26" x14ac:dyDescent="0.3">
      <c r="E90" s="12">
        <f t="shared" si="22"/>
        <v>88</v>
      </c>
      <c r="F90" s="15">
        <f t="shared" si="13"/>
        <v>8.0965968803788666</v>
      </c>
      <c r="G90" s="14">
        <f t="shared" si="14"/>
        <v>12.350868084137675</v>
      </c>
      <c r="H90" s="16">
        <f t="shared" si="15"/>
        <v>20.241492200947164</v>
      </c>
      <c r="I90" s="14">
        <f t="shared" si="16"/>
        <v>30.87717021034419</v>
      </c>
      <c r="J90" s="16">
        <f t="shared" si="17"/>
        <v>5.2414922009471638</v>
      </c>
      <c r="K90" s="14">
        <f t="shared" si="18"/>
        <v>15.87717021034419</v>
      </c>
      <c r="V90">
        <f t="shared" si="19"/>
        <v>4.58587466683373</v>
      </c>
      <c r="W90">
        <f t="shared" si="12"/>
        <v>21.806090934675275</v>
      </c>
      <c r="X90" s="12">
        <f t="shared" si="23"/>
        <v>88</v>
      </c>
      <c r="Y90">
        <f t="shared" si="20"/>
        <v>21.806090934675275</v>
      </c>
      <c r="Z90">
        <f t="shared" si="21"/>
        <v>4.58587466683373</v>
      </c>
    </row>
    <row r="91" spans="5:26" x14ac:dyDescent="0.3">
      <c r="E91" s="12">
        <f t="shared" si="22"/>
        <v>89</v>
      </c>
      <c r="F91" s="15">
        <f t="shared" si="13"/>
        <v>8.1242168780391761</v>
      </c>
      <c r="G91" s="14">
        <f t="shared" si="14"/>
        <v>12.308878689626457</v>
      </c>
      <c r="H91" s="16">
        <f t="shared" si="15"/>
        <v>20.310542195097941</v>
      </c>
      <c r="I91" s="14">
        <f t="shared" si="16"/>
        <v>30.772196724066141</v>
      </c>
      <c r="J91" s="16">
        <f t="shared" si="17"/>
        <v>5.3105421950979412</v>
      </c>
      <c r="K91" s="14">
        <f t="shared" si="18"/>
        <v>15.772196724066141</v>
      </c>
      <c r="V91">
        <f t="shared" si="19"/>
        <v>4.5718893871602342</v>
      </c>
      <c r="W91">
        <f t="shared" si="12"/>
        <v>21.872795146978309</v>
      </c>
      <c r="X91" s="12">
        <f t="shared" si="23"/>
        <v>89</v>
      </c>
      <c r="Y91">
        <f t="shared" si="20"/>
        <v>21.872795146978309</v>
      </c>
      <c r="Z91">
        <f t="shared" si="21"/>
        <v>4.5718893871602342</v>
      </c>
    </row>
    <row r="92" spans="5:26" x14ac:dyDescent="0.3">
      <c r="E92" s="12">
        <f t="shared" si="22"/>
        <v>90</v>
      </c>
      <c r="F92" s="15">
        <f t="shared" si="13"/>
        <v>8.1519310960592293</v>
      </c>
      <c r="G92" s="14">
        <f t="shared" si="14"/>
        <v>12.267032046963886</v>
      </c>
      <c r="H92" s="16">
        <f t="shared" si="15"/>
        <v>20.379827740148066</v>
      </c>
      <c r="I92" s="14">
        <f t="shared" si="16"/>
        <v>30.667580117409724</v>
      </c>
      <c r="J92" s="16">
        <f t="shared" si="17"/>
        <v>5.3798277401480661</v>
      </c>
      <c r="K92" s="14">
        <f t="shared" si="18"/>
        <v>15.667580117409724</v>
      </c>
      <c r="V92">
        <f t="shared" si="19"/>
        <v>4.5579467575942436</v>
      </c>
      <c r="W92">
        <f t="shared" si="12"/>
        <v>21.939703405570622</v>
      </c>
      <c r="X92" s="12">
        <f t="shared" si="23"/>
        <v>90</v>
      </c>
      <c r="Y92">
        <f t="shared" si="20"/>
        <v>21.939703405570622</v>
      </c>
      <c r="Z92">
        <f t="shared" si="21"/>
        <v>4.5579467575942436</v>
      </c>
    </row>
    <row r="93" spans="5:26" x14ac:dyDescent="0.3">
      <c r="E93" s="12">
        <f t="shared" si="22"/>
        <v>91</v>
      </c>
      <c r="F93" s="15">
        <f t="shared" si="13"/>
        <v>8.1797398558538266</v>
      </c>
      <c r="G93" s="14">
        <f t="shared" si="14"/>
        <v>12.225327670834794</v>
      </c>
      <c r="H93" s="16">
        <f t="shared" si="15"/>
        <v>20.449349639634569</v>
      </c>
      <c r="I93" s="14">
        <f t="shared" si="16"/>
        <v>30.563319177086981</v>
      </c>
      <c r="J93" s="16">
        <f t="shared" si="17"/>
        <v>5.4493496396345691</v>
      </c>
      <c r="K93" s="14">
        <f t="shared" si="18"/>
        <v>15.563319177086981</v>
      </c>
      <c r="V93">
        <f t="shared" si="19"/>
        <v>4.5440466480681634</v>
      </c>
      <c r="W93">
        <f t="shared" si="12"/>
        <v>22.006816334624023</v>
      </c>
      <c r="X93" s="12">
        <f t="shared" si="23"/>
        <v>91</v>
      </c>
      <c r="Y93">
        <f t="shared" si="20"/>
        <v>22.006816334624023</v>
      </c>
      <c r="Z93">
        <f t="shared" si="21"/>
        <v>4.5440466480681634</v>
      </c>
    </row>
    <row r="94" spans="5:26" x14ac:dyDescent="0.3">
      <c r="E94" s="12">
        <f t="shared" si="22"/>
        <v>92</v>
      </c>
      <c r="F94" s="15">
        <f t="shared" si="13"/>
        <v>8.2076434799342266</v>
      </c>
      <c r="G94" s="14">
        <f t="shared" si="14"/>
        <v>12.183765077573931</v>
      </c>
      <c r="H94" s="16">
        <f t="shared" si="15"/>
        <v>20.519108699835563</v>
      </c>
      <c r="I94" s="14">
        <f t="shared" si="16"/>
        <v>30.459412693934834</v>
      </c>
      <c r="J94" s="16">
        <f t="shared" si="17"/>
        <v>5.519108699835563</v>
      </c>
      <c r="K94" s="14">
        <f t="shared" si="18"/>
        <v>15.459412693934834</v>
      </c>
      <c r="V94">
        <f t="shared" si="19"/>
        <v>4.5301889289110626</v>
      </c>
      <c r="W94">
        <f t="shared" si="12"/>
        <v>22.074134560219623</v>
      </c>
      <c r="X94" s="12">
        <f t="shared" si="23"/>
        <v>92</v>
      </c>
      <c r="Y94">
        <f t="shared" si="20"/>
        <v>22.074134560219623</v>
      </c>
      <c r="Z94">
        <f t="shared" si="21"/>
        <v>4.5301889289110626</v>
      </c>
    </row>
    <row r="95" spans="5:26" x14ac:dyDescent="0.3">
      <c r="E95" s="12">
        <f t="shared" si="22"/>
        <v>93</v>
      </c>
      <c r="F95" s="15">
        <f t="shared" si="13"/>
        <v>8.2356422919118621</v>
      </c>
      <c r="G95" s="14">
        <f t="shared" si="14"/>
        <v>12.142343785160381</v>
      </c>
      <c r="H95" s="16">
        <f t="shared" si="15"/>
        <v>20.589105729779654</v>
      </c>
      <c r="I95" s="14">
        <f t="shared" si="16"/>
        <v>30.355859462900955</v>
      </c>
      <c r="J95" s="16">
        <f t="shared" si="17"/>
        <v>5.5891057297796536</v>
      </c>
      <c r="K95" s="14">
        <f t="shared" si="18"/>
        <v>15.355859462900955</v>
      </c>
      <c r="V95">
        <f t="shared" si="19"/>
        <v>4.5163734708474559</v>
      </c>
      <c r="W95">
        <f t="shared" si="12"/>
        <v>22.141658710353713</v>
      </c>
      <c r="X95" s="12">
        <f t="shared" si="23"/>
        <v>93</v>
      </c>
      <c r="Y95">
        <f t="shared" si="20"/>
        <v>22.141658710353713</v>
      </c>
      <c r="Z95">
        <f t="shared" si="21"/>
        <v>4.5163734708474559</v>
      </c>
    </row>
    <row r="96" spans="5:26" x14ac:dyDescent="0.3">
      <c r="E96" s="12">
        <f t="shared" si="22"/>
        <v>94</v>
      </c>
      <c r="F96" s="15">
        <f t="shared" si="13"/>
        <v>8.2637366165021113</v>
      </c>
      <c r="G96" s="14">
        <f t="shared" si="14"/>
        <v>12.101063313211956</v>
      </c>
      <c r="H96" s="16">
        <f t="shared" si="15"/>
        <v>20.659341541255273</v>
      </c>
      <c r="I96" s="14">
        <f t="shared" si="16"/>
        <v>30.252658283029898</v>
      </c>
      <c r="J96" s="16">
        <f t="shared" si="17"/>
        <v>5.659341541255273</v>
      </c>
      <c r="K96" s="14">
        <f t="shared" si="18"/>
        <v>15.252658283029898</v>
      </c>
      <c r="V96">
        <f t="shared" si="19"/>
        <v>4.5026001449961042</v>
      </c>
      <c r="W96">
        <f t="shared" si="12"/>
        <v>22.209389414943601</v>
      </c>
      <c r="X96" s="12">
        <f t="shared" si="23"/>
        <v>94</v>
      </c>
      <c r="Y96">
        <f t="shared" si="20"/>
        <v>22.209389414943601</v>
      </c>
      <c r="Z96">
        <f t="shared" si="21"/>
        <v>4.5026001449961042</v>
      </c>
    </row>
    <row r="97" spans="5:26" x14ac:dyDescent="0.3">
      <c r="E97" s="12">
        <f t="shared" si="22"/>
        <v>95</v>
      </c>
      <c r="F97" s="15">
        <f t="shared" si="13"/>
        <v>8.2919267795280511</v>
      </c>
      <c r="G97" s="14">
        <f t="shared" si="14"/>
        <v>12.059923182979635</v>
      </c>
      <c r="H97" s="16">
        <f t="shared" si="15"/>
        <v>20.72981694882013</v>
      </c>
      <c r="I97" s="14">
        <f t="shared" si="16"/>
        <v>30.149807957449081</v>
      </c>
      <c r="J97" s="16">
        <f t="shared" si="17"/>
        <v>5.7298169488201296</v>
      </c>
      <c r="K97" s="14">
        <f t="shared" si="18"/>
        <v>15.149807957449081</v>
      </c>
      <c r="V97">
        <f t="shared" si="19"/>
        <v>4.4888688228688096</v>
      </c>
      <c r="W97">
        <f t="shared" si="12"/>
        <v>22.277327305833495</v>
      </c>
      <c r="X97" s="12">
        <f t="shared" si="23"/>
        <v>95</v>
      </c>
      <c r="Y97">
        <f t="shared" si="20"/>
        <v>22.277327305833495</v>
      </c>
      <c r="Z97">
        <f t="shared" si="21"/>
        <v>4.4888688228688096</v>
      </c>
    </row>
    <row r="98" spans="5:26" x14ac:dyDescent="0.3">
      <c r="E98" s="12">
        <f t="shared" si="22"/>
        <v>96</v>
      </c>
      <c r="F98" s="15">
        <f t="shared" si="13"/>
        <v>8.3202131079242498</v>
      </c>
      <c r="G98" s="14">
        <f t="shared" si="14"/>
        <v>12.018922917341991</v>
      </c>
      <c r="H98" s="16">
        <f t="shared" si="15"/>
        <v>20.800532769810623</v>
      </c>
      <c r="I98" s="14">
        <f t="shared" si="16"/>
        <v>30.047307293354979</v>
      </c>
      <c r="J98" s="16">
        <f t="shared" si="17"/>
        <v>5.8005327698106228</v>
      </c>
      <c r="K98" s="14">
        <f t="shared" si="18"/>
        <v>15.047307293354979</v>
      </c>
      <c r="V98">
        <f t="shared" si="19"/>
        <v>4.4751793763692174</v>
      </c>
      <c r="W98">
        <f t="shared" si="12"/>
        <v>22.345473016800405</v>
      </c>
      <c r="X98" s="12">
        <f t="shared" si="23"/>
        <v>96</v>
      </c>
      <c r="Y98">
        <f t="shared" si="20"/>
        <v>22.345473016800405</v>
      </c>
      <c r="Z98">
        <f t="shared" si="21"/>
        <v>4.4751793763692174</v>
      </c>
    </row>
    <row r="99" spans="5:26" x14ac:dyDescent="0.3">
      <c r="E99" s="12">
        <f t="shared" si="22"/>
        <v>97</v>
      </c>
      <c r="F99" s="15">
        <f t="shared" si="13"/>
        <v>8.3485959297405419</v>
      </c>
      <c r="G99" s="14">
        <f t="shared" si="14"/>
        <v>11.978062040799692</v>
      </c>
      <c r="H99" s="16">
        <f t="shared" si="15"/>
        <v>20.871489824351354</v>
      </c>
      <c r="I99" s="14">
        <f t="shared" si="16"/>
        <v>29.945155101999234</v>
      </c>
      <c r="J99" s="16">
        <f t="shared" si="17"/>
        <v>5.8714898243513538</v>
      </c>
      <c r="K99" s="14">
        <f t="shared" si="18"/>
        <v>14.945155101999234</v>
      </c>
      <c r="V99">
        <f t="shared" si="19"/>
        <v>4.4615316777916201</v>
      </c>
      <c r="W99">
        <f t="shared" si="12"/>
        <v>22.413827183560031</v>
      </c>
      <c r="X99" s="12">
        <f t="shared" si="23"/>
        <v>97</v>
      </c>
      <c r="Y99">
        <f t="shared" si="20"/>
        <v>22.413827183560031</v>
      </c>
      <c r="Z99">
        <f t="shared" si="21"/>
        <v>4.4615316777916201</v>
      </c>
    </row>
    <row r="100" spans="5:26" x14ac:dyDescent="0.3">
      <c r="E100" s="12">
        <f t="shared" si="22"/>
        <v>98</v>
      </c>
      <c r="F100" s="15">
        <f t="shared" si="13"/>
        <v>8.3770755741458487</v>
      </c>
      <c r="G100" s="14">
        <f t="shared" si="14"/>
        <v>11.937340079469951</v>
      </c>
      <c r="H100" s="16">
        <f t="shared" si="15"/>
        <v>20.942688935364618</v>
      </c>
      <c r="I100" s="14">
        <f t="shared" si="16"/>
        <v>29.843350198674884</v>
      </c>
      <c r="J100" s="16">
        <f t="shared" si="17"/>
        <v>5.9426889353646182</v>
      </c>
      <c r="K100" s="14">
        <f t="shared" si="18"/>
        <v>14.843350198674884</v>
      </c>
      <c r="V100">
        <f t="shared" si="19"/>
        <v>4.4479255998197686</v>
      </c>
      <c r="W100">
        <f t="shared" si="12"/>
        <v>22.482390443772719</v>
      </c>
      <c r="X100" s="12">
        <f t="shared" si="23"/>
        <v>98</v>
      </c>
      <c r="Y100">
        <f t="shared" si="20"/>
        <v>22.482390443772719</v>
      </c>
      <c r="Z100">
        <f t="shared" si="21"/>
        <v>4.4479255998197686</v>
      </c>
    </row>
    <row r="101" spans="5:26" x14ac:dyDescent="0.3">
      <c r="E101" s="12">
        <f t="shared" si="22"/>
        <v>99</v>
      </c>
      <c r="F101" s="15">
        <f t="shared" si="13"/>
        <v>8.4056523714319837</v>
      </c>
      <c r="G101" s="14">
        <f t="shared" si="14"/>
        <v>11.896756561081057</v>
      </c>
      <c r="H101" s="16">
        <f t="shared" si="15"/>
        <v>21.014130928579963</v>
      </c>
      <c r="I101" s="14">
        <f t="shared" si="16"/>
        <v>29.741891402702638</v>
      </c>
      <c r="J101" s="16">
        <f t="shared" si="17"/>
        <v>6.0141309285799629</v>
      </c>
      <c r="K101" s="14">
        <f t="shared" si="18"/>
        <v>14.741891402702638</v>
      </c>
      <c r="V101">
        <f t="shared" si="19"/>
        <v>4.4343610155256812</v>
      </c>
      <c r="W101">
        <f t="shared" si="12"/>
        <v>22.551163437049404</v>
      </c>
      <c r="X101" s="12">
        <f t="shared" si="23"/>
        <v>99</v>
      </c>
      <c r="Y101">
        <f t="shared" si="20"/>
        <v>22.551163437049404</v>
      </c>
      <c r="Z101">
        <f t="shared" si="21"/>
        <v>4.4343610155256812</v>
      </c>
    </row>
    <row r="102" spans="5:26" x14ac:dyDescent="0.3">
      <c r="E102" s="12">
        <f t="shared" si="22"/>
        <v>100</v>
      </c>
      <c r="F102" s="15">
        <f t="shared" si="13"/>
        <v>8.434326653017493</v>
      </c>
      <c r="G102" s="14">
        <f t="shared" si="14"/>
        <v>11.856311014966876</v>
      </c>
      <c r="H102" s="16">
        <f t="shared" si="15"/>
        <v>21.085816632543729</v>
      </c>
      <c r="I102" s="14">
        <f t="shared" si="16"/>
        <v>29.640777537417193</v>
      </c>
      <c r="J102" s="16">
        <f t="shared" si="17"/>
        <v>6.0858166325437288</v>
      </c>
      <c r="K102" s="14">
        <f t="shared" si="18"/>
        <v>14.640777537417193</v>
      </c>
      <c r="V102">
        <f t="shared" si="19"/>
        <v>4.4208377983684644</v>
      </c>
      <c r="W102">
        <f t="shared" si="12"/>
        <v>22.620146804957553</v>
      </c>
      <c r="X102" s="12">
        <f t="shared" si="23"/>
        <v>100</v>
      </c>
      <c r="Y102">
        <f t="shared" si="20"/>
        <v>22.620146804957553</v>
      </c>
      <c r="Z102">
        <f t="shared" si="21"/>
        <v>4.4208377983684644</v>
      </c>
    </row>
    <row r="103" spans="5:26" x14ac:dyDescent="0.3">
      <c r="E103" s="12">
        <f t="shared" si="22"/>
        <v>101</v>
      </c>
      <c r="F103" s="15">
        <f t="shared" si="13"/>
        <v>8.4630987514514864</v>
      </c>
      <c r="G103" s="14">
        <f t="shared" si="14"/>
        <v>11.816002972061414</v>
      </c>
      <c r="H103" s="16">
        <f t="shared" si="15"/>
        <v>21.157746878628714</v>
      </c>
      <c r="I103" s="14">
        <f t="shared" si="16"/>
        <v>29.540007430153537</v>
      </c>
      <c r="J103" s="16">
        <f t="shared" si="17"/>
        <v>6.1577468786287142</v>
      </c>
      <c r="K103" s="14">
        <f t="shared" si="18"/>
        <v>14.540007430153537</v>
      </c>
      <c r="V103">
        <f t="shared" si="19"/>
        <v>4.4073558221931242</v>
      </c>
      <c r="W103">
        <f t="shared" si="12"/>
        <v>22.6893411910272</v>
      </c>
      <c r="X103" s="12">
        <f t="shared" si="23"/>
        <v>101</v>
      </c>
      <c r="Y103">
        <f t="shared" si="20"/>
        <v>22.6893411910272</v>
      </c>
      <c r="Z103">
        <f t="shared" si="21"/>
        <v>4.4073558221931242</v>
      </c>
    </row>
    <row r="104" spans="5:26" x14ac:dyDescent="0.3">
      <c r="E104" s="12">
        <f t="shared" si="22"/>
        <v>102</v>
      </c>
      <c r="F104" s="15">
        <f t="shared" si="13"/>
        <v>8.4919690004175088</v>
      </c>
      <c r="G104" s="14">
        <f t="shared" si="14"/>
        <v>11.775831964893358</v>
      </c>
      <c r="H104" s="16">
        <f t="shared" si="15"/>
        <v>21.229922501043774</v>
      </c>
      <c r="I104" s="14">
        <f t="shared" si="16"/>
        <v>29.439579912233395</v>
      </c>
      <c r="J104" s="16">
        <f t="shared" si="17"/>
        <v>6.2299225010437738</v>
      </c>
      <c r="K104" s="14">
        <f t="shared" si="18"/>
        <v>14.439579912233395</v>
      </c>
      <c r="V104">
        <f t="shared" si="19"/>
        <v>4.393914961229398</v>
      </c>
      <c r="W104">
        <f t="shared" si="12"/>
        <v>22.758747240756893</v>
      </c>
      <c r="X104" s="12">
        <f t="shared" si="23"/>
        <v>102</v>
      </c>
      <c r="Y104">
        <f t="shared" si="20"/>
        <v>22.758747240756893</v>
      </c>
      <c r="Z104">
        <f t="shared" si="21"/>
        <v>4.393914961229398</v>
      </c>
    </row>
    <row r="105" spans="5:26" x14ac:dyDescent="0.3">
      <c r="E105" s="12">
        <f t="shared" si="22"/>
        <v>103</v>
      </c>
      <c r="F105" s="15">
        <f t="shared" si="13"/>
        <v>8.5209377347373998</v>
      </c>
      <c r="G105" s="14">
        <f t="shared" si="14"/>
        <v>11.735797527580669</v>
      </c>
      <c r="H105" s="16">
        <f t="shared" si="15"/>
        <v>21.3023443368435</v>
      </c>
      <c r="I105" s="14">
        <f t="shared" si="16"/>
        <v>29.33949381895167</v>
      </c>
      <c r="J105" s="16">
        <f t="shared" si="17"/>
        <v>6.3023443368435004</v>
      </c>
      <c r="K105" s="14">
        <f t="shared" si="18"/>
        <v>14.33949381895167</v>
      </c>
      <c r="V105">
        <f t="shared" si="19"/>
        <v>4.3805150900905785</v>
      </c>
      <c r="W105">
        <f t="shared" si="12"/>
        <v>22.828365601619751</v>
      </c>
      <c r="X105" s="12">
        <f t="shared" si="23"/>
        <v>103</v>
      </c>
      <c r="Y105">
        <f t="shared" si="20"/>
        <v>22.828365601619751</v>
      </c>
      <c r="Z105">
        <f t="shared" si="21"/>
        <v>4.3805150900905785</v>
      </c>
    </row>
    <row r="106" spans="5:26" x14ac:dyDescent="0.3">
      <c r="E106" s="12">
        <f t="shared" si="22"/>
        <v>104</v>
      </c>
      <c r="F106" s="15">
        <f t="shared" si="13"/>
        <v>8.5500052903751822</v>
      </c>
      <c r="G106" s="14">
        <f t="shared" si="14"/>
        <v>11.695899195825165</v>
      </c>
      <c r="H106" s="16">
        <f t="shared" si="15"/>
        <v>21.375013225937952</v>
      </c>
      <c r="I106" s="14">
        <f t="shared" si="16"/>
        <v>29.239747989562918</v>
      </c>
      <c r="J106" s="16">
        <f t="shared" si="17"/>
        <v>6.3750132259379519</v>
      </c>
      <c r="K106" s="14">
        <f t="shared" si="18"/>
        <v>14.239747989562918</v>
      </c>
      <c r="V106">
        <f t="shared" si="19"/>
        <v>4.3671560837723389</v>
      </c>
      <c r="W106">
        <f t="shared" si="12"/>
        <v>22.898196923069495</v>
      </c>
      <c r="X106" s="12">
        <f t="shared" si="23"/>
        <v>104</v>
      </c>
      <c r="Y106">
        <f t="shared" si="20"/>
        <v>22.898196923069495</v>
      </c>
      <c r="Z106">
        <f t="shared" si="21"/>
        <v>4.3671560837723389</v>
      </c>
    </row>
    <row r="107" spans="5:26" x14ac:dyDescent="0.3">
      <c r="E107" s="12">
        <f t="shared" si="22"/>
        <v>105</v>
      </c>
      <c r="F107" s="15">
        <f t="shared" si="13"/>
        <v>8.5791720044409487</v>
      </c>
      <c r="G107" s="14">
        <f t="shared" si="14"/>
        <v>11.656136506907158</v>
      </c>
      <c r="H107" s="16">
        <f t="shared" si="15"/>
        <v>21.447930011102372</v>
      </c>
      <c r="I107" s="14">
        <f t="shared" si="16"/>
        <v>29.140341267267896</v>
      </c>
      <c r="J107" s="16">
        <f t="shared" si="17"/>
        <v>6.4479300111023719</v>
      </c>
      <c r="K107" s="14">
        <f t="shared" si="18"/>
        <v>14.140341267267896</v>
      </c>
      <c r="V107">
        <f t="shared" si="19"/>
        <v>4.3538378176515735</v>
      </c>
      <c r="W107">
        <f t="shared" si="12"/>
        <v>22.968241856546513</v>
      </c>
      <c r="X107" s="12">
        <f t="shared" si="23"/>
        <v>105</v>
      </c>
      <c r="Y107">
        <f t="shared" si="20"/>
        <v>22.968241856546513</v>
      </c>
      <c r="Z107">
        <f t="shared" si="21"/>
        <v>4.3538378176515735</v>
      </c>
    </row>
    <row r="108" spans="5:26" x14ac:dyDescent="0.3">
      <c r="E108" s="12">
        <f t="shared" si="22"/>
        <v>106</v>
      </c>
      <c r="F108" s="15">
        <f t="shared" si="13"/>
        <v>8.6084382151947896</v>
      </c>
      <c r="G108" s="14">
        <f t="shared" si="14"/>
        <v>11.616508999680057</v>
      </c>
      <c r="H108" s="16">
        <f t="shared" si="15"/>
        <v>21.521095537986973</v>
      </c>
      <c r="I108" s="14">
        <f t="shared" si="16"/>
        <v>29.041272499200144</v>
      </c>
      <c r="J108" s="16">
        <f t="shared" si="17"/>
        <v>6.5210955379869731</v>
      </c>
      <c r="K108" s="14">
        <f t="shared" si="18"/>
        <v>14.041272499200144</v>
      </c>
      <c r="V108">
        <f t="shared" si="19"/>
        <v>4.3405601674852328</v>
      </c>
      <c r="W108">
        <f t="shared" si="12"/>
        <v>23.03850105548392</v>
      </c>
      <c r="X108" s="12">
        <f t="shared" si="23"/>
        <v>106</v>
      </c>
      <c r="Y108">
        <f t="shared" si="20"/>
        <v>23.03850105548392</v>
      </c>
      <c r="Z108">
        <f t="shared" si="21"/>
        <v>4.3405601674852328</v>
      </c>
    </row>
    <row r="109" spans="5:26" x14ac:dyDescent="0.3">
      <c r="E109" s="12">
        <f t="shared" si="22"/>
        <v>107</v>
      </c>
      <c r="F109" s="15">
        <f t="shared" si="13"/>
        <v>8.6378042620506967</v>
      </c>
      <c r="G109" s="14">
        <f t="shared" si="14"/>
        <v>11.577016214565049</v>
      </c>
      <c r="H109" s="16">
        <f t="shared" si="15"/>
        <v>21.59451065512674</v>
      </c>
      <c r="I109" s="14">
        <f t="shared" si="16"/>
        <v>28.942540536412626</v>
      </c>
      <c r="J109" s="16">
        <f t="shared" si="17"/>
        <v>6.5945106551267401</v>
      </c>
      <c r="K109" s="14">
        <f t="shared" si="18"/>
        <v>13.942540536412626</v>
      </c>
      <c r="V109">
        <f t="shared" si="19"/>
        <v>4.3273230094091639</v>
      </c>
      <c r="W109">
        <f t="shared" si="12"/>
        <v>23.108975175313667</v>
      </c>
      <c r="X109" s="12">
        <f t="shared" si="23"/>
        <v>107</v>
      </c>
      <c r="Y109">
        <f t="shared" si="20"/>
        <v>23.108975175313667</v>
      </c>
      <c r="Z109">
        <f t="shared" si="21"/>
        <v>4.3273230094091639</v>
      </c>
    </row>
    <row r="110" spans="5:26" x14ac:dyDescent="0.3">
      <c r="E110" s="12">
        <f t="shared" si="22"/>
        <v>108</v>
      </c>
      <c r="F110" s="15">
        <f t="shared" si="13"/>
        <v>8.6672704855805129</v>
      </c>
      <c r="G110" s="14">
        <f t="shared" si="14"/>
        <v>11.537657693545748</v>
      </c>
      <c r="H110" s="16">
        <f t="shared" si="15"/>
        <v>21.668176213951284</v>
      </c>
      <c r="I110" s="14">
        <f t="shared" si="16"/>
        <v>28.84414423386437</v>
      </c>
      <c r="J110" s="16">
        <f t="shared" si="17"/>
        <v>6.6681762139512841</v>
      </c>
      <c r="K110" s="14">
        <f t="shared" si="18"/>
        <v>13.84414423386437</v>
      </c>
      <c r="V110">
        <f t="shared" si="19"/>
        <v>4.3141262199369548</v>
      </c>
      <c r="W110">
        <f t="shared" si="12"/>
        <v>23.179664873472657</v>
      </c>
      <c r="X110" s="12">
        <f t="shared" si="23"/>
        <v>108</v>
      </c>
      <c r="Y110">
        <f t="shared" si="20"/>
        <v>23.179664873472657</v>
      </c>
      <c r="Z110">
        <f t="shared" si="21"/>
        <v>4.3141262199369548</v>
      </c>
    </row>
    <row r="111" spans="5:26" x14ac:dyDescent="0.3">
      <c r="E111" s="12">
        <f t="shared" si="22"/>
        <v>109</v>
      </c>
      <c r="F111" s="15">
        <f t="shared" si="13"/>
        <v>8.6968372275178734</v>
      </c>
      <c r="G111" s="14">
        <f t="shared" si="14"/>
        <v>11.498432980162901</v>
      </c>
      <c r="H111" s="16">
        <f t="shared" si="15"/>
        <v>21.742093068794684</v>
      </c>
      <c r="I111" s="14">
        <f t="shared" si="16"/>
        <v>28.746082450407251</v>
      </c>
      <c r="J111" s="16">
        <f t="shared" si="17"/>
        <v>6.7420930687946843</v>
      </c>
      <c r="K111" s="14">
        <f t="shared" si="18"/>
        <v>13.746082450407251</v>
      </c>
      <c r="V111">
        <f t="shared" si="19"/>
        <v>4.3009696759587834</v>
      </c>
      <c r="W111">
        <f t="shared" si="12"/>
        <v>23.250570809408867</v>
      </c>
      <c r="X111" s="12">
        <f t="shared" si="23"/>
        <v>109</v>
      </c>
      <c r="Y111">
        <f t="shared" si="20"/>
        <v>23.250570809408867</v>
      </c>
      <c r="Z111">
        <f t="shared" si="21"/>
        <v>4.3009696759587834</v>
      </c>
    </row>
    <row r="112" spans="5:26" x14ac:dyDescent="0.3">
      <c r="E112" s="12">
        <f t="shared" si="22"/>
        <v>110</v>
      </c>
      <c r="F112" s="15">
        <f t="shared" si="13"/>
        <v>8.7265048307621775</v>
      </c>
      <c r="G112" s="14">
        <f t="shared" si="14"/>
        <v>11.459341619509074</v>
      </c>
      <c r="H112" s="16">
        <f t="shared" si="15"/>
        <v>21.816262076905439</v>
      </c>
      <c r="I112" s="14">
        <f t="shared" si="16"/>
        <v>28.648354048772688</v>
      </c>
      <c r="J112" s="16">
        <f t="shared" si="17"/>
        <v>6.8162620769054385</v>
      </c>
      <c r="K112" s="14">
        <f t="shared" si="18"/>
        <v>13.648354048772688</v>
      </c>
      <c r="V112">
        <f t="shared" si="19"/>
        <v>4.287853254740269</v>
      </c>
      <c r="W112">
        <f t="shared" si="12"/>
        <v>23.321693644587512</v>
      </c>
      <c r="X112" s="12">
        <f t="shared" si="23"/>
        <v>110</v>
      </c>
      <c r="Y112">
        <f t="shared" si="20"/>
        <v>23.321693644587512</v>
      </c>
      <c r="Z112">
        <f t="shared" si="21"/>
        <v>4.287853254740269</v>
      </c>
    </row>
    <row r="113" spans="5:26" x14ac:dyDescent="0.3">
      <c r="E113" s="12">
        <f t="shared" si="22"/>
        <v>111</v>
      </c>
      <c r="F113" s="15">
        <f t="shared" si="13"/>
        <v>8.7562736393825524</v>
      </c>
      <c r="G113" s="14">
        <f t="shared" si="14"/>
        <v>11.420383158223398</v>
      </c>
      <c r="H113" s="16">
        <f t="shared" si="15"/>
        <v>21.890684098456383</v>
      </c>
      <c r="I113" s="14">
        <f t="shared" si="16"/>
        <v>28.550957895558494</v>
      </c>
      <c r="J113" s="16">
        <f t="shared" si="17"/>
        <v>6.8906840984563829</v>
      </c>
      <c r="K113" s="14">
        <f t="shared" si="18"/>
        <v>13.550957895558494</v>
      </c>
      <c r="V113">
        <f t="shared" si="19"/>
        <v>4.2747768339213241</v>
      </c>
      <c r="W113">
        <f t="shared" si="12"/>
        <v>23.393034042497217</v>
      </c>
      <c r="X113" s="12">
        <f t="shared" si="23"/>
        <v>111</v>
      </c>
      <c r="Y113">
        <f t="shared" si="20"/>
        <v>23.393034042497217</v>
      </c>
      <c r="Z113">
        <f t="shared" si="21"/>
        <v>4.2747768339213241</v>
      </c>
    </row>
    <row r="114" spans="5:26" x14ac:dyDescent="0.3">
      <c r="E114" s="12">
        <f t="shared" si="22"/>
        <v>112</v>
      </c>
      <c r="F114" s="15">
        <f t="shared" si="13"/>
        <v>8.7861439986218617</v>
      </c>
      <c r="G114" s="14">
        <f t="shared" si="14"/>
        <v>11.38155714448629</v>
      </c>
      <c r="H114" s="16">
        <f t="shared" si="15"/>
        <v>21.965359996554653</v>
      </c>
      <c r="I114" s="14">
        <f t="shared" si="16"/>
        <v>28.453892861215728</v>
      </c>
      <c r="J114" s="16">
        <f t="shared" si="17"/>
        <v>6.9653599965546533</v>
      </c>
      <c r="K114" s="14">
        <f t="shared" si="18"/>
        <v>13.453892861215728</v>
      </c>
      <c r="V114">
        <f t="shared" si="19"/>
        <v>4.2617402915150198</v>
      </c>
      <c r="W114">
        <f t="shared" si="12"/>
        <v>23.464592668656184</v>
      </c>
      <c r="X114" s="12">
        <f t="shared" si="23"/>
        <v>112</v>
      </c>
      <c r="Y114">
        <f t="shared" si="20"/>
        <v>23.464592668656184</v>
      </c>
      <c r="Z114">
        <f t="shared" si="21"/>
        <v>4.2617402915150198</v>
      </c>
    </row>
    <row r="115" spans="5:26" x14ac:dyDescent="0.3">
      <c r="E115" s="12">
        <f t="shared" si="22"/>
        <v>113</v>
      </c>
      <c r="F115" s="15">
        <f t="shared" si="13"/>
        <v>8.81611625490069</v>
      </c>
      <c r="G115" s="14">
        <f t="shared" si="14"/>
        <v>11.342863128014237</v>
      </c>
      <c r="H115" s="16">
        <f t="shared" si="15"/>
        <v>22.040290637251722</v>
      </c>
      <c r="I115" s="14">
        <f t="shared" si="16"/>
        <v>28.357157820035596</v>
      </c>
      <c r="J115" s="16">
        <f t="shared" si="17"/>
        <v>7.0402906372517222</v>
      </c>
      <c r="K115" s="14">
        <f t="shared" si="18"/>
        <v>13.357157820035596</v>
      </c>
      <c r="V115">
        <f t="shared" si="19"/>
        <v>4.2487435059064431</v>
      </c>
      <c r="W115">
        <f t="shared" si="12"/>
        <v>23.53637019061842</v>
      </c>
      <c r="X115" s="12">
        <f t="shared" si="23"/>
        <v>113</v>
      </c>
      <c r="Y115">
        <f t="shared" si="20"/>
        <v>23.53637019061842</v>
      </c>
      <c r="Z115">
        <f t="shared" si="21"/>
        <v>4.2487435059064431</v>
      </c>
    </row>
    <row r="116" spans="5:26" x14ac:dyDescent="0.3">
      <c r="E116" s="12">
        <f t="shared" si="22"/>
        <v>114</v>
      </c>
      <c r="F116" s="15">
        <f t="shared" si="13"/>
        <v>8.8461907558213753</v>
      </c>
      <c r="G116" s="14">
        <f t="shared" si="14"/>
        <v>11.304300660054546</v>
      </c>
      <c r="H116" s="16">
        <f t="shared" si="15"/>
        <v>22.115476889553438</v>
      </c>
      <c r="I116" s="14">
        <f t="shared" si="16"/>
        <v>28.260751650136367</v>
      </c>
      <c r="J116" s="16">
        <f t="shared" si="17"/>
        <v>7.1154768895534382</v>
      </c>
      <c r="K116" s="14">
        <f t="shared" si="18"/>
        <v>13.260751650136367</v>
      </c>
      <c r="V116">
        <f t="shared" si="19"/>
        <v>4.2357863558515589</v>
      </c>
      <c r="W116">
        <f t="shared" si="12"/>
        <v>23.60836727797998</v>
      </c>
      <c r="X116" s="12">
        <f t="shared" si="23"/>
        <v>114</v>
      </c>
      <c r="Y116">
        <f t="shared" si="20"/>
        <v>23.60836727797998</v>
      </c>
      <c r="Z116">
        <f t="shared" si="21"/>
        <v>4.2357863558515589</v>
      </c>
    </row>
    <row r="117" spans="5:26" x14ac:dyDescent="0.3">
      <c r="E117" s="12">
        <f t="shared" si="22"/>
        <v>115</v>
      </c>
      <c r="F117" s="15">
        <f t="shared" si="13"/>
        <v>8.8763678501720342</v>
      </c>
      <c r="G117" s="14">
        <f t="shared" si="14"/>
        <v>11.265869293380161</v>
      </c>
      <c r="H117" s="16">
        <f t="shared" si="15"/>
        <v>22.190919625430084</v>
      </c>
      <c r="I117" s="14">
        <f t="shared" si="16"/>
        <v>28.164673233450408</v>
      </c>
      <c r="J117" s="16">
        <f t="shared" si="17"/>
        <v>7.1909196254300838</v>
      </c>
      <c r="K117" s="14">
        <f t="shared" si="18"/>
        <v>13.164673233450408</v>
      </c>
      <c r="V117">
        <f t="shared" si="19"/>
        <v>4.2228687204760895</v>
      </c>
      <c r="W117">
        <f t="shared" si="12"/>
        <v>23.68058460238516</v>
      </c>
      <c r="X117" s="12">
        <f t="shared" si="23"/>
        <v>115</v>
      </c>
      <c r="Y117">
        <f t="shared" si="20"/>
        <v>23.68058460238516</v>
      </c>
      <c r="Z117">
        <f t="shared" si="21"/>
        <v>4.2228687204760895</v>
      </c>
    </row>
    <row r="118" spans="5:26" x14ac:dyDescent="0.3">
      <c r="E118" s="12">
        <f t="shared" si="22"/>
        <v>116</v>
      </c>
      <c r="F118" s="15">
        <f t="shared" si="13"/>
        <v>8.9066478879306068</v>
      </c>
      <c r="G118" s="14">
        <f t="shared" si="14"/>
        <v>11.227568582284469</v>
      </c>
      <c r="H118" s="16">
        <f t="shared" si="15"/>
        <v>22.266619719826512</v>
      </c>
      <c r="I118" s="14">
        <f t="shared" si="16"/>
        <v>28.068921455711177</v>
      </c>
      <c r="J118" s="16">
        <f t="shared" si="17"/>
        <v>7.2666197198265117</v>
      </c>
      <c r="K118" s="14">
        <f t="shared" si="18"/>
        <v>13.068921455711177</v>
      </c>
      <c r="V118">
        <f t="shared" si="19"/>
        <v>4.2099904792743743</v>
      </c>
      <c r="W118">
        <f t="shared" si="12"/>
        <v>23.753022837532829</v>
      </c>
      <c r="X118" s="12">
        <f t="shared" si="23"/>
        <v>116</v>
      </c>
      <c r="Y118">
        <f t="shared" si="20"/>
        <v>23.753022837532829</v>
      </c>
      <c r="Z118">
        <f t="shared" si="21"/>
        <v>4.2099904792743743</v>
      </c>
    </row>
    <row r="119" spans="5:26" x14ac:dyDescent="0.3">
      <c r="E119" s="12">
        <f t="shared" si="22"/>
        <v>117</v>
      </c>
      <c r="F119" s="15">
        <f t="shared" si="13"/>
        <v>8.9370312202689117</v>
      </c>
      <c r="G119" s="14">
        <f t="shared" si="14"/>
        <v>11.189398082576133</v>
      </c>
      <c r="H119" s="16">
        <f t="shared" si="15"/>
        <v>22.34257805067228</v>
      </c>
      <c r="I119" s="14">
        <f t="shared" si="16"/>
        <v>27.973495206440333</v>
      </c>
      <c r="J119" s="16">
        <f t="shared" si="17"/>
        <v>7.3425780506722802</v>
      </c>
      <c r="K119" s="14">
        <f t="shared" si="18"/>
        <v>12.973495206440333</v>
      </c>
      <c r="V119">
        <f t="shared" si="19"/>
        <v>4.197151512108257</v>
      </c>
      <c r="W119">
        <f t="shared" si="12"/>
        <v>23.825682659182664</v>
      </c>
      <c r="X119" s="12">
        <f t="shared" si="23"/>
        <v>117</v>
      </c>
      <c r="Y119">
        <f t="shared" si="20"/>
        <v>23.825682659182664</v>
      </c>
      <c r="Z119">
        <f t="shared" si="21"/>
        <v>4.197151512108257</v>
      </c>
    </row>
    <row r="120" spans="5:26" x14ac:dyDescent="0.3">
      <c r="E120" s="12">
        <f t="shared" si="22"/>
        <v>118</v>
      </c>
      <c r="F120" s="15">
        <f t="shared" si="13"/>
        <v>8.9675181995567321</v>
      </c>
      <c r="G120" s="14">
        <f t="shared" si="14"/>
        <v>11.151357351573932</v>
      </c>
      <c r="H120" s="16">
        <f t="shared" si="15"/>
        <v>22.418795498891829</v>
      </c>
      <c r="I120" s="14">
        <f t="shared" si="16"/>
        <v>27.878393378934835</v>
      </c>
      <c r="J120" s="16">
        <f t="shared" si="17"/>
        <v>7.4187954988918285</v>
      </c>
      <c r="K120" s="14">
        <f t="shared" si="18"/>
        <v>12.878393378934835</v>
      </c>
      <c r="V120">
        <f t="shared" si="19"/>
        <v>4.1843516992059566</v>
      </c>
      <c r="W120">
        <f t="shared" si="12"/>
        <v>23.89856474516148</v>
      </c>
      <c r="X120" s="12">
        <f t="shared" si="23"/>
        <v>118</v>
      </c>
      <c r="Y120">
        <f t="shared" si="20"/>
        <v>23.89856474516148</v>
      </c>
      <c r="Z120">
        <f t="shared" si="21"/>
        <v>4.1843516992059566</v>
      </c>
    </row>
    <row r="121" spans="5:26" x14ac:dyDescent="0.3">
      <c r="E121" s="12">
        <f t="shared" si="22"/>
        <v>119</v>
      </c>
      <c r="F121" s="15">
        <f t="shared" si="13"/>
        <v>8.9981091793658887</v>
      </c>
      <c r="G121" s="14">
        <f t="shared" si="14"/>
        <v>11.113445948101639</v>
      </c>
      <c r="H121" s="16">
        <f t="shared" si="15"/>
        <v>22.495272948414719</v>
      </c>
      <c r="I121" s="14">
        <f t="shared" si="16"/>
        <v>27.783614870254102</v>
      </c>
      <c r="J121" s="16">
        <f t="shared" si="17"/>
        <v>7.4952729484147191</v>
      </c>
      <c r="K121" s="14">
        <f t="shared" si="18"/>
        <v>12.783614870254102</v>
      </c>
      <c r="V121">
        <f t="shared" si="19"/>
        <v>4.1715909211609548</v>
      </c>
      <c r="W121">
        <f t="shared" si="12"/>
        <v>23.971669775369531</v>
      </c>
      <c r="X121" s="12">
        <f t="shared" si="23"/>
        <v>119</v>
      </c>
      <c r="Y121">
        <f t="shared" si="20"/>
        <v>23.971669775369531</v>
      </c>
      <c r="Z121">
        <f t="shared" si="21"/>
        <v>4.1715909211609548</v>
      </c>
    </row>
    <row r="122" spans="5:26" x14ac:dyDescent="0.3">
      <c r="E122" s="12">
        <f t="shared" si="22"/>
        <v>120</v>
      </c>
      <c r="F122" s="15">
        <f t="shared" si="13"/>
        <v>9.0288045144743432</v>
      </c>
      <c r="G122" s="14">
        <f t="shared" si="14"/>
        <v>11.0756634324829</v>
      </c>
      <c r="H122" s="16">
        <f t="shared" si="15"/>
        <v>22.572011286185855</v>
      </c>
      <c r="I122" s="14">
        <f t="shared" si="16"/>
        <v>27.689158581207252</v>
      </c>
      <c r="J122" s="16">
        <f t="shared" si="17"/>
        <v>7.5720112861858553</v>
      </c>
      <c r="K122" s="14">
        <f t="shared" si="18"/>
        <v>12.689158581207252</v>
      </c>
      <c r="V122">
        <f t="shared" si="19"/>
        <v>4.158869058930879</v>
      </c>
      <c r="W122">
        <f t="shared" si="12"/>
        <v>24.04499843178689</v>
      </c>
      <c r="X122" s="12">
        <f t="shared" si="23"/>
        <v>120</v>
      </c>
      <c r="Y122">
        <f t="shared" si="20"/>
        <v>24.04499843178689</v>
      </c>
      <c r="Z122">
        <f t="shared" si="21"/>
        <v>4.158869058930879</v>
      </c>
    </row>
    <row r="123" spans="5:26" x14ac:dyDescent="0.3">
      <c r="E123" s="12">
        <f t="shared" si="22"/>
        <v>121</v>
      </c>
      <c r="F123" s="15">
        <f t="shared" si="13"/>
        <v>9.0596045608703175</v>
      </c>
      <c r="G123" s="14">
        <f t="shared" si="14"/>
        <v>11.038009366536128</v>
      </c>
      <c r="H123" s="16">
        <f t="shared" si="15"/>
        <v>22.649011402175795</v>
      </c>
      <c r="I123" s="14">
        <f t="shared" si="16"/>
        <v>27.595023416340322</v>
      </c>
      <c r="J123" s="16">
        <f t="shared" si="17"/>
        <v>7.6490114021757947</v>
      </c>
      <c r="K123" s="14">
        <f t="shared" si="18"/>
        <v>12.595023416340322</v>
      </c>
      <c r="V123">
        <f t="shared" si="19"/>
        <v>4.1461859938363945</v>
      </c>
      <c r="W123">
        <f t="shared" si="12"/>
        <v>24.11855139847977</v>
      </c>
      <c r="X123" s="12">
        <f t="shared" si="23"/>
        <v>121</v>
      </c>
      <c r="Y123">
        <f t="shared" si="20"/>
        <v>24.11855139847977</v>
      </c>
      <c r="Z123">
        <f t="shared" si="21"/>
        <v>4.1461859938363945</v>
      </c>
    </row>
    <row r="124" spans="5:26" x14ac:dyDescent="0.3">
      <c r="E124" s="12">
        <f t="shared" si="22"/>
        <v>122</v>
      </c>
      <c r="F124" s="15">
        <f t="shared" si="13"/>
        <v>9.0905096757564223</v>
      </c>
      <c r="G124" s="14">
        <f t="shared" si="14"/>
        <v>11.000483313569433</v>
      </c>
      <c r="H124" s="16">
        <f t="shared" si="15"/>
        <v>22.726274189391049</v>
      </c>
      <c r="I124" s="14">
        <f t="shared" si="16"/>
        <v>27.501208283923592</v>
      </c>
      <c r="J124" s="16">
        <f t="shared" si="17"/>
        <v>7.7262741893910487</v>
      </c>
      <c r="K124" s="14">
        <f t="shared" si="18"/>
        <v>12.501208283923592</v>
      </c>
      <c r="V124">
        <f t="shared" si="19"/>
        <v>4.1335416075600957</v>
      </c>
      <c r="W124">
        <f t="shared" si="12"/>
        <v>24.192329361606927</v>
      </c>
      <c r="X124" s="12">
        <f t="shared" si="23"/>
        <v>122</v>
      </c>
      <c r="Y124">
        <f t="shared" si="20"/>
        <v>24.192329361606927</v>
      </c>
      <c r="Z124">
        <f t="shared" si="21"/>
        <v>4.1335416075600957</v>
      </c>
    </row>
    <row r="125" spans="5:26" x14ac:dyDescent="0.3">
      <c r="E125" s="12">
        <f t="shared" si="22"/>
        <v>123</v>
      </c>
      <c r="F125" s="15">
        <f t="shared" si="13"/>
        <v>9.1215202175537868</v>
      </c>
      <c r="G125" s="14">
        <f t="shared" si="14"/>
        <v>10.963084838375554</v>
      </c>
      <c r="H125" s="16">
        <f t="shared" si="15"/>
        <v>22.803800543884467</v>
      </c>
      <c r="I125" s="14">
        <f t="shared" si="16"/>
        <v>27.407712095938884</v>
      </c>
      <c r="J125" s="16">
        <f t="shared" si="17"/>
        <v>7.8038005438844671</v>
      </c>
      <c r="K125" s="14">
        <f t="shared" si="18"/>
        <v>12.407712095938884</v>
      </c>
      <c r="V125">
        <f t="shared" si="19"/>
        <v>4.1209357821454056</v>
      </c>
      <c r="W125">
        <f t="shared" si="12"/>
        <v>24.266333009426049</v>
      </c>
      <c r="X125" s="12">
        <f t="shared" si="23"/>
        <v>123</v>
      </c>
      <c r="Y125">
        <f t="shared" si="20"/>
        <v>24.266333009426049</v>
      </c>
      <c r="Z125">
        <f t="shared" si="21"/>
        <v>4.1209357821454056</v>
      </c>
    </row>
    <row r="126" spans="5:26" x14ac:dyDescent="0.3">
      <c r="E126" s="12">
        <f t="shared" si="22"/>
        <v>124</v>
      </c>
      <c r="F126" s="15">
        <f t="shared" si="13"/>
        <v>9.1526365459062387</v>
      </c>
      <c r="G126" s="14">
        <f t="shared" si="14"/>
        <v>10.925813507226797</v>
      </c>
      <c r="H126" s="16">
        <f t="shared" si="15"/>
        <v>22.881591364765594</v>
      </c>
      <c r="I126" s="14">
        <f t="shared" si="16"/>
        <v>27.314533768066998</v>
      </c>
      <c r="J126" s="16">
        <f t="shared" si="17"/>
        <v>7.881591364765594</v>
      </c>
      <c r="K126" s="14">
        <f t="shared" si="18"/>
        <v>12.314533768066998</v>
      </c>
      <c r="V126">
        <f t="shared" si="19"/>
        <v>4.1083683999954665</v>
      </c>
      <c r="W126">
        <f t="shared" si="12"/>
        <v>24.340563032300206</v>
      </c>
      <c r="X126" s="12">
        <f t="shared" si="23"/>
        <v>124</v>
      </c>
      <c r="Y126">
        <f t="shared" si="20"/>
        <v>24.340563032300206</v>
      </c>
      <c r="Z126">
        <f t="shared" si="21"/>
        <v>4.1083683999954665</v>
      </c>
    </row>
    <row r="127" spans="5:26" x14ac:dyDescent="0.3">
      <c r="E127" s="12">
        <f t="shared" si="22"/>
        <v>125</v>
      </c>
      <c r="F127" s="15">
        <f t="shared" si="13"/>
        <v>9.1838590216844551</v>
      </c>
      <c r="G127" s="14">
        <f t="shared" si="14"/>
        <v>10.888668887870027</v>
      </c>
      <c r="H127" s="16">
        <f t="shared" si="15"/>
        <v>22.959647554211131</v>
      </c>
      <c r="I127" s="14">
        <f t="shared" si="16"/>
        <v>27.221672219675078</v>
      </c>
      <c r="J127" s="16">
        <f t="shared" si="17"/>
        <v>7.9596475542111307</v>
      </c>
      <c r="K127" s="14">
        <f t="shared" si="18"/>
        <v>12.221672219675078</v>
      </c>
      <c r="V127">
        <f t="shared" si="19"/>
        <v>4.0958393438720551</v>
      </c>
      <c r="W127">
        <f t="shared" si="12"/>
        <v>24.415020122704252</v>
      </c>
      <c r="X127" s="12">
        <f t="shared" si="23"/>
        <v>125</v>
      </c>
      <c r="Y127">
        <f t="shared" si="20"/>
        <v>24.415020122704252</v>
      </c>
      <c r="Z127">
        <f t="shared" si="21"/>
        <v>4.0958393438720551</v>
      </c>
    </row>
    <row r="128" spans="5:26" x14ac:dyDescent="0.3">
      <c r="E128" s="12">
        <f t="shared" si="22"/>
        <v>126</v>
      </c>
      <c r="F128" s="15">
        <f t="shared" si="13"/>
        <v>9.2151880069901502</v>
      </c>
      <c r="G128" s="14">
        <f t="shared" si="14"/>
        <v>10.851650549521652</v>
      </c>
      <c r="H128" s="16">
        <f t="shared" si="15"/>
        <v>23.037970017475374</v>
      </c>
      <c r="I128" s="14">
        <f t="shared" si="16"/>
        <v>27.129126373804134</v>
      </c>
      <c r="J128" s="16">
        <f t="shared" si="17"/>
        <v>8.0379700174753737</v>
      </c>
      <c r="K128" s="14">
        <f t="shared" si="18"/>
        <v>12.129126373804134</v>
      </c>
      <c r="V128">
        <f t="shared" si="19"/>
        <v>4.0833484968944802</v>
      </c>
      <c r="W128">
        <f t="shared" si="12"/>
        <v>24.489704975231302</v>
      </c>
      <c r="X128" s="12">
        <f t="shared" si="23"/>
        <v>126</v>
      </c>
      <c r="Y128">
        <f t="shared" si="20"/>
        <v>24.489704975231302</v>
      </c>
      <c r="Z128">
        <f t="shared" si="21"/>
        <v>4.0833484968944802</v>
      </c>
    </row>
    <row r="129" spans="5:26" x14ac:dyDescent="0.3">
      <c r="E129" s="12">
        <f t="shared" si="22"/>
        <v>127</v>
      </c>
      <c r="F129" s="15">
        <f t="shared" si="13"/>
        <v>9.2466238651602897</v>
      </c>
      <c r="G129" s="14">
        <f t="shared" si="14"/>
        <v>10.814758062862602</v>
      </c>
      <c r="H129" s="16">
        <f t="shared" si="15"/>
        <v>23.116559662900723</v>
      </c>
      <c r="I129" s="14">
        <f t="shared" si="16"/>
        <v>27.036895157156508</v>
      </c>
      <c r="J129" s="16">
        <f t="shared" si="17"/>
        <v>8.1165596629007233</v>
      </c>
      <c r="K129" s="14">
        <f t="shared" si="18"/>
        <v>12.036895157156508</v>
      </c>
      <c r="V129">
        <f t="shared" si="19"/>
        <v>4.070895742538494</v>
      </c>
      <c r="W129">
        <f t="shared" si="12"/>
        <v>24.56461828659922</v>
      </c>
      <c r="X129" s="12">
        <f t="shared" si="23"/>
        <v>127</v>
      </c>
      <c r="Y129">
        <f t="shared" si="20"/>
        <v>24.56461828659922</v>
      </c>
      <c r="Z129">
        <f t="shared" si="21"/>
        <v>4.070895742538494</v>
      </c>
    </row>
    <row r="130" spans="5:26" x14ac:dyDescent="0.3">
      <c r="E130" s="12">
        <f t="shared" si="22"/>
        <v>128</v>
      </c>
      <c r="F130" s="15">
        <f t="shared" si="13"/>
        <v>9.2781669607712871</v>
      </c>
      <c r="G130" s="14">
        <f t="shared" si="14"/>
        <v>10.777991000033381</v>
      </c>
      <c r="H130" s="16">
        <f t="shared" si="15"/>
        <v>23.195417401928214</v>
      </c>
      <c r="I130" s="14">
        <f t="shared" si="16"/>
        <v>26.944977500083457</v>
      </c>
      <c r="J130" s="16">
        <f t="shared" si="17"/>
        <v>8.1954174019282142</v>
      </c>
      <c r="K130" s="14">
        <f t="shared" si="18"/>
        <v>11.944977500083457</v>
      </c>
      <c r="V130">
        <f t="shared" si="19"/>
        <v>4.0584809646352085</v>
      </c>
      <c r="W130">
        <f t="shared" ref="W130:W193" si="24">$G$2*($I$2/$G$2)^((X130)/($U$2))</f>
        <v>24.639760755657107</v>
      </c>
      <c r="X130" s="12">
        <f t="shared" si="23"/>
        <v>128</v>
      </c>
      <c r="Y130">
        <f t="shared" si="20"/>
        <v>24.639760755657107</v>
      </c>
      <c r="Z130">
        <f t="shared" si="21"/>
        <v>4.0584809646352085</v>
      </c>
    </row>
    <row r="131" spans="5:26" x14ac:dyDescent="0.3">
      <c r="E131" s="12">
        <f t="shared" si="22"/>
        <v>129</v>
      </c>
      <c r="F131" s="15">
        <f t="shared" ref="F131:F194" si="25">$A$14*($A$11/$A$14)^((E131)/($D$2))</f>
        <v>9.3098176596432403</v>
      </c>
      <c r="G131" s="14">
        <f t="shared" ref="G131:G194" si="26">$A$2*$B$2/F131</f>
        <v>10.741348934629089</v>
      </c>
      <c r="H131" s="16">
        <f t="shared" ref="H131:H194" si="27">$A$20*($A$17/$A$20)^((E131)/($D$2))</f>
        <v>23.274544149108099</v>
      </c>
      <c r="I131" s="14">
        <f t="shared" ref="I131:I194" si="28">$C$2^2*$A$2*$B$2/H131</f>
        <v>26.853372336572725</v>
      </c>
      <c r="J131" s="16">
        <f t="shared" ref="J131:J194" si="29">H131+$A$8</f>
        <v>8.2745441491080989</v>
      </c>
      <c r="K131" s="14">
        <f t="shared" ref="K131:K194" si="30">I131+$B$8</f>
        <v>11.853372336572725</v>
      </c>
      <c r="V131">
        <f t="shared" ref="V131:V194" si="31">$A$2*$B$2/W131</f>
        <v>4.0461040473700063</v>
      </c>
      <c r="W131">
        <f t="shared" si="24"/>
        <v>24.715133083391823</v>
      </c>
      <c r="X131" s="12">
        <f t="shared" si="23"/>
        <v>129</v>
      </c>
      <c r="Y131">
        <f t="shared" ref="Y131:Y194" si="32">$F$302*($H$302/$F$302)^((X131)/($U$2))</f>
        <v>24.715133083391823</v>
      </c>
      <c r="Z131">
        <f t="shared" ref="Z131:Z194" si="33">$A$2*$B$2/Y131</f>
        <v>4.0461040473700063</v>
      </c>
    </row>
    <row r="132" spans="5:26" x14ac:dyDescent="0.3">
      <c r="E132" s="12">
        <f t="shared" ref="E132:E195" si="34">E131+1</f>
        <v>130</v>
      </c>
      <c r="F132" s="15">
        <f t="shared" si="25"/>
        <v>9.3415763288441731</v>
      </c>
      <c r="G132" s="14">
        <f t="shared" si="26"/>
        <v>10.704831441694481</v>
      </c>
      <c r="H132" s="16">
        <f t="shared" si="27"/>
        <v>23.353940822110431</v>
      </c>
      <c r="I132" s="14">
        <f t="shared" si="28"/>
        <v>26.762078604236201</v>
      </c>
      <c r="J132" s="16">
        <f t="shared" si="29"/>
        <v>8.353940822110431</v>
      </c>
      <c r="K132" s="14">
        <f t="shared" si="30"/>
        <v>11.762078604236201</v>
      </c>
      <c r="V132">
        <f t="shared" si="31"/>
        <v>4.0337648752814674</v>
      </c>
      <c r="W132">
        <f t="shared" si="24"/>
        <v>24.79073597293452</v>
      </c>
      <c r="X132" s="12">
        <f t="shared" ref="X132:X195" si="35">X131+1</f>
        <v>130</v>
      </c>
      <c r="Y132">
        <f t="shared" si="32"/>
        <v>24.79073597293452</v>
      </c>
      <c r="Z132">
        <f t="shared" si="33"/>
        <v>4.0337648752814674</v>
      </c>
    </row>
    <row r="133" spans="5:26" x14ac:dyDescent="0.3">
      <c r="E133" s="12">
        <f t="shared" si="34"/>
        <v>131</v>
      </c>
      <c r="F133" s="15">
        <f t="shared" si="25"/>
        <v>9.373443336694292</v>
      </c>
      <c r="G133" s="14">
        <f t="shared" si="26"/>
        <v>10.668438097719033</v>
      </c>
      <c r="H133" s="16">
        <f t="shared" si="27"/>
        <v>23.433608341735727</v>
      </c>
      <c r="I133" s="14">
        <f t="shared" si="28"/>
        <v>26.671095244297586</v>
      </c>
      <c r="J133" s="16">
        <f t="shared" si="29"/>
        <v>8.4336083417357273</v>
      </c>
      <c r="K133" s="14">
        <f t="shared" si="30"/>
        <v>11.671095244297586</v>
      </c>
      <c r="V133">
        <f t="shared" si="31"/>
        <v>4.0214633332602832</v>
      </c>
      <c r="W133">
        <f t="shared" si="24"/>
        <v>24.866570129567222</v>
      </c>
      <c r="X133" s="12">
        <f t="shared" si="35"/>
        <v>131</v>
      </c>
      <c r="Y133">
        <f t="shared" si="32"/>
        <v>24.866570129567222</v>
      </c>
      <c r="Z133">
        <f t="shared" si="33"/>
        <v>4.0214633332602832</v>
      </c>
    </row>
    <row r="134" spans="5:26" x14ac:dyDescent="0.3">
      <c r="E134" s="12">
        <f t="shared" si="34"/>
        <v>132</v>
      </c>
      <c r="F134" s="15">
        <f t="shared" si="25"/>
        <v>9.4054190527702559</v>
      </c>
      <c r="G134" s="14">
        <f t="shared" si="26"/>
        <v>10.632168480632043</v>
      </c>
      <c r="H134" s="16">
        <f t="shared" si="27"/>
        <v>23.513547631925643</v>
      </c>
      <c r="I134" s="14">
        <f t="shared" si="28"/>
        <v>26.580421201580105</v>
      </c>
      <c r="J134" s="16">
        <f t="shared" si="29"/>
        <v>8.5135476319256433</v>
      </c>
      <c r="K134" s="14">
        <f t="shared" si="30"/>
        <v>11.580421201580105</v>
      </c>
      <c r="V134">
        <f t="shared" si="31"/>
        <v>4.009199306548191</v>
      </c>
      <c r="W134">
        <f t="shared" si="24"/>
        <v>24.94263626072938</v>
      </c>
      <c r="X134" s="12">
        <f t="shared" si="35"/>
        <v>132</v>
      </c>
      <c r="Y134">
        <f t="shared" si="32"/>
        <v>24.94263626072938</v>
      </c>
      <c r="Z134">
        <f t="shared" si="33"/>
        <v>4.009199306548191</v>
      </c>
    </row>
    <row r="135" spans="5:26" x14ac:dyDescent="0.3">
      <c r="E135" s="12">
        <f t="shared" si="34"/>
        <v>133</v>
      </c>
      <c r="F135" s="15">
        <f t="shared" si="25"/>
        <v>9.4375038479094702</v>
      </c>
      <c r="G135" s="14">
        <f t="shared" si="26"/>
        <v>10.596022169797717</v>
      </c>
      <c r="H135" s="16">
        <f t="shared" si="27"/>
        <v>23.593759619773675</v>
      </c>
      <c r="I135" s="14">
        <f t="shared" si="28"/>
        <v>26.49005542449429</v>
      </c>
      <c r="J135" s="16">
        <f t="shared" si="29"/>
        <v>8.5937596197736745</v>
      </c>
      <c r="K135" s="14">
        <f t="shared" si="30"/>
        <v>11.49005542449429</v>
      </c>
      <c r="V135">
        <f t="shared" si="31"/>
        <v>3.9969726807368979</v>
      </c>
      <c r="W135">
        <f t="shared" si="24"/>
        <v>25.018935076024487</v>
      </c>
      <c r="X135" s="12">
        <f t="shared" si="35"/>
        <v>133</v>
      </c>
      <c r="Y135">
        <f t="shared" si="32"/>
        <v>25.018935076024487</v>
      </c>
      <c r="Z135">
        <f t="shared" si="33"/>
        <v>3.9969726807368979</v>
      </c>
    </row>
    <row r="136" spans="5:26" x14ac:dyDescent="0.3">
      <c r="E136" s="12">
        <f t="shared" si="34"/>
        <v>134</v>
      </c>
      <c r="F136" s="15">
        <f t="shared" si="25"/>
        <v>9.4696980942143725</v>
      </c>
      <c r="G136" s="14">
        <f t="shared" si="26"/>
        <v>10.55999874601031</v>
      </c>
      <c r="H136" s="16">
        <f t="shared" si="27"/>
        <v>23.674245235535928</v>
      </c>
      <c r="I136" s="14">
        <f t="shared" si="28"/>
        <v>26.399996865025781</v>
      </c>
      <c r="J136" s="16">
        <f t="shared" si="29"/>
        <v>8.6742452355359276</v>
      </c>
      <c r="K136" s="14">
        <f t="shared" si="30"/>
        <v>11.399996865025781</v>
      </c>
      <c r="V136">
        <f t="shared" si="31"/>
        <v>3.9847833417670167</v>
      </c>
      <c r="W136">
        <f t="shared" si="24"/>
        <v>25.095467287226686</v>
      </c>
      <c r="X136" s="12">
        <f t="shared" si="35"/>
        <v>134</v>
      </c>
      <c r="Y136">
        <f t="shared" si="32"/>
        <v>25.095467287226686</v>
      </c>
      <c r="Z136">
        <f t="shared" si="33"/>
        <v>3.9847833417670167</v>
      </c>
    </row>
    <row r="137" spans="5:26" x14ac:dyDescent="0.3">
      <c r="E137" s="12">
        <f t="shared" si="34"/>
        <v>135</v>
      </c>
      <c r="F137" s="15">
        <f t="shared" si="25"/>
        <v>9.5020021650567639</v>
      </c>
      <c r="G137" s="14">
        <f t="shared" si="26"/>
        <v>10.524097791489254</v>
      </c>
      <c r="H137" s="16">
        <f t="shared" si="27"/>
        <v>23.755005412641911</v>
      </c>
      <c r="I137" s="14">
        <f t="shared" si="28"/>
        <v>26.310244478723135</v>
      </c>
      <c r="J137" s="16">
        <f t="shared" si="29"/>
        <v>8.7550054126419106</v>
      </c>
      <c r="K137" s="14">
        <f t="shared" si="30"/>
        <v>11.310244478723135</v>
      </c>
      <c r="V137">
        <f t="shared" si="31"/>
        <v>3.9726311759269985</v>
      </c>
      <c r="W137">
        <f t="shared" si="24"/>
        <v>25.172233608287428</v>
      </c>
      <c r="X137" s="12">
        <f t="shared" si="35"/>
        <v>135</v>
      </c>
      <c r="Y137">
        <f t="shared" si="32"/>
        <v>25.172233608287428</v>
      </c>
      <c r="Z137">
        <f t="shared" si="33"/>
        <v>3.9726311759269985</v>
      </c>
    </row>
    <row r="138" spans="5:26" x14ac:dyDescent="0.3">
      <c r="E138" s="12">
        <f t="shared" si="34"/>
        <v>136</v>
      </c>
      <c r="F138" s="15">
        <f t="shared" si="25"/>
        <v>9.5344164350821288</v>
      </c>
      <c r="G138" s="14">
        <f t="shared" si="26"/>
        <v>10.488318889874312</v>
      </c>
      <c r="H138" s="16">
        <f t="shared" si="27"/>
        <v>23.836041087705322</v>
      </c>
      <c r="I138" s="14">
        <f t="shared" si="28"/>
        <v>26.220797224685782</v>
      </c>
      <c r="J138" s="16">
        <f t="shared" si="29"/>
        <v>8.8360410877053219</v>
      </c>
      <c r="K138" s="14">
        <f t="shared" si="30"/>
        <v>11.220797224685782</v>
      </c>
      <c r="V138">
        <f t="shared" si="31"/>
        <v>3.9605160698520767</v>
      </c>
      <c r="W138">
        <f t="shared" si="24"/>
        <v>25.249234755342112</v>
      </c>
      <c r="X138" s="12">
        <f t="shared" si="35"/>
        <v>136</v>
      </c>
      <c r="Y138">
        <f t="shared" si="32"/>
        <v>25.249234755342112</v>
      </c>
      <c r="Z138">
        <f t="shared" si="33"/>
        <v>3.9605160698520767</v>
      </c>
    </row>
    <row r="139" spans="5:26" x14ac:dyDescent="0.3">
      <c r="E139" s="12">
        <f t="shared" si="34"/>
        <v>137</v>
      </c>
      <c r="F139" s="15">
        <f t="shared" si="25"/>
        <v>9.5669412802139835</v>
      </c>
      <c r="G139" s="14">
        <f t="shared" si="26"/>
        <v>10.452661626220758</v>
      </c>
      <c r="H139" s="16">
        <f t="shared" si="27"/>
        <v>23.917353200534961</v>
      </c>
      <c r="I139" s="14">
        <f t="shared" si="28"/>
        <v>26.131654065551892</v>
      </c>
      <c r="J139" s="16">
        <f t="shared" si="29"/>
        <v>8.9173532005349614</v>
      </c>
      <c r="K139" s="14">
        <f t="shared" si="30"/>
        <v>11.131654065551892</v>
      </c>
      <c r="V139">
        <f t="shared" si="31"/>
        <v>3.948437910523205</v>
      </c>
      <c r="W139">
        <f t="shared" si="24"/>
        <v>25.326471446716777</v>
      </c>
      <c r="X139" s="12">
        <f t="shared" si="35"/>
        <v>137</v>
      </c>
      <c r="Y139">
        <f t="shared" si="32"/>
        <v>25.326471446716777</v>
      </c>
      <c r="Z139">
        <f t="shared" si="33"/>
        <v>3.948437910523205</v>
      </c>
    </row>
    <row r="140" spans="5:26" x14ac:dyDescent="0.3">
      <c r="E140" s="12">
        <f t="shared" si="34"/>
        <v>138</v>
      </c>
      <c r="F140" s="15">
        <f t="shared" si="25"/>
        <v>9.599577077658239</v>
      </c>
      <c r="G140" s="14">
        <f t="shared" si="26"/>
        <v>10.417125586994549</v>
      </c>
      <c r="H140" s="16">
        <f t="shared" si="27"/>
        <v>23.998942694145597</v>
      </c>
      <c r="I140" s="14">
        <f t="shared" si="28"/>
        <v>26.042813967486371</v>
      </c>
      <c r="J140" s="16">
        <f t="shared" si="29"/>
        <v>8.9989426941455974</v>
      </c>
      <c r="K140" s="14">
        <f t="shared" si="30"/>
        <v>11.042813967486371</v>
      </c>
      <c r="V140">
        <f t="shared" si="31"/>
        <v>3.936396585266003</v>
      </c>
      <c r="W140">
        <f t="shared" si="24"/>
        <v>25.403944402934815</v>
      </c>
      <c r="X140" s="12">
        <f t="shared" si="35"/>
        <v>138</v>
      </c>
      <c r="Y140">
        <f t="shared" si="32"/>
        <v>25.403944402934815</v>
      </c>
      <c r="Z140">
        <f t="shared" si="33"/>
        <v>3.936396585266003</v>
      </c>
    </row>
    <row r="141" spans="5:26" x14ac:dyDescent="0.3">
      <c r="E141" s="12">
        <f t="shared" si="34"/>
        <v>139</v>
      </c>
      <c r="F141" s="15">
        <f t="shared" si="25"/>
        <v>9.6323242059075689</v>
      </c>
      <c r="G141" s="14">
        <f t="shared" si="26"/>
        <v>10.381710360067546</v>
      </c>
      <c r="H141" s="16">
        <f t="shared" si="27"/>
        <v>24.08081051476892</v>
      </c>
      <c r="I141" s="14">
        <f t="shared" si="28"/>
        <v>25.954275900168867</v>
      </c>
      <c r="J141" s="16">
        <f t="shared" si="29"/>
        <v>9.0808105147689204</v>
      </c>
      <c r="K141" s="14">
        <f t="shared" si="30"/>
        <v>10.954275900168867</v>
      </c>
      <c r="V141">
        <f t="shared" si="31"/>
        <v>3.9243919817497135</v>
      </c>
      <c r="W141">
        <f t="shared" si="24"/>
        <v>25.481654346723644</v>
      </c>
      <c r="X141" s="12">
        <f t="shared" si="35"/>
        <v>139</v>
      </c>
      <c r="Y141">
        <f t="shared" si="32"/>
        <v>25.481654346723644</v>
      </c>
      <c r="Z141">
        <f t="shared" si="33"/>
        <v>3.9243919817497135</v>
      </c>
    </row>
    <row r="142" spans="5:26" x14ac:dyDescent="0.3">
      <c r="E142" s="12">
        <f t="shared" si="34"/>
        <v>140</v>
      </c>
      <c r="F142" s="15">
        <f t="shared" si="25"/>
        <v>9.6651830447458025</v>
      </c>
      <c r="G142" s="14">
        <f t="shared" si="26"/>
        <v>10.346415534712724</v>
      </c>
      <c r="H142" s="16">
        <f t="shared" si="27"/>
        <v>24.162957611864503</v>
      </c>
      <c r="I142" s="14">
        <f t="shared" si="28"/>
        <v>25.866038836781815</v>
      </c>
      <c r="J142" s="16">
        <f t="shared" si="29"/>
        <v>9.1629576118645026</v>
      </c>
      <c r="K142" s="14">
        <f t="shared" si="30"/>
        <v>10.866038836781815</v>
      </c>
      <c r="V142">
        <f t="shared" si="31"/>
        <v>3.9124239879861391</v>
      </c>
      <c r="W142">
        <f t="shared" si="24"/>
        <v>25.559602003021528</v>
      </c>
      <c r="X142" s="12">
        <f t="shared" si="35"/>
        <v>140</v>
      </c>
      <c r="Y142">
        <f t="shared" si="32"/>
        <v>25.559602003021528</v>
      </c>
      <c r="Z142">
        <f t="shared" si="33"/>
        <v>3.9124239879861391</v>
      </c>
    </row>
    <row r="143" spans="5:26" x14ac:dyDescent="0.3">
      <c r="E143" s="12">
        <f t="shared" si="34"/>
        <v>141</v>
      </c>
      <c r="F143" s="15">
        <f t="shared" si="25"/>
        <v>9.69815397525233</v>
      </c>
      <c r="G143" s="14">
        <f t="shared" si="26"/>
        <v>10.311240701599417</v>
      </c>
      <c r="H143" s="16">
        <f t="shared" si="27"/>
        <v>24.245384938130822</v>
      </c>
      <c r="I143" s="14">
        <f t="shared" si="28"/>
        <v>25.778101753998541</v>
      </c>
      <c r="J143" s="16">
        <f t="shared" si="29"/>
        <v>9.2453849381308224</v>
      </c>
      <c r="K143" s="14">
        <f t="shared" si="30"/>
        <v>10.778101753998541</v>
      </c>
      <c r="V143">
        <f t="shared" si="31"/>
        <v>3.9004924923286137</v>
      </c>
      <c r="W143">
        <f t="shared" si="24"/>
        <v>25.637788098984263</v>
      </c>
      <c r="X143" s="12">
        <f t="shared" si="35"/>
        <v>141</v>
      </c>
      <c r="Y143">
        <f t="shared" si="32"/>
        <v>25.637788098984263</v>
      </c>
      <c r="Z143">
        <f t="shared" si="33"/>
        <v>3.9004924923286137</v>
      </c>
    </row>
    <row r="144" spans="5:26" x14ac:dyDescent="0.3">
      <c r="E144" s="12">
        <f t="shared" si="34"/>
        <v>142</v>
      </c>
      <c r="F144" s="15">
        <f t="shared" si="25"/>
        <v>9.7312373798065241</v>
      </c>
      <c r="G144" s="14">
        <f t="shared" si="26"/>
        <v>10.276185452788553</v>
      </c>
      <c r="H144" s="16">
        <f t="shared" si="27"/>
        <v>24.328093449516306</v>
      </c>
      <c r="I144" s="14">
        <f t="shared" si="28"/>
        <v>25.690463631971387</v>
      </c>
      <c r="J144" s="16">
        <f t="shared" si="29"/>
        <v>9.3280934495163059</v>
      </c>
      <c r="K144" s="14">
        <f t="shared" si="30"/>
        <v>10.690463631971387</v>
      </c>
      <c r="V144">
        <f t="shared" si="31"/>
        <v>3.8885973834709513</v>
      </c>
      <c r="W144">
        <f t="shared" si="24"/>
        <v>25.716213363992001</v>
      </c>
      <c r="X144" s="12">
        <f t="shared" si="35"/>
        <v>142</v>
      </c>
      <c r="Y144">
        <f t="shared" si="32"/>
        <v>25.716213363992001</v>
      </c>
      <c r="Z144">
        <f t="shared" si="33"/>
        <v>3.8885973834709513</v>
      </c>
    </row>
    <row r="145" spans="5:26" x14ac:dyDescent="0.3">
      <c r="E145" s="12">
        <f t="shared" si="34"/>
        <v>143</v>
      </c>
      <c r="F145" s="15">
        <f t="shared" si="25"/>
        <v>9.7644336420921665</v>
      </c>
      <c r="G145" s="14">
        <f t="shared" si="26"/>
        <v>10.24124938172795</v>
      </c>
      <c r="H145" s="16">
        <f t="shared" si="27"/>
        <v>24.411084105230415</v>
      </c>
      <c r="I145" s="14">
        <f t="shared" si="28"/>
        <v>25.603123454319878</v>
      </c>
      <c r="J145" s="16">
        <f t="shared" si="29"/>
        <v>9.4110841052304153</v>
      </c>
      <c r="K145" s="14">
        <f t="shared" si="30"/>
        <v>10.603123454319878</v>
      </c>
      <c r="V145">
        <f t="shared" si="31"/>
        <v>3.8767385504464071</v>
      </c>
      <c r="W145">
        <f t="shared" si="24"/>
        <v>25.794878529656064</v>
      </c>
      <c r="X145" s="12">
        <f t="shared" si="35"/>
        <v>143</v>
      </c>
      <c r="Y145">
        <f t="shared" si="32"/>
        <v>25.794878529656064</v>
      </c>
      <c r="Z145">
        <f t="shared" si="33"/>
        <v>3.8767385504464071</v>
      </c>
    </row>
    <row r="146" spans="5:26" x14ac:dyDescent="0.3">
      <c r="E146" s="12">
        <f t="shared" si="34"/>
        <v>144</v>
      </c>
      <c r="F146" s="15">
        <f t="shared" si="25"/>
        <v>9.7977431471019081</v>
      </c>
      <c r="G146" s="14">
        <f t="shared" si="26"/>
        <v>10.206432083247577</v>
      </c>
      <c r="H146" s="16">
        <f t="shared" si="27"/>
        <v>24.494357867754768</v>
      </c>
      <c r="I146" s="14">
        <f t="shared" si="28"/>
        <v>25.516080208118943</v>
      </c>
      <c r="J146" s="16">
        <f t="shared" si="29"/>
        <v>9.4943578677547684</v>
      </c>
      <c r="K146" s="14">
        <f t="shared" si="30"/>
        <v>10.516080208118943</v>
      </c>
      <c r="V146">
        <f t="shared" si="31"/>
        <v>3.8649158826266494</v>
      </c>
      <c r="W146">
        <f t="shared" si="24"/>
        <v>25.873784329825735</v>
      </c>
      <c r="X146" s="12">
        <f t="shared" si="35"/>
        <v>144</v>
      </c>
      <c r="Y146">
        <f t="shared" si="32"/>
        <v>25.873784329825735</v>
      </c>
      <c r="Z146">
        <f t="shared" si="33"/>
        <v>3.8649158826266494</v>
      </c>
    </row>
    <row r="147" spans="5:26" x14ac:dyDescent="0.3">
      <c r="E147" s="12">
        <f t="shared" si="34"/>
        <v>145</v>
      </c>
      <c r="F147" s="15">
        <f t="shared" si="25"/>
        <v>9.8311662811417264</v>
      </c>
      <c r="G147" s="14">
        <f t="shared" si="26"/>
        <v>10.171733153554866</v>
      </c>
      <c r="H147" s="16">
        <f t="shared" si="27"/>
        <v>24.577915702854309</v>
      </c>
      <c r="I147" s="14">
        <f t="shared" si="28"/>
        <v>25.429332883887174</v>
      </c>
      <c r="J147" s="16">
        <f t="shared" si="29"/>
        <v>9.5779157028543089</v>
      </c>
      <c r="K147" s="14">
        <f t="shared" si="30"/>
        <v>10.429332883887174</v>
      </c>
      <c r="V147">
        <f t="shared" si="31"/>
        <v>3.8531292697207209</v>
      </c>
      <c r="W147">
        <f t="shared" si="24"/>
        <v>25.952931500595128</v>
      </c>
      <c r="X147" s="12">
        <f t="shared" si="35"/>
        <v>145</v>
      </c>
      <c r="Y147">
        <f t="shared" si="32"/>
        <v>25.952931500595128</v>
      </c>
      <c r="Z147">
        <f t="shared" si="33"/>
        <v>3.8531292697207209</v>
      </c>
    </row>
    <row r="148" spans="5:26" x14ac:dyDescent="0.3">
      <c r="E148" s="12">
        <f t="shared" si="34"/>
        <v>146</v>
      </c>
      <c r="F148" s="15">
        <f t="shared" si="25"/>
        <v>9.864703431835407</v>
      </c>
      <c r="G148" s="14">
        <f t="shared" si="26"/>
        <v>10.137152190230031</v>
      </c>
      <c r="H148" s="16">
        <f t="shared" si="27"/>
        <v>24.661758579588515</v>
      </c>
      <c r="I148" s="14">
        <f t="shared" si="28"/>
        <v>25.342880475575079</v>
      </c>
      <c r="J148" s="16">
        <f t="shared" si="29"/>
        <v>9.6617585795885148</v>
      </c>
      <c r="K148" s="14">
        <f t="shared" si="30"/>
        <v>10.342880475575079</v>
      </c>
      <c r="V148">
        <f t="shared" si="31"/>
        <v>3.8413786017740144</v>
      </c>
      <c r="W148">
        <f t="shared" si="24"/>
        <v>26.032320780310041</v>
      </c>
      <c r="X148" s="12">
        <f t="shared" si="35"/>
        <v>146</v>
      </c>
      <c r="Y148">
        <f t="shared" si="32"/>
        <v>26.032320780310041</v>
      </c>
      <c r="Z148">
        <f t="shared" si="33"/>
        <v>3.8413786017740144</v>
      </c>
    </row>
    <row r="149" spans="5:26" x14ac:dyDescent="0.3">
      <c r="E149" s="12">
        <f t="shared" si="34"/>
        <v>147</v>
      </c>
      <c r="F149" s="15">
        <f t="shared" si="25"/>
        <v>9.8983549881290411</v>
      </c>
      <c r="G149" s="14">
        <f t="shared" si="26"/>
        <v>10.102688792221395</v>
      </c>
      <c r="H149" s="16">
        <f t="shared" si="27"/>
        <v>24.7458874703226</v>
      </c>
      <c r="I149" s="14">
        <f t="shared" si="28"/>
        <v>25.25672198055349</v>
      </c>
      <c r="J149" s="16">
        <f t="shared" si="29"/>
        <v>9.7458874703226002</v>
      </c>
      <c r="K149" s="14">
        <f t="shared" si="30"/>
        <v>10.25672198055349</v>
      </c>
      <c r="V149">
        <f t="shared" si="31"/>
        <v>3.8296637691672419</v>
      </c>
      <c r="W149">
        <f t="shared" si="24"/>
        <v>26.111952909574864</v>
      </c>
      <c r="X149" s="12">
        <f t="shared" si="35"/>
        <v>147</v>
      </c>
      <c r="Y149">
        <f t="shared" si="32"/>
        <v>26.111952909574864</v>
      </c>
      <c r="Z149">
        <f t="shared" si="33"/>
        <v>3.8296637691672419</v>
      </c>
    </row>
    <row r="150" spans="5:26" x14ac:dyDescent="0.3">
      <c r="E150" s="12">
        <f t="shared" si="34"/>
        <v>148</v>
      </c>
      <c r="F150" s="15">
        <f t="shared" si="25"/>
        <v>9.9321213402955397</v>
      </c>
      <c r="G150" s="14">
        <f t="shared" si="26"/>
        <v>10.068342559840737</v>
      </c>
      <c r="H150" s="16">
        <f t="shared" si="27"/>
        <v>24.830303350738845</v>
      </c>
      <c r="I150" s="14">
        <f t="shared" si="28"/>
        <v>25.170856399601846</v>
      </c>
      <c r="J150" s="16">
        <f t="shared" si="29"/>
        <v>9.8303033507388449</v>
      </c>
      <c r="K150" s="14">
        <f t="shared" si="30"/>
        <v>10.170856399601846</v>
      </c>
      <c r="V150">
        <f t="shared" si="31"/>
        <v>3.817984662615419</v>
      </c>
      <c r="W150">
        <f t="shared" si="24"/>
        <v>26.191828631259455</v>
      </c>
      <c r="X150" s="12">
        <f t="shared" si="35"/>
        <v>148</v>
      </c>
      <c r="Y150">
        <f t="shared" si="32"/>
        <v>26.191828631259455</v>
      </c>
      <c r="Z150">
        <f t="shared" si="33"/>
        <v>3.817984662615419</v>
      </c>
    </row>
    <row r="151" spans="5:26" x14ac:dyDescent="0.3">
      <c r="E151" s="12">
        <f t="shared" si="34"/>
        <v>149</v>
      </c>
      <c r="F151" s="15">
        <f t="shared" si="25"/>
        <v>9.9660028799391469</v>
      </c>
      <c r="G151" s="14">
        <f t="shared" si="26"/>
        <v>10.034113094758668</v>
      </c>
      <c r="H151" s="16">
        <f t="shared" si="27"/>
        <v>24.915007199847867</v>
      </c>
      <c r="I151" s="14">
        <f t="shared" si="28"/>
        <v>25.085282736896673</v>
      </c>
      <c r="J151" s="16">
        <f t="shared" si="29"/>
        <v>9.9150071998478673</v>
      </c>
      <c r="K151" s="14">
        <f t="shared" si="30"/>
        <v>10.085282736896673</v>
      </c>
      <c r="V151">
        <f t="shared" si="31"/>
        <v>3.8063411731668375</v>
      </c>
      <c r="W151">
        <f t="shared" si="24"/>
        <v>26.271948690506115</v>
      </c>
      <c r="X151" s="12">
        <f t="shared" si="35"/>
        <v>149</v>
      </c>
      <c r="Y151">
        <f t="shared" si="32"/>
        <v>26.271948690506115</v>
      </c>
      <c r="Z151">
        <f t="shared" si="33"/>
        <v>3.8063411731668375</v>
      </c>
    </row>
    <row r="152" spans="5:26" x14ac:dyDescent="0.3">
      <c r="E152" s="12">
        <f t="shared" si="34"/>
        <v>150</v>
      </c>
      <c r="F152" s="15">
        <f t="shared" si="25"/>
        <v>10</v>
      </c>
      <c r="G152" s="14">
        <f t="shared" si="26"/>
        <v>10</v>
      </c>
      <c r="H152" s="16">
        <f t="shared" si="27"/>
        <v>25</v>
      </c>
      <c r="I152" s="14">
        <f t="shared" si="28"/>
        <v>25</v>
      </c>
      <c r="J152" s="16">
        <f t="shared" si="29"/>
        <v>10</v>
      </c>
      <c r="K152" s="14">
        <f t="shared" si="30"/>
        <v>10</v>
      </c>
      <c r="V152">
        <f t="shared" si="31"/>
        <v>3.7947331922020551</v>
      </c>
      <c r="W152">
        <f t="shared" si="24"/>
        <v>26.352313834736496</v>
      </c>
      <c r="X152" s="12">
        <f t="shared" si="35"/>
        <v>150</v>
      </c>
      <c r="Y152">
        <f t="shared" si="32"/>
        <v>26.352313834736496</v>
      </c>
      <c r="Z152">
        <f t="shared" si="33"/>
        <v>3.7947331922020551</v>
      </c>
    </row>
    <row r="153" spans="5:26" x14ac:dyDescent="0.3">
      <c r="E153" s="12">
        <f t="shared" si="34"/>
        <v>151</v>
      </c>
      <c r="F153" s="15">
        <f t="shared" si="25"/>
        <v>10.034113094758668</v>
      </c>
      <c r="G153" s="14">
        <f t="shared" si="26"/>
        <v>9.9660028799391469</v>
      </c>
      <c r="H153" s="16">
        <f t="shared" si="27"/>
        <v>25.085282736896666</v>
      </c>
      <c r="I153" s="14">
        <f t="shared" si="28"/>
        <v>24.915007199847874</v>
      </c>
      <c r="J153" s="16">
        <f t="shared" si="29"/>
        <v>10.085282736896666</v>
      </c>
      <c r="K153" s="14">
        <f t="shared" si="30"/>
        <v>9.9150071998478744</v>
      </c>
      <c r="V153">
        <f t="shared" si="31"/>
        <v>3.7831606114328813</v>
      </c>
      <c r="W153">
        <f t="shared" si="24"/>
        <v>26.432924813658587</v>
      </c>
      <c r="X153" s="12">
        <f t="shared" si="35"/>
        <v>151</v>
      </c>
      <c r="Y153">
        <f t="shared" si="32"/>
        <v>26.432924813658587</v>
      </c>
      <c r="Z153">
        <f t="shared" si="33"/>
        <v>3.7831606114328813</v>
      </c>
    </row>
    <row r="154" spans="5:26" x14ac:dyDescent="0.3">
      <c r="E154" s="12">
        <f t="shared" si="34"/>
        <v>152</v>
      </c>
      <c r="F154" s="15">
        <f t="shared" si="25"/>
        <v>10.068342559840739</v>
      </c>
      <c r="G154" s="14">
        <f t="shared" si="26"/>
        <v>9.9321213402955379</v>
      </c>
      <c r="H154" s="16">
        <f t="shared" si="27"/>
        <v>25.170856399601842</v>
      </c>
      <c r="I154" s="14">
        <f t="shared" si="28"/>
        <v>24.830303350738848</v>
      </c>
      <c r="J154" s="16">
        <f t="shared" si="29"/>
        <v>10.170856399601842</v>
      </c>
      <c r="K154" s="14">
        <f t="shared" si="30"/>
        <v>9.8303033507388484</v>
      </c>
      <c r="V154">
        <f t="shared" si="31"/>
        <v>3.7716233229013616</v>
      </c>
      <c r="W154">
        <f t="shared" si="24"/>
        <v>26.513782379273742</v>
      </c>
      <c r="X154" s="12">
        <f t="shared" si="35"/>
        <v>152</v>
      </c>
      <c r="Y154">
        <f t="shared" si="32"/>
        <v>26.513782379273742</v>
      </c>
      <c r="Z154">
        <f t="shared" si="33"/>
        <v>3.7716233229013616</v>
      </c>
    </row>
    <row r="155" spans="5:26" x14ac:dyDescent="0.3">
      <c r="E155" s="12">
        <f t="shared" si="34"/>
        <v>153</v>
      </c>
      <c r="F155" s="15">
        <f t="shared" si="25"/>
        <v>10.102688792221395</v>
      </c>
      <c r="G155" s="14">
        <f t="shared" si="26"/>
        <v>9.8983549881290411</v>
      </c>
      <c r="H155" s="16">
        <f t="shared" si="27"/>
        <v>25.256721980553486</v>
      </c>
      <c r="I155" s="14">
        <f t="shared" si="28"/>
        <v>24.745887470322604</v>
      </c>
      <c r="J155" s="16">
        <f t="shared" si="29"/>
        <v>10.256721980553486</v>
      </c>
      <c r="K155" s="14">
        <f t="shared" si="30"/>
        <v>9.7458874703226037</v>
      </c>
      <c r="V155">
        <f t="shared" si="31"/>
        <v>3.7601212189787803</v>
      </c>
      <c r="W155">
        <f t="shared" si="24"/>
        <v>26.594887285883626</v>
      </c>
      <c r="X155" s="12">
        <f t="shared" si="35"/>
        <v>153</v>
      </c>
      <c r="Y155">
        <f t="shared" si="32"/>
        <v>26.594887285883626</v>
      </c>
      <c r="Z155">
        <f t="shared" si="33"/>
        <v>3.7601212189787803</v>
      </c>
    </row>
    <row r="156" spans="5:26" x14ac:dyDescent="0.3">
      <c r="E156" s="12">
        <f t="shared" si="34"/>
        <v>154</v>
      </c>
      <c r="F156" s="15">
        <f t="shared" si="25"/>
        <v>10.137152190230033</v>
      </c>
      <c r="G156" s="14">
        <f t="shared" si="26"/>
        <v>9.8647034318354052</v>
      </c>
      <c r="H156" s="16">
        <f t="shared" si="27"/>
        <v>25.342880475575079</v>
      </c>
      <c r="I156" s="14">
        <f t="shared" si="28"/>
        <v>24.661758579588515</v>
      </c>
      <c r="J156" s="16">
        <f t="shared" si="29"/>
        <v>10.342880475575079</v>
      </c>
      <c r="K156" s="14">
        <f t="shared" si="30"/>
        <v>9.6617585795885148</v>
      </c>
      <c r="V156">
        <f t="shared" si="31"/>
        <v>3.7486541923646461</v>
      </c>
      <c r="W156">
        <f t="shared" si="24"/>
        <v>26.676240290097319</v>
      </c>
      <c r="X156" s="12">
        <f t="shared" si="35"/>
        <v>154</v>
      </c>
      <c r="Y156">
        <f t="shared" si="32"/>
        <v>26.676240290097319</v>
      </c>
      <c r="Z156">
        <f t="shared" si="33"/>
        <v>3.7486541923646461</v>
      </c>
    </row>
    <row r="157" spans="5:26" x14ac:dyDescent="0.3">
      <c r="E157" s="12">
        <f t="shared" si="34"/>
        <v>155</v>
      </c>
      <c r="F157" s="15">
        <f t="shared" si="25"/>
        <v>10.171733153554868</v>
      </c>
      <c r="G157" s="14">
        <f t="shared" si="26"/>
        <v>9.8311662811417246</v>
      </c>
      <c r="H157" s="16">
        <f t="shared" si="27"/>
        <v>25.42933288388717</v>
      </c>
      <c r="I157" s="14">
        <f t="shared" si="28"/>
        <v>24.577915702854312</v>
      </c>
      <c r="J157" s="16">
        <f t="shared" si="29"/>
        <v>10.42933288388717</v>
      </c>
      <c r="K157" s="14">
        <f t="shared" si="30"/>
        <v>9.5779157028543125</v>
      </c>
      <c r="V157">
        <f t="shared" si="31"/>
        <v>3.7372221360856979</v>
      </c>
      <c r="W157">
        <f t="shared" si="24"/>
        <v>26.757842150838343</v>
      </c>
      <c r="X157" s="12">
        <f t="shared" si="35"/>
        <v>155</v>
      </c>
      <c r="Y157">
        <f t="shared" si="32"/>
        <v>26.757842150838343</v>
      </c>
      <c r="Z157">
        <f t="shared" si="33"/>
        <v>3.7372221360856979</v>
      </c>
    </row>
    <row r="158" spans="5:26" x14ac:dyDescent="0.3">
      <c r="E158" s="12">
        <f t="shared" si="34"/>
        <v>156</v>
      </c>
      <c r="F158" s="15">
        <f t="shared" si="25"/>
        <v>10.206432083247579</v>
      </c>
      <c r="G158" s="14">
        <f t="shared" si="26"/>
        <v>9.7977431471019063</v>
      </c>
      <c r="H158" s="16">
        <f t="shared" si="27"/>
        <v>25.51608020811894</v>
      </c>
      <c r="I158" s="14">
        <f t="shared" si="28"/>
        <v>24.494357867754772</v>
      </c>
      <c r="J158" s="16">
        <f t="shared" si="29"/>
        <v>10.51608020811894</v>
      </c>
      <c r="K158" s="14">
        <f t="shared" si="30"/>
        <v>9.494357867754772</v>
      </c>
      <c r="V158">
        <f t="shared" si="31"/>
        <v>3.7258249434949064</v>
      </c>
      <c r="W158">
        <f t="shared" si="24"/>
        <v>26.839693629351729</v>
      </c>
      <c r="X158" s="12">
        <f t="shared" si="35"/>
        <v>156</v>
      </c>
      <c r="Y158">
        <f t="shared" si="32"/>
        <v>26.839693629351729</v>
      </c>
      <c r="Z158">
        <f t="shared" si="33"/>
        <v>3.7258249434949064</v>
      </c>
    </row>
    <row r="159" spans="5:26" x14ac:dyDescent="0.3">
      <c r="E159" s="12">
        <f t="shared" si="34"/>
        <v>157</v>
      </c>
      <c r="F159" s="15">
        <f t="shared" si="25"/>
        <v>10.24124938172795</v>
      </c>
      <c r="G159" s="14">
        <f t="shared" si="26"/>
        <v>9.7644336420921665</v>
      </c>
      <c r="H159" s="16">
        <f t="shared" si="27"/>
        <v>25.603123454319874</v>
      </c>
      <c r="I159" s="14">
        <f t="shared" si="28"/>
        <v>24.411084105230419</v>
      </c>
      <c r="J159" s="16">
        <f t="shared" si="29"/>
        <v>10.603123454319874</v>
      </c>
      <c r="K159" s="14">
        <f t="shared" si="30"/>
        <v>9.4110841052304188</v>
      </c>
      <c r="V159">
        <f t="shared" si="31"/>
        <v>3.7144625082704734</v>
      </c>
      <c r="W159">
        <f t="shared" si="24"/>
        <v>26.92179548921116</v>
      </c>
      <c r="X159" s="12">
        <f t="shared" si="35"/>
        <v>157</v>
      </c>
      <c r="Y159">
        <f t="shared" si="32"/>
        <v>26.92179548921116</v>
      </c>
      <c r="Z159">
        <f t="shared" si="33"/>
        <v>3.7144625082704734</v>
      </c>
    </row>
    <row r="160" spans="5:26" x14ac:dyDescent="0.3">
      <c r="E160" s="12">
        <f t="shared" si="34"/>
        <v>158</v>
      </c>
      <c r="F160" s="15">
        <f t="shared" si="25"/>
        <v>10.276185452788555</v>
      </c>
      <c r="G160" s="14">
        <f t="shared" si="26"/>
        <v>9.7312373798065224</v>
      </c>
      <c r="H160" s="16">
        <f t="shared" si="27"/>
        <v>25.690463631971383</v>
      </c>
      <c r="I160" s="14">
        <f t="shared" si="28"/>
        <v>24.328093449516309</v>
      </c>
      <c r="J160" s="16">
        <f t="shared" si="29"/>
        <v>10.690463631971383</v>
      </c>
      <c r="K160" s="14">
        <f t="shared" si="30"/>
        <v>9.3280934495163095</v>
      </c>
      <c r="V160">
        <f t="shared" si="31"/>
        <v>3.7031347244148485</v>
      </c>
      <c r="W160">
        <f t="shared" si="24"/>
        <v>27.004148496326046</v>
      </c>
      <c r="X160" s="12">
        <f t="shared" si="35"/>
        <v>158</v>
      </c>
      <c r="Y160">
        <f t="shared" si="32"/>
        <v>27.004148496326046</v>
      </c>
      <c r="Z160">
        <f t="shared" si="33"/>
        <v>3.7031347244148485</v>
      </c>
    </row>
    <row r="161" spans="5:26" x14ac:dyDescent="0.3">
      <c r="E161" s="12">
        <f t="shared" si="34"/>
        <v>159</v>
      </c>
      <c r="F161" s="15">
        <f t="shared" si="25"/>
        <v>10.311240701599417</v>
      </c>
      <c r="G161" s="14">
        <f t="shared" si="26"/>
        <v>9.69815397525233</v>
      </c>
      <c r="H161" s="16">
        <f t="shared" si="27"/>
        <v>25.778101753998538</v>
      </c>
      <c r="I161" s="14">
        <f t="shared" si="28"/>
        <v>24.245384938130826</v>
      </c>
      <c r="J161" s="16">
        <f t="shared" si="29"/>
        <v>10.778101753998538</v>
      </c>
      <c r="K161" s="14">
        <f t="shared" si="30"/>
        <v>9.245384938130826</v>
      </c>
      <c r="V161">
        <f t="shared" si="31"/>
        <v>3.6918414862537339</v>
      </c>
      <c r="W161">
        <f t="shared" si="24"/>
        <v>27.086753418948707</v>
      </c>
      <c r="X161" s="12">
        <f t="shared" si="35"/>
        <v>159</v>
      </c>
      <c r="Y161">
        <f t="shared" si="32"/>
        <v>27.086753418948707</v>
      </c>
      <c r="Z161">
        <f t="shared" si="33"/>
        <v>3.6918414862537339</v>
      </c>
    </row>
    <row r="162" spans="5:26" x14ac:dyDescent="0.3">
      <c r="E162" s="12">
        <f t="shared" si="34"/>
        <v>160</v>
      </c>
      <c r="F162" s="15">
        <f t="shared" si="25"/>
        <v>10.346415534712726</v>
      </c>
      <c r="G162" s="14">
        <f t="shared" si="26"/>
        <v>9.6651830447458007</v>
      </c>
      <c r="H162" s="16">
        <f t="shared" si="27"/>
        <v>25.866038836781808</v>
      </c>
      <c r="I162" s="14">
        <f t="shared" si="28"/>
        <v>24.16295761186451</v>
      </c>
      <c r="J162" s="16">
        <f t="shared" si="29"/>
        <v>10.866038836781808</v>
      </c>
      <c r="K162" s="14">
        <f t="shared" si="30"/>
        <v>9.1629576118645097</v>
      </c>
      <c r="V162">
        <f t="shared" si="31"/>
        <v>3.6805826884350998</v>
      </c>
      <c r="W162">
        <f t="shared" si="24"/>
        <v>27.169611027681523</v>
      </c>
      <c r="X162" s="12">
        <f t="shared" si="35"/>
        <v>160</v>
      </c>
      <c r="Y162">
        <f t="shared" si="32"/>
        <v>27.169611027681523</v>
      </c>
      <c r="Z162">
        <f t="shared" si="33"/>
        <v>3.6805826884350998</v>
      </c>
    </row>
    <row r="163" spans="5:26" x14ac:dyDescent="0.3">
      <c r="E163" s="12">
        <f t="shared" si="34"/>
        <v>161</v>
      </c>
      <c r="F163" s="15">
        <f t="shared" si="25"/>
        <v>10.381710360067547</v>
      </c>
      <c r="G163" s="14">
        <f t="shared" si="26"/>
        <v>9.6323242059075671</v>
      </c>
      <c r="H163" s="16">
        <f t="shared" si="27"/>
        <v>25.954275900168863</v>
      </c>
      <c r="I163" s="14">
        <f t="shared" si="28"/>
        <v>24.080810514768924</v>
      </c>
      <c r="J163" s="16">
        <f t="shared" si="29"/>
        <v>10.954275900168863</v>
      </c>
      <c r="K163" s="14">
        <f t="shared" si="30"/>
        <v>9.080810514768924</v>
      </c>
      <c r="V163">
        <f t="shared" si="31"/>
        <v>3.6693582259282058</v>
      </c>
      <c r="W163">
        <f t="shared" si="24"/>
        <v>27.252722095484113</v>
      </c>
      <c r="X163" s="12">
        <f t="shared" si="35"/>
        <v>161</v>
      </c>
      <c r="Y163">
        <f t="shared" si="32"/>
        <v>27.252722095484113</v>
      </c>
      <c r="Z163">
        <f t="shared" si="33"/>
        <v>3.6693582259282058</v>
      </c>
    </row>
    <row r="164" spans="5:26" x14ac:dyDescent="0.3">
      <c r="E164" s="12">
        <f t="shared" si="34"/>
        <v>162</v>
      </c>
      <c r="F164" s="15">
        <f t="shared" si="25"/>
        <v>10.417125586994549</v>
      </c>
      <c r="G164" s="14">
        <f t="shared" si="26"/>
        <v>9.599577077658239</v>
      </c>
      <c r="H164" s="16">
        <f t="shared" si="27"/>
        <v>26.042813967486371</v>
      </c>
      <c r="I164" s="14">
        <f t="shared" si="28"/>
        <v>23.998942694145597</v>
      </c>
      <c r="J164" s="16">
        <f t="shared" si="29"/>
        <v>11.042813967486371</v>
      </c>
      <c r="K164" s="14">
        <f t="shared" si="30"/>
        <v>8.9989426941455974</v>
      </c>
      <c r="V164">
        <f t="shared" si="31"/>
        <v>3.6581679940226133</v>
      </c>
      <c r="W164">
        <f t="shared" si="24"/>
        <v>27.336087397680579</v>
      </c>
      <c r="X164" s="12">
        <f t="shared" si="35"/>
        <v>162</v>
      </c>
      <c r="Y164">
        <f t="shared" si="32"/>
        <v>27.336087397680579</v>
      </c>
      <c r="Z164">
        <f t="shared" si="33"/>
        <v>3.6581679940226133</v>
      </c>
    </row>
    <row r="165" spans="5:26" x14ac:dyDescent="0.3">
      <c r="E165" s="12">
        <f t="shared" si="34"/>
        <v>163</v>
      </c>
      <c r="F165" s="15">
        <f t="shared" si="25"/>
        <v>10.452661626220756</v>
      </c>
      <c r="G165" s="14">
        <f t="shared" si="26"/>
        <v>9.5669412802139853</v>
      </c>
      <c r="H165" s="16">
        <f t="shared" si="27"/>
        <v>26.131654065551892</v>
      </c>
      <c r="I165" s="14">
        <f t="shared" si="28"/>
        <v>23.917353200534961</v>
      </c>
      <c r="J165" s="16">
        <f t="shared" si="29"/>
        <v>11.131654065551892</v>
      </c>
      <c r="K165" s="14">
        <f t="shared" si="30"/>
        <v>8.9173532005349614</v>
      </c>
      <c r="V165">
        <f t="shared" si="31"/>
        <v>3.6470118883272167</v>
      </c>
      <c r="W165">
        <f t="shared" si="24"/>
        <v>27.419707711966694</v>
      </c>
      <c r="X165" s="12">
        <f t="shared" si="35"/>
        <v>163</v>
      </c>
      <c r="Y165">
        <f t="shared" si="32"/>
        <v>27.419707711966694</v>
      </c>
      <c r="Z165">
        <f t="shared" si="33"/>
        <v>3.6470118883272167</v>
      </c>
    </row>
    <row r="166" spans="5:26" x14ac:dyDescent="0.3">
      <c r="E166" s="12">
        <f t="shared" si="34"/>
        <v>164</v>
      </c>
      <c r="F166" s="15">
        <f t="shared" si="25"/>
        <v>10.488318889874314</v>
      </c>
      <c r="G166" s="14">
        <f t="shared" si="26"/>
        <v>9.534416435082127</v>
      </c>
      <c r="H166" s="16">
        <f t="shared" si="27"/>
        <v>26.220797224685779</v>
      </c>
      <c r="I166" s="14">
        <f t="shared" si="28"/>
        <v>23.836041087705325</v>
      </c>
      <c r="J166" s="16">
        <f t="shared" si="29"/>
        <v>11.220797224685779</v>
      </c>
      <c r="K166" s="14">
        <f t="shared" si="30"/>
        <v>8.8360410877053255</v>
      </c>
      <c r="V166">
        <f t="shared" si="31"/>
        <v>3.6358898047692643</v>
      </c>
      <c r="W166">
        <f t="shared" si="24"/>
        <v>27.503583818417198</v>
      </c>
      <c r="X166" s="12">
        <f t="shared" si="35"/>
        <v>164</v>
      </c>
      <c r="Y166">
        <f t="shared" si="32"/>
        <v>27.503583818417198</v>
      </c>
      <c r="Z166">
        <f t="shared" si="33"/>
        <v>3.6358898047692643</v>
      </c>
    </row>
    <row r="167" spans="5:26" x14ac:dyDescent="0.3">
      <c r="E167" s="12">
        <f t="shared" si="34"/>
        <v>165</v>
      </c>
      <c r="F167" s="15">
        <f t="shared" si="25"/>
        <v>10.524097791489256</v>
      </c>
      <c r="G167" s="14">
        <f t="shared" si="26"/>
        <v>9.5020021650567621</v>
      </c>
      <c r="H167" s="16">
        <f t="shared" si="27"/>
        <v>26.310244478723135</v>
      </c>
      <c r="I167" s="14">
        <f t="shared" si="28"/>
        <v>23.755005412641911</v>
      </c>
      <c r="J167" s="16">
        <f t="shared" si="29"/>
        <v>11.310244478723135</v>
      </c>
      <c r="K167" s="14">
        <f t="shared" si="30"/>
        <v>8.7550054126419106</v>
      </c>
      <c r="V167">
        <f t="shared" si="31"/>
        <v>3.6248016395933895</v>
      </c>
      <c r="W167">
        <f t="shared" si="24"/>
        <v>27.587716499493048</v>
      </c>
      <c r="X167" s="12">
        <f t="shared" si="35"/>
        <v>165</v>
      </c>
      <c r="Y167">
        <f t="shared" si="32"/>
        <v>27.587716499493048</v>
      </c>
      <c r="Z167">
        <f t="shared" si="33"/>
        <v>3.6248016395933895</v>
      </c>
    </row>
    <row r="168" spans="5:26" x14ac:dyDescent="0.3">
      <c r="E168" s="12">
        <f t="shared" si="34"/>
        <v>166</v>
      </c>
      <c r="F168" s="15">
        <f t="shared" si="25"/>
        <v>10.559998746010312</v>
      </c>
      <c r="G168" s="14">
        <f t="shared" si="26"/>
        <v>9.4696980942143707</v>
      </c>
      <c r="H168" s="16">
        <f t="shared" si="27"/>
        <v>26.399996865025773</v>
      </c>
      <c r="I168" s="14">
        <f t="shared" si="28"/>
        <v>23.674245235535935</v>
      </c>
      <c r="J168" s="16">
        <f t="shared" si="29"/>
        <v>11.399996865025773</v>
      </c>
      <c r="K168" s="14">
        <f t="shared" si="30"/>
        <v>8.6742452355359347</v>
      </c>
      <c r="V168">
        <f t="shared" si="31"/>
        <v>3.6137472893606426</v>
      </c>
      <c r="W168">
        <f t="shared" si="24"/>
        <v>27.672106540048727</v>
      </c>
      <c r="X168" s="12">
        <f t="shared" si="35"/>
        <v>166</v>
      </c>
      <c r="Y168">
        <f t="shared" si="32"/>
        <v>27.672106540048727</v>
      </c>
      <c r="Z168">
        <f t="shared" si="33"/>
        <v>3.6137472893606426</v>
      </c>
    </row>
    <row r="169" spans="5:26" x14ac:dyDescent="0.3">
      <c r="E169" s="12">
        <f t="shared" si="34"/>
        <v>167</v>
      </c>
      <c r="F169" s="15">
        <f t="shared" si="25"/>
        <v>10.596022169797717</v>
      </c>
      <c r="G169" s="14">
        <f t="shared" si="26"/>
        <v>9.4375038479094702</v>
      </c>
      <c r="H169" s="16">
        <f t="shared" si="27"/>
        <v>26.490055424494287</v>
      </c>
      <c r="I169" s="14">
        <f t="shared" si="28"/>
        <v>23.593759619773678</v>
      </c>
      <c r="J169" s="16">
        <f t="shared" si="29"/>
        <v>11.490055424494287</v>
      </c>
      <c r="K169" s="14">
        <f t="shared" si="30"/>
        <v>8.5937596197736781</v>
      </c>
      <c r="V169">
        <f t="shared" si="31"/>
        <v>3.6027266509475262</v>
      </c>
      <c r="W169">
        <f t="shared" si="24"/>
        <v>27.756754727339569</v>
      </c>
      <c r="X169" s="12">
        <f t="shared" si="35"/>
        <v>167</v>
      </c>
      <c r="Y169">
        <f t="shared" si="32"/>
        <v>27.756754727339569</v>
      </c>
      <c r="Z169">
        <f t="shared" si="33"/>
        <v>3.6027266509475262</v>
      </c>
    </row>
    <row r="170" spans="5:26" x14ac:dyDescent="0.3">
      <c r="E170" s="12">
        <f t="shared" si="34"/>
        <v>168</v>
      </c>
      <c r="F170" s="15">
        <f t="shared" si="25"/>
        <v>10.632168480632043</v>
      </c>
      <c r="G170" s="14">
        <f t="shared" si="26"/>
        <v>9.4054190527702559</v>
      </c>
      <c r="H170" s="16">
        <f t="shared" si="27"/>
        <v>26.580421201580101</v>
      </c>
      <c r="I170" s="14">
        <f t="shared" si="28"/>
        <v>23.513547631925643</v>
      </c>
      <c r="J170" s="16">
        <f t="shared" si="29"/>
        <v>11.580421201580101</v>
      </c>
      <c r="K170" s="14">
        <f t="shared" si="30"/>
        <v>8.5135476319256433</v>
      </c>
      <c r="V170">
        <f t="shared" si="31"/>
        <v>3.591739621545031</v>
      </c>
      <c r="W170">
        <f t="shared" si="24"/>
        <v>27.841661851029105</v>
      </c>
      <c r="X170" s="12">
        <f t="shared" si="35"/>
        <v>168</v>
      </c>
      <c r="Y170">
        <f t="shared" si="32"/>
        <v>27.841661851029105</v>
      </c>
      <c r="Z170">
        <f t="shared" si="33"/>
        <v>3.591739621545031</v>
      </c>
    </row>
    <row r="171" spans="5:26" x14ac:dyDescent="0.3">
      <c r="E171" s="12">
        <f t="shared" si="34"/>
        <v>169</v>
      </c>
      <c r="F171" s="15">
        <f t="shared" si="25"/>
        <v>10.668438097719035</v>
      </c>
      <c r="G171" s="14">
        <f t="shared" si="26"/>
        <v>9.3734433366942902</v>
      </c>
      <c r="H171" s="16">
        <f t="shared" si="27"/>
        <v>26.671095244297582</v>
      </c>
      <c r="I171" s="14">
        <f t="shared" si="28"/>
        <v>23.433608341735731</v>
      </c>
      <c r="J171" s="16">
        <f t="shared" si="29"/>
        <v>11.671095244297582</v>
      </c>
      <c r="K171" s="14">
        <f t="shared" si="30"/>
        <v>8.4336083417357308</v>
      </c>
      <c r="V171">
        <f t="shared" si="31"/>
        <v>3.5807860986576805</v>
      </c>
      <c r="W171">
        <f t="shared" si="24"/>
        <v>27.92682870319641</v>
      </c>
      <c r="X171" s="12">
        <f t="shared" si="35"/>
        <v>169</v>
      </c>
      <c r="Y171">
        <f t="shared" si="32"/>
        <v>27.92682870319641</v>
      </c>
      <c r="Z171">
        <f t="shared" si="33"/>
        <v>3.5807860986576805</v>
      </c>
    </row>
    <row r="172" spans="5:26" x14ac:dyDescent="0.3">
      <c r="E172" s="12">
        <f t="shared" si="34"/>
        <v>170</v>
      </c>
      <c r="F172" s="15">
        <f t="shared" si="25"/>
        <v>10.704831441694481</v>
      </c>
      <c r="G172" s="14">
        <f t="shared" si="26"/>
        <v>9.3415763288441731</v>
      </c>
      <c r="H172" s="16">
        <f t="shared" si="27"/>
        <v>26.762078604236201</v>
      </c>
      <c r="I172" s="14">
        <f t="shared" si="28"/>
        <v>23.353940822110431</v>
      </c>
      <c r="J172" s="16">
        <f t="shared" si="29"/>
        <v>11.762078604236201</v>
      </c>
      <c r="K172" s="14">
        <f t="shared" si="30"/>
        <v>8.353940822110431</v>
      </c>
      <c r="V172">
        <f t="shared" si="31"/>
        <v>3.5698659801025712</v>
      </c>
      <c r="W172">
        <f t="shared" si="24"/>
        <v>28.012256078343523</v>
      </c>
      <c r="X172" s="12">
        <f t="shared" si="35"/>
        <v>170</v>
      </c>
      <c r="Y172">
        <f t="shared" si="32"/>
        <v>28.012256078343523</v>
      </c>
      <c r="Z172">
        <f t="shared" si="33"/>
        <v>3.5698659801025712</v>
      </c>
    </row>
    <row r="173" spans="5:26" x14ac:dyDescent="0.3">
      <c r="E173" s="12">
        <f t="shared" si="34"/>
        <v>171</v>
      </c>
      <c r="F173" s="15">
        <f t="shared" si="25"/>
        <v>10.741348934629089</v>
      </c>
      <c r="G173" s="14">
        <f t="shared" si="26"/>
        <v>9.3098176596432403</v>
      </c>
      <c r="H173" s="16">
        <f t="shared" si="27"/>
        <v>26.853372336572722</v>
      </c>
      <c r="I173" s="14">
        <f t="shared" si="28"/>
        <v>23.274544149108102</v>
      </c>
      <c r="J173" s="16">
        <f t="shared" si="29"/>
        <v>11.853372336572722</v>
      </c>
      <c r="K173" s="14">
        <f t="shared" si="30"/>
        <v>8.2745441491081024</v>
      </c>
      <c r="V173">
        <f t="shared" si="31"/>
        <v>3.5589791640084227</v>
      </c>
      <c r="W173">
        <f t="shared" si="24"/>
        <v>28.097944773402819</v>
      </c>
      <c r="X173" s="12">
        <f t="shared" si="35"/>
        <v>171</v>
      </c>
      <c r="Y173">
        <f t="shared" si="32"/>
        <v>28.097944773402819</v>
      </c>
      <c r="Z173">
        <f t="shared" si="33"/>
        <v>3.5589791640084227</v>
      </c>
    </row>
    <row r="174" spans="5:26" x14ac:dyDescent="0.3">
      <c r="E174" s="12">
        <f t="shared" si="34"/>
        <v>172</v>
      </c>
      <c r="F174" s="15">
        <f t="shared" si="25"/>
        <v>10.777991000033383</v>
      </c>
      <c r="G174" s="14">
        <f t="shared" si="26"/>
        <v>9.2781669607712853</v>
      </c>
      <c r="H174" s="16">
        <f t="shared" si="27"/>
        <v>26.94497750008345</v>
      </c>
      <c r="I174" s="14">
        <f t="shared" si="28"/>
        <v>23.195417401928221</v>
      </c>
      <c r="J174" s="16">
        <f t="shared" si="29"/>
        <v>11.94497750008345</v>
      </c>
      <c r="K174" s="14">
        <f t="shared" si="30"/>
        <v>8.1954174019282213</v>
      </c>
      <c r="V174">
        <f t="shared" si="31"/>
        <v>3.5481255488146237</v>
      </c>
      <c r="W174">
        <f t="shared" si="24"/>
        <v>28.183895587744498</v>
      </c>
      <c r="X174" s="12">
        <f t="shared" si="35"/>
        <v>172</v>
      </c>
      <c r="Y174">
        <f t="shared" si="32"/>
        <v>28.183895587744498</v>
      </c>
      <c r="Z174">
        <f t="shared" si="33"/>
        <v>3.5481255488146237</v>
      </c>
    </row>
    <row r="175" spans="5:26" x14ac:dyDescent="0.3">
      <c r="E175" s="12">
        <f t="shared" si="34"/>
        <v>173</v>
      </c>
      <c r="F175" s="15">
        <f t="shared" si="25"/>
        <v>10.814758062862602</v>
      </c>
      <c r="G175" s="14">
        <f t="shared" si="26"/>
        <v>9.2466238651602897</v>
      </c>
      <c r="H175" s="16">
        <f t="shared" si="27"/>
        <v>27.036895157156504</v>
      </c>
      <c r="I175" s="14">
        <f t="shared" si="28"/>
        <v>23.116559662900723</v>
      </c>
      <c r="J175" s="16">
        <f t="shared" si="29"/>
        <v>12.036895157156504</v>
      </c>
      <c r="K175" s="14">
        <f t="shared" si="30"/>
        <v>8.1165596629007233</v>
      </c>
      <c r="V175">
        <f t="shared" si="31"/>
        <v>3.5373050332702878</v>
      </c>
      <c r="W175">
        <f t="shared" si="24"/>
        <v>28.270109323183984</v>
      </c>
      <c r="X175" s="12">
        <f t="shared" si="35"/>
        <v>173</v>
      </c>
      <c r="Y175">
        <f t="shared" si="32"/>
        <v>28.270109323183984</v>
      </c>
      <c r="Z175">
        <f t="shared" si="33"/>
        <v>3.5373050332702878</v>
      </c>
    </row>
    <row r="176" spans="5:26" x14ac:dyDescent="0.3">
      <c r="E176" s="12">
        <f t="shared" si="34"/>
        <v>174</v>
      </c>
      <c r="F176" s="15">
        <f t="shared" si="25"/>
        <v>10.851650549521652</v>
      </c>
      <c r="G176" s="14">
        <f t="shared" si="26"/>
        <v>9.2151880069901502</v>
      </c>
      <c r="H176" s="16">
        <f t="shared" si="27"/>
        <v>27.129126373804127</v>
      </c>
      <c r="I176" s="14">
        <f t="shared" si="28"/>
        <v>23.037970017475377</v>
      </c>
      <c r="J176" s="16">
        <f t="shared" si="29"/>
        <v>12.129126373804127</v>
      </c>
      <c r="K176" s="14">
        <f t="shared" si="30"/>
        <v>8.0379700174753772</v>
      </c>
      <c r="V176">
        <f t="shared" si="31"/>
        <v>3.5265175164333078</v>
      </c>
      <c r="W176">
        <f t="shared" si="24"/>
        <v>28.356586783989439</v>
      </c>
      <c r="X176" s="12">
        <f t="shared" si="35"/>
        <v>174</v>
      </c>
      <c r="Y176">
        <f t="shared" si="32"/>
        <v>28.356586783989439</v>
      </c>
      <c r="Z176">
        <f t="shared" si="33"/>
        <v>3.5265175164333078</v>
      </c>
    </row>
    <row r="177" spans="5:26" x14ac:dyDescent="0.3">
      <c r="E177" s="12">
        <f t="shared" si="34"/>
        <v>175</v>
      </c>
      <c r="F177" s="15">
        <f t="shared" si="25"/>
        <v>10.888668887870031</v>
      </c>
      <c r="G177" s="14">
        <f t="shared" si="26"/>
        <v>9.1838590216844533</v>
      </c>
      <c r="H177" s="16">
        <f t="shared" si="27"/>
        <v>27.221672219675074</v>
      </c>
      <c r="I177" s="14">
        <f t="shared" si="28"/>
        <v>22.959647554211134</v>
      </c>
      <c r="J177" s="16">
        <f t="shared" si="29"/>
        <v>12.221672219675074</v>
      </c>
      <c r="K177" s="14">
        <f t="shared" si="30"/>
        <v>7.9596475542111342</v>
      </c>
      <c r="V177">
        <f t="shared" si="31"/>
        <v>3.5157628976694122</v>
      </c>
      <c r="W177">
        <f t="shared" si="24"/>
        <v>28.44332877688927</v>
      </c>
      <c r="X177" s="12">
        <f t="shared" si="35"/>
        <v>175</v>
      </c>
      <c r="Y177">
        <f t="shared" si="32"/>
        <v>28.44332877688927</v>
      </c>
      <c r="Z177">
        <f t="shared" si="33"/>
        <v>3.5157628976694122</v>
      </c>
    </row>
    <row r="178" spans="5:26" x14ac:dyDescent="0.3">
      <c r="E178" s="12">
        <f t="shared" si="34"/>
        <v>176</v>
      </c>
      <c r="F178" s="15">
        <f t="shared" si="25"/>
        <v>10.925813507226799</v>
      </c>
      <c r="G178" s="14">
        <f t="shared" si="26"/>
        <v>9.1526365459062369</v>
      </c>
      <c r="H178" s="16">
        <f t="shared" si="27"/>
        <v>27.314533768066987</v>
      </c>
      <c r="I178" s="14">
        <f t="shared" si="28"/>
        <v>22.881591364765601</v>
      </c>
      <c r="J178" s="16">
        <f t="shared" si="29"/>
        <v>12.314533768066987</v>
      </c>
      <c r="K178" s="14">
        <f t="shared" si="30"/>
        <v>7.8815913647656011</v>
      </c>
      <c r="V178">
        <f t="shared" si="31"/>
        <v>3.5050410766512297</v>
      </c>
      <c r="W178">
        <f t="shared" si="24"/>
        <v>28.530336111079631</v>
      </c>
      <c r="X178" s="12">
        <f t="shared" si="35"/>
        <v>176</v>
      </c>
      <c r="Y178">
        <f t="shared" si="32"/>
        <v>28.530336111079631</v>
      </c>
      <c r="Z178">
        <f t="shared" si="33"/>
        <v>3.5050410766512297</v>
      </c>
    </row>
    <row r="179" spans="5:26" x14ac:dyDescent="0.3">
      <c r="E179" s="12">
        <f t="shared" si="34"/>
        <v>177</v>
      </c>
      <c r="F179" s="15">
        <f t="shared" si="25"/>
        <v>10.963084838375554</v>
      </c>
      <c r="G179" s="14">
        <f t="shared" si="26"/>
        <v>9.1215202175537868</v>
      </c>
      <c r="H179" s="16">
        <f t="shared" si="27"/>
        <v>27.40771209593888</v>
      </c>
      <c r="I179" s="14">
        <f t="shared" si="28"/>
        <v>22.803800543884471</v>
      </c>
      <c r="J179" s="16">
        <f t="shared" si="29"/>
        <v>12.40771209593888</v>
      </c>
      <c r="K179" s="14">
        <f t="shared" si="30"/>
        <v>7.8038005438844706</v>
      </c>
      <c r="V179">
        <f t="shared" si="31"/>
        <v>3.4943519533573513</v>
      </c>
      <c r="W179">
        <f t="shared" si="24"/>
        <v>28.617609598231979</v>
      </c>
      <c r="X179" s="12">
        <f t="shared" si="35"/>
        <v>177</v>
      </c>
      <c r="Y179">
        <f t="shared" si="32"/>
        <v>28.617609598231979</v>
      </c>
      <c r="Z179">
        <f t="shared" si="33"/>
        <v>3.4943519533573513</v>
      </c>
    </row>
    <row r="180" spans="5:26" x14ac:dyDescent="0.3">
      <c r="E180" s="12">
        <f t="shared" si="34"/>
        <v>178</v>
      </c>
      <c r="F180" s="15">
        <f t="shared" si="25"/>
        <v>11.000483313569436</v>
      </c>
      <c r="G180" s="14">
        <f t="shared" si="26"/>
        <v>9.0905096757564188</v>
      </c>
      <c r="H180" s="16">
        <f t="shared" si="27"/>
        <v>27.501208283923589</v>
      </c>
      <c r="I180" s="14">
        <f t="shared" si="28"/>
        <v>22.726274189391052</v>
      </c>
      <c r="J180" s="16">
        <f t="shared" si="29"/>
        <v>12.501208283923589</v>
      </c>
      <c r="K180" s="14">
        <f t="shared" si="30"/>
        <v>7.7262741893910523</v>
      </c>
      <c r="V180">
        <f t="shared" si="31"/>
        <v>3.483695428071397</v>
      </c>
      <c r="W180">
        <f t="shared" si="24"/>
        <v>28.70515005250067</v>
      </c>
      <c r="X180" s="12">
        <f t="shared" si="35"/>
        <v>178</v>
      </c>
      <c r="Y180">
        <f t="shared" si="32"/>
        <v>28.70515005250067</v>
      </c>
      <c r="Z180">
        <f t="shared" si="33"/>
        <v>3.483695428071397</v>
      </c>
    </row>
    <row r="181" spans="5:26" x14ac:dyDescent="0.3">
      <c r="E181" s="12">
        <f t="shared" si="34"/>
        <v>179</v>
      </c>
      <c r="F181" s="15">
        <f t="shared" si="25"/>
        <v>11.038009366536128</v>
      </c>
      <c r="G181" s="14">
        <f t="shared" si="26"/>
        <v>9.0596045608703175</v>
      </c>
      <c r="H181" s="16">
        <f t="shared" si="27"/>
        <v>27.595023416340318</v>
      </c>
      <c r="I181" s="14">
        <f t="shared" si="28"/>
        <v>22.649011402175798</v>
      </c>
      <c r="J181" s="16">
        <f t="shared" si="29"/>
        <v>12.595023416340318</v>
      </c>
      <c r="K181" s="14">
        <f t="shared" si="30"/>
        <v>7.6490114021757982</v>
      </c>
      <c r="V181">
        <f t="shared" si="31"/>
        <v>3.4730714013810875</v>
      </c>
      <c r="W181">
        <f t="shared" si="24"/>
        <v>28.79295829053051</v>
      </c>
      <c r="X181" s="12">
        <f t="shared" si="35"/>
        <v>179</v>
      </c>
      <c r="Y181">
        <f t="shared" si="32"/>
        <v>28.79295829053051</v>
      </c>
      <c r="Z181">
        <f t="shared" si="33"/>
        <v>3.4730714013810875</v>
      </c>
    </row>
    <row r="182" spans="5:26" x14ac:dyDescent="0.3">
      <c r="E182" s="12">
        <f t="shared" si="34"/>
        <v>180</v>
      </c>
      <c r="F182" s="15">
        <f t="shared" si="25"/>
        <v>11.0756634324829</v>
      </c>
      <c r="G182" s="14">
        <f t="shared" si="26"/>
        <v>9.0288045144743432</v>
      </c>
      <c r="H182" s="16">
        <f t="shared" si="27"/>
        <v>27.689158581207245</v>
      </c>
      <c r="I182" s="14">
        <f t="shared" si="28"/>
        <v>22.572011286185859</v>
      </c>
      <c r="J182" s="16">
        <f t="shared" si="29"/>
        <v>12.689158581207245</v>
      </c>
      <c r="K182" s="14">
        <f t="shared" si="30"/>
        <v>7.5720112861858588</v>
      </c>
      <c r="V182">
        <f t="shared" si="31"/>
        <v>3.462479774177313</v>
      </c>
      <c r="W182">
        <f t="shared" si="24"/>
        <v>28.881035131464429</v>
      </c>
      <c r="X182" s="12">
        <f t="shared" si="35"/>
        <v>180</v>
      </c>
      <c r="Y182">
        <f t="shared" si="32"/>
        <v>28.881035131464429</v>
      </c>
      <c r="Z182">
        <f t="shared" si="33"/>
        <v>3.462479774177313</v>
      </c>
    </row>
    <row r="183" spans="5:26" x14ac:dyDescent="0.3">
      <c r="E183" s="12">
        <f t="shared" si="34"/>
        <v>181</v>
      </c>
      <c r="F183" s="15">
        <f t="shared" si="25"/>
        <v>11.113445948101642</v>
      </c>
      <c r="G183" s="14">
        <f t="shared" si="26"/>
        <v>8.9981091793658869</v>
      </c>
      <c r="H183" s="16">
        <f t="shared" si="27"/>
        <v>27.783614870254098</v>
      </c>
      <c r="I183" s="14">
        <f t="shared" si="28"/>
        <v>22.495272948414723</v>
      </c>
      <c r="J183" s="16">
        <f t="shared" si="29"/>
        <v>12.783614870254098</v>
      </c>
      <c r="K183" s="14">
        <f t="shared" si="30"/>
        <v>7.4952729484147227</v>
      </c>
      <c r="V183">
        <f t="shared" si="31"/>
        <v>3.451920447653213</v>
      </c>
      <c r="W183">
        <f t="shared" si="24"/>
        <v>28.969381396951071</v>
      </c>
      <c r="X183" s="12">
        <f t="shared" si="35"/>
        <v>181</v>
      </c>
      <c r="Y183">
        <f t="shared" si="32"/>
        <v>28.969381396951071</v>
      </c>
      <c r="Z183">
        <f t="shared" si="33"/>
        <v>3.451920447653213</v>
      </c>
    </row>
    <row r="184" spans="5:26" x14ac:dyDescent="0.3">
      <c r="E184" s="12">
        <f t="shared" si="34"/>
        <v>182</v>
      </c>
      <c r="F184" s="15">
        <f t="shared" si="25"/>
        <v>11.151357351573932</v>
      </c>
      <c r="G184" s="14">
        <f t="shared" si="26"/>
        <v>8.9675181995567321</v>
      </c>
      <c r="H184" s="16">
        <f t="shared" si="27"/>
        <v>27.878393378934827</v>
      </c>
      <c r="I184" s="14">
        <f t="shared" si="28"/>
        <v>22.418795498891832</v>
      </c>
      <c r="J184" s="16">
        <f t="shared" si="29"/>
        <v>12.878393378934827</v>
      </c>
      <c r="K184" s="14">
        <f t="shared" si="30"/>
        <v>7.4187954988918321</v>
      </c>
      <c r="V184">
        <f t="shared" si="31"/>
        <v>3.4413933233032528</v>
      </c>
      <c r="W184">
        <f t="shared" si="24"/>
        <v>29.057997911152476</v>
      </c>
      <c r="X184" s="12">
        <f t="shared" si="35"/>
        <v>182</v>
      </c>
      <c r="Y184">
        <f t="shared" si="32"/>
        <v>29.057997911152476</v>
      </c>
      <c r="Z184">
        <f t="shared" si="33"/>
        <v>3.4413933233032528</v>
      </c>
    </row>
    <row r="185" spans="5:26" x14ac:dyDescent="0.3">
      <c r="E185" s="12">
        <f t="shared" si="34"/>
        <v>183</v>
      </c>
      <c r="F185" s="15">
        <f t="shared" si="25"/>
        <v>11.189398082576133</v>
      </c>
      <c r="G185" s="14">
        <f t="shared" si="26"/>
        <v>8.9370312202689117</v>
      </c>
      <c r="H185" s="16">
        <f t="shared" si="27"/>
        <v>27.973495206440326</v>
      </c>
      <c r="I185" s="14">
        <f t="shared" si="28"/>
        <v>22.342578050672284</v>
      </c>
      <c r="J185" s="16">
        <f t="shared" si="29"/>
        <v>12.973495206440326</v>
      </c>
      <c r="K185" s="14">
        <f t="shared" si="30"/>
        <v>7.3425780506722838</v>
      </c>
      <c r="V185">
        <f t="shared" si="31"/>
        <v>3.4308983029223041</v>
      </c>
      <c r="W185">
        <f t="shared" si="24"/>
        <v>29.146885500751782</v>
      </c>
      <c r="X185" s="12">
        <f t="shared" si="35"/>
        <v>183</v>
      </c>
      <c r="Y185">
        <f t="shared" si="32"/>
        <v>29.146885500751782</v>
      </c>
      <c r="Z185">
        <f t="shared" si="33"/>
        <v>3.4308983029223041</v>
      </c>
    </row>
    <row r="186" spans="5:26" x14ac:dyDescent="0.3">
      <c r="E186" s="12">
        <f t="shared" si="34"/>
        <v>184</v>
      </c>
      <c r="F186" s="15">
        <f t="shared" si="25"/>
        <v>11.227568582284471</v>
      </c>
      <c r="G186" s="14">
        <f t="shared" si="26"/>
        <v>8.906647887930605</v>
      </c>
      <c r="H186" s="16">
        <f t="shared" si="27"/>
        <v>28.06892145571117</v>
      </c>
      <c r="I186" s="14">
        <f t="shared" si="28"/>
        <v>22.266619719826519</v>
      </c>
      <c r="J186" s="16">
        <f t="shared" si="29"/>
        <v>13.06892145571117</v>
      </c>
      <c r="K186" s="14">
        <f t="shared" si="30"/>
        <v>7.2666197198265188</v>
      </c>
      <c r="V186">
        <f t="shared" si="31"/>
        <v>3.420435288604728</v>
      </c>
      <c r="W186">
        <f t="shared" si="24"/>
        <v>29.236044994960931</v>
      </c>
      <c r="X186" s="12">
        <f t="shared" si="35"/>
        <v>184</v>
      </c>
      <c r="Y186">
        <f t="shared" si="32"/>
        <v>29.236044994960931</v>
      </c>
      <c r="Z186">
        <f t="shared" si="33"/>
        <v>3.420435288604728</v>
      </c>
    </row>
    <row r="187" spans="5:26" x14ac:dyDescent="0.3">
      <c r="E187" s="12">
        <f t="shared" si="34"/>
        <v>185</v>
      </c>
      <c r="F187" s="15">
        <f t="shared" si="25"/>
        <v>11.265869293380163</v>
      </c>
      <c r="G187" s="14">
        <f t="shared" si="26"/>
        <v>8.8763678501720324</v>
      </c>
      <c r="H187" s="16">
        <f t="shared" si="27"/>
        <v>28.164673233450404</v>
      </c>
      <c r="I187" s="14">
        <f t="shared" si="28"/>
        <v>22.190919625430084</v>
      </c>
      <c r="J187" s="16">
        <f t="shared" si="29"/>
        <v>13.164673233450404</v>
      </c>
      <c r="K187" s="14">
        <f t="shared" si="30"/>
        <v>7.1909196254300838</v>
      </c>
      <c r="V187">
        <f t="shared" si="31"/>
        <v>3.4100041827434628</v>
      </c>
      <c r="W187">
        <f t="shared" si="24"/>
        <v>29.325477225528399</v>
      </c>
      <c r="X187" s="12">
        <f t="shared" si="35"/>
        <v>185</v>
      </c>
      <c r="Y187">
        <f t="shared" si="32"/>
        <v>29.325477225528399</v>
      </c>
      <c r="Z187">
        <f t="shared" si="33"/>
        <v>3.4100041827434628</v>
      </c>
    </row>
    <row r="188" spans="5:26" x14ac:dyDescent="0.3">
      <c r="E188" s="12">
        <f t="shared" si="34"/>
        <v>186</v>
      </c>
      <c r="F188" s="15">
        <f t="shared" si="25"/>
        <v>11.304300660054546</v>
      </c>
      <c r="G188" s="14">
        <f t="shared" si="26"/>
        <v>8.8461907558213753</v>
      </c>
      <c r="H188" s="16">
        <f t="shared" si="27"/>
        <v>28.26075165013636</v>
      </c>
      <c r="I188" s="14">
        <f t="shared" si="28"/>
        <v>22.115476889553442</v>
      </c>
      <c r="J188" s="16">
        <f t="shared" si="29"/>
        <v>13.26075165013636</v>
      </c>
      <c r="K188" s="14">
        <f t="shared" si="30"/>
        <v>7.1154768895534417</v>
      </c>
      <c r="V188">
        <f t="shared" si="31"/>
        <v>3.399604888029117</v>
      </c>
      <c r="W188">
        <f t="shared" si="24"/>
        <v>29.415183026746938</v>
      </c>
      <c r="X188" s="12">
        <f t="shared" si="35"/>
        <v>186</v>
      </c>
      <c r="Y188">
        <f t="shared" si="32"/>
        <v>29.415183026746938</v>
      </c>
      <c r="Z188">
        <f t="shared" si="33"/>
        <v>3.399604888029117</v>
      </c>
    </row>
    <row r="189" spans="5:26" x14ac:dyDescent="0.3">
      <c r="E189" s="12">
        <f t="shared" si="34"/>
        <v>187</v>
      </c>
      <c r="F189" s="15">
        <f t="shared" si="25"/>
        <v>11.342863128014237</v>
      </c>
      <c r="G189" s="14">
        <f t="shared" si="26"/>
        <v>8.81611625490069</v>
      </c>
      <c r="H189" s="16">
        <f t="shared" si="27"/>
        <v>28.357157820035589</v>
      </c>
      <c r="I189" s="14">
        <f t="shared" si="28"/>
        <v>22.040290637251729</v>
      </c>
      <c r="J189" s="16">
        <f t="shared" si="29"/>
        <v>13.357157820035589</v>
      </c>
      <c r="K189" s="14">
        <f t="shared" si="30"/>
        <v>7.0402906372517293</v>
      </c>
      <c r="V189">
        <f t="shared" si="31"/>
        <v>3.3892373074490529</v>
      </c>
      <c r="W189">
        <f t="shared" si="24"/>
        <v>29.505163235461406</v>
      </c>
      <c r="X189" s="12">
        <f t="shared" si="35"/>
        <v>187</v>
      </c>
      <c r="Y189">
        <f t="shared" si="32"/>
        <v>29.505163235461406</v>
      </c>
      <c r="Z189">
        <f t="shared" si="33"/>
        <v>3.3892373074490529</v>
      </c>
    </row>
    <row r="190" spans="5:26" x14ac:dyDescent="0.3">
      <c r="E190" s="12">
        <f t="shared" si="34"/>
        <v>188</v>
      </c>
      <c r="F190" s="15">
        <f t="shared" si="25"/>
        <v>11.381557144486294</v>
      </c>
      <c r="G190" s="14">
        <f t="shared" si="26"/>
        <v>8.7861439986218599</v>
      </c>
      <c r="H190" s="16">
        <f t="shared" si="27"/>
        <v>28.453892861215728</v>
      </c>
      <c r="I190" s="14">
        <f t="shared" si="28"/>
        <v>21.965359996554653</v>
      </c>
      <c r="J190" s="16">
        <f t="shared" si="29"/>
        <v>13.453892861215728</v>
      </c>
      <c r="K190" s="14">
        <f t="shared" si="30"/>
        <v>6.9653599965546533</v>
      </c>
      <c r="V190">
        <f t="shared" si="31"/>
        <v>3.3789013442864904</v>
      </c>
      <c r="W190">
        <f t="shared" si="24"/>
        <v>29.595418691076528</v>
      </c>
      <c r="X190" s="12">
        <f t="shared" si="35"/>
        <v>188</v>
      </c>
      <c r="Y190">
        <f t="shared" si="32"/>
        <v>29.595418691076528</v>
      </c>
      <c r="Z190">
        <f t="shared" si="33"/>
        <v>3.3789013442864904</v>
      </c>
    </row>
    <row r="191" spans="5:26" x14ac:dyDescent="0.3">
      <c r="E191" s="12">
        <f t="shared" si="34"/>
        <v>189</v>
      </c>
      <c r="F191" s="15">
        <f t="shared" si="25"/>
        <v>11.420383158223398</v>
      </c>
      <c r="G191" s="14">
        <f t="shared" si="26"/>
        <v>8.7562736393825524</v>
      </c>
      <c r="H191" s="16">
        <f t="shared" si="27"/>
        <v>28.55095789555849</v>
      </c>
      <c r="I191" s="14">
        <f t="shared" si="28"/>
        <v>21.890684098456386</v>
      </c>
      <c r="J191" s="16">
        <f t="shared" si="29"/>
        <v>13.55095789555849</v>
      </c>
      <c r="K191" s="14">
        <f t="shared" si="30"/>
        <v>6.8906840984563864</v>
      </c>
      <c r="V191">
        <f t="shared" si="31"/>
        <v>3.3685969021195992</v>
      </c>
      <c r="W191">
        <f t="shared" si="24"/>
        <v>29.68595023556475</v>
      </c>
      <c r="X191" s="12">
        <f t="shared" si="35"/>
        <v>189</v>
      </c>
      <c r="Y191">
        <f t="shared" si="32"/>
        <v>29.68595023556475</v>
      </c>
      <c r="Z191">
        <f t="shared" si="33"/>
        <v>3.3685969021195992</v>
      </c>
    </row>
    <row r="192" spans="5:26" x14ac:dyDescent="0.3">
      <c r="E192" s="12">
        <f t="shared" si="34"/>
        <v>190</v>
      </c>
      <c r="F192" s="15">
        <f t="shared" si="25"/>
        <v>11.459341619509074</v>
      </c>
      <c r="G192" s="14">
        <f t="shared" si="26"/>
        <v>8.7265048307621775</v>
      </c>
      <c r="H192" s="16">
        <f t="shared" si="27"/>
        <v>28.648354048772681</v>
      </c>
      <c r="I192" s="14">
        <f t="shared" si="28"/>
        <v>21.816262076905446</v>
      </c>
      <c r="J192" s="16">
        <f t="shared" si="29"/>
        <v>13.648354048772681</v>
      </c>
      <c r="K192" s="14">
        <f t="shared" si="30"/>
        <v>6.8162620769054456</v>
      </c>
      <c r="V192">
        <f t="shared" si="31"/>
        <v>3.3583238848206025</v>
      </c>
      <c r="W192">
        <f t="shared" si="24"/>
        <v>29.776758713474081</v>
      </c>
      <c r="X192" s="12">
        <f t="shared" si="35"/>
        <v>190</v>
      </c>
      <c r="Y192">
        <f t="shared" si="32"/>
        <v>29.776758713474081</v>
      </c>
      <c r="Z192">
        <f t="shared" si="33"/>
        <v>3.3583238848206025</v>
      </c>
    </row>
    <row r="193" spans="5:26" x14ac:dyDescent="0.3">
      <c r="E193" s="12">
        <f t="shared" si="34"/>
        <v>191</v>
      </c>
      <c r="F193" s="15">
        <f t="shared" si="25"/>
        <v>11.498432980162899</v>
      </c>
      <c r="G193" s="14">
        <f t="shared" si="26"/>
        <v>8.6968372275178751</v>
      </c>
      <c r="H193" s="16">
        <f t="shared" si="27"/>
        <v>28.746082450407247</v>
      </c>
      <c r="I193" s="14">
        <f t="shared" si="28"/>
        <v>21.742093068794688</v>
      </c>
      <c r="J193" s="16">
        <f t="shared" si="29"/>
        <v>13.746082450407247</v>
      </c>
      <c r="K193" s="14">
        <f t="shared" si="30"/>
        <v>6.7420930687946878</v>
      </c>
      <c r="V193">
        <f t="shared" si="31"/>
        <v>3.348082196554877</v>
      </c>
      <c r="W193">
        <f t="shared" si="24"/>
        <v>29.867844971935995</v>
      </c>
      <c r="X193" s="12">
        <f t="shared" si="35"/>
        <v>191</v>
      </c>
      <c r="Y193">
        <f t="shared" si="32"/>
        <v>29.867844971935995</v>
      </c>
      <c r="Z193">
        <f t="shared" si="33"/>
        <v>3.348082196554877</v>
      </c>
    </row>
    <row r="194" spans="5:26" x14ac:dyDescent="0.3">
      <c r="E194" s="12">
        <f t="shared" si="34"/>
        <v>192</v>
      </c>
      <c r="F194" s="15">
        <f t="shared" si="25"/>
        <v>11.53765769354575</v>
      </c>
      <c r="G194" s="14">
        <f t="shared" si="26"/>
        <v>8.6672704855805112</v>
      </c>
      <c r="H194" s="16">
        <f t="shared" si="27"/>
        <v>28.844144233864366</v>
      </c>
      <c r="I194" s="14">
        <f t="shared" si="28"/>
        <v>21.668176213951288</v>
      </c>
      <c r="J194" s="16">
        <f t="shared" si="29"/>
        <v>13.844144233864366</v>
      </c>
      <c r="K194" s="14">
        <f t="shared" si="30"/>
        <v>6.6681762139512877</v>
      </c>
      <c r="V194">
        <f t="shared" si="31"/>
        <v>3.337871741780063</v>
      </c>
      <c r="W194">
        <f t="shared" ref="W194:W257" si="36">$G$2*($I$2/$G$2)^((X194)/($U$2))</f>
        <v>29.959209860673294</v>
      </c>
      <c r="X194" s="12">
        <f t="shared" si="35"/>
        <v>192</v>
      </c>
      <c r="Y194">
        <f t="shared" si="32"/>
        <v>29.959209860673294</v>
      </c>
      <c r="Z194">
        <f t="shared" si="33"/>
        <v>3.337871741780063</v>
      </c>
    </row>
    <row r="195" spans="5:26" x14ac:dyDescent="0.3">
      <c r="E195" s="12">
        <f t="shared" si="34"/>
        <v>193</v>
      </c>
      <c r="F195" s="15">
        <f t="shared" ref="F195:F258" si="37">$A$14*($A$11/$A$14)^((E195)/($D$2))</f>
        <v>11.577016214565049</v>
      </c>
      <c r="G195" s="14">
        <f t="shared" ref="G195:G258" si="38">$A$2*$B$2/F195</f>
        <v>8.6378042620506967</v>
      </c>
      <c r="H195" s="16">
        <f t="shared" ref="H195:H258" si="39">$A$20*($A$17/$A$20)^((E195)/($D$2))</f>
        <v>28.942540536412618</v>
      </c>
      <c r="I195" s="14">
        <f t="shared" ref="I195:I258" si="40">$C$2^2*$A$2*$B$2/H195</f>
        <v>21.594510655126744</v>
      </c>
      <c r="J195" s="16">
        <f t="shared" ref="J195:J258" si="41">H195+$A$8</f>
        <v>13.942540536412618</v>
      </c>
      <c r="K195" s="14">
        <f t="shared" ref="K195:K258" si="42">I195+$B$8</f>
        <v>6.5945106551267436</v>
      </c>
      <c r="V195">
        <f t="shared" ref="V195:V258" si="43">$A$2*$B$2/W195</f>
        <v>3.3276924252451683</v>
      </c>
      <c r="W195">
        <f t="shared" si="36"/>
        <v>30.050854232008081</v>
      </c>
      <c r="X195" s="12">
        <f t="shared" si="35"/>
        <v>193</v>
      </c>
      <c r="Y195">
        <f t="shared" ref="Y195:Y258" si="44">$F$302*($H$302/$F$302)^((X195)/($U$2))</f>
        <v>30.050854232008081</v>
      </c>
      <c r="Z195">
        <f t="shared" ref="Z195:Z258" si="45">$A$2*$B$2/Y195</f>
        <v>3.3276924252451683</v>
      </c>
    </row>
    <row r="196" spans="5:26" x14ac:dyDescent="0.3">
      <c r="E196" s="12">
        <f t="shared" ref="E196:E259" si="46">E195+1</f>
        <v>194</v>
      </c>
      <c r="F196" s="15">
        <f t="shared" si="37"/>
        <v>11.616508999680057</v>
      </c>
      <c r="G196" s="14">
        <f t="shared" si="38"/>
        <v>8.6084382151947896</v>
      </c>
      <c r="H196" s="16">
        <f t="shared" si="39"/>
        <v>29.04127249920014</v>
      </c>
      <c r="I196" s="14">
        <f t="shared" si="40"/>
        <v>21.521095537986977</v>
      </c>
      <c r="J196" s="16">
        <f t="shared" si="41"/>
        <v>14.04127249920014</v>
      </c>
      <c r="K196" s="14">
        <f t="shared" si="42"/>
        <v>6.5210955379869766</v>
      </c>
      <c r="V196">
        <f t="shared" si="43"/>
        <v>3.3175441519896847</v>
      </c>
      <c r="W196">
        <f t="shared" si="36"/>
        <v>30.142778940869672</v>
      </c>
      <c r="X196" s="12">
        <f t="shared" ref="X196:X259" si="47">X195+1</f>
        <v>194</v>
      </c>
      <c r="Y196">
        <f t="shared" si="44"/>
        <v>30.142778940869672</v>
      </c>
      <c r="Z196">
        <f t="shared" si="45"/>
        <v>3.3175441519896847</v>
      </c>
    </row>
    <row r="197" spans="5:26" x14ac:dyDescent="0.3">
      <c r="E197" s="12">
        <f t="shared" si="46"/>
        <v>195</v>
      </c>
      <c r="F197" s="15">
        <f t="shared" si="37"/>
        <v>11.656136506907156</v>
      </c>
      <c r="G197" s="14">
        <f t="shared" si="38"/>
        <v>8.5791720044409505</v>
      </c>
      <c r="H197" s="16">
        <f t="shared" si="39"/>
        <v>29.140341267267889</v>
      </c>
      <c r="I197" s="14">
        <f t="shared" si="40"/>
        <v>21.447930011102375</v>
      </c>
      <c r="J197" s="16">
        <f t="shared" si="41"/>
        <v>14.140341267267889</v>
      </c>
      <c r="K197" s="14">
        <f t="shared" si="42"/>
        <v>6.4479300111023754</v>
      </c>
      <c r="V197">
        <f t="shared" si="43"/>
        <v>3.3074268273426983</v>
      </c>
      <c r="W197">
        <f t="shared" si="36"/>
        <v>30.234984844802593</v>
      </c>
      <c r="X197" s="12">
        <f t="shared" si="47"/>
        <v>195</v>
      </c>
      <c r="Y197">
        <f t="shared" si="44"/>
        <v>30.234984844802593</v>
      </c>
      <c r="Z197">
        <f t="shared" si="45"/>
        <v>3.3074268273426983</v>
      </c>
    </row>
    <row r="198" spans="5:26" x14ac:dyDescent="0.3">
      <c r="E198" s="12">
        <f t="shared" si="46"/>
        <v>196</v>
      </c>
      <c r="F198" s="15">
        <f t="shared" si="37"/>
        <v>11.695899195825167</v>
      </c>
      <c r="G198" s="14">
        <f t="shared" si="38"/>
        <v>8.5500052903751804</v>
      </c>
      <c r="H198" s="16">
        <f t="shared" si="39"/>
        <v>29.239747989562911</v>
      </c>
      <c r="I198" s="14">
        <f t="shared" si="40"/>
        <v>21.375013225937955</v>
      </c>
      <c r="J198" s="16">
        <f t="shared" si="41"/>
        <v>14.239747989562911</v>
      </c>
      <c r="K198" s="14">
        <f t="shared" si="42"/>
        <v>6.3750132259379555</v>
      </c>
      <c r="V198">
        <f t="shared" si="43"/>
        <v>3.2973403569220077</v>
      </c>
      <c r="W198">
        <f t="shared" si="36"/>
        <v>30.327472803974572</v>
      </c>
      <c r="X198" s="12">
        <f t="shared" si="47"/>
        <v>196</v>
      </c>
      <c r="Y198">
        <f t="shared" si="44"/>
        <v>30.327472803974572</v>
      </c>
      <c r="Z198">
        <f t="shared" si="45"/>
        <v>3.2973403569220077</v>
      </c>
    </row>
    <row r="199" spans="5:26" x14ac:dyDescent="0.3">
      <c r="E199" s="12">
        <f t="shared" si="46"/>
        <v>197</v>
      </c>
      <c r="F199" s="15">
        <f t="shared" si="37"/>
        <v>11.735797527580669</v>
      </c>
      <c r="G199" s="14">
        <f t="shared" si="38"/>
        <v>8.5209377347373998</v>
      </c>
      <c r="H199" s="16">
        <f t="shared" si="39"/>
        <v>29.339493818951667</v>
      </c>
      <c r="I199" s="14">
        <f t="shared" si="40"/>
        <v>21.302344336843504</v>
      </c>
      <c r="J199" s="16">
        <f t="shared" si="41"/>
        <v>14.339493818951667</v>
      </c>
      <c r="K199" s="14">
        <f t="shared" si="42"/>
        <v>6.3023443368435039</v>
      </c>
      <c r="V199">
        <f t="shared" si="43"/>
        <v>3.2872846466332439</v>
      </c>
      <c r="W199">
        <f t="shared" si="36"/>
        <v>30.420243681184573</v>
      </c>
      <c r="X199" s="12">
        <f t="shared" si="47"/>
        <v>197</v>
      </c>
      <c r="Y199">
        <f t="shared" si="44"/>
        <v>30.420243681184573</v>
      </c>
      <c r="Z199">
        <f t="shared" si="45"/>
        <v>3.2872846466332439</v>
      </c>
    </row>
    <row r="200" spans="5:26" x14ac:dyDescent="0.3">
      <c r="E200" s="12">
        <f t="shared" si="46"/>
        <v>198</v>
      </c>
      <c r="F200" s="15">
        <f t="shared" si="37"/>
        <v>11.775831964893358</v>
      </c>
      <c r="G200" s="14">
        <f t="shared" si="38"/>
        <v>8.4919690004175088</v>
      </c>
      <c r="H200" s="16">
        <f t="shared" si="39"/>
        <v>29.439579912233391</v>
      </c>
      <c r="I200" s="14">
        <f t="shared" si="40"/>
        <v>21.229922501043774</v>
      </c>
      <c r="J200" s="16">
        <f t="shared" si="41"/>
        <v>14.439579912233391</v>
      </c>
      <c r="K200" s="14">
        <f t="shared" si="42"/>
        <v>6.2299225010437738</v>
      </c>
      <c r="V200">
        <f t="shared" si="43"/>
        <v>3.277259602668992</v>
      </c>
      <c r="W200">
        <f t="shared" si="36"/>
        <v>30.513298341870826</v>
      </c>
      <c r="X200" s="12">
        <f t="shared" si="47"/>
        <v>198</v>
      </c>
      <c r="Y200">
        <f t="shared" si="44"/>
        <v>30.513298341870826</v>
      </c>
      <c r="Z200">
        <f t="shared" si="45"/>
        <v>3.277259602668992</v>
      </c>
    </row>
    <row r="201" spans="5:26" x14ac:dyDescent="0.3">
      <c r="E201" s="12">
        <f t="shared" si="46"/>
        <v>199</v>
      </c>
      <c r="F201" s="15">
        <f t="shared" si="37"/>
        <v>11.816002972061414</v>
      </c>
      <c r="G201" s="14">
        <f t="shared" si="38"/>
        <v>8.4630987514514864</v>
      </c>
      <c r="H201" s="16">
        <f t="shared" si="39"/>
        <v>29.54000743015353</v>
      </c>
      <c r="I201" s="14">
        <f t="shared" si="40"/>
        <v>21.157746878628718</v>
      </c>
      <c r="J201" s="16">
        <f t="shared" si="41"/>
        <v>14.54000743015353</v>
      </c>
      <c r="K201" s="14">
        <f t="shared" si="42"/>
        <v>6.1577468786287177</v>
      </c>
      <c r="V201">
        <f t="shared" si="43"/>
        <v>3.2672651315079166</v>
      </c>
      <c r="W201">
        <f t="shared" si="36"/>
        <v>30.606637654118916</v>
      </c>
      <c r="X201" s="12">
        <f t="shared" si="47"/>
        <v>199</v>
      </c>
      <c r="Y201">
        <f t="shared" si="44"/>
        <v>30.606637654118916</v>
      </c>
      <c r="Z201">
        <f t="shared" si="45"/>
        <v>3.2672651315079166</v>
      </c>
    </row>
    <row r="202" spans="5:26" x14ac:dyDescent="0.3">
      <c r="E202" s="12">
        <f t="shared" si="46"/>
        <v>200</v>
      </c>
      <c r="F202" s="15">
        <f t="shared" si="37"/>
        <v>11.856311014966877</v>
      </c>
      <c r="G202" s="14">
        <f t="shared" si="38"/>
        <v>8.4343266530174912</v>
      </c>
      <c r="H202" s="16">
        <f t="shared" si="39"/>
        <v>29.640777537417186</v>
      </c>
      <c r="I202" s="14">
        <f t="shared" si="40"/>
        <v>21.085816632543732</v>
      </c>
      <c r="J202" s="16">
        <f t="shared" si="41"/>
        <v>14.640777537417186</v>
      </c>
      <c r="K202" s="14">
        <f t="shared" si="42"/>
        <v>6.0858166325437324</v>
      </c>
      <c r="V202">
        <f t="shared" si="43"/>
        <v>3.257301139913888</v>
      </c>
      <c r="W202">
        <f t="shared" si="36"/>
        <v>30.700262488669889</v>
      </c>
      <c r="X202" s="12">
        <f t="shared" si="47"/>
        <v>200</v>
      </c>
      <c r="Y202">
        <f t="shared" si="44"/>
        <v>30.700262488669889</v>
      </c>
      <c r="Z202">
        <f t="shared" si="45"/>
        <v>3.257301139913888</v>
      </c>
    </row>
    <row r="203" spans="5:26" x14ac:dyDescent="0.3">
      <c r="E203" s="12">
        <f t="shared" si="46"/>
        <v>201</v>
      </c>
      <c r="F203" s="15">
        <f t="shared" si="37"/>
        <v>11.896756561081057</v>
      </c>
      <c r="G203" s="14">
        <f t="shared" si="38"/>
        <v>8.4056523714319837</v>
      </c>
      <c r="H203" s="16">
        <f t="shared" si="39"/>
        <v>29.741891402702642</v>
      </c>
      <c r="I203" s="14">
        <f t="shared" si="40"/>
        <v>21.014130928579959</v>
      </c>
      <c r="J203" s="16">
        <f t="shared" si="41"/>
        <v>14.741891402702642</v>
      </c>
      <c r="K203" s="14">
        <f t="shared" si="42"/>
        <v>6.0141309285799593</v>
      </c>
      <c r="V203">
        <f t="shared" si="43"/>
        <v>3.2473675349351137</v>
      </c>
      <c r="W203">
        <f t="shared" si="36"/>
        <v>30.794173718928345</v>
      </c>
      <c r="X203" s="12">
        <f t="shared" si="47"/>
        <v>201</v>
      </c>
      <c r="Y203">
        <f t="shared" si="44"/>
        <v>30.794173718928345</v>
      </c>
      <c r="Z203">
        <f t="shared" si="45"/>
        <v>3.2473675349351137</v>
      </c>
    </row>
    <row r="204" spans="5:26" x14ac:dyDescent="0.3">
      <c r="E204" s="12">
        <f t="shared" si="46"/>
        <v>202</v>
      </c>
      <c r="F204" s="15">
        <f t="shared" si="37"/>
        <v>11.937340079469953</v>
      </c>
      <c r="G204" s="14">
        <f t="shared" si="38"/>
        <v>8.3770755741458487</v>
      </c>
      <c r="H204" s="16">
        <f t="shared" si="39"/>
        <v>29.84335019867488</v>
      </c>
      <c r="I204" s="14">
        <f t="shared" si="40"/>
        <v>20.942688935364622</v>
      </c>
      <c r="J204" s="16">
        <f t="shared" si="41"/>
        <v>14.84335019867488</v>
      </c>
      <c r="K204" s="14">
        <f t="shared" si="42"/>
        <v>5.9426889353646217</v>
      </c>
      <c r="V204">
        <f t="shared" si="43"/>
        <v>3.237464223903272</v>
      </c>
      <c r="W204">
        <f t="shared" si="36"/>
        <v>30.888372220970609</v>
      </c>
      <c r="X204" s="12">
        <f t="shared" si="47"/>
        <v>202</v>
      </c>
      <c r="Y204">
        <f t="shared" si="44"/>
        <v>30.888372220970609</v>
      </c>
      <c r="Z204">
        <f t="shared" si="45"/>
        <v>3.237464223903272</v>
      </c>
    </row>
    <row r="205" spans="5:26" x14ac:dyDescent="0.3">
      <c r="E205" s="12">
        <f t="shared" si="46"/>
        <v>203</v>
      </c>
      <c r="F205" s="15">
        <f t="shared" si="37"/>
        <v>11.978062040799692</v>
      </c>
      <c r="G205" s="14">
        <f t="shared" si="38"/>
        <v>8.3485959297405419</v>
      </c>
      <c r="H205" s="16">
        <f t="shared" si="39"/>
        <v>29.945155101999227</v>
      </c>
      <c r="I205" s="14">
        <f t="shared" si="40"/>
        <v>20.871489824351357</v>
      </c>
      <c r="J205" s="16">
        <f t="shared" si="41"/>
        <v>14.945155101999227</v>
      </c>
      <c r="K205" s="14">
        <f t="shared" si="42"/>
        <v>5.8714898243513574</v>
      </c>
      <c r="V205">
        <f t="shared" si="43"/>
        <v>3.227591114432645</v>
      </c>
      <c r="W205">
        <f t="shared" si="36"/>
        <v>30.98285887355291</v>
      </c>
      <c r="X205" s="12">
        <f t="shared" si="47"/>
        <v>203</v>
      </c>
      <c r="Y205">
        <f t="shared" si="44"/>
        <v>30.98285887355291</v>
      </c>
      <c r="Z205">
        <f t="shared" si="45"/>
        <v>3.227591114432645</v>
      </c>
    </row>
    <row r="206" spans="5:26" x14ac:dyDescent="0.3">
      <c r="E206" s="12">
        <f t="shared" si="46"/>
        <v>204</v>
      </c>
      <c r="F206" s="15">
        <f t="shared" si="37"/>
        <v>12.018922917341992</v>
      </c>
      <c r="G206" s="14">
        <f t="shared" si="38"/>
        <v>8.3202131079242481</v>
      </c>
      <c r="H206" s="16">
        <f t="shared" si="39"/>
        <v>30.047307293354976</v>
      </c>
      <c r="I206" s="14">
        <f t="shared" si="40"/>
        <v>20.800532769810626</v>
      </c>
      <c r="J206" s="16">
        <f t="shared" si="41"/>
        <v>15.047307293354976</v>
      </c>
      <c r="K206" s="14">
        <f t="shared" si="42"/>
        <v>5.8005327698106264</v>
      </c>
      <c r="V206">
        <f t="shared" si="43"/>
        <v>3.2177481144192583</v>
      </c>
      <c r="W206">
        <f t="shared" si="36"/>
        <v>31.077634558119563</v>
      </c>
      <c r="X206" s="12">
        <f t="shared" si="47"/>
        <v>204</v>
      </c>
      <c r="Y206">
        <f t="shared" si="44"/>
        <v>31.077634558119563</v>
      </c>
      <c r="Z206">
        <f t="shared" si="45"/>
        <v>3.2177481144192583</v>
      </c>
    </row>
    <row r="207" spans="5:26" x14ac:dyDescent="0.3">
      <c r="E207" s="12">
        <f t="shared" si="46"/>
        <v>205</v>
      </c>
      <c r="F207" s="15">
        <f t="shared" si="37"/>
        <v>12.059923182979635</v>
      </c>
      <c r="G207" s="14">
        <f t="shared" si="38"/>
        <v>8.2919267795280511</v>
      </c>
      <c r="H207" s="16">
        <f t="shared" si="39"/>
        <v>30.149807957449081</v>
      </c>
      <c r="I207" s="14">
        <f t="shared" si="40"/>
        <v>20.72981694882013</v>
      </c>
      <c r="J207" s="16">
        <f t="shared" si="41"/>
        <v>15.149807957449081</v>
      </c>
      <c r="K207" s="14">
        <f t="shared" si="42"/>
        <v>5.7298169488201296</v>
      </c>
      <c r="V207">
        <f t="shared" si="43"/>
        <v>3.2079351320400238</v>
      </c>
      <c r="W207">
        <f t="shared" si="36"/>
        <v>31.172700158811175</v>
      </c>
      <c r="X207" s="12">
        <f t="shared" si="47"/>
        <v>205</v>
      </c>
      <c r="Y207">
        <f t="shared" si="44"/>
        <v>31.172700158811175</v>
      </c>
      <c r="Z207">
        <f t="shared" si="45"/>
        <v>3.2079351320400238</v>
      </c>
    </row>
    <row r="208" spans="5:26" x14ac:dyDescent="0.3">
      <c r="E208" s="12">
        <f t="shared" si="46"/>
        <v>206</v>
      </c>
      <c r="F208" s="15">
        <f t="shared" si="37"/>
        <v>12.101063313211956</v>
      </c>
      <c r="G208" s="14">
        <f t="shared" si="38"/>
        <v>8.2637366165021113</v>
      </c>
      <c r="H208" s="16">
        <f t="shared" si="39"/>
        <v>30.252658283029891</v>
      </c>
      <c r="I208" s="14">
        <f t="shared" si="40"/>
        <v>20.659341541255277</v>
      </c>
      <c r="J208" s="16">
        <f t="shared" si="41"/>
        <v>15.252658283029891</v>
      </c>
      <c r="K208" s="14">
        <f t="shared" si="42"/>
        <v>5.6593415412552766</v>
      </c>
      <c r="V208">
        <f t="shared" si="43"/>
        <v>3.1981520757518789</v>
      </c>
      <c r="W208">
        <f t="shared" si="36"/>
        <v>31.268056562472943</v>
      </c>
      <c r="X208" s="12">
        <f t="shared" si="47"/>
        <v>206</v>
      </c>
      <c r="Y208">
        <f t="shared" si="44"/>
        <v>31.268056562472943</v>
      </c>
      <c r="Z208">
        <f t="shared" si="45"/>
        <v>3.1981520757518789</v>
      </c>
    </row>
    <row r="209" spans="5:26" x14ac:dyDescent="0.3">
      <c r="E209" s="12">
        <f t="shared" si="46"/>
        <v>207</v>
      </c>
      <c r="F209" s="15">
        <f t="shared" si="37"/>
        <v>12.14234378516038</v>
      </c>
      <c r="G209" s="14">
        <f t="shared" si="38"/>
        <v>8.2356422919118639</v>
      </c>
      <c r="H209" s="16">
        <f t="shared" si="39"/>
        <v>30.355859462900948</v>
      </c>
      <c r="I209" s="14">
        <f t="shared" si="40"/>
        <v>20.589105729779661</v>
      </c>
      <c r="J209" s="16">
        <f t="shared" si="41"/>
        <v>15.355859462900948</v>
      </c>
      <c r="K209" s="14">
        <f t="shared" si="42"/>
        <v>5.5891057297796607</v>
      </c>
      <c r="V209">
        <f t="shared" si="43"/>
        <v>3.1883988542909343</v>
      </c>
      <c r="W209">
        <f t="shared" si="36"/>
        <v>31.36370465866289</v>
      </c>
      <c r="X209" s="12">
        <f t="shared" si="47"/>
        <v>207</v>
      </c>
      <c r="Y209">
        <f t="shared" si="44"/>
        <v>31.36370465866289</v>
      </c>
      <c r="Z209">
        <f t="shared" si="45"/>
        <v>3.1883988542909343</v>
      </c>
    </row>
    <row r="210" spans="5:26" x14ac:dyDescent="0.3">
      <c r="E210" s="12">
        <f t="shared" si="46"/>
        <v>208</v>
      </c>
      <c r="F210" s="15">
        <f t="shared" si="37"/>
        <v>12.183765077573931</v>
      </c>
      <c r="G210" s="14">
        <f t="shared" si="38"/>
        <v>8.2076434799342266</v>
      </c>
      <c r="H210" s="16">
        <f t="shared" si="39"/>
        <v>30.459412693934823</v>
      </c>
      <c r="I210" s="14">
        <f t="shared" si="40"/>
        <v>20.51910869983557</v>
      </c>
      <c r="J210" s="16">
        <f t="shared" si="41"/>
        <v>15.459412693934823</v>
      </c>
      <c r="K210" s="14">
        <f t="shared" si="42"/>
        <v>5.5191086998355701</v>
      </c>
      <c r="V210">
        <f t="shared" si="43"/>
        <v>3.1786753766716251</v>
      </c>
      <c r="W210">
        <f t="shared" si="36"/>
        <v>31.45964533966016</v>
      </c>
      <c r="X210" s="12">
        <f t="shared" si="47"/>
        <v>208</v>
      </c>
      <c r="Y210">
        <f t="shared" si="44"/>
        <v>31.45964533966016</v>
      </c>
      <c r="Z210">
        <f t="shared" si="45"/>
        <v>3.1786753766716251</v>
      </c>
    </row>
    <row r="211" spans="5:26" x14ac:dyDescent="0.3">
      <c r="E211" s="12">
        <f t="shared" si="46"/>
        <v>209</v>
      </c>
      <c r="F211" s="15">
        <f t="shared" si="37"/>
        <v>12.225327670834794</v>
      </c>
      <c r="G211" s="14">
        <f t="shared" si="38"/>
        <v>8.1797398558538266</v>
      </c>
      <c r="H211" s="16">
        <f t="shared" si="39"/>
        <v>30.563319177086985</v>
      </c>
      <c r="I211" s="14">
        <f t="shared" si="40"/>
        <v>20.449349639634569</v>
      </c>
      <c r="J211" s="16">
        <f t="shared" si="41"/>
        <v>15.563319177086985</v>
      </c>
      <c r="K211" s="14">
        <f t="shared" si="42"/>
        <v>5.4493496396345691</v>
      </c>
      <c r="V211">
        <f t="shared" si="43"/>
        <v>3.1689815521858593</v>
      </c>
      <c r="W211">
        <f t="shared" si="36"/>
        <v>31.55587950047336</v>
      </c>
      <c r="X211" s="12">
        <f t="shared" si="47"/>
        <v>209</v>
      </c>
      <c r="Y211">
        <f t="shared" si="44"/>
        <v>31.55587950047336</v>
      </c>
      <c r="Z211">
        <f t="shared" si="45"/>
        <v>3.1689815521858593</v>
      </c>
    </row>
    <row r="212" spans="5:26" x14ac:dyDescent="0.3">
      <c r="E212" s="12">
        <f t="shared" si="46"/>
        <v>210</v>
      </c>
      <c r="F212" s="15">
        <f t="shared" si="37"/>
        <v>12.267032046963889</v>
      </c>
      <c r="G212" s="14">
        <f t="shared" si="38"/>
        <v>8.1519310960592275</v>
      </c>
      <c r="H212" s="16">
        <f t="shared" si="39"/>
        <v>30.667580117409717</v>
      </c>
      <c r="I212" s="14">
        <f t="shared" si="40"/>
        <v>20.379827740148073</v>
      </c>
      <c r="J212" s="16">
        <f t="shared" si="41"/>
        <v>15.667580117409717</v>
      </c>
      <c r="K212" s="14">
        <f t="shared" si="42"/>
        <v>5.3798277401480732</v>
      </c>
      <c r="V212">
        <f t="shared" si="43"/>
        <v>3.15931729040217</v>
      </c>
      <c r="W212">
        <f t="shared" si="36"/>
        <v>31.652408038848911</v>
      </c>
      <c r="X212" s="12">
        <f t="shared" si="47"/>
        <v>210</v>
      </c>
      <c r="Y212">
        <f t="shared" si="44"/>
        <v>31.652408038848911</v>
      </c>
      <c r="Z212">
        <f t="shared" si="45"/>
        <v>3.15931729040217</v>
      </c>
    </row>
    <row r="213" spans="5:26" x14ac:dyDescent="0.3">
      <c r="E213" s="12">
        <f t="shared" si="46"/>
        <v>211</v>
      </c>
      <c r="F213" s="15">
        <f t="shared" si="37"/>
        <v>12.308878689626457</v>
      </c>
      <c r="G213" s="14">
        <f t="shared" si="38"/>
        <v>8.1242168780391761</v>
      </c>
      <c r="H213" s="16">
        <f t="shared" si="39"/>
        <v>30.772196724066145</v>
      </c>
      <c r="I213" s="14">
        <f t="shared" si="40"/>
        <v>20.310542195097938</v>
      </c>
      <c r="J213" s="16">
        <f t="shared" si="41"/>
        <v>15.772196724066145</v>
      </c>
      <c r="K213" s="14">
        <f t="shared" si="42"/>
        <v>5.3105421950979377</v>
      </c>
      <c r="V213">
        <f t="shared" si="43"/>
        <v>3.1496825011648761</v>
      </c>
      <c r="W213">
        <f t="shared" si="36"/>
        <v>31.749231855279405</v>
      </c>
      <c r="X213" s="12">
        <f t="shared" si="47"/>
        <v>211</v>
      </c>
      <c r="Y213">
        <f t="shared" si="44"/>
        <v>31.749231855279405</v>
      </c>
      <c r="Z213">
        <f t="shared" si="45"/>
        <v>3.1496825011648761</v>
      </c>
    </row>
    <row r="214" spans="5:26" x14ac:dyDescent="0.3">
      <c r="E214" s="12">
        <f t="shared" si="46"/>
        <v>212</v>
      </c>
      <c r="F214" s="15">
        <f t="shared" si="37"/>
        <v>12.350868084137677</v>
      </c>
      <c r="G214" s="14">
        <f t="shared" si="38"/>
        <v>8.0965968803788648</v>
      </c>
      <c r="H214" s="16">
        <f t="shared" si="39"/>
        <v>30.877170210344183</v>
      </c>
      <c r="I214" s="14">
        <f t="shared" si="40"/>
        <v>20.241492200947167</v>
      </c>
      <c r="J214" s="16">
        <f t="shared" si="41"/>
        <v>15.877170210344183</v>
      </c>
      <c r="K214" s="14">
        <f t="shared" si="42"/>
        <v>5.2414922009471674</v>
      </c>
      <c r="V214">
        <f t="shared" si="43"/>
        <v>3.1400770945932392</v>
      </c>
      <c r="W214">
        <f t="shared" si="36"/>
        <v>31.846351853012017</v>
      </c>
      <c r="X214" s="12">
        <f t="shared" si="47"/>
        <v>212</v>
      </c>
      <c r="Y214">
        <f t="shared" si="44"/>
        <v>31.846351853012017</v>
      </c>
      <c r="Z214">
        <f t="shared" si="45"/>
        <v>3.1400770945932392</v>
      </c>
    </row>
    <row r="215" spans="5:26" x14ac:dyDescent="0.3">
      <c r="E215" s="12">
        <f t="shared" si="46"/>
        <v>213</v>
      </c>
      <c r="F215" s="15">
        <f t="shared" si="37"/>
        <v>12.393000717468276</v>
      </c>
      <c r="G215" s="14">
        <f t="shared" si="38"/>
        <v>8.0690707827562083</v>
      </c>
      <c r="H215" s="16">
        <f t="shared" si="39"/>
        <v>30.982501793670686</v>
      </c>
      <c r="I215" s="14">
        <f t="shared" si="40"/>
        <v>20.172676956890523</v>
      </c>
      <c r="J215" s="16">
        <f t="shared" si="41"/>
        <v>15.982501793670686</v>
      </c>
      <c r="K215" s="14">
        <f t="shared" si="42"/>
        <v>5.1726769568905233</v>
      </c>
      <c r="V215">
        <f t="shared" si="43"/>
        <v>3.1305009810806244</v>
      </c>
      <c r="W215">
        <f t="shared" si="36"/>
        <v>31.943768938056934</v>
      </c>
      <c r="X215" s="12">
        <f t="shared" si="47"/>
        <v>213</v>
      </c>
      <c r="Y215">
        <f t="shared" si="44"/>
        <v>31.943768938056934</v>
      </c>
      <c r="Z215">
        <f t="shared" si="45"/>
        <v>3.1305009810806244</v>
      </c>
    </row>
    <row r="216" spans="5:26" x14ac:dyDescent="0.3">
      <c r="E216" s="12">
        <f t="shared" si="46"/>
        <v>214</v>
      </c>
      <c r="F216" s="15">
        <f t="shared" si="37"/>
        <v>12.435277078250198</v>
      </c>
      <c r="G216" s="14">
        <f t="shared" si="38"/>
        <v>8.041638265938122</v>
      </c>
      <c r="H216" s="16">
        <f t="shared" si="39"/>
        <v>31.088192695625494</v>
      </c>
      <c r="I216" s="14">
        <f t="shared" si="40"/>
        <v>20.104095664845307</v>
      </c>
      <c r="J216" s="16">
        <f t="shared" si="41"/>
        <v>16.088192695625494</v>
      </c>
      <c r="K216" s="14">
        <f t="shared" si="42"/>
        <v>5.1040956648453069</v>
      </c>
      <c r="V216">
        <f t="shared" si="43"/>
        <v>3.1209540712936645</v>
      </c>
      <c r="W216">
        <f t="shared" si="36"/>
        <v>32.041484019195792</v>
      </c>
      <c r="X216" s="12">
        <f t="shared" si="47"/>
        <v>214</v>
      </c>
      <c r="Y216">
        <f t="shared" si="44"/>
        <v>32.041484019195792</v>
      </c>
      <c r="Z216">
        <f t="shared" si="45"/>
        <v>3.1209540712936645</v>
      </c>
    </row>
    <row r="217" spans="5:26" x14ac:dyDescent="0.3">
      <c r="E217" s="12">
        <f t="shared" si="46"/>
        <v>215</v>
      </c>
      <c r="F217" s="15">
        <f t="shared" si="37"/>
        <v>12.477697656782262</v>
      </c>
      <c r="G217" s="14">
        <f t="shared" si="38"/>
        <v>8.0142990117768189</v>
      </c>
      <c r="H217" s="16">
        <f t="shared" si="39"/>
        <v>31.194244141955654</v>
      </c>
      <c r="I217" s="14">
        <f t="shared" si="40"/>
        <v>20.035747529442045</v>
      </c>
      <c r="J217" s="16">
        <f t="shared" si="41"/>
        <v>16.194244141955654</v>
      </c>
      <c r="K217" s="14">
        <f t="shared" si="42"/>
        <v>5.0357475294420446</v>
      </c>
      <c r="V217">
        <f t="shared" si="43"/>
        <v>3.1114362761714278</v>
      </c>
      <c r="W217">
        <f t="shared" si="36"/>
        <v>32.139498007990184</v>
      </c>
      <c r="X217" s="12">
        <f t="shared" si="47"/>
        <v>215</v>
      </c>
      <c r="Y217">
        <f t="shared" si="44"/>
        <v>32.139498007990184</v>
      </c>
      <c r="Z217">
        <f t="shared" si="45"/>
        <v>3.1114362761714278</v>
      </c>
    </row>
    <row r="218" spans="5:26" x14ac:dyDescent="0.3">
      <c r="E218" s="12">
        <f t="shared" si="46"/>
        <v>216</v>
      </c>
      <c r="F218" s="15">
        <f t="shared" si="37"/>
        <v>12.520262945035846</v>
      </c>
      <c r="G218" s="14">
        <f t="shared" si="38"/>
        <v>7.987052703206122</v>
      </c>
      <c r="H218" s="16">
        <f t="shared" si="39"/>
        <v>31.300657362589604</v>
      </c>
      <c r="I218" s="14">
        <f t="shared" si="40"/>
        <v>19.967631758015312</v>
      </c>
      <c r="J218" s="16">
        <f t="shared" si="41"/>
        <v>16.300657362589604</v>
      </c>
      <c r="K218" s="14">
        <f t="shared" si="42"/>
        <v>4.9676317580153118</v>
      </c>
      <c r="V218">
        <f t="shared" si="43"/>
        <v>3.1019475069245868</v>
      </c>
      <c r="W218">
        <f t="shared" si="36"/>
        <v>32.237811818790121</v>
      </c>
      <c r="X218" s="12">
        <f t="shared" si="47"/>
        <v>216</v>
      </c>
      <c r="Y218">
        <f t="shared" si="44"/>
        <v>32.237811818790121</v>
      </c>
      <c r="Z218">
        <f t="shared" si="45"/>
        <v>3.1019475069245868</v>
      </c>
    </row>
    <row r="219" spans="5:26" x14ac:dyDescent="0.3">
      <c r="E219" s="12">
        <f t="shared" si="46"/>
        <v>217</v>
      </c>
      <c r="F219" s="15">
        <f t="shared" si="37"/>
        <v>12.56297343666059</v>
      </c>
      <c r="G219" s="14">
        <f t="shared" si="38"/>
        <v>7.9598990242377976</v>
      </c>
      <c r="H219" s="16">
        <f t="shared" si="39"/>
        <v>31.407433591651468</v>
      </c>
      <c r="I219" s="14">
        <f t="shared" si="40"/>
        <v>19.899747560594498</v>
      </c>
      <c r="J219" s="16">
        <f t="shared" si="41"/>
        <v>16.407433591651468</v>
      </c>
      <c r="K219" s="14">
        <f t="shared" si="42"/>
        <v>4.8997475605944985</v>
      </c>
      <c r="V219">
        <f t="shared" si="43"/>
        <v>3.0924876750345898</v>
      </c>
      <c r="W219">
        <f t="shared" si="36"/>
        <v>32.3364263687426</v>
      </c>
      <c r="X219" s="12">
        <f t="shared" si="47"/>
        <v>217</v>
      </c>
      <c r="Y219">
        <f t="shared" si="44"/>
        <v>32.3364263687426</v>
      </c>
      <c r="Z219">
        <f t="shared" si="45"/>
        <v>3.0924876750345898</v>
      </c>
    </row>
    <row r="220" spans="5:26" x14ac:dyDescent="0.3">
      <c r="E220" s="12">
        <f t="shared" si="46"/>
        <v>218</v>
      </c>
      <c r="F220" s="15">
        <f t="shared" si="37"/>
        <v>12.605829626990133</v>
      </c>
      <c r="G220" s="14">
        <f t="shared" si="38"/>
        <v>7.9328376599578707</v>
      </c>
      <c r="H220" s="16">
        <f t="shared" si="39"/>
        <v>31.514574067475323</v>
      </c>
      <c r="I220" s="14">
        <f t="shared" si="40"/>
        <v>19.832094149894683</v>
      </c>
      <c r="J220" s="16">
        <f t="shared" si="41"/>
        <v>16.514574067475323</v>
      </c>
      <c r="K220" s="14">
        <f t="shared" si="42"/>
        <v>4.832094149894683</v>
      </c>
      <c r="V220">
        <f t="shared" si="43"/>
        <v>3.0830566922528333</v>
      </c>
      <c r="W220">
        <f t="shared" si="36"/>
        <v>32.435342577800142</v>
      </c>
      <c r="X220" s="12">
        <f t="shared" si="47"/>
        <v>218</v>
      </c>
      <c r="Y220">
        <f t="shared" si="44"/>
        <v>32.435342577800142</v>
      </c>
      <c r="Z220">
        <f t="shared" si="45"/>
        <v>3.0830566922528333</v>
      </c>
    </row>
    <row r="221" spans="5:26" x14ac:dyDescent="0.3">
      <c r="E221" s="12">
        <f t="shared" si="46"/>
        <v>219</v>
      </c>
      <c r="F221" s="15">
        <f t="shared" si="37"/>
        <v>12.648832013047844</v>
      </c>
      <c r="G221" s="14">
        <f t="shared" si="38"/>
        <v>7.9058682965229883</v>
      </c>
      <c r="H221" s="16">
        <f t="shared" si="39"/>
        <v>31.622080032619607</v>
      </c>
      <c r="I221" s="14">
        <f t="shared" si="40"/>
        <v>19.764670741307473</v>
      </c>
      <c r="J221" s="16">
        <f t="shared" si="41"/>
        <v>16.622080032619607</v>
      </c>
      <c r="K221" s="14">
        <f t="shared" si="42"/>
        <v>4.7646707413074729</v>
      </c>
      <c r="V221">
        <f t="shared" si="43"/>
        <v>3.0736544705998443</v>
      </c>
      <c r="W221">
        <f t="shared" si="36"/>
        <v>32.534561368729364</v>
      </c>
      <c r="X221" s="12">
        <f t="shared" si="47"/>
        <v>219</v>
      </c>
      <c r="Y221">
        <f t="shared" si="44"/>
        <v>32.534561368729364</v>
      </c>
      <c r="Z221">
        <f t="shared" si="45"/>
        <v>3.0736544705998443</v>
      </c>
    </row>
    <row r="222" spans="5:26" x14ac:dyDescent="0.3">
      <c r="E222" s="12">
        <f t="shared" si="46"/>
        <v>220</v>
      </c>
      <c r="F222" s="15">
        <f t="shared" si="37"/>
        <v>12.691981093552602</v>
      </c>
      <c r="G222" s="14">
        <f t="shared" si="38"/>
        <v>7.8789906211567704</v>
      </c>
      <c r="H222" s="16">
        <f t="shared" si="39"/>
        <v>31.729952733881497</v>
      </c>
      <c r="I222" s="14">
        <f t="shared" si="40"/>
        <v>19.697476552891931</v>
      </c>
      <c r="J222" s="16">
        <f t="shared" si="41"/>
        <v>16.729952733881497</v>
      </c>
      <c r="K222" s="14">
        <f t="shared" si="42"/>
        <v>4.6974765528919313</v>
      </c>
      <c r="V222">
        <f t="shared" si="43"/>
        <v>3.064280922364452</v>
      </c>
      <c r="W222">
        <f t="shared" si="36"/>
        <v>32.634083667119619</v>
      </c>
      <c r="X222" s="12">
        <f t="shared" si="47"/>
        <v>220</v>
      </c>
      <c r="Y222">
        <f t="shared" si="44"/>
        <v>32.634083667119619</v>
      </c>
      <c r="Z222">
        <f t="shared" si="45"/>
        <v>3.064280922364452</v>
      </c>
    </row>
    <row r="223" spans="5:26" x14ac:dyDescent="0.3">
      <c r="E223" s="12">
        <f t="shared" si="46"/>
        <v>221</v>
      </c>
      <c r="F223" s="15">
        <f t="shared" si="37"/>
        <v>12.735277368924562</v>
      </c>
      <c r="G223" s="14">
        <f t="shared" si="38"/>
        <v>7.8522043221461892</v>
      </c>
      <c r="H223" s="16">
        <f t="shared" si="39"/>
        <v>31.838193422311399</v>
      </c>
      <c r="I223" s="14">
        <f t="shared" si="40"/>
        <v>19.630510805365478</v>
      </c>
      <c r="J223" s="16">
        <f t="shared" si="41"/>
        <v>16.838193422311399</v>
      </c>
      <c r="K223" s="14">
        <f t="shared" si="42"/>
        <v>4.6305108053654784</v>
      </c>
      <c r="V223">
        <f t="shared" si="43"/>
        <v>3.0549359601029744</v>
      </c>
      <c r="W223">
        <f t="shared" si="36"/>
        <v>32.733910401391604</v>
      </c>
      <c r="X223" s="12">
        <f t="shared" si="47"/>
        <v>221</v>
      </c>
      <c r="Y223">
        <f t="shared" si="44"/>
        <v>32.733910401391604</v>
      </c>
      <c r="Z223">
        <f t="shared" si="45"/>
        <v>3.0549359601029744</v>
      </c>
    </row>
    <row r="224" spans="5:26" x14ac:dyDescent="0.3">
      <c r="E224" s="12">
        <f t="shared" si="46"/>
        <v>222</v>
      </c>
      <c r="F224" s="15">
        <f t="shared" si="37"/>
        <v>12.778721341290964</v>
      </c>
      <c r="G224" s="14">
        <f t="shared" si="38"/>
        <v>7.8255090888379559</v>
      </c>
      <c r="H224" s="16">
        <f t="shared" si="39"/>
        <v>31.946803353227406</v>
      </c>
      <c r="I224" s="14">
        <f t="shared" si="40"/>
        <v>19.563772722094892</v>
      </c>
      <c r="J224" s="16">
        <f t="shared" si="41"/>
        <v>16.946803353227406</v>
      </c>
      <c r="K224" s="14">
        <f t="shared" si="42"/>
        <v>4.5637727220948925</v>
      </c>
      <c r="V224">
        <f t="shared" si="43"/>
        <v>3.0456194966384027</v>
      </c>
      <c r="W224">
        <f t="shared" si="36"/>
        <v>32.834042502806021</v>
      </c>
      <c r="X224" s="12">
        <f t="shared" si="47"/>
        <v>222</v>
      </c>
      <c r="Y224">
        <f t="shared" si="44"/>
        <v>32.834042502806021</v>
      </c>
      <c r="Z224">
        <f t="shared" si="45"/>
        <v>3.0456194966384027</v>
      </c>
    </row>
    <row r="225" spans="5:26" x14ac:dyDescent="0.3">
      <c r="E225" s="12">
        <f t="shared" si="46"/>
        <v>223</v>
      </c>
      <c r="F225" s="15">
        <f t="shared" si="37"/>
        <v>12.82231351449197</v>
      </c>
      <c r="G225" s="14">
        <f t="shared" si="38"/>
        <v>7.7989046116349057</v>
      </c>
      <c r="H225" s="16">
        <f t="shared" si="39"/>
        <v>32.055783786229917</v>
      </c>
      <c r="I225" s="14">
        <f t="shared" si="40"/>
        <v>19.497261529087268</v>
      </c>
      <c r="J225" s="16">
        <f t="shared" si="41"/>
        <v>17.055783786229917</v>
      </c>
      <c r="K225" s="14">
        <f t="shared" si="42"/>
        <v>4.4972615290872682</v>
      </c>
      <c r="V225">
        <f t="shared" si="43"/>
        <v>3.0363314450595866</v>
      </c>
      <c r="W225">
        <f t="shared" si="36"/>
        <v>32.934480905472277</v>
      </c>
      <c r="X225" s="12">
        <f t="shared" si="47"/>
        <v>223</v>
      </c>
      <c r="Y225">
        <f t="shared" si="44"/>
        <v>32.934480905472277</v>
      </c>
      <c r="Z225">
        <f t="shared" si="45"/>
        <v>3.0363314450595866</v>
      </c>
    </row>
    <row r="226" spans="5:26" x14ac:dyDescent="0.3">
      <c r="E226" s="12">
        <f t="shared" si="46"/>
        <v>224</v>
      </c>
      <c r="F226" s="15">
        <f t="shared" si="37"/>
        <v>12.866054394086493</v>
      </c>
      <c r="G226" s="14">
        <f t="shared" si="38"/>
        <v>7.7723905819924157</v>
      </c>
      <c r="H226" s="16">
        <f t="shared" si="39"/>
        <v>32.165135985216232</v>
      </c>
      <c r="I226" s="14">
        <f t="shared" si="40"/>
        <v>19.430976454981042</v>
      </c>
      <c r="J226" s="16">
        <f t="shared" si="41"/>
        <v>17.165135985216232</v>
      </c>
      <c r="K226" s="14">
        <f t="shared" si="42"/>
        <v>4.4309764549810424</v>
      </c>
      <c r="V226">
        <f t="shared" si="43"/>
        <v>3.0270717187204212</v>
      </c>
      <c r="W226">
        <f t="shared" si="36"/>
        <v>33.035226546357208</v>
      </c>
      <c r="X226" s="12">
        <f t="shared" si="47"/>
        <v>224</v>
      </c>
      <c r="Y226">
        <f t="shared" si="44"/>
        <v>33.035226546357208</v>
      </c>
      <c r="Z226">
        <f t="shared" si="45"/>
        <v>3.0270717187204212</v>
      </c>
    </row>
    <row r="227" spans="5:26" x14ac:dyDescent="0.3">
      <c r="E227" s="12">
        <f t="shared" si="46"/>
        <v>225</v>
      </c>
      <c r="F227" s="15">
        <f t="shared" si="37"/>
        <v>12.909944487358057</v>
      </c>
      <c r="G227" s="14">
        <f t="shared" si="38"/>
        <v>7.7459666924148332</v>
      </c>
      <c r="H227" s="16">
        <f t="shared" si="39"/>
        <v>32.274861218395138</v>
      </c>
      <c r="I227" s="14">
        <f t="shared" si="40"/>
        <v>19.364916731037088</v>
      </c>
      <c r="J227" s="16">
        <f t="shared" si="41"/>
        <v>17.274861218395138</v>
      </c>
      <c r="K227" s="14">
        <f t="shared" si="42"/>
        <v>4.3649167310370878</v>
      </c>
      <c r="V227">
        <f t="shared" si="43"/>
        <v>3.0178402312390458</v>
      </c>
      <c r="W227">
        <f t="shared" si="36"/>
        <v>33.136280365293771</v>
      </c>
      <c r="X227" s="12">
        <f t="shared" si="47"/>
        <v>225</v>
      </c>
      <c r="Y227">
        <f t="shared" si="44"/>
        <v>33.136280365293771</v>
      </c>
      <c r="Z227">
        <f t="shared" si="45"/>
        <v>3.0178402312390458</v>
      </c>
    </row>
    <row r="228" spans="5:26" x14ac:dyDescent="0.3">
      <c r="E228" s="12">
        <f t="shared" si="46"/>
        <v>226</v>
      </c>
      <c r="F228" s="15">
        <f t="shared" si="37"/>
        <v>12.953984303320695</v>
      </c>
      <c r="G228" s="14">
        <f t="shared" si="38"/>
        <v>7.7196326364518946</v>
      </c>
      <c r="H228" s="16">
        <f t="shared" si="39"/>
        <v>32.38496075830173</v>
      </c>
      <c r="I228" s="14">
        <f t="shared" si="40"/>
        <v>19.299081591129742</v>
      </c>
      <c r="J228" s="16">
        <f t="shared" si="41"/>
        <v>17.38496075830173</v>
      </c>
      <c r="K228" s="14">
        <f t="shared" si="42"/>
        <v>4.2990815911297418</v>
      </c>
      <c r="V228">
        <f t="shared" si="43"/>
        <v>3.0086368964970283</v>
      </c>
      <c r="W228">
        <f t="shared" si="36"/>
        <v>33.237643304989888</v>
      </c>
      <c r="X228" s="12">
        <f t="shared" si="47"/>
        <v>226</v>
      </c>
      <c r="Y228">
        <f t="shared" si="44"/>
        <v>33.237643304989888</v>
      </c>
      <c r="Z228">
        <f t="shared" si="45"/>
        <v>3.0086368964970283</v>
      </c>
    </row>
    <row r="229" spans="5:26" x14ac:dyDescent="0.3">
      <c r="E229" s="12">
        <f t="shared" si="46"/>
        <v>227</v>
      </c>
      <c r="F229" s="15">
        <f t="shared" si="37"/>
        <v>12.998174352724844</v>
      </c>
      <c r="G229" s="14">
        <f t="shared" si="38"/>
        <v>7.6933881086951814</v>
      </c>
      <c r="H229" s="16">
        <f t="shared" si="39"/>
        <v>32.495435881812099</v>
      </c>
      <c r="I229" s="14">
        <f t="shared" si="40"/>
        <v>19.233470271737961</v>
      </c>
      <c r="J229" s="16">
        <f t="shared" si="41"/>
        <v>17.495435881812099</v>
      </c>
      <c r="K229" s="14">
        <f t="shared" si="42"/>
        <v>4.2334702717379606</v>
      </c>
      <c r="V229">
        <f t="shared" si="43"/>
        <v>2.9994616286385711</v>
      </c>
      <c r="W229">
        <f t="shared" si="36"/>
        <v>33.339316311037159</v>
      </c>
      <c r="X229" s="12">
        <f t="shared" si="47"/>
        <v>227</v>
      </c>
      <c r="Y229">
        <f t="shared" si="44"/>
        <v>33.339316311037159</v>
      </c>
      <c r="Z229">
        <f t="shared" si="45"/>
        <v>2.9994616286385711</v>
      </c>
    </row>
    <row r="230" spans="5:26" x14ac:dyDescent="0.3">
      <c r="E230" s="12">
        <f t="shared" si="46"/>
        <v>228</v>
      </c>
      <c r="F230" s="15">
        <f t="shared" si="37"/>
        <v>13.042515148063263</v>
      </c>
      <c r="G230" s="14">
        <f t="shared" si="38"/>
        <v>7.667232804774577</v>
      </c>
      <c r="H230" s="16">
        <f t="shared" si="39"/>
        <v>32.606287870158148</v>
      </c>
      <c r="I230" s="14">
        <f t="shared" si="40"/>
        <v>19.168082011936448</v>
      </c>
      <c r="J230" s="16">
        <f t="shared" si="41"/>
        <v>17.606287870158148</v>
      </c>
      <c r="K230" s="14">
        <f t="shared" si="42"/>
        <v>4.1680820119364483</v>
      </c>
      <c r="V230">
        <f t="shared" si="43"/>
        <v>2.9903143420697051</v>
      </c>
      <c r="W230">
        <f t="shared" si="36"/>
        <v>33.441300331919741</v>
      </c>
      <c r="X230" s="12">
        <f t="shared" si="47"/>
        <v>228</v>
      </c>
      <c r="Y230">
        <f t="shared" si="44"/>
        <v>33.441300331919741</v>
      </c>
      <c r="Z230">
        <f t="shared" si="45"/>
        <v>2.9903143420697051</v>
      </c>
    </row>
    <row r="231" spans="5:26" x14ac:dyDescent="0.3">
      <c r="E231" s="12">
        <f t="shared" si="46"/>
        <v>229</v>
      </c>
      <c r="F231" s="15">
        <f t="shared" si="37"/>
        <v>13.087007203576984</v>
      </c>
      <c r="G231" s="14">
        <f t="shared" si="38"/>
        <v>7.6411664213547361</v>
      </c>
      <c r="H231" s="16">
        <f t="shared" si="39"/>
        <v>32.717518008942456</v>
      </c>
      <c r="I231" s="14">
        <f t="shared" si="40"/>
        <v>19.102916053386842</v>
      </c>
      <c r="J231" s="16">
        <f t="shared" si="41"/>
        <v>17.717518008942456</v>
      </c>
      <c r="K231" s="14">
        <f t="shared" si="42"/>
        <v>4.1029160533868421</v>
      </c>
      <c r="V231">
        <f t="shared" si="43"/>
        <v>2.9811949514574922</v>
      </c>
      <c r="W231">
        <f t="shared" si="36"/>
        <v>33.543596319023173</v>
      </c>
      <c r="X231" s="12">
        <f t="shared" si="47"/>
        <v>229</v>
      </c>
      <c r="Y231">
        <f t="shared" si="44"/>
        <v>33.543596319023173</v>
      </c>
      <c r="Z231">
        <f t="shared" si="45"/>
        <v>2.9811949514574922</v>
      </c>
    </row>
    <row r="232" spans="5:26" x14ac:dyDescent="0.3">
      <c r="E232" s="12">
        <f t="shared" si="46"/>
        <v>230</v>
      </c>
      <c r="F232" s="15">
        <f t="shared" si="37"/>
        <v>13.131651035261285</v>
      </c>
      <c r="G232" s="14">
        <f t="shared" si="38"/>
        <v>7.6151886561315605</v>
      </c>
      <c r="H232" s="16">
        <f t="shared" si="39"/>
        <v>32.829127588153213</v>
      </c>
      <c r="I232" s="14">
        <f t="shared" si="40"/>
        <v>19.037971640328902</v>
      </c>
      <c r="J232" s="16">
        <f t="shared" si="41"/>
        <v>17.829127588153213</v>
      </c>
      <c r="K232" s="14">
        <f t="shared" si="42"/>
        <v>4.0379716403289017</v>
      </c>
      <c r="V232">
        <f t="shared" si="43"/>
        <v>2.9721033717292271</v>
      </c>
      <c r="W232">
        <f t="shared" si="36"/>
        <v>33.646205226643268</v>
      </c>
      <c r="X232" s="12">
        <f t="shared" si="47"/>
        <v>230</v>
      </c>
      <c r="Y232">
        <f t="shared" si="44"/>
        <v>33.646205226643268</v>
      </c>
      <c r="Z232">
        <f t="shared" si="45"/>
        <v>2.9721033717292271</v>
      </c>
    </row>
    <row r="233" spans="5:26" x14ac:dyDescent="0.3">
      <c r="E233" s="12">
        <f t="shared" si="46"/>
        <v>231</v>
      </c>
      <c r="F233" s="15">
        <f t="shared" si="37"/>
        <v>13.17644716087165</v>
      </c>
      <c r="G233" s="14">
        <f t="shared" si="38"/>
        <v>7.5892992078287049</v>
      </c>
      <c r="H233" s="16">
        <f t="shared" si="39"/>
        <v>32.941117902179116</v>
      </c>
      <c r="I233" s="14">
        <f t="shared" si="40"/>
        <v>18.973248019571766</v>
      </c>
      <c r="J233" s="16">
        <f t="shared" si="41"/>
        <v>17.941117902179116</v>
      </c>
      <c r="K233" s="14">
        <f t="shared" si="42"/>
        <v>3.9732480195717663</v>
      </c>
      <c r="V233">
        <f t="shared" si="43"/>
        <v>2.9630395180716493</v>
      </c>
      <c r="W233">
        <f t="shared" si="36"/>
        <v>33.749128011994976</v>
      </c>
      <c r="X233" s="12">
        <f t="shared" si="47"/>
        <v>231</v>
      </c>
      <c r="Y233">
        <f t="shared" si="44"/>
        <v>33.749128011994976</v>
      </c>
      <c r="Z233">
        <f t="shared" si="45"/>
        <v>2.9630395180716493</v>
      </c>
    </row>
    <row r="234" spans="5:26" x14ac:dyDescent="0.3">
      <c r="E234" s="12">
        <f t="shared" si="46"/>
        <v>232</v>
      </c>
      <c r="F234" s="15">
        <f t="shared" si="37"/>
        <v>13.221396099929787</v>
      </c>
      <c r="G234" s="14">
        <f t="shared" si="38"/>
        <v>7.5634977761940778</v>
      </c>
      <c r="H234" s="16">
        <f t="shared" si="39"/>
        <v>33.053490249824463</v>
      </c>
      <c r="I234" s="14">
        <f t="shared" si="40"/>
        <v>18.908744440485197</v>
      </c>
      <c r="J234" s="16">
        <f t="shared" si="41"/>
        <v>18.053490249824463</v>
      </c>
      <c r="K234" s="14">
        <f t="shared" si="42"/>
        <v>3.9087444404851972</v>
      </c>
      <c r="V234">
        <f t="shared" si="43"/>
        <v>2.9540033059301471</v>
      </c>
      <c r="W234">
        <f t="shared" si="36"/>
        <v>33.852365635221361</v>
      </c>
      <c r="X234" s="12">
        <f t="shared" si="47"/>
        <v>232</v>
      </c>
      <c r="Y234">
        <f t="shared" si="44"/>
        <v>33.852365635221361</v>
      </c>
      <c r="Z234">
        <f t="shared" si="45"/>
        <v>2.9540033059301471</v>
      </c>
    </row>
    <row r="235" spans="5:26" x14ac:dyDescent="0.3">
      <c r="E235" s="12">
        <f t="shared" si="46"/>
        <v>233</v>
      </c>
      <c r="F235" s="15">
        <f t="shared" si="37"/>
        <v>13.266498373729664</v>
      </c>
      <c r="G235" s="14">
        <f t="shared" si="38"/>
        <v>7.5377840619963532</v>
      </c>
      <c r="H235" s="16">
        <f t="shared" si="39"/>
        <v>33.166245934324159</v>
      </c>
      <c r="I235" s="14">
        <f t="shared" si="40"/>
        <v>18.844460154990884</v>
      </c>
      <c r="J235" s="16">
        <f t="shared" si="41"/>
        <v>18.166245934324159</v>
      </c>
      <c r="K235" s="14">
        <f t="shared" si="42"/>
        <v>3.8444601549908839</v>
      </c>
      <c r="V235">
        <f t="shared" si="43"/>
        <v>2.9449946510079683</v>
      </c>
      <c r="W235">
        <f t="shared" si="36"/>
        <v>33.95591905940254</v>
      </c>
      <c r="X235" s="12">
        <f t="shared" si="47"/>
        <v>233</v>
      </c>
      <c r="Y235">
        <f t="shared" si="44"/>
        <v>33.95591905940254</v>
      </c>
      <c r="Z235">
        <f t="shared" si="45"/>
        <v>2.9449946510079683</v>
      </c>
    </row>
    <row r="236" spans="5:26" x14ac:dyDescent="0.3">
      <c r="E236" s="12">
        <f t="shared" si="46"/>
        <v>234</v>
      </c>
      <c r="F236" s="15">
        <f t="shared" si="37"/>
        <v>13.31175450534354</v>
      </c>
      <c r="G236" s="14">
        <f t="shared" si="38"/>
        <v>7.5121577670215061</v>
      </c>
      <c r="H236" s="16">
        <f t="shared" si="39"/>
        <v>33.279386263358852</v>
      </c>
      <c r="I236" s="14">
        <f t="shared" si="40"/>
        <v>18.780394417553765</v>
      </c>
      <c r="J236" s="16">
        <f t="shared" si="41"/>
        <v>18.279386263358852</v>
      </c>
      <c r="K236" s="14">
        <f t="shared" si="42"/>
        <v>3.7803944175537652</v>
      </c>
      <c r="V236">
        <f t="shared" si="43"/>
        <v>2.9360134692654385</v>
      </c>
      <c r="W236">
        <f t="shared" si="36"/>
        <v>34.059789250564648</v>
      </c>
      <c r="X236" s="12">
        <f t="shared" si="47"/>
        <v>234</v>
      </c>
      <c r="Y236">
        <f t="shared" si="44"/>
        <v>34.059789250564648</v>
      </c>
      <c r="Z236">
        <f t="shared" si="45"/>
        <v>2.9360134692654385</v>
      </c>
    </row>
    <row r="237" spans="5:26" x14ac:dyDescent="0.3">
      <c r="E237" s="12">
        <f t="shared" si="46"/>
        <v>235</v>
      </c>
      <c r="F237" s="15">
        <f t="shared" si="37"/>
        <v>13.357165019628033</v>
      </c>
      <c r="G237" s="14">
        <f t="shared" si="38"/>
        <v>7.4866185940693555</v>
      </c>
      <c r="H237" s="16">
        <f t="shared" si="39"/>
        <v>33.392912549070076</v>
      </c>
      <c r="I237" s="14">
        <f t="shared" si="40"/>
        <v>18.716546485173392</v>
      </c>
      <c r="J237" s="16">
        <f t="shared" si="41"/>
        <v>18.392912549070076</v>
      </c>
      <c r="K237" s="14">
        <f t="shared" si="42"/>
        <v>3.7165464851733923</v>
      </c>
      <c r="V237">
        <f t="shared" si="43"/>
        <v>2.9270596769191721</v>
      </c>
      <c r="W237">
        <f t="shared" si="36"/>
        <v>34.163977177688885</v>
      </c>
      <c r="X237" s="12">
        <f t="shared" si="47"/>
        <v>235</v>
      </c>
      <c r="Y237">
        <f t="shared" si="44"/>
        <v>34.163977177688885</v>
      </c>
      <c r="Z237">
        <f t="shared" si="45"/>
        <v>2.9270596769191721</v>
      </c>
    </row>
    <row r="238" spans="5:26" x14ac:dyDescent="0.3">
      <c r="E238" s="12">
        <f t="shared" si="46"/>
        <v>236</v>
      </c>
      <c r="F238" s="15">
        <f t="shared" si="37"/>
        <v>13.402730443230205</v>
      </c>
      <c r="G238" s="14">
        <f t="shared" si="38"/>
        <v>7.4611662469501185</v>
      </c>
      <c r="H238" s="16">
        <f t="shared" si="39"/>
        <v>33.506826108075501</v>
      </c>
      <c r="I238" s="14">
        <f t="shared" si="40"/>
        <v>18.652915617375303</v>
      </c>
      <c r="J238" s="16">
        <f t="shared" si="41"/>
        <v>18.506826108075501</v>
      </c>
      <c r="K238" s="14">
        <f t="shared" si="42"/>
        <v>3.652915617375303</v>
      </c>
      <c r="V238">
        <f t="shared" si="43"/>
        <v>2.9181331904412962</v>
      </c>
      <c r="W238">
        <f t="shared" si="36"/>
        <v>34.268483812720504</v>
      </c>
      <c r="X238" s="12">
        <f t="shared" si="47"/>
        <v>236</v>
      </c>
      <c r="Y238">
        <f t="shared" si="44"/>
        <v>34.268483812720504</v>
      </c>
      <c r="Z238">
        <f t="shared" si="45"/>
        <v>2.9181331904412962</v>
      </c>
    </row>
    <row r="239" spans="5:26" x14ac:dyDescent="0.3">
      <c r="E239" s="12">
        <f t="shared" si="46"/>
        <v>237</v>
      </c>
      <c r="F239" s="15">
        <f t="shared" si="37"/>
        <v>13.448451304593682</v>
      </c>
      <c r="G239" s="14">
        <f t="shared" si="38"/>
        <v>7.4358004304809651</v>
      </c>
      <c r="H239" s="16">
        <f t="shared" si="39"/>
        <v>33.621128261484202</v>
      </c>
      <c r="I239" s="14">
        <f t="shared" si="40"/>
        <v>18.589501076202414</v>
      </c>
      <c r="J239" s="16">
        <f t="shared" si="41"/>
        <v>18.621128261484202</v>
      </c>
      <c r="K239" s="14">
        <f t="shared" si="42"/>
        <v>3.5895010762024135</v>
      </c>
      <c r="V239">
        <f t="shared" si="43"/>
        <v>2.9092339265586635</v>
      </c>
      <c r="W239">
        <f t="shared" si="36"/>
        <v>34.373310130577956</v>
      </c>
      <c r="X239" s="12">
        <f t="shared" si="47"/>
        <v>237</v>
      </c>
      <c r="Y239">
        <f t="shared" si="44"/>
        <v>34.373310130577956</v>
      </c>
      <c r="Z239">
        <f t="shared" si="45"/>
        <v>2.9092339265586635</v>
      </c>
    </row>
    <row r="240" spans="5:26" x14ac:dyDescent="0.3">
      <c r="E240" s="12">
        <f t="shared" si="46"/>
        <v>238</v>
      </c>
      <c r="F240" s="15">
        <f t="shared" si="37"/>
        <v>13.494328133964776</v>
      </c>
      <c r="G240" s="14">
        <f t="shared" si="38"/>
        <v>7.4105208504826052</v>
      </c>
      <c r="H240" s="16">
        <f t="shared" si="39"/>
        <v>33.735820334911942</v>
      </c>
      <c r="I240" s="14">
        <f t="shared" si="40"/>
        <v>18.526302126206513</v>
      </c>
      <c r="J240" s="16">
        <f t="shared" si="41"/>
        <v>18.735820334911942</v>
      </c>
      <c r="K240" s="14">
        <f t="shared" si="42"/>
        <v>3.5263021262065131</v>
      </c>
      <c r="V240">
        <f t="shared" si="43"/>
        <v>2.9003618022520836</v>
      </c>
      <c r="W240">
        <f t="shared" si="36"/>
        <v>34.478457109161909</v>
      </c>
      <c r="X240" s="12">
        <f t="shared" si="47"/>
        <v>238</v>
      </c>
      <c r="Y240">
        <f t="shared" si="44"/>
        <v>34.478457109161909</v>
      </c>
      <c r="Z240">
        <f t="shared" si="45"/>
        <v>2.9003618022520836</v>
      </c>
    </row>
    <row r="241" spans="5:26" x14ac:dyDescent="0.3">
      <c r="E241" s="12">
        <f t="shared" si="46"/>
        <v>239</v>
      </c>
      <c r="F241" s="15">
        <f t="shared" si="37"/>
        <v>13.540361463398627</v>
      </c>
      <c r="G241" s="14">
        <f t="shared" si="38"/>
        <v>7.3853272137758745</v>
      </c>
      <c r="H241" s="16">
        <f t="shared" si="39"/>
        <v>33.850903658496563</v>
      </c>
      <c r="I241" s="14">
        <f t="shared" si="40"/>
        <v>18.463318034439688</v>
      </c>
      <c r="J241" s="16">
        <f t="shared" si="41"/>
        <v>18.850903658496563</v>
      </c>
      <c r="K241" s="14">
        <f t="shared" si="42"/>
        <v>3.4633180344396877</v>
      </c>
      <c r="V241">
        <f t="shared" si="43"/>
        <v>2.8915167347555428</v>
      </c>
      <c r="W241">
        <f t="shared" si="36"/>
        <v>34.583925729364417</v>
      </c>
      <c r="X241" s="12">
        <f t="shared" si="47"/>
        <v>239</v>
      </c>
      <c r="Y241">
        <f t="shared" si="44"/>
        <v>34.583925729364417</v>
      </c>
      <c r="Z241">
        <f t="shared" si="45"/>
        <v>2.8915167347555428</v>
      </c>
    </row>
    <row r="242" spans="5:26" x14ac:dyDescent="0.3">
      <c r="E242" s="12">
        <f t="shared" si="46"/>
        <v>240</v>
      </c>
      <c r="F242" s="15">
        <f t="shared" si="37"/>
        <v>13.58655182676538</v>
      </c>
      <c r="G242" s="14">
        <f t="shared" si="38"/>
        <v>7.360219228178333</v>
      </c>
      <c r="H242" s="16">
        <f t="shared" si="39"/>
        <v>33.966379566913446</v>
      </c>
      <c r="I242" s="14">
        <f t="shared" si="40"/>
        <v>18.400548070445833</v>
      </c>
      <c r="J242" s="16">
        <f t="shared" si="41"/>
        <v>18.966379566913446</v>
      </c>
      <c r="K242" s="14">
        <f t="shared" si="42"/>
        <v>3.4005480704458328</v>
      </c>
      <c r="V242">
        <f t="shared" si="43"/>
        <v>2.8826986415554354</v>
      </c>
      <c r="W242">
        <f t="shared" si="36"/>
        <v>34.689716975078042</v>
      </c>
      <c r="X242" s="12">
        <f t="shared" si="47"/>
        <v>240</v>
      </c>
      <c r="Y242">
        <f t="shared" si="44"/>
        <v>34.689716975078042</v>
      </c>
      <c r="Z242">
        <f t="shared" si="45"/>
        <v>2.8826986415554354</v>
      </c>
    </row>
    <row r="243" spans="5:26" x14ac:dyDescent="0.3">
      <c r="E243" s="12">
        <f t="shared" si="46"/>
        <v>241</v>
      </c>
      <c r="F243" s="15">
        <f t="shared" si="37"/>
        <v>13.632899759756381</v>
      </c>
      <c r="G243" s="14">
        <f t="shared" si="38"/>
        <v>7.3351966025008748</v>
      </c>
      <c r="H243" s="16">
        <f t="shared" si="39"/>
        <v>34.082249399390946</v>
      </c>
      <c r="I243" s="14">
        <f t="shared" si="40"/>
        <v>18.337991506252191</v>
      </c>
      <c r="J243" s="16">
        <f t="shared" si="41"/>
        <v>19.082249399390946</v>
      </c>
      <c r="K243" s="14">
        <f t="shared" si="42"/>
        <v>3.337991506252191</v>
      </c>
      <c r="V243">
        <f t="shared" si="43"/>
        <v>2.8739074403897922</v>
      </c>
      <c r="W243">
        <f t="shared" si="36"/>
        <v>34.795831833205057</v>
      </c>
      <c r="X243" s="12">
        <f t="shared" si="47"/>
        <v>241</v>
      </c>
      <c r="Y243">
        <f t="shared" si="44"/>
        <v>34.795831833205057</v>
      </c>
      <c r="Z243">
        <f t="shared" si="45"/>
        <v>2.8739074403897922</v>
      </c>
    </row>
    <row r="244" spans="5:26" x14ac:dyDescent="0.3">
      <c r="E244" s="12">
        <f t="shared" si="46"/>
        <v>242</v>
      </c>
      <c r="F244" s="15">
        <f t="shared" si="37"/>
        <v>13.679405799890379</v>
      </c>
      <c r="G244" s="14">
        <f t="shared" si="38"/>
        <v>7.310259046544358</v>
      </c>
      <c r="H244" s="16">
        <f t="shared" si="39"/>
        <v>34.198514499725938</v>
      </c>
      <c r="I244" s="14">
        <f t="shared" si="40"/>
        <v>18.275647616360899</v>
      </c>
      <c r="J244" s="16">
        <f t="shared" si="41"/>
        <v>19.198514499725938</v>
      </c>
      <c r="K244" s="14">
        <f t="shared" si="42"/>
        <v>3.2756476163608994</v>
      </c>
      <c r="V244">
        <f t="shared" si="43"/>
        <v>2.8651430492475147</v>
      </c>
      <c r="W244">
        <f t="shared" si="36"/>
        <v>34.90227129366663</v>
      </c>
      <c r="X244" s="12">
        <f t="shared" si="47"/>
        <v>242</v>
      </c>
      <c r="Y244">
        <f t="shared" si="44"/>
        <v>34.90227129366663</v>
      </c>
      <c r="Z244">
        <f t="shared" si="45"/>
        <v>2.8651430492475147</v>
      </c>
    </row>
    <row r="245" spans="5:26" x14ac:dyDescent="0.3">
      <c r="E245" s="12">
        <f t="shared" si="46"/>
        <v>243</v>
      </c>
      <c r="F245" s="15">
        <f t="shared" si="37"/>
        <v>13.726070486519772</v>
      </c>
      <c r="G245" s="14">
        <f t="shared" si="38"/>
        <v>7.2854062710962282</v>
      </c>
      <c r="H245" s="16">
        <f t="shared" si="39"/>
        <v>34.31517621629942</v>
      </c>
      <c r="I245" s="14">
        <f t="shared" si="40"/>
        <v>18.213515677740574</v>
      </c>
      <c r="J245" s="16">
        <f t="shared" si="41"/>
        <v>19.31517621629942</v>
      </c>
      <c r="K245" s="14">
        <f t="shared" si="42"/>
        <v>3.213515677740574</v>
      </c>
      <c r="V245">
        <f t="shared" si="43"/>
        <v>2.8564053863676073</v>
      </c>
      <c r="W245">
        <f t="shared" si="36"/>
        <v>35.009036349412071</v>
      </c>
      <c r="X245" s="12">
        <f t="shared" si="47"/>
        <v>243</v>
      </c>
      <c r="Y245">
        <f t="shared" si="44"/>
        <v>35.009036349412071</v>
      </c>
      <c r="Z245">
        <f t="shared" si="45"/>
        <v>2.8564053863676073</v>
      </c>
    </row>
    <row r="246" spans="5:26" x14ac:dyDescent="0.3">
      <c r="E246" s="12">
        <f t="shared" si="46"/>
        <v>244</v>
      </c>
      <c r="F246" s="15">
        <f t="shared" si="37"/>
        <v>13.772894360836853</v>
      </c>
      <c r="G246" s="14">
        <f t="shared" si="38"/>
        <v>7.260637987927173</v>
      </c>
      <c r="H246" s="16">
        <f t="shared" si="39"/>
        <v>34.432235902092124</v>
      </c>
      <c r="I246" s="14">
        <f t="shared" si="40"/>
        <v>18.151594969817939</v>
      </c>
      <c r="J246" s="16">
        <f t="shared" si="41"/>
        <v>19.432235902092124</v>
      </c>
      <c r="K246" s="14">
        <f t="shared" si="42"/>
        <v>3.1515949698179391</v>
      </c>
      <c r="V246">
        <f t="shared" si="43"/>
        <v>2.847694370238417</v>
      </c>
      <c r="W246">
        <f t="shared" si="36"/>
        <v>35.116127996428112</v>
      </c>
      <c r="X246" s="12">
        <f t="shared" si="47"/>
        <v>244</v>
      </c>
      <c r="Y246">
        <f t="shared" si="44"/>
        <v>35.116127996428112</v>
      </c>
      <c r="Z246">
        <f t="shared" si="45"/>
        <v>2.847694370238417</v>
      </c>
    </row>
    <row r="247" spans="5:26" x14ac:dyDescent="0.3">
      <c r="E247" s="12">
        <f t="shared" si="46"/>
        <v>245</v>
      </c>
      <c r="F247" s="15">
        <f t="shared" si="37"/>
        <v>13.819877965880085</v>
      </c>
      <c r="G247" s="14">
        <f t="shared" si="38"/>
        <v>7.2359539097877805</v>
      </c>
      <c r="H247" s="16">
        <f t="shared" si="39"/>
        <v>34.549694914700211</v>
      </c>
      <c r="I247" s="14">
        <f t="shared" si="40"/>
        <v>18.089884774469454</v>
      </c>
      <c r="J247" s="16">
        <f t="shared" si="41"/>
        <v>19.549694914700211</v>
      </c>
      <c r="K247" s="14">
        <f t="shared" si="42"/>
        <v>3.0898847744694535</v>
      </c>
      <c r="V247">
        <f t="shared" si="43"/>
        <v>2.8390099195968737</v>
      </c>
      <c r="W247">
        <f t="shared" si="36"/>
        <v>35.223547233748143</v>
      </c>
      <c r="X247" s="12">
        <f t="shared" si="47"/>
        <v>245</v>
      </c>
      <c r="Y247">
        <f t="shared" si="44"/>
        <v>35.223547233748143</v>
      </c>
      <c r="Z247">
        <f t="shared" si="45"/>
        <v>2.8390099195968737</v>
      </c>
    </row>
    <row r="248" spans="5:26" x14ac:dyDescent="0.3">
      <c r="E248" s="12">
        <f t="shared" si="46"/>
        <v>246</v>
      </c>
      <c r="F248" s="15">
        <f t="shared" si="37"/>
        <v>13.867021846540414</v>
      </c>
      <c r="G248" s="14">
        <f t="shared" si="38"/>
        <v>7.2113537504051957</v>
      </c>
      <c r="H248" s="16">
        <f t="shared" si="39"/>
        <v>34.667554616351033</v>
      </c>
      <c r="I248" s="14">
        <f t="shared" si="40"/>
        <v>18.02838437601299</v>
      </c>
      <c r="J248" s="16">
        <f t="shared" si="41"/>
        <v>19.667554616351033</v>
      </c>
      <c r="K248" s="14">
        <f t="shared" si="42"/>
        <v>3.0283843760129905</v>
      </c>
      <c r="V248">
        <f t="shared" si="43"/>
        <v>2.8303519534277273</v>
      </c>
      <c r="W248">
        <f t="shared" si="36"/>
        <v>35.331295063461617</v>
      </c>
      <c r="X248" s="12">
        <f t="shared" si="47"/>
        <v>246</v>
      </c>
      <c r="Y248">
        <f t="shared" si="44"/>
        <v>35.331295063461617</v>
      </c>
      <c r="Z248">
        <f t="shared" si="45"/>
        <v>2.8303519534277273</v>
      </c>
    </row>
    <row r="249" spans="5:26" x14ac:dyDescent="0.3">
      <c r="E249" s="12">
        <f t="shared" si="46"/>
        <v>247</v>
      </c>
      <c r="F249" s="15">
        <f t="shared" si="37"/>
        <v>13.914326549567573</v>
      </c>
      <c r="G249" s="14">
        <f t="shared" si="38"/>
        <v>7.186837224479814</v>
      </c>
      <c r="H249" s="16">
        <f t="shared" si="39"/>
        <v>34.785816373918919</v>
      </c>
      <c r="I249" s="14">
        <f t="shared" si="40"/>
        <v>17.967093061199542</v>
      </c>
      <c r="J249" s="16">
        <f t="shared" si="41"/>
        <v>19.785816373918919</v>
      </c>
      <c r="K249" s="14">
        <f t="shared" si="42"/>
        <v>2.9670930611995416</v>
      </c>
      <c r="V249">
        <f t="shared" si="43"/>
        <v>2.8217203909627968</v>
      </c>
      <c r="W249">
        <f t="shared" si="36"/>
        <v>35.439372490723322</v>
      </c>
      <c r="X249" s="12">
        <f t="shared" si="47"/>
        <v>247</v>
      </c>
      <c r="Y249">
        <f t="shared" si="44"/>
        <v>35.439372490723322</v>
      </c>
      <c r="Z249">
        <f t="shared" si="45"/>
        <v>2.8217203909627968</v>
      </c>
    </row>
    <row r="250" spans="5:26" x14ac:dyDescent="0.3">
      <c r="E250" s="12">
        <f t="shared" si="46"/>
        <v>248</v>
      </c>
      <c r="F250" s="15">
        <f t="shared" si="37"/>
        <v>13.961792623576414</v>
      </c>
      <c r="G250" s="14">
        <f t="shared" si="38"/>
        <v>7.1624040476819717</v>
      </c>
      <c r="H250" s="16">
        <f t="shared" si="39"/>
        <v>34.904481558941029</v>
      </c>
      <c r="I250" s="14">
        <f t="shared" si="40"/>
        <v>17.906010119204932</v>
      </c>
      <c r="J250" s="16">
        <f t="shared" si="41"/>
        <v>19.904481558941029</v>
      </c>
      <c r="K250" s="14">
        <f t="shared" si="42"/>
        <v>2.9060101192049324</v>
      </c>
      <c r="V250">
        <f t="shared" si="43"/>
        <v>2.8131151516802184</v>
      </c>
      <c r="W250">
        <f t="shared" si="36"/>
        <v>35.547780523762761</v>
      </c>
      <c r="X250" s="12">
        <f t="shared" si="47"/>
        <v>248</v>
      </c>
      <c r="Y250">
        <f t="shared" si="44"/>
        <v>35.547780523762761</v>
      </c>
      <c r="Z250">
        <f t="shared" si="45"/>
        <v>2.8131151516802184</v>
      </c>
    </row>
    <row r="251" spans="5:26" x14ac:dyDescent="0.3">
      <c r="E251" s="12">
        <f t="shared" si="46"/>
        <v>249</v>
      </c>
      <c r="F251" s="15">
        <f t="shared" si="37"/>
        <v>14.009420619053309</v>
      </c>
      <c r="G251" s="14">
        <f t="shared" si="38"/>
        <v>7.1380539366486335</v>
      </c>
      <c r="H251" s="16">
        <f t="shared" si="39"/>
        <v>35.023551547633261</v>
      </c>
      <c r="I251" s="14">
        <f t="shared" si="40"/>
        <v>17.845134841621586</v>
      </c>
      <c r="J251" s="16">
        <f t="shared" si="41"/>
        <v>20.023551547633261</v>
      </c>
      <c r="K251" s="14">
        <f t="shared" si="42"/>
        <v>2.8451348416215865</v>
      </c>
      <c r="V251">
        <f t="shared" si="43"/>
        <v>2.8045361553036869</v>
      </c>
      <c r="W251">
        <f t="shared" si="36"/>
        <v>35.656520173893632</v>
      </c>
      <c r="X251" s="12">
        <f t="shared" si="47"/>
        <v>249</v>
      </c>
      <c r="Y251">
        <f t="shared" si="44"/>
        <v>35.656520173893632</v>
      </c>
      <c r="Z251">
        <f t="shared" si="45"/>
        <v>2.8045361553036869</v>
      </c>
    </row>
    <row r="252" spans="5:26" x14ac:dyDescent="0.3">
      <c r="E252" s="12">
        <f t="shared" si="46"/>
        <v>250</v>
      </c>
      <c r="F252" s="15">
        <f t="shared" si="37"/>
        <v>14.057211088362489</v>
      </c>
      <c r="G252" s="14">
        <f t="shared" si="38"/>
        <v>7.1137866089801243</v>
      </c>
      <c r="H252" s="16">
        <f t="shared" si="39"/>
        <v>35.143027720906218</v>
      </c>
      <c r="I252" s="14">
        <f t="shared" si="40"/>
        <v>17.784466522450312</v>
      </c>
      <c r="J252" s="16">
        <f t="shared" si="41"/>
        <v>20.143027720906218</v>
      </c>
      <c r="K252" s="14">
        <f t="shared" si="42"/>
        <v>2.7844665224503125</v>
      </c>
      <c r="V252">
        <f t="shared" si="43"/>
        <v>2.7959833218017107</v>
      </c>
      <c r="W252">
        <f t="shared" si="36"/>
        <v>35.765592455523212</v>
      </c>
      <c r="X252" s="12">
        <f t="shared" si="47"/>
        <v>250</v>
      </c>
      <c r="Y252">
        <f t="shared" si="44"/>
        <v>35.765592455523212</v>
      </c>
      <c r="Z252">
        <f t="shared" si="45"/>
        <v>2.7959833218017107</v>
      </c>
    </row>
    <row r="253" spans="5:26" x14ac:dyDescent="0.3">
      <c r="E253" s="12">
        <f t="shared" si="46"/>
        <v>251</v>
      </c>
      <c r="F253" s="15">
        <f t="shared" si="37"/>
        <v>14.10516458575248</v>
      </c>
      <c r="G253" s="14">
        <f t="shared" si="38"/>
        <v>7.089601783236847</v>
      </c>
      <c r="H253" s="16">
        <f t="shared" si="39"/>
        <v>35.26291146438119</v>
      </c>
      <c r="I253" s="14">
        <f t="shared" si="40"/>
        <v>17.724004458092121</v>
      </c>
      <c r="J253" s="16">
        <f t="shared" si="41"/>
        <v>20.26291146438119</v>
      </c>
      <c r="K253" s="14">
        <f t="shared" si="42"/>
        <v>2.7240044580921214</v>
      </c>
      <c r="V253">
        <f t="shared" si="43"/>
        <v>2.7874565713868718</v>
      </c>
      <c r="W253">
        <f t="shared" si="36"/>
        <v>35.874998386161757</v>
      </c>
      <c r="X253" s="12">
        <f t="shared" si="47"/>
        <v>251</v>
      </c>
      <c r="Y253">
        <f t="shared" si="44"/>
        <v>35.874998386161757</v>
      </c>
      <c r="Z253">
        <f t="shared" si="45"/>
        <v>2.7874565713868718</v>
      </c>
    </row>
    <row r="254" spans="5:26" x14ac:dyDescent="0.3">
      <c r="E254" s="12">
        <f t="shared" si="46"/>
        <v>252</v>
      </c>
      <c r="F254" s="15">
        <f t="shared" si="37"/>
        <v>14.153281667362515</v>
      </c>
      <c r="G254" s="14">
        <f t="shared" si="38"/>
        <v>7.0654991789360144</v>
      </c>
      <c r="H254" s="16">
        <f t="shared" si="39"/>
        <v>35.38320416840628</v>
      </c>
      <c r="I254" s="14">
        <f t="shared" si="40"/>
        <v>17.663747947340042</v>
      </c>
      <c r="J254" s="16">
        <f t="shared" si="41"/>
        <v>20.38320416840628</v>
      </c>
      <c r="K254" s="14">
        <f t="shared" si="42"/>
        <v>2.6637479473400418</v>
      </c>
      <c r="V254">
        <f t="shared" si="43"/>
        <v>2.7789558245150681</v>
      </c>
      <c r="W254">
        <f t="shared" si="36"/>
        <v>35.984738986432127</v>
      </c>
      <c r="X254" s="12">
        <f t="shared" si="47"/>
        <v>252</v>
      </c>
      <c r="Y254">
        <f t="shared" si="44"/>
        <v>35.984738986432127</v>
      </c>
      <c r="Z254">
        <f t="shared" si="45"/>
        <v>2.7789558245150681</v>
      </c>
    </row>
    <row r="255" spans="5:26" x14ac:dyDescent="0.3">
      <c r="E255" s="12">
        <f t="shared" si="46"/>
        <v>253</v>
      </c>
      <c r="F255" s="15">
        <f t="shared" si="37"/>
        <v>14.201562891229003</v>
      </c>
      <c r="G255" s="14">
        <f t="shared" si="38"/>
        <v>7.0414785165483993</v>
      </c>
      <c r="H255" s="16">
        <f t="shared" si="39"/>
        <v>35.503907228072499</v>
      </c>
      <c r="I255" s="14">
        <f t="shared" si="40"/>
        <v>17.603696291371001</v>
      </c>
      <c r="J255" s="16">
        <f t="shared" si="41"/>
        <v>20.503907228072499</v>
      </c>
      <c r="K255" s="14">
        <f t="shared" si="42"/>
        <v>2.6036962913710013</v>
      </c>
      <c r="V255">
        <f t="shared" si="43"/>
        <v>2.7704810018847823</v>
      </c>
      <c r="W255">
        <f t="shared" si="36"/>
        <v>36.09481528007921</v>
      </c>
      <c r="X255" s="12">
        <f t="shared" si="47"/>
        <v>253</v>
      </c>
      <c r="Y255">
        <f t="shared" si="44"/>
        <v>36.09481528007921</v>
      </c>
      <c r="Z255">
        <f t="shared" si="45"/>
        <v>2.7704810018847823</v>
      </c>
    </row>
    <row r="256" spans="5:26" x14ac:dyDescent="0.3">
      <c r="E256" s="12">
        <f t="shared" si="46"/>
        <v>254</v>
      </c>
      <c r="F256" s="15">
        <f t="shared" si="37"/>
        <v>14.250008817291969</v>
      </c>
      <c r="G256" s="14">
        <f t="shared" si="38"/>
        <v>7.0175395174951003</v>
      </c>
      <c r="H256" s="16">
        <f t="shared" si="39"/>
        <v>35.625022043229919</v>
      </c>
      <c r="I256" s="14">
        <f t="shared" si="40"/>
        <v>17.543848793737752</v>
      </c>
      <c r="J256" s="16">
        <f t="shared" si="41"/>
        <v>20.625022043229919</v>
      </c>
      <c r="K256" s="14">
        <f t="shared" si="42"/>
        <v>2.5438487937377516</v>
      </c>
      <c r="V256">
        <f t="shared" si="43"/>
        <v>2.7620320244363388</v>
      </c>
      <c r="W256">
        <f t="shared" si="36"/>
        <v>36.205228293979495</v>
      </c>
      <c r="X256" s="12">
        <f t="shared" si="47"/>
        <v>254</v>
      </c>
      <c r="Y256">
        <f t="shared" si="44"/>
        <v>36.205228293979495</v>
      </c>
      <c r="Z256">
        <f t="shared" si="45"/>
        <v>2.7620320244363388</v>
      </c>
    </row>
    <row r="257" spans="5:26" x14ac:dyDescent="0.3">
      <c r="E257" s="12">
        <f t="shared" si="46"/>
        <v>255</v>
      </c>
      <c r="F257" s="15">
        <f t="shared" si="37"/>
        <v>14.298620007401581</v>
      </c>
      <c r="G257" s="14">
        <f t="shared" si="38"/>
        <v>6.993681904144295</v>
      </c>
      <c r="H257" s="16">
        <f t="shared" si="39"/>
        <v>35.746550018503946</v>
      </c>
      <c r="I257" s="14">
        <f t="shared" si="40"/>
        <v>17.48420476036074</v>
      </c>
      <c r="J257" s="16">
        <f t="shared" si="41"/>
        <v>20.746550018503946</v>
      </c>
      <c r="K257" s="14">
        <f t="shared" si="42"/>
        <v>2.4842047603607398</v>
      </c>
      <c r="V257">
        <f t="shared" si="43"/>
        <v>2.7536088133511645</v>
      </c>
      <c r="W257">
        <f t="shared" si="36"/>
        <v>36.315979058150667</v>
      </c>
      <c r="X257" s="12">
        <f t="shared" si="47"/>
        <v>255</v>
      </c>
      <c r="Y257">
        <f t="shared" si="44"/>
        <v>36.315979058150667</v>
      </c>
      <c r="Z257">
        <f t="shared" si="45"/>
        <v>2.7536088133511645</v>
      </c>
    </row>
    <row r="258" spans="5:26" x14ac:dyDescent="0.3">
      <c r="E258" s="12">
        <f t="shared" si="46"/>
        <v>256</v>
      </c>
      <c r="F258" s="15">
        <f t="shared" si="37"/>
        <v>14.34739702532465</v>
      </c>
      <c r="G258" s="14">
        <f t="shared" si="38"/>
        <v>6.9699053998080336</v>
      </c>
      <c r="H258" s="16">
        <f t="shared" si="39"/>
        <v>35.868492563311619</v>
      </c>
      <c r="I258" s="14">
        <f t="shared" si="40"/>
        <v>17.424763499520086</v>
      </c>
      <c r="J258" s="16">
        <f t="shared" si="41"/>
        <v>20.868492563311619</v>
      </c>
      <c r="K258" s="14">
        <f t="shared" si="42"/>
        <v>2.4247634995200862</v>
      </c>
      <c r="V258">
        <f t="shared" si="43"/>
        <v>2.7452112900510546</v>
      </c>
      <c r="W258">
        <f t="shared" ref="W258:W302" si="48">$G$2*($I$2/$G$2)^((X258)/($U$2))</f>
        <v>36.427068605761207</v>
      </c>
      <c r="X258" s="12">
        <f t="shared" si="47"/>
        <v>256</v>
      </c>
      <c r="Y258">
        <f t="shared" si="44"/>
        <v>36.427068605761207</v>
      </c>
      <c r="Z258">
        <f t="shared" si="45"/>
        <v>2.7452112900510546</v>
      </c>
    </row>
    <row r="259" spans="5:26" x14ac:dyDescent="0.3">
      <c r="E259" s="12">
        <f t="shared" si="46"/>
        <v>257</v>
      </c>
      <c r="F259" s="15">
        <f t="shared" ref="F259:F302" si="49">$A$14*($A$11/$A$14)^((E259)/($D$2))</f>
        <v>14.396340436751164</v>
      </c>
      <c r="G259" s="14">
        <f t="shared" ref="G259:G302" si="50">$A$2*$B$2/F259</f>
        <v>6.9462097287390279</v>
      </c>
      <c r="H259" s="16">
        <f t="shared" ref="H259:H302" si="51">$A$20*($A$17/$A$20)^((E259)/($D$2))</f>
        <v>35.9908510918779</v>
      </c>
      <c r="I259" s="14">
        <f t="shared" ref="I259:I302" si="52">$C$2^2*$A$2*$B$2/H259</f>
        <v>17.365524321847573</v>
      </c>
      <c r="J259" s="16">
        <f t="shared" ref="J259:J302" si="53">H259+$A$8</f>
        <v>20.9908510918779</v>
      </c>
      <c r="K259" s="14">
        <f t="shared" ref="K259:K302" si="54">I259+$B$8</f>
        <v>2.3655243218475732</v>
      </c>
      <c r="V259">
        <f t="shared" ref="V259:V302" si="55">$A$2*$B$2/W259</f>
        <v>2.7368393761974406</v>
      </c>
      <c r="W259">
        <f t="shared" si="48"/>
        <v>36.538497973140025</v>
      </c>
      <c r="X259" s="12">
        <f t="shared" si="47"/>
        <v>257</v>
      </c>
      <c r="Y259">
        <f t="shared" ref="Y259:Y302" si="56">$F$302*($H$302/$F$302)^((X259)/($U$2))</f>
        <v>36.538497973140025</v>
      </c>
      <c r="Z259">
        <f t="shared" ref="Z259:Z302" si="57">$A$2*$B$2/Y259</f>
        <v>2.7368393761974406</v>
      </c>
    </row>
    <row r="260" spans="5:26" x14ac:dyDescent="0.3">
      <c r="E260" s="12">
        <f t="shared" ref="E260:E302" si="58">E259+1</f>
        <v>258</v>
      </c>
      <c r="F260" s="15">
        <f t="shared" si="49"/>
        <v>14.445450809300855</v>
      </c>
      <c r="G260" s="14">
        <f t="shared" si="50"/>
        <v>6.9225946161274488</v>
      </c>
      <c r="H260" s="16">
        <f t="shared" si="51"/>
        <v>36.113627023252135</v>
      </c>
      <c r="I260" s="14">
        <f t="shared" si="52"/>
        <v>17.306486540318623</v>
      </c>
      <c r="J260" s="16">
        <f t="shared" si="53"/>
        <v>21.113627023252135</v>
      </c>
      <c r="K260" s="14">
        <f t="shared" si="54"/>
        <v>2.3064865403186232</v>
      </c>
      <c r="V260">
        <f t="shared" si="55"/>
        <v>2.7284929936906583</v>
      </c>
      <c r="W260">
        <f t="shared" si="48"/>
        <v>36.650268199786133</v>
      </c>
      <c r="X260" s="12">
        <f t="shared" ref="X260:X302" si="59">X259+1</f>
        <v>258</v>
      </c>
      <c r="Y260">
        <f t="shared" si="56"/>
        <v>36.650268199786133</v>
      </c>
      <c r="Z260">
        <f t="shared" si="57"/>
        <v>2.7284929936906583</v>
      </c>
    </row>
    <row r="261" spans="5:26" x14ac:dyDescent="0.3">
      <c r="E261" s="12">
        <f t="shared" si="58"/>
        <v>259</v>
      </c>
      <c r="F261" s="15">
        <f t="shared" si="49"/>
        <v>14.49472871252979</v>
      </c>
      <c r="G261" s="14">
        <f t="shared" si="50"/>
        <v>6.8990597880977402</v>
      </c>
      <c r="H261" s="16">
        <f t="shared" si="51"/>
        <v>36.236821781324466</v>
      </c>
      <c r="I261" s="14">
        <f t="shared" si="52"/>
        <v>17.247649470244355</v>
      </c>
      <c r="J261" s="16">
        <f t="shared" si="53"/>
        <v>21.236821781324466</v>
      </c>
      <c r="K261" s="14">
        <f t="shared" si="54"/>
        <v>2.2476494702443546</v>
      </c>
      <c r="V261">
        <f t="shared" si="55"/>
        <v>2.7201720646692191</v>
      </c>
      <c r="W261">
        <f t="shared" si="48"/>
        <v>36.762380328378342</v>
      </c>
      <c r="X261" s="12">
        <f t="shared" si="59"/>
        <v>259</v>
      </c>
      <c r="Y261">
        <f t="shared" si="56"/>
        <v>36.762380328378342</v>
      </c>
      <c r="Z261">
        <f t="shared" si="57"/>
        <v>2.7201720646692191</v>
      </c>
    </row>
    <row r="262" spans="5:26" x14ac:dyDescent="0.3">
      <c r="E262" s="12">
        <f t="shared" si="58"/>
        <v>260</v>
      </c>
      <c r="F262" s="15">
        <f t="shared" si="49"/>
        <v>14.544174717936963</v>
      </c>
      <c r="G262" s="14">
        <f t="shared" si="50"/>
        <v>6.8756049717054433</v>
      </c>
      <c r="H262" s="16">
        <f t="shared" si="51"/>
        <v>36.3604367948424</v>
      </c>
      <c r="I262" s="14">
        <f t="shared" si="52"/>
        <v>17.189012429263613</v>
      </c>
      <c r="J262" s="16">
        <f t="shared" si="53"/>
        <v>21.3604367948424</v>
      </c>
      <c r="K262" s="14">
        <f t="shared" si="54"/>
        <v>2.1890124292636131</v>
      </c>
      <c r="V262">
        <f t="shared" si="55"/>
        <v>2.711876511509085</v>
      </c>
      <c r="W262">
        <f t="shared" si="48"/>
        <v>36.874835404784982</v>
      </c>
      <c r="X262" s="12">
        <f t="shared" si="59"/>
        <v>260</v>
      </c>
      <c r="Y262">
        <f t="shared" si="56"/>
        <v>36.874835404784982</v>
      </c>
      <c r="Z262">
        <f t="shared" si="57"/>
        <v>2.711876511509085</v>
      </c>
    </row>
    <row r="263" spans="5:26" x14ac:dyDescent="0.3">
      <c r="E263" s="12">
        <f t="shared" si="58"/>
        <v>261</v>
      </c>
      <c r="F263" s="15">
        <f t="shared" si="49"/>
        <v>14.593789398970923</v>
      </c>
      <c r="G263" s="14">
        <f t="shared" si="50"/>
        <v>6.8522298949340374</v>
      </c>
      <c r="H263" s="16">
        <f t="shared" si="51"/>
        <v>36.484473497427302</v>
      </c>
      <c r="I263" s="14">
        <f t="shared" si="52"/>
        <v>17.130574737335095</v>
      </c>
      <c r="J263" s="16">
        <f t="shared" si="53"/>
        <v>21.484473497427302</v>
      </c>
      <c r="K263" s="14">
        <f t="shared" si="54"/>
        <v>2.1305747373350954</v>
      </c>
      <c r="V263">
        <f t="shared" si="55"/>
        <v>2.7036062568229435</v>
      </c>
      <c r="W263">
        <f t="shared" si="48"/>
        <v>36.987634478073666</v>
      </c>
      <c r="X263" s="12">
        <f t="shared" si="59"/>
        <v>261</v>
      </c>
      <c r="Y263">
        <f t="shared" si="56"/>
        <v>36.987634478073666</v>
      </c>
      <c r="Z263">
        <f t="shared" si="57"/>
        <v>2.7036062568229435</v>
      </c>
    </row>
    <row r="264" spans="5:26" x14ac:dyDescent="0.3">
      <c r="E264" s="12">
        <f t="shared" si="58"/>
        <v>262</v>
      </c>
      <c r="F264" s="15">
        <f t="shared" si="49"/>
        <v>14.643573331036436</v>
      </c>
      <c r="G264" s="14">
        <f t="shared" si="50"/>
        <v>6.8289342866917746</v>
      </c>
      <c r="H264" s="16">
        <f t="shared" si="51"/>
        <v>36.608933327591082</v>
      </c>
      <c r="I264" s="14">
        <f t="shared" si="52"/>
        <v>17.072335716729441</v>
      </c>
      <c r="J264" s="16">
        <f t="shared" si="53"/>
        <v>21.608933327591082</v>
      </c>
      <c r="K264" s="14">
        <f t="shared" si="54"/>
        <v>2.0723357167294409</v>
      </c>
      <c r="V264">
        <f t="shared" si="55"/>
        <v>2.6953612234594848</v>
      </c>
      <c r="W264">
        <f t="shared" si="48"/>
        <v>37.100778600521089</v>
      </c>
      <c r="X264" s="12">
        <f t="shared" si="59"/>
        <v>262</v>
      </c>
      <c r="Y264">
        <f t="shared" si="56"/>
        <v>37.100778600521089</v>
      </c>
      <c r="Z264">
        <f t="shared" si="57"/>
        <v>2.6953612234594848</v>
      </c>
    </row>
    <row r="265" spans="5:26" x14ac:dyDescent="0.3">
      <c r="E265" s="12">
        <f t="shared" si="58"/>
        <v>263</v>
      </c>
      <c r="F265" s="15">
        <f t="shared" si="49"/>
        <v>14.693527091501153</v>
      </c>
      <c r="G265" s="14">
        <f t="shared" si="50"/>
        <v>6.8057178768085409</v>
      </c>
      <c r="H265" s="16">
        <f t="shared" si="51"/>
        <v>36.733817728752875</v>
      </c>
      <c r="I265" s="14">
        <f t="shared" si="52"/>
        <v>17.014294692021355</v>
      </c>
      <c r="J265" s="16">
        <f t="shared" si="53"/>
        <v>21.733817728752875</v>
      </c>
      <c r="K265" s="14">
        <f t="shared" si="54"/>
        <v>2.0142946920213554</v>
      </c>
      <c r="V265">
        <f t="shared" si="55"/>
        <v>2.6871413345026842</v>
      </c>
      <c r="W265">
        <f t="shared" si="48"/>
        <v>37.21426882762281</v>
      </c>
      <c r="X265" s="12">
        <f t="shared" si="59"/>
        <v>263</v>
      </c>
      <c r="Y265">
        <f t="shared" si="56"/>
        <v>37.21426882762281</v>
      </c>
      <c r="Z265">
        <f t="shared" si="57"/>
        <v>2.6871413345026842</v>
      </c>
    </row>
    <row r="266" spans="5:26" x14ac:dyDescent="0.3">
      <c r="E266" s="12">
        <f t="shared" si="58"/>
        <v>264</v>
      </c>
      <c r="F266" s="15">
        <f t="shared" si="49"/>
        <v>14.743651259702295</v>
      </c>
      <c r="G266" s="14">
        <f t="shared" si="50"/>
        <v>6.7825803960327269</v>
      </c>
      <c r="H266" s="16">
        <f t="shared" si="51"/>
        <v>36.859128149255731</v>
      </c>
      <c r="I266" s="14">
        <f t="shared" si="52"/>
        <v>16.956450990081819</v>
      </c>
      <c r="J266" s="16">
        <f t="shared" si="53"/>
        <v>21.859128149255731</v>
      </c>
      <c r="K266" s="14">
        <f t="shared" si="54"/>
        <v>1.9564509900818194</v>
      </c>
      <c r="V266">
        <f t="shared" si="55"/>
        <v>2.6789465132710832</v>
      </c>
      <c r="W266">
        <f t="shared" si="48"/>
        <v>37.328106218103123</v>
      </c>
      <c r="X266" s="12">
        <f t="shared" si="59"/>
        <v>264</v>
      </c>
      <c r="Y266">
        <f t="shared" si="56"/>
        <v>37.328106218103123</v>
      </c>
      <c r="Z266">
        <f t="shared" si="57"/>
        <v>2.6789465132710832</v>
      </c>
    </row>
    <row r="267" spans="5:26" x14ac:dyDescent="0.3">
      <c r="E267" s="12">
        <f t="shared" si="58"/>
        <v>265</v>
      </c>
      <c r="F267" s="15">
        <f t="shared" si="49"/>
        <v>14.793946416953391</v>
      </c>
      <c r="G267" s="14">
        <f t="shared" si="50"/>
        <v>6.7595215760280967</v>
      </c>
      <c r="H267" s="16">
        <f t="shared" si="51"/>
        <v>36.984866042383473</v>
      </c>
      <c r="I267" s="14">
        <f t="shared" si="52"/>
        <v>16.898803940070245</v>
      </c>
      <c r="J267" s="16">
        <f t="shared" si="53"/>
        <v>21.984866042383473</v>
      </c>
      <c r="K267" s="14">
        <f t="shared" si="54"/>
        <v>1.8988039400702448</v>
      </c>
      <c r="V267">
        <f t="shared" si="55"/>
        <v>2.6707766833170732</v>
      </c>
      <c r="W267">
        <f t="shared" si="48"/>
        <v>37.442291833924948</v>
      </c>
      <c r="X267" s="12">
        <f t="shared" si="59"/>
        <v>265</v>
      </c>
      <c r="Y267">
        <f t="shared" si="56"/>
        <v>37.442291833924948</v>
      </c>
      <c r="Z267">
        <f t="shared" si="57"/>
        <v>2.6707766833170732</v>
      </c>
    </row>
    <row r="268" spans="5:26" x14ac:dyDescent="0.3">
      <c r="E268" s="12">
        <f t="shared" si="58"/>
        <v>266</v>
      </c>
      <c r="F268" s="15">
        <f t="shared" si="49"/>
        <v>14.844413146551009</v>
      </c>
      <c r="G268" s="14">
        <f t="shared" si="50"/>
        <v>6.7365411493706819</v>
      </c>
      <c r="H268" s="16">
        <f t="shared" si="51"/>
        <v>37.111032866377521</v>
      </c>
      <c r="I268" s="14">
        <f t="shared" si="52"/>
        <v>16.841352873426708</v>
      </c>
      <c r="J268" s="16">
        <f t="shared" si="53"/>
        <v>22.111032866377521</v>
      </c>
      <c r="K268" s="14">
        <f t="shared" si="54"/>
        <v>1.8413528734267075</v>
      </c>
      <c r="V268">
        <f t="shared" si="55"/>
        <v>2.6626317684261851</v>
      </c>
      <c r="W268">
        <f t="shared" si="48"/>
        <v>37.556826740299691</v>
      </c>
      <c r="X268" s="12">
        <f t="shared" si="59"/>
        <v>266</v>
      </c>
      <c r="Y268">
        <f t="shared" si="56"/>
        <v>37.556826740299691</v>
      </c>
      <c r="Z268">
        <f t="shared" si="57"/>
        <v>2.6626317684261851</v>
      </c>
    </row>
    <row r="269" spans="5:26" x14ac:dyDescent="0.3">
      <c r="E269" s="12">
        <f t="shared" si="58"/>
        <v>267</v>
      </c>
      <c r="F269" s="15">
        <f t="shared" si="49"/>
        <v>14.895052033781523</v>
      </c>
      <c r="G269" s="14">
        <f t="shared" si="50"/>
        <v>6.7136388495456787</v>
      </c>
      <c r="H269" s="16">
        <f t="shared" si="51"/>
        <v>37.237630084453798</v>
      </c>
      <c r="I269" s="14">
        <f t="shared" si="52"/>
        <v>16.7840971238642</v>
      </c>
      <c r="J269" s="16">
        <f t="shared" si="53"/>
        <v>22.237630084453798</v>
      </c>
      <c r="K269" s="14">
        <f t="shared" si="54"/>
        <v>1.7840971238641998</v>
      </c>
      <c r="V269">
        <f t="shared" si="55"/>
        <v>2.6545116926163748</v>
      </c>
      <c r="W269">
        <f t="shared" si="48"/>
        <v>37.671712005697245</v>
      </c>
      <c r="X269" s="12">
        <f t="shared" si="59"/>
        <v>267</v>
      </c>
      <c r="Y269">
        <f t="shared" si="56"/>
        <v>37.671712005697245</v>
      </c>
      <c r="Z269">
        <f t="shared" si="57"/>
        <v>2.6545116926163748</v>
      </c>
    </row>
    <row r="270" spans="5:26" x14ac:dyDescent="0.3">
      <c r="E270" s="12">
        <f t="shared" si="58"/>
        <v>268</v>
      </c>
      <c r="F270" s="15">
        <f t="shared" si="49"/>
        <v>14.945863665927888</v>
      </c>
      <c r="G270" s="14">
        <f t="shared" si="50"/>
        <v>6.690814410944359</v>
      </c>
      <c r="H270" s="16">
        <f t="shared" si="51"/>
        <v>37.364659164819713</v>
      </c>
      <c r="I270" s="14">
        <f t="shared" si="52"/>
        <v>16.727036027360899</v>
      </c>
      <c r="J270" s="16">
        <f t="shared" si="53"/>
        <v>22.364659164819713</v>
      </c>
      <c r="K270" s="14">
        <f t="shared" si="54"/>
        <v>1.7270360273608993</v>
      </c>
      <c r="V270">
        <f t="shared" si="55"/>
        <v>2.6464163801373193</v>
      </c>
      <c r="W270">
        <f t="shared" si="48"/>
        <v>37.786948701855877</v>
      </c>
      <c r="X270" s="12">
        <f t="shared" si="59"/>
        <v>268</v>
      </c>
      <c r="Y270">
        <f t="shared" si="56"/>
        <v>37.786948701855877</v>
      </c>
      <c r="Z270">
        <f t="shared" si="57"/>
        <v>2.6464163801373193</v>
      </c>
    </row>
    <row r="271" spans="5:26" x14ac:dyDescent="0.3">
      <c r="E271" s="12">
        <f t="shared" si="58"/>
        <v>269</v>
      </c>
      <c r="F271" s="15">
        <f t="shared" si="49"/>
        <v>14.996848632276482</v>
      </c>
      <c r="G271" s="14">
        <f t="shared" si="50"/>
        <v>6.668067568860983</v>
      </c>
      <c r="H271" s="16">
        <f t="shared" si="51"/>
        <v>37.492121580691197</v>
      </c>
      <c r="I271" s="14">
        <f t="shared" si="52"/>
        <v>16.67016892215246</v>
      </c>
      <c r="J271" s="16">
        <f t="shared" si="53"/>
        <v>22.492121580691197</v>
      </c>
      <c r="K271" s="14">
        <f t="shared" si="54"/>
        <v>1.6701689221524596</v>
      </c>
      <c r="V271">
        <f t="shared" si="55"/>
        <v>2.6383457554697038</v>
      </c>
      <c r="W271">
        <f t="shared" si="48"/>
        <v>37.902537903792307</v>
      </c>
      <c r="X271" s="12">
        <f t="shared" si="59"/>
        <v>269</v>
      </c>
      <c r="Y271">
        <f t="shared" si="56"/>
        <v>37.902537903792307</v>
      </c>
      <c r="Z271">
        <f t="shared" si="57"/>
        <v>2.6383457554697038</v>
      </c>
    </row>
    <row r="272" spans="5:26" x14ac:dyDescent="0.3">
      <c r="E272" s="12">
        <f t="shared" si="58"/>
        <v>270</v>
      </c>
      <c r="F272" s="15">
        <f t="shared" si="49"/>
        <v>15.048007524123905</v>
      </c>
      <c r="G272" s="14">
        <f t="shared" si="50"/>
        <v>6.6453980594897395</v>
      </c>
      <c r="H272" s="16">
        <f t="shared" si="51"/>
        <v>37.620018810309759</v>
      </c>
      <c r="I272" s="14">
        <f t="shared" si="52"/>
        <v>16.613495148724351</v>
      </c>
      <c r="J272" s="16">
        <f t="shared" si="53"/>
        <v>22.620018810309759</v>
      </c>
      <c r="K272" s="14">
        <f t="shared" si="54"/>
        <v>1.6134951487243505</v>
      </c>
      <c r="V272">
        <f t="shared" si="55"/>
        <v>2.6302997433245214</v>
      </c>
      <c r="W272">
        <f t="shared" si="48"/>
        <v>38.018480689811703</v>
      </c>
      <c r="X272" s="12">
        <f t="shared" si="59"/>
        <v>270</v>
      </c>
      <c r="Y272">
        <f t="shared" si="56"/>
        <v>38.018480689811703</v>
      </c>
      <c r="Z272">
        <f t="shared" si="57"/>
        <v>2.6302997433245214</v>
      </c>
    </row>
    <row r="273" spans="5:26" x14ac:dyDescent="0.3">
      <c r="E273" s="12">
        <f t="shared" si="58"/>
        <v>271</v>
      </c>
      <c r="F273" s="15">
        <f t="shared" si="49"/>
        <v>15.099340934783864</v>
      </c>
      <c r="G273" s="14">
        <f t="shared" si="50"/>
        <v>6.6228056199216772</v>
      </c>
      <c r="H273" s="16">
        <f t="shared" si="51"/>
        <v>37.748352336959655</v>
      </c>
      <c r="I273" s="14">
        <f t="shared" si="52"/>
        <v>16.557014049804195</v>
      </c>
      <c r="J273" s="16">
        <f t="shared" si="53"/>
        <v>22.748352336959655</v>
      </c>
      <c r="K273" s="14">
        <f t="shared" si="54"/>
        <v>1.5570140498041951</v>
      </c>
      <c r="V273">
        <f t="shared" si="55"/>
        <v>2.622278268642372</v>
      </c>
      <c r="W273">
        <f t="shared" si="48"/>
        <v>38.1347781415177</v>
      </c>
      <c r="X273" s="12">
        <f t="shared" si="59"/>
        <v>271</v>
      </c>
      <c r="Y273">
        <f t="shared" si="56"/>
        <v>38.1347781415177</v>
      </c>
      <c r="Z273">
        <f t="shared" si="57"/>
        <v>2.622278268642372</v>
      </c>
    </row>
    <row r="274" spans="5:26" x14ac:dyDescent="0.3">
      <c r="E274" s="12">
        <f t="shared" si="58"/>
        <v>272</v>
      </c>
      <c r="F274" s="15">
        <f t="shared" si="49"/>
        <v>15.150849459594035</v>
      </c>
      <c r="G274" s="14">
        <f t="shared" si="50"/>
        <v>6.600289988141661</v>
      </c>
      <c r="H274" s="16">
        <f t="shared" si="51"/>
        <v>37.877123648985076</v>
      </c>
      <c r="I274" s="14">
        <f t="shared" si="52"/>
        <v>16.500724970354156</v>
      </c>
      <c r="J274" s="16">
        <f t="shared" si="53"/>
        <v>22.877123648985076</v>
      </c>
      <c r="K274" s="14">
        <f t="shared" si="54"/>
        <v>1.5007249703541561</v>
      </c>
      <c r="V274">
        <f t="shared" si="55"/>
        <v>2.6142812565927565</v>
      </c>
      <c r="W274">
        <f t="shared" si="48"/>
        <v>38.25143134382256</v>
      </c>
      <c r="X274" s="12">
        <f t="shared" si="59"/>
        <v>272</v>
      </c>
      <c r="Y274">
        <f t="shared" si="56"/>
        <v>38.25143134382256</v>
      </c>
      <c r="Z274">
        <f t="shared" si="57"/>
        <v>2.6142812565927565</v>
      </c>
    </row>
    <row r="275" spans="5:26" x14ac:dyDescent="0.3">
      <c r="E275" s="12">
        <f t="shared" si="58"/>
        <v>273</v>
      </c>
      <c r="F275" s="15">
        <f t="shared" si="49"/>
        <v>15.20253369592298</v>
      </c>
      <c r="G275" s="14">
        <f t="shared" si="50"/>
        <v>6.5778509030253307</v>
      </c>
      <c r="H275" s="16">
        <f t="shared" si="51"/>
        <v>38.006334239807444</v>
      </c>
      <c r="I275" s="14">
        <f t="shared" si="52"/>
        <v>16.444627257563329</v>
      </c>
      <c r="J275" s="16">
        <f t="shared" si="53"/>
        <v>23.006334239807444</v>
      </c>
      <c r="K275" s="14">
        <f t="shared" si="54"/>
        <v>1.4446272575633294</v>
      </c>
      <c r="V275">
        <f t="shared" si="55"/>
        <v>2.6063086325733842</v>
      </c>
      <c r="W275">
        <f t="shared" si="48"/>
        <v>38.368441384957258</v>
      </c>
      <c r="X275" s="12">
        <f t="shared" si="59"/>
        <v>273</v>
      </c>
      <c r="Y275">
        <f t="shared" si="56"/>
        <v>38.368441384957258</v>
      </c>
      <c r="Z275">
        <f t="shared" si="57"/>
        <v>2.6063086325733842</v>
      </c>
    </row>
    <row r="276" spans="5:26" x14ac:dyDescent="0.3">
      <c r="E276" s="12">
        <f t="shared" si="58"/>
        <v>274</v>
      </c>
      <c r="F276" s="15">
        <f t="shared" si="49"/>
        <v>15.254394243177066</v>
      </c>
      <c r="G276" s="14">
        <f t="shared" si="50"/>
        <v>6.555488104336078</v>
      </c>
      <c r="H276" s="16">
        <f t="shared" si="51"/>
        <v>38.135985607942658</v>
      </c>
      <c r="I276" s="14">
        <f t="shared" si="52"/>
        <v>16.388720260840199</v>
      </c>
      <c r="J276" s="16">
        <f t="shared" si="53"/>
        <v>23.135985607942658</v>
      </c>
      <c r="K276" s="14">
        <f t="shared" si="54"/>
        <v>1.3887202608401985</v>
      </c>
      <c r="V276">
        <f t="shared" si="55"/>
        <v>2.5983603222094747</v>
      </c>
      <c r="W276">
        <f t="shared" si="48"/>
        <v>38.485809356481624</v>
      </c>
      <c r="X276" s="12">
        <f t="shared" si="59"/>
        <v>274</v>
      </c>
      <c r="Y276">
        <f t="shared" si="56"/>
        <v>38.485809356481624</v>
      </c>
      <c r="Z276">
        <f t="shared" si="57"/>
        <v>2.5983603222094747</v>
      </c>
    </row>
    <row r="277" spans="5:26" x14ac:dyDescent="0.3">
      <c r="E277" s="12">
        <f t="shared" si="58"/>
        <v>275</v>
      </c>
      <c r="F277" s="15">
        <f t="shared" si="49"/>
        <v>15.306431702807423</v>
      </c>
      <c r="G277" s="14">
        <f t="shared" si="50"/>
        <v>6.533201332722018</v>
      </c>
      <c r="H277" s="16">
        <f t="shared" si="51"/>
        <v>38.266079257018554</v>
      </c>
      <c r="I277" s="14">
        <f t="shared" si="52"/>
        <v>16.333003331805045</v>
      </c>
      <c r="J277" s="16">
        <f t="shared" si="53"/>
        <v>23.266079257018554</v>
      </c>
      <c r="K277" s="14">
        <f t="shared" si="54"/>
        <v>1.3330033318050454</v>
      </c>
      <c r="V277">
        <f t="shared" si="55"/>
        <v>2.5904362513530632</v>
      </c>
      <c r="W277">
        <f t="shared" si="48"/>
        <v>38.603536353294537</v>
      </c>
      <c r="X277" s="12">
        <f t="shared" si="59"/>
        <v>275</v>
      </c>
      <c r="Y277">
        <f t="shared" si="56"/>
        <v>38.603536353294537</v>
      </c>
      <c r="Z277">
        <f t="shared" si="57"/>
        <v>2.5904362513530632</v>
      </c>
    </row>
    <row r="278" spans="5:26" x14ac:dyDescent="0.3">
      <c r="E278" s="12">
        <f t="shared" si="58"/>
        <v>276</v>
      </c>
      <c r="F278" s="15">
        <f t="shared" si="49"/>
        <v>15.358646678316918</v>
      </c>
      <c r="G278" s="14">
        <f t="shared" si="50"/>
        <v>6.5109903297129907</v>
      </c>
      <c r="H278" s="16">
        <f t="shared" si="51"/>
        <v>38.396616695792289</v>
      </c>
      <c r="I278" s="14">
        <f t="shared" si="52"/>
        <v>16.27747582428248</v>
      </c>
      <c r="J278" s="16">
        <f t="shared" si="53"/>
        <v>23.396616695792289</v>
      </c>
      <c r="K278" s="14">
        <f t="shared" si="54"/>
        <v>1.2774758242824795</v>
      </c>
      <c r="V278">
        <f t="shared" si="55"/>
        <v>2.5825363460823088</v>
      </c>
      <c r="W278">
        <f t="shared" si="48"/>
        <v>38.721623473644179</v>
      </c>
      <c r="X278" s="12">
        <f t="shared" si="59"/>
        <v>276</v>
      </c>
      <c r="Y278">
        <f t="shared" si="56"/>
        <v>38.721623473644179</v>
      </c>
      <c r="Z278">
        <f t="shared" si="57"/>
        <v>2.5825363460823088</v>
      </c>
    </row>
    <row r="279" spans="5:26" x14ac:dyDescent="0.3">
      <c r="E279" s="12">
        <f t="shared" si="58"/>
        <v>277</v>
      </c>
      <c r="F279" s="15">
        <f t="shared" si="49"/>
        <v>15.411039775267151</v>
      </c>
      <c r="G279" s="14">
        <f t="shared" si="50"/>
        <v>6.488854837717561</v>
      </c>
      <c r="H279" s="16">
        <f t="shared" si="51"/>
        <v>38.527599438167861</v>
      </c>
      <c r="I279" s="14">
        <f t="shared" si="52"/>
        <v>16.22213709429391</v>
      </c>
      <c r="J279" s="16">
        <f t="shared" si="53"/>
        <v>23.527599438167861</v>
      </c>
      <c r="K279" s="14">
        <f t="shared" si="54"/>
        <v>1.2221370942939096</v>
      </c>
      <c r="V279">
        <f t="shared" si="55"/>
        <v>2.5746605327008094</v>
      </c>
      <c r="W279">
        <f t="shared" si="48"/>
        <v>38.840071819138181</v>
      </c>
      <c r="X279" s="12">
        <f t="shared" si="59"/>
        <v>277</v>
      </c>
      <c r="Y279">
        <f t="shared" si="56"/>
        <v>38.840071819138181</v>
      </c>
      <c r="Z279">
        <f t="shared" si="57"/>
        <v>2.5746605327008094</v>
      </c>
    </row>
    <row r="280" spans="5:26" x14ac:dyDescent="0.3">
      <c r="E280" s="12">
        <f t="shared" si="58"/>
        <v>278</v>
      </c>
      <c r="F280" s="15">
        <f t="shared" si="49"/>
        <v>15.463611601285479</v>
      </c>
      <c r="G280" s="14">
        <f t="shared" si="50"/>
        <v>6.4667946000200285</v>
      </c>
      <c r="H280" s="16">
        <f t="shared" si="51"/>
        <v>38.659029003213689</v>
      </c>
      <c r="I280" s="14">
        <f t="shared" si="52"/>
        <v>16.166986500050076</v>
      </c>
      <c r="J280" s="16">
        <f t="shared" si="53"/>
        <v>23.659029003213689</v>
      </c>
      <c r="K280" s="14">
        <f t="shared" si="54"/>
        <v>1.1669865000500756</v>
      </c>
      <c r="V280">
        <f t="shared" si="55"/>
        <v>2.5668087377369067</v>
      </c>
      <c r="W280">
        <f t="shared" si="48"/>
        <v>38.958882494754008</v>
      </c>
      <c r="X280" s="12">
        <f t="shared" si="59"/>
        <v>278</v>
      </c>
      <c r="Y280">
        <f t="shared" si="56"/>
        <v>38.958882494754008</v>
      </c>
      <c r="Z280">
        <f t="shared" si="57"/>
        <v>2.5668087377369067</v>
      </c>
    </row>
    <row r="281" spans="5:26" x14ac:dyDescent="0.3">
      <c r="E281" s="12">
        <f t="shared" si="58"/>
        <v>279</v>
      </c>
      <c r="F281" s="15">
        <f t="shared" si="49"/>
        <v>15.516362766072069</v>
      </c>
      <c r="G281" s="14">
        <f t="shared" si="50"/>
        <v>6.4448093607774526</v>
      </c>
      <c r="H281" s="16">
        <f t="shared" si="51"/>
        <v>38.790906915180166</v>
      </c>
      <c r="I281" s="14">
        <f t="shared" si="52"/>
        <v>16.112023401943635</v>
      </c>
      <c r="J281" s="16">
        <f t="shared" si="53"/>
        <v>23.790906915180166</v>
      </c>
      <c r="K281" s="14">
        <f t="shared" si="54"/>
        <v>1.1120234019436346</v>
      </c>
      <c r="V281">
        <f t="shared" si="55"/>
        <v>2.5589808879430067</v>
      </c>
      <c r="W281">
        <f t="shared" si="48"/>
        <v>39.078056608849195</v>
      </c>
      <c r="X281" s="12">
        <f t="shared" si="59"/>
        <v>279</v>
      </c>
      <c r="Y281">
        <f t="shared" si="56"/>
        <v>39.078056608849195</v>
      </c>
      <c r="Z281">
        <f t="shared" si="57"/>
        <v>2.5589808879430067</v>
      </c>
    </row>
    <row r="282" spans="5:26" x14ac:dyDescent="0.3">
      <c r="E282" s="12">
        <f t="shared" si="58"/>
        <v>280</v>
      </c>
      <c r="F282" s="15">
        <f t="shared" si="49"/>
        <v>15.569293881406956</v>
      </c>
      <c r="G282" s="14">
        <f t="shared" si="50"/>
        <v>6.4228988650166876</v>
      </c>
      <c r="H282" s="16">
        <f t="shared" si="51"/>
        <v>38.92323470351738</v>
      </c>
      <c r="I282" s="14">
        <f t="shared" si="52"/>
        <v>16.057247162541724</v>
      </c>
      <c r="J282" s="16">
        <f t="shared" si="53"/>
        <v>23.92323470351738</v>
      </c>
      <c r="K282" s="14">
        <f t="shared" si="54"/>
        <v>1.0572471625417244</v>
      </c>
      <c r="V282">
        <f t="shared" si="55"/>
        <v>2.5511769102948945</v>
      </c>
      <c r="W282">
        <f t="shared" si="48"/>
        <v>39.197595273171721</v>
      </c>
      <c r="X282" s="12">
        <f t="shared" si="59"/>
        <v>280</v>
      </c>
      <c r="Y282">
        <f t="shared" si="56"/>
        <v>39.197595273171721</v>
      </c>
      <c r="Z282">
        <f t="shared" si="57"/>
        <v>2.5511769102948945</v>
      </c>
    </row>
    <row r="283" spans="5:26" x14ac:dyDescent="0.3">
      <c r="E283" s="12">
        <f t="shared" si="58"/>
        <v>281</v>
      </c>
      <c r="F283" s="15">
        <f t="shared" si="49"/>
        <v>15.622405561157155</v>
      </c>
      <c r="G283" s="14">
        <f t="shared" si="50"/>
        <v>6.4010628586314189</v>
      </c>
      <c r="H283" s="16">
        <f t="shared" si="51"/>
        <v>39.056013902892872</v>
      </c>
      <c r="I283" s="14">
        <f t="shared" si="52"/>
        <v>16.002657146578553</v>
      </c>
      <c r="J283" s="16">
        <f t="shared" si="53"/>
        <v>24.056013902892872</v>
      </c>
      <c r="K283" s="14">
        <f t="shared" si="54"/>
        <v>1.002657146578553</v>
      </c>
      <c r="V283">
        <f t="shared" si="55"/>
        <v>2.5433967319910518</v>
      </c>
      <c r="W283">
        <f t="shared" si="48"/>
        <v>39.317499602870377</v>
      </c>
      <c r="X283" s="12">
        <f t="shared" si="59"/>
        <v>281</v>
      </c>
      <c r="Y283">
        <f t="shared" si="56"/>
        <v>39.317499602870377</v>
      </c>
      <c r="Z283">
        <f t="shared" si="57"/>
        <v>2.5433967319910518</v>
      </c>
    </row>
    <row r="284" spans="5:26" x14ac:dyDescent="0.3">
      <c r="E284" s="12">
        <f t="shared" si="58"/>
        <v>282</v>
      </c>
      <c r="F284" s="15">
        <f t="shared" si="49"/>
        <v>15.67569842128376</v>
      </c>
      <c r="G284" s="14">
        <f t="shared" si="50"/>
        <v>6.3793010883792256</v>
      </c>
      <c r="H284" s="16">
        <f t="shared" si="51"/>
        <v>39.189246053209402</v>
      </c>
      <c r="I284" s="14">
        <f t="shared" si="52"/>
        <v>15.948252720948064</v>
      </c>
      <c r="J284" s="16">
        <f t="shared" si="53"/>
        <v>24.189246053209402</v>
      </c>
      <c r="K284" s="14">
        <f t="shared" si="54"/>
        <v>0.94825272094806401</v>
      </c>
      <c r="V284">
        <f t="shared" si="55"/>
        <v>2.5356402804519811</v>
      </c>
      <c r="W284">
        <f t="shared" si="48"/>
        <v>39.437770716505135</v>
      </c>
      <c r="X284" s="12">
        <f t="shared" si="59"/>
        <v>282</v>
      </c>
      <c r="Y284">
        <f t="shared" si="56"/>
        <v>39.437770716505135</v>
      </c>
      <c r="Z284">
        <f t="shared" si="57"/>
        <v>2.5356402804519811</v>
      </c>
    </row>
    <row r="285" spans="5:26" x14ac:dyDescent="0.3">
      <c r="E285" s="12">
        <f t="shared" si="58"/>
        <v>283</v>
      </c>
      <c r="F285" s="15">
        <f t="shared" si="49"/>
        <v>15.729173079849119</v>
      </c>
      <c r="G285" s="14">
        <f t="shared" si="50"/>
        <v>6.3576133018786294</v>
      </c>
      <c r="H285" s="16">
        <f t="shared" si="51"/>
        <v>39.32293269962279</v>
      </c>
      <c r="I285" s="14">
        <f t="shared" si="52"/>
        <v>15.894033254696575</v>
      </c>
      <c r="J285" s="16">
        <f t="shared" si="53"/>
        <v>24.32293269962279</v>
      </c>
      <c r="K285" s="14">
        <f t="shared" si="54"/>
        <v>0.89403325469657524</v>
      </c>
      <c r="V285">
        <f t="shared" si="55"/>
        <v>2.527907483319523</v>
      </c>
      <c r="W285">
        <f t="shared" si="48"/>
        <v>39.558409736057648</v>
      </c>
      <c r="X285" s="12">
        <f t="shared" si="59"/>
        <v>283</v>
      </c>
      <c r="Y285">
        <f t="shared" si="56"/>
        <v>39.558409736057648</v>
      </c>
      <c r="Z285">
        <f t="shared" si="57"/>
        <v>2.527907483319523</v>
      </c>
    </row>
    <row r="286" spans="5:26" x14ac:dyDescent="0.3">
      <c r="E286" s="12">
        <f t="shared" si="58"/>
        <v>284</v>
      </c>
      <c r="F286" s="15">
        <f t="shared" si="49"/>
        <v>15.782830157023957</v>
      </c>
      <c r="G286" s="14">
        <f t="shared" si="50"/>
        <v>6.3359992476061855</v>
      </c>
      <c r="H286" s="16">
        <f t="shared" si="51"/>
        <v>39.457075392559879</v>
      </c>
      <c r="I286" s="14">
        <f t="shared" si="52"/>
        <v>15.839998119015467</v>
      </c>
      <c r="J286" s="16">
        <f t="shared" si="53"/>
        <v>24.457075392559879</v>
      </c>
      <c r="K286" s="14">
        <f t="shared" si="54"/>
        <v>0.83999811901546728</v>
      </c>
      <c r="V286">
        <f t="shared" si="55"/>
        <v>2.5201982684561877</v>
      </c>
      <c r="W286">
        <f t="shared" si="48"/>
        <v>39.679417786941649</v>
      </c>
      <c r="X286" s="12">
        <f t="shared" si="59"/>
        <v>284</v>
      </c>
      <c r="Y286">
        <f t="shared" si="56"/>
        <v>39.679417786941649</v>
      </c>
      <c r="Z286">
        <f t="shared" si="57"/>
        <v>2.5201982684561877</v>
      </c>
    </row>
    <row r="287" spans="5:26" x14ac:dyDescent="0.3">
      <c r="E287" s="12">
        <f t="shared" si="58"/>
        <v>285</v>
      </c>
      <c r="F287" s="15">
        <f t="shared" si="49"/>
        <v>15.836670275094608</v>
      </c>
      <c r="G287" s="14">
        <f t="shared" si="50"/>
        <v>6.3144586748935518</v>
      </c>
      <c r="H287" s="16">
        <f t="shared" si="51"/>
        <v>39.591675687736505</v>
      </c>
      <c r="I287" s="14">
        <f t="shared" si="52"/>
        <v>15.786146687233886</v>
      </c>
      <c r="J287" s="16">
        <f t="shared" si="53"/>
        <v>24.591675687736505</v>
      </c>
      <c r="K287" s="14">
        <f t="shared" si="54"/>
        <v>0.78614668723388625</v>
      </c>
      <c r="V287">
        <f t="shared" si="55"/>
        <v>2.5125125639444779</v>
      </c>
      <c r="W287">
        <f t="shared" si="48"/>
        <v>39.800795998013498</v>
      </c>
      <c r="X287" s="12">
        <f t="shared" si="59"/>
        <v>285</v>
      </c>
      <c r="Y287">
        <f t="shared" si="56"/>
        <v>39.800795998013498</v>
      </c>
      <c r="Z287">
        <f t="shared" si="57"/>
        <v>2.5125125639444779</v>
      </c>
    </row>
    <row r="288" spans="5:26" x14ac:dyDescent="0.3">
      <c r="E288" s="12">
        <f t="shared" si="58"/>
        <v>286</v>
      </c>
      <c r="F288" s="15">
        <f t="shared" si="49"/>
        <v>15.890694058470213</v>
      </c>
      <c r="G288" s="14">
        <f t="shared" si="50"/>
        <v>6.2929913339245882</v>
      </c>
      <c r="H288" s="16">
        <f t="shared" si="51"/>
        <v>39.726735146175535</v>
      </c>
      <c r="I288" s="14">
        <f t="shared" si="52"/>
        <v>15.73247833481147</v>
      </c>
      <c r="J288" s="16">
        <f t="shared" si="53"/>
        <v>24.726735146175535</v>
      </c>
      <c r="K288" s="14">
        <f t="shared" si="54"/>
        <v>0.73247833481146962</v>
      </c>
      <c r="V288">
        <f t="shared" si="55"/>
        <v>2.5048502980862186</v>
      </c>
      <c r="W288">
        <f t="shared" si="48"/>
        <v>39.922545501582682</v>
      </c>
      <c r="X288" s="12">
        <f t="shared" si="59"/>
        <v>286</v>
      </c>
      <c r="Y288">
        <f t="shared" si="56"/>
        <v>39.922545501582682</v>
      </c>
      <c r="Z288">
        <f t="shared" si="57"/>
        <v>2.5048502980862186</v>
      </c>
    </row>
    <row r="289" spans="5:26" x14ac:dyDescent="0.3">
      <c r="E289" s="12">
        <f t="shared" si="58"/>
        <v>287</v>
      </c>
      <c r="F289" s="15">
        <f t="shared" si="49"/>
        <v>15.944902133689975</v>
      </c>
      <c r="G289" s="14">
        <f t="shared" si="50"/>
        <v>6.2715969757324537</v>
      </c>
      <c r="H289" s="16">
        <f t="shared" si="51"/>
        <v>39.862255334224926</v>
      </c>
      <c r="I289" s="14">
        <f t="shared" si="52"/>
        <v>15.67899243933114</v>
      </c>
      <c r="J289" s="16">
        <f t="shared" si="53"/>
        <v>24.862255334224926</v>
      </c>
      <c r="K289" s="14">
        <f t="shared" si="54"/>
        <v>0.67899243933113951</v>
      </c>
      <c r="V289">
        <f t="shared" si="55"/>
        <v>2.497211399401889</v>
      </c>
      <c r="W289">
        <f t="shared" si="48"/>
        <v>40.044667433422397</v>
      </c>
      <c r="X289" s="12">
        <f t="shared" si="59"/>
        <v>287</v>
      </c>
      <c r="Y289">
        <f t="shared" si="56"/>
        <v>40.044667433422397</v>
      </c>
      <c r="Z289">
        <f t="shared" si="57"/>
        <v>2.497211399401889</v>
      </c>
    </row>
    <row r="290" spans="5:26" x14ac:dyDescent="0.3">
      <c r="E290" s="12">
        <f t="shared" si="58"/>
        <v>288</v>
      </c>
      <c r="F290" s="15">
        <f t="shared" si="49"/>
        <v>15.999295129430399</v>
      </c>
      <c r="G290" s="14">
        <f t="shared" si="50"/>
        <v>6.2502753521967289</v>
      </c>
      <c r="H290" s="16">
        <f t="shared" si="51"/>
        <v>39.998237823575991</v>
      </c>
      <c r="I290" s="14">
        <f t="shared" si="52"/>
        <v>15.625688380491825</v>
      </c>
      <c r="J290" s="16">
        <f t="shared" si="53"/>
        <v>24.998237823575991</v>
      </c>
      <c r="K290" s="14">
        <f t="shared" si="54"/>
        <v>0.62568838049182496</v>
      </c>
      <c r="V290">
        <f t="shared" si="55"/>
        <v>2.4895957966299553</v>
      </c>
      <c r="W290">
        <f t="shared" si="48"/>
        <v>40.167162932780144</v>
      </c>
      <c r="X290" s="12">
        <f t="shared" si="59"/>
        <v>288</v>
      </c>
      <c r="Y290">
        <f t="shared" si="56"/>
        <v>40.167162932780144</v>
      </c>
      <c r="Z290">
        <f t="shared" si="57"/>
        <v>2.4895957966299553</v>
      </c>
    </row>
    <row r="291" spans="5:26" x14ac:dyDescent="0.3">
      <c r="E291" s="12">
        <f t="shared" si="58"/>
        <v>289</v>
      </c>
      <c r="F291" s="15">
        <f t="shared" si="49"/>
        <v>16.053873676512616</v>
      </c>
      <c r="G291" s="14">
        <f t="shared" si="50"/>
        <v>6.229026216040527</v>
      </c>
      <c r="H291" s="16">
        <f t="shared" si="51"/>
        <v>40.134684191281529</v>
      </c>
      <c r="I291" s="14">
        <f t="shared" si="52"/>
        <v>15.572565540101321</v>
      </c>
      <c r="J291" s="16">
        <f t="shared" si="53"/>
        <v>25.134684191281529</v>
      </c>
      <c r="K291" s="14">
        <f t="shared" si="54"/>
        <v>0.57256554010132099</v>
      </c>
      <c r="V291">
        <f t="shared" si="55"/>
        <v>2.4820034187262063</v>
      </c>
      <c r="W291">
        <f t="shared" si="48"/>
        <v>40.290033142388332</v>
      </c>
      <c r="X291" s="12">
        <f t="shared" si="59"/>
        <v>289</v>
      </c>
      <c r="Y291">
        <f t="shared" si="56"/>
        <v>40.290033142388332</v>
      </c>
      <c r="Z291">
        <f t="shared" si="57"/>
        <v>2.4820034187262063</v>
      </c>
    </row>
    <row r="292" spans="5:26" x14ac:dyDescent="0.3">
      <c r="E292" s="12">
        <f t="shared" si="58"/>
        <v>290</v>
      </c>
      <c r="F292" s="15">
        <f t="shared" si="49"/>
        <v>16.10863840790967</v>
      </c>
      <c r="G292" s="14">
        <f t="shared" si="50"/>
        <v>6.2078493208276351</v>
      </c>
      <c r="H292" s="16">
        <f t="shared" si="51"/>
        <v>40.271596019774172</v>
      </c>
      <c r="I292" s="14">
        <f t="shared" si="52"/>
        <v>15.519623302069089</v>
      </c>
      <c r="J292" s="16">
        <f t="shared" si="53"/>
        <v>25.271596019774172</v>
      </c>
      <c r="K292" s="14">
        <f t="shared" si="54"/>
        <v>0.51962330206908902</v>
      </c>
      <c r="V292">
        <f t="shared" si="55"/>
        <v>2.4744341948630897</v>
      </c>
      <c r="W292">
        <f t="shared" si="48"/>
        <v>40.413279208474968</v>
      </c>
      <c r="X292" s="12">
        <f t="shared" si="59"/>
        <v>290</v>
      </c>
      <c r="Y292">
        <f t="shared" si="56"/>
        <v>40.413279208474968</v>
      </c>
      <c r="Z292">
        <f t="shared" si="57"/>
        <v>2.4744341948630897</v>
      </c>
    </row>
    <row r="293" spans="5:26" x14ac:dyDescent="0.3">
      <c r="E293" s="12">
        <f t="shared" si="58"/>
        <v>291</v>
      </c>
      <c r="F293" s="15">
        <f t="shared" si="49"/>
        <v>16.163589958753885</v>
      </c>
      <c r="G293" s="14">
        <f t="shared" si="50"/>
        <v>6.1867444209596485</v>
      </c>
      <c r="H293" s="16">
        <f t="shared" si="51"/>
        <v>40.4089748968847</v>
      </c>
      <c r="I293" s="14">
        <f t="shared" si="52"/>
        <v>15.466861052399127</v>
      </c>
      <c r="J293" s="16">
        <f t="shared" si="53"/>
        <v>25.4089748968847</v>
      </c>
      <c r="K293" s="14">
        <f t="shared" si="54"/>
        <v>0.46686105239912656</v>
      </c>
      <c r="V293">
        <f t="shared" si="55"/>
        <v>2.4668880544290523</v>
      </c>
      <c r="W293">
        <f t="shared" si="48"/>
        <v>40.536902280774328</v>
      </c>
      <c r="X293" s="12">
        <f t="shared" si="59"/>
        <v>291</v>
      </c>
      <c r="Y293">
        <f t="shared" si="56"/>
        <v>40.536902280774328</v>
      </c>
      <c r="Z293">
        <f t="shared" si="57"/>
        <v>2.4668880544290523</v>
      </c>
    </row>
    <row r="294" spans="5:26" x14ac:dyDescent="0.3">
      <c r="E294" s="12">
        <f t="shared" si="58"/>
        <v>292</v>
      </c>
      <c r="F294" s="15">
        <f t="shared" si="49"/>
        <v>16.218728966344209</v>
      </c>
      <c r="G294" s="14">
        <f t="shared" si="50"/>
        <v>6.165711271673131</v>
      </c>
      <c r="H294" s="16">
        <f t="shared" si="51"/>
        <v>40.546822415860511</v>
      </c>
      <c r="I294" s="14">
        <f t="shared" si="52"/>
        <v>15.414278179182832</v>
      </c>
      <c r="J294" s="16">
        <f t="shared" si="53"/>
        <v>25.546822415860511</v>
      </c>
      <c r="K294" s="14">
        <f t="shared" si="54"/>
        <v>0.41427817918283161</v>
      </c>
      <c r="V294">
        <f t="shared" si="55"/>
        <v>2.4593649270278801</v>
      </c>
      <c r="W294">
        <f t="shared" si="48"/>
        <v>40.660903512537715</v>
      </c>
      <c r="X294" s="12">
        <f t="shared" si="59"/>
        <v>292</v>
      </c>
      <c r="Y294">
        <f t="shared" si="56"/>
        <v>40.660903512537715</v>
      </c>
      <c r="Z294">
        <f t="shared" si="57"/>
        <v>2.4593649270278801</v>
      </c>
    </row>
    <row r="295" spans="5:26" x14ac:dyDescent="0.3">
      <c r="E295" s="12">
        <f t="shared" si="58"/>
        <v>293</v>
      </c>
      <c r="F295" s="15">
        <f t="shared" si="49"/>
        <v>16.274056070153613</v>
      </c>
      <c r="G295" s="14">
        <f t="shared" si="50"/>
        <v>6.1447496290367694</v>
      </c>
      <c r="H295" s="16">
        <f t="shared" si="51"/>
        <v>40.685140175384021</v>
      </c>
      <c r="I295" s="14">
        <f t="shared" si="52"/>
        <v>15.361874072591927</v>
      </c>
      <c r="J295" s="16">
        <f t="shared" si="53"/>
        <v>25.685140175384021</v>
      </c>
      <c r="K295" s="14">
        <f t="shared" si="54"/>
        <v>0.36187407259192739</v>
      </c>
      <c r="V295">
        <f t="shared" si="55"/>
        <v>2.4518647424780435</v>
      </c>
      <c r="W295">
        <f t="shared" si="48"/>
        <v>40.785284060544178</v>
      </c>
      <c r="X295" s="12">
        <f t="shared" si="59"/>
        <v>293</v>
      </c>
      <c r="Y295">
        <f t="shared" si="56"/>
        <v>40.785284060544178</v>
      </c>
      <c r="Z295">
        <f t="shared" si="57"/>
        <v>2.4518647424780435</v>
      </c>
    </row>
    <row r="296" spans="5:26" x14ac:dyDescent="0.3">
      <c r="E296" s="12">
        <f t="shared" si="58"/>
        <v>294</v>
      </c>
      <c r="F296" s="15">
        <f t="shared" si="49"/>
        <v>16.32957191183651</v>
      </c>
      <c r="G296" s="14">
        <f t="shared" si="50"/>
        <v>6.1238592499485476</v>
      </c>
      <c r="H296" s="16">
        <f t="shared" si="51"/>
        <v>40.823929779591275</v>
      </c>
      <c r="I296" s="14">
        <f t="shared" si="52"/>
        <v>15.309648124871369</v>
      </c>
      <c r="J296" s="16">
        <f t="shared" si="53"/>
        <v>25.823929779591275</v>
      </c>
      <c r="K296" s="14">
        <f t="shared" si="54"/>
        <v>0.30964812487136939</v>
      </c>
      <c r="V296">
        <f t="shared" si="55"/>
        <v>2.4443874308120415</v>
      </c>
      <c r="W296">
        <f t="shared" si="48"/>
        <v>40.9100450851113</v>
      </c>
      <c r="X296" s="12">
        <f t="shared" si="59"/>
        <v>294</v>
      </c>
      <c r="Y296">
        <f t="shared" si="56"/>
        <v>40.9100450851113</v>
      </c>
      <c r="Z296">
        <f t="shared" si="57"/>
        <v>2.4443874308120415</v>
      </c>
    </row>
    <row r="297" spans="5:26" x14ac:dyDescent="0.3">
      <c r="E297" s="12">
        <f t="shared" si="58"/>
        <v>295</v>
      </c>
      <c r="F297" s="15">
        <f t="shared" si="49"/>
        <v>16.385277135236208</v>
      </c>
      <c r="G297" s="14">
        <f t="shared" si="50"/>
        <v>6.1030398921329203</v>
      </c>
      <c r="H297" s="16">
        <f t="shared" si="51"/>
        <v>40.963192838090514</v>
      </c>
      <c r="I297" s="14">
        <f t="shared" si="52"/>
        <v>15.257599730332304</v>
      </c>
      <c r="J297" s="16">
        <f t="shared" si="53"/>
        <v>25.963192838090514</v>
      </c>
      <c r="K297" s="14">
        <f t="shared" si="54"/>
        <v>0.25759973033230388</v>
      </c>
      <c r="V297">
        <f t="shared" si="55"/>
        <v>2.4369329222757479</v>
      </c>
      <c r="W297">
        <f t="shared" si="48"/>
        <v>41.03518775010609</v>
      </c>
      <c r="X297" s="12">
        <f t="shared" si="59"/>
        <v>295</v>
      </c>
      <c r="Y297">
        <f t="shared" si="56"/>
        <v>41.03518775010609</v>
      </c>
      <c r="Z297">
        <f t="shared" si="57"/>
        <v>2.4369329222757479</v>
      </c>
    </row>
    <row r="298" spans="5:26" x14ac:dyDescent="0.3">
      <c r="E298" s="12">
        <f t="shared" si="58"/>
        <v>296</v>
      </c>
      <c r="F298" s="15">
        <f t="shared" si="49"/>
        <v>16.441172386392346</v>
      </c>
      <c r="G298" s="14">
        <f t="shared" si="50"/>
        <v>6.0822913141380184</v>
      </c>
      <c r="H298" s="16">
        <f t="shared" si="51"/>
        <v>41.102930965980853</v>
      </c>
      <c r="I298" s="14">
        <f t="shared" si="52"/>
        <v>15.205728285345049</v>
      </c>
      <c r="J298" s="16">
        <f t="shared" si="53"/>
        <v>26.102930965980853</v>
      </c>
      <c r="K298" s="14">
        <f t="shared" si="54"/>
        <v>0.2057282853450495</v>
      </c>
      <c r="V298">
        <f t="shared" si="55"/>
        <v>2.4295011473277621</v>
      </c>
      <c r="W298">
        <f t="shared" si="48"/>
        <v>41.160713222955756</v>
      </c>
      <c r="X298" s="12">
        <f t="shared" si="59"/>
        <v>296</v>
      </c>
      <c r="Y298">
        <f t="shared" si="56"/>
        <v>41.160713222955756</v>
      </c>
      <c r="Z298">
        <f t="shared" si="57"/>
        <v>2.4295011473277621</v>
      </c>
    </row>
    <row r="299" spans="5:26" x14ac:dyDescent="0.3">
      <c r="E299" s="12">
        <f t="shared" si="58"/>
        <v>297</v>
      </c>
      <c r="F299" s="15">
        <f t="shared" si="49"/>
        <v>16.497258313548404</v>
      </c>
      <c r="G299" s="14">
        <f t="shared" si="50"/>
        <v>6.061613275332836</v>
      </c>
      <c r="H299" s="16">
        <f t="shared" si="51"/>
        <v>41.243145783871</v>
      </c>
      <c r="I299" s="14">
        <f t="shared" si="52"/>
        <v>15.154033188332093</v>
      </c>
      <c r="J299" s="16">
        <f t="shared" si="53"/>
        <v>26.243145783871</v>
      </c>
      <c r="K299" s="14">
        <f t="shared" si="54"/>
        <v>0.15403318833209312</v>
      </c>
      <c r="V299">
        <f t="shared" si="55"/>
        <v>2.422092036638761</v>
      </c>
      <c r="W299">
        <f t="shared" si="48"/>
        <v>41.286622674658645</v>
      </c>
      <c r="X299" s="12">
        <f t="shared" si="59"/>
        <v>297</v>
      </c>
      <c r="Y299">
        <f t="shared" si="56"/>
        <v>41.286622674658645</v>
      </c>
      <c r="Z299">
        <f t="shared" si="57"/>
        <v>2.422092036638761</v>
      </c>
    </row>
    <row r="300" spans="5:26" x14ac:dyDescent="0.3">
      <c r="E300" s="12">
        <f t="shared" si="58"/>
        <v>298</v>
      </c>
      <c r="F300" s="15">
        <f t="shared" si="49"/>
        <v>16.553535567159233</v>
      </c>
      <c r="G300" s="14">
        <f t="shared" si="50"/>
        <v>6.0410055359044419</v>
      </c>
      <c r="H300" s="16">
        <f t="shared" si="51"/>
        <v>41.383838917898068</v>
      </c>
      <c r="I300" s="14">
        <f t="shared" si="52"/>
        <v>15.102513839761111</v>
      </c>
      <c r="J300" s="16">
        <f t="shared" si="53"/>
        <v>26.383838917898068</v>
      </c>
      <c r="K300" s="14">
        <f t="shared" si="54"/>
        <v>0.1025138397611105</v>
      </c>
      <c r="V300">
        <f t="shared" si="55"/>
        <v>2.4147055210908497</v>
      </c>
      <c r="W300">
        <f t="shared" si="48"/>
        <v>41.412917279795153</v>
      </c>
      <c r="X300" s="12">
        <f t="shared" si="59"/>
        <v>298</v>
      </c>
      <c r="Y300">
        <f t="shared" si="56"/>
        <v>41.412917279795153</v>
      </c>
      <c r="Z300">
        <f t="shared" si="57"/>
        <v>2.4147055210908497</v>
      </c>
    </row>
    <row r="301" spans="5:26" x14ac:dyDescent="0.3">
      <c r="E301" s="12">
        <f t="shared" si="58"/>
        <v>299</v>
      </c>
      <c r="F301" s="15">
        <f t="shared" si="49"/>
        <v>16.610004799898583</v>
      </c>
      <c r="G301" s="14">
        <f t="shared" si="50"/>
        <v>6.0204678568551993</v>
      </c>
      <c r="H301" s="16">
        <f t="shared" si="51"/>
        <v>41.52501199974644</v>
      </c>
      <c r="I301" s="14">
        <f t="shared" si="52"/>
        <v>15.051169642138005</v>
      </c>
      <c r="J301" s="16">
        <f t="shared" si="53"/>
        <v>26.52501199974644</v>
      </c>
      <c r="K301" s="14">
        <f t="shared" si="54"/>
        <v>5.1169642138004789E-2</v>
      </c>
      <c r="V301">
        <f t="shared" si="55"/>
        <v>2.4073415317769182</v>
      </c>
      <c r="W301">
        <f t="shared" si="48"/>
        <v>41.539598216538693</v>
      </c>
      <c r="X301" s="12">
        <f t="shared" si="59"/>
        <v>299</v>
      </c>
      <c r="Y301">
        <f t="shared" si="56"/>
        <v>41.539598216538693</v>
      </c>
      <c r="Z301">
        <f t="shared" si="57"/>
        <v>2.4073415317769182</v>
      </c>
    </row>
    <row r="302" spans="5:26" x14ac:dyDescent="0.3">
      <c r="E302" s="12">
        <f t="shared" si="58"/>
        <v>300</v>
      </c>
      <c r="F302" s="15">
        <f t="shared" si="49"/>
        <v>16.666666666666668</v>
      </c>
      <c r="G302" s="14">
        <f t="shared" si="50"/>
        <v>6</v>
      </c>
      <c r="H302" s="16">
        <f t="shared" si="51"/>
        <v>41.666666666666664</v>
      </c>
      <c r="I302" s="14">
        <f t="shared" si="52"/>
        <v>15</v>
      </c>
      <c r="J302" s="16">
        <f t="shared" si="53"/>
        <v>26.666666666666664</v>
      </c>
      <c r="K302" s="14">
        <f t="shared" si="54"/>
        <v>0</v>
      </c>
      <c r="V302">
        <f t="shared" si="55"/>
        <v>2.4000000000000004</v>
      </c>
      <c r="W302">
        <f t="shared" si="48"/>
        <v>41.666666666666664</v>
      </c>
      <c r="X302" s="12">
        <f t="shared" si="59"/>
        <v>300</v>
      </c>
      <c r="Y302">
        <f t="shared" si="56"/>
        <v>41.666666666666664</v>
      </c>
      <c r="Z302">
        <f t="shared" si="57"/>
        <v>2.4000000000000004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B896-21ED-4999-80EE-1AEFD3D54D23}">
  <dimension ref="A1:S32"/>
  <sheetViews>
    <sheetView zoomScaleNormal="100" workbookViewId="0">
      <selection activeCell="J2" sqref="J2"/>
    </sheetView>
  </sheetViews>
  <sheetFormatPr defaultRowHeight="14.4" x14ac:dyDescent="0.3"/>
  <cols>
    <col min="9" max="9" width="12.21875" customWidth="1"/>
    <col min="10" max="10" width="11.21875" customWidth="1"/>
  </cols>
  <sheetData>
    <row r="1" spans="1:19" x14ac:dyDescent="0.3">
      <c r="A1" t="s">
        <v>59</v>
      </c>
      <c r="B1" t="s">
        <v>58</v>
      </c>
      <c r="D1" t="s">
        <v>63</v>
      </c>
      <c r="E1" t="s">
        <v>54</v>
      </c>
      <c r="F1" t="s">
        <v>53</v>
      </c>
      <c r="G1" t="s">
        <v>6</v>
      </c>
      <c r="H1" t="s">
        <v>7</v>
      </c>
      <c r="I1" t="s">
        <v>64</v>
      </c>
      <c r="J1" t="s">
        <v>65</v>
      </c>
      <c r="Q1" t="s">
        <v>63</v>
      </c>
      <c r="R1" t="s">
        <v>0</v>
      </c>
      <c r="S1" t="s">
        <v>1</v>
      </c>
    </row>
    <row r="2" spans="1:19" x14ac:dyDescent="0.3">
      <c r="A2">
        <v>10</v>
      </c>
      <c r="B2">
        <v>500</v>
      </c>
      <c r="C2">
        <v>30</v>
      </c>
      <c r="D2">
        <v>0</v>
      </c>
      <c r="E2">
        <f>$A$2*($B$2/$A$2)^(D2/$C$2)</f>
        <v>10</v>
      </c>
      <c r="F2">
        <f>$B$6*$A$6/E2</f>
        <v>3948.3</v>
      </c>
      <c r="G2">
        <f>$C$6*E2</f>
        <v>20</v>
      </c>
      <c r="H2">
        <f>($C$6^2)*$B$6*$A$6/G2</f>
        <v>7896.6</v>
      </c>
      <c r="I2">
        <f>G2+$A$15</f>
        <v>-103</v>
      </c>
      <c r="J2">
        <f>H2+$B$15</f>
        <v>7575.6</v>
      </c>
      <c r="Q2">
        <v>0</v>
      </c>
    </row>
    <row r="3" spans="1:19" x14ac:dyDescent="0.3">
      <c r="D3">
        <f>D2+1</f>
        <v>1</v>
      </c>
      <c r="E3">
        <f t="shared" ref="E3:E32" si="0">$A$2*($B$2/$A$2)^(D3/$C$2)</f>
        <v>11.392848794539173</v>
      </c>
      <c r="F3">
        <f t="shared" ref="F3:F32" si="1">$B$6*$A$6/E3</f>
        <v>3465.5950159651916</v>
      </c>
      <c r="G3">
        <f t="shared" ref="G3:G32" si="2">$C$6*E3</f>
        <v>22.785697589078346</v>
      </c>
      <c r="H3">
        <f t="shared" ref="H3:H32" si="3">($C$6^2)*$B$6*$A$6/G3</f>
        <v>6931.1900319303832</v>
      </c>
      <c r="I3">
        <f t="shared" ref="I3:I32" si="4">G3+$A$15</f>
        <v>-100.21430241092165</v>
      </c>
      <c r="J3">
        <f t="shared" ref="J3:J32" si="5">H3+$B$15</f>
        <v>6610.1900319303832</v>
      </c>
      <c r="Q3">
        <f>Q2+1</f>
        <v>1</v>
      </c>
    </row>
    <row r="4" spans="1:19" x14ac:dyDescent="0.3">
      <c r="D4">
        <f t="shared" ref="D4:D32" si="6">D3+1</f>
        <v>2</v>
      </c>
      <c r="E4">
        <f t="shared" si="0"/>
        <v>12.979700365523266</v>
      </c>
      <c r="F4">
        <f t="shared" si="1"/>
        <v>3041.9038104203782</v>
      </c>
      <c r="G4">
        <f t="shared" si="2"/>
        <v>25.959400731046532</v>
      </c>
      <c r="H4">
        <f t="shared" si="3"/>
        <v>6083.8076208407565</v>
      </c>
      <c r="I4">
        <f t="shared" si="4"/>
        <v>-97.040599268953471</v>
      </c>
      <c r="J4">
        <f t="shared" si="5"/>
        <v>5762.8076208407565</v>
      </c>
      <c r="Q4">
        <f t="shared" ref="Q4:Q33" si="7">Q3+1</f>
        <v>2</v>
      </c>
    </row>
    <row r="5" spans="1:19" x14ac:dyDescent="0.3">
      <c r="A5" t="s">
        <v>25</v>
      </c>
      <c r="B5" t="s">
        <v>26</v>
      </c>
      <c r="C5" t="s">
        <v>27</v>
      </c>
      <c r="D5">
        <f t="shared" si="6"/>
        <v>3</v>
      </c>
      <c r="E5">
        <f t="shared" si="0"/>
        <v>14.787576366283137</v>
      </c>
      <c r="F5">
        <f t="shared" si="1"/>
        <v>2670.0115706603833</v>
      </c>
      <c r="G5">
        <f t="shared" si="2"/>
        <v>29.575152732566274</v>
      </c>
      <c r="H5">
        <f t="shared" si="3"/>
        <v>5340.0231413207666</v>
      </c>
      <c r="I5">
        <f t="shared" si="4"/>
        <v>-93.424847267433734</v>
      </c>
      <c r="J5">
        <f t="shared" si="5"/>
        <v>5019.0231413207666</v>
      </c>
      <c r="Q5">
        <f t="shared" si="7"/>
        <v>3</v>
      </c>
    </row>
    <row r="6" spans="1:19" x14ac:dyDescent="0.3">
      <c r="A6">
        <v>123</v>
      </c>
      <c r="B6">
        <v>321</v>
      </c>
      <c r="C6">
        <v>2</v>
      </c>
      <c r="D6">
        <f t="shared" si="6"/>
        <v>4</v>
      </c>
      <c r="E6">
        <f t="shared" si="0"/>
        <v>16.847262157876479</v>
      </c>
      <c r="F6">
        <f t="shared" si="1"/>
        <v>2343.5855410809759</v>
      </c>
      <c r="G6">
        <f t="shared" si="2"/>
        <v>33.694524315752957</v>
      </c>
      <c r="H6">
        <f t="shared" si="3"/>
        <v>4687.1710821619517</v>
      </c>
      <c r="I6">
        <f t="shared" si="4"/>
        <v>-89.305475684247043</v>
      </c>
      <c r="J6">
        <f t="shared" si="5"/>
        <v>4366.1710821619517</v>
      </c>
      <c r="Q6">
        <f t="shared" si="7"/>
        <v>4</v>
      </c>
    </row>
    <row r="7" spans="1:19" x14ac:dyDescent="0.3">
      <c r="D7">
        <f t="shared" si="6"/>
        <v>5</v>
      </c>
      <c r="E7">
        <f t="shared" si="0"/>
        <v>19.193831036664843</v>
      </c>
      <c r="F7">
        <f t="shared" si="1"/>
        <v>2057.0671860442012</v>
      </c>
      <c r="G7">
        <f t="shared" si="2"/>
        <v>38.387662073329686</v>
      </c>
      <c r="H7">
        <f t="shared" si="3"/>
        <v>4114.1343720884024</v>
      </c>
      <c r="I7">
        <f t="shared" si="4"/>
        <v>-84.612337926670307</v>
      </c>
      <c r="J7">
        <f t="shared" si="5"/>
        <v>3793.1343720884024</v>
      </c>
      <c r="Q7">
        <f t="shared" si="7"/>
        <v>5</v>
      </c>
    </row>
    <row r="8" spans="1:19" x14ac:dyDescent="0.3">
      <c r="A8" t="s">
        <v>56</v>
      </c>
      <c r="B8" t="s">
        <v>57</v>
      </c>
      <c r="C8" t="s">
        <v>55</v>
      </c>
      <c r="D8">
        <f t="shared" si="6"/>
        <v>6</v>
      </c>
      <c r="E8">
        <f t="shared" si="0"/>
        <v>21.867241478865562</v>
      </c>
      <c r="F8">
        <f t="shared" si="1"/>
        <v>1805.5775365246625</v>
      </c>
      <c r="G8">
        <f t="shared" si="2"/>
        <v>43.734482957731124</v>
      </c>
      <c r="H8">
        <f t="shared" si="3"/>
        <v>3611.155073049325</v>
      </c>
      <c r="I8">
        <f t="shared" si="4"/>
        <v>-79.265517042268868</v>
      </c>
      <c r="J8">
        <f t="shared" si="5"/>
        <v>3290.155073049325</v>
      </c>
      <c r="Q8">
        <f t="shared" si="7"/>
        <v>6</v>
      </c>
    </row>
    <row r="9" spans="1:19" x14ac:dyDescent="0.3">
      <c r="A9">
        <f>$B$6/$A$6</f>
        <v>2.6097560975609757</v>
      </c>
      <c r="B9">
        <f>(($C$6-1)^2)/($C$6^2)*($B$6/$A$6)</f>
        <v>0.65243902439024393</v>
      </c>
      <c r="C9">
        <f>$C$6^2/(($C$6-1)^2)*$B$6/$A$6</f>
        <v>10.439024390243903</v>
      </c>
      <c r="D9">
        <f t="shared" si="6"/>
        <v>7</v>
      </c>
      <c r="E9">
        <f t="shared" si="0"/>
        <v>24.913017572239049</v>
      </c>
      <c r="F9">
        <f t="shared" si="1"/>
        <v>1584.8341087350454</v>
      </c>
      <c r="G9">
        <f t="shared" si="2"/>
        <v>49.826035144478098</v>
      </c>
      <c r="H9">
        <f t="shared" si="3"/>
        <v>3169.6682174700909</v>
      </c>
      <c r="I9">
        <f t="shared" si="4"/>
        <v>-73.173964855521902</v>
      </c>
      <c r="J9">
        <f t="shared" si="5"/>
        <v>2848.6682174700909</v>
      </c>
      <c r="Q9">
        <f t="shared" si="7"/>
        <v>7</v>
      </c>
    </row>
    <row r="10" spans="1:19" x14ac:dyDescent="0.3">
      <c r="D10">
        <f t="shared" si="6"/>
        <v>8</v>
      </c>
      <c r="E10">
        <f t="shared" si="0"/>
        <v>28.383024221621685</v>
      </c>
      <c r="F10">
        <f t="shared" si="1"/>
        <v>1391.077979982223</v>
      </c>
      <c r="G10">
        <f t="shared" si="2"/>
        <v>56.766048443243371</v>
      </c>
      <c r="H10">
        <f t="shared" si="3"/>
        <v>2782.1559599644461</v>
      </c>
      <c r="I10">
        <f t="shared" si="4"/>
        <v>-66.233951556756637</v>
      </c>
      <c r="J10">
        <f t="shared" si="5"/>
        <v>2461.1559599644461</v>
      </c>
      <c r="Q10">
        <f t="shared" si="7"/>
        <v>8</v>
      </c>
    </row>
    <row r="11" spans="1:19" x14ac:dyDescent="0.3">
      <c r="A11" t="s">
        <v>28</v>
      </c>
      <c r="B11" t="s">
        <v>29</v>
      </c>
      <c r="D11">
        <f t="shared" si="6"/>
        <v>9</v>
      </c>
      <c r="E11">
        <f t="shared" si="0"/>
        <v>32.336350328867873</v>
      </c>
      <c r="F11">
        <f t="shared" si="1"/>
        <v>1221.0097799674086</v>
      </c>
      <c r="G11">
        <f t="shared" si="2"/>
        <v>64.672700657735746</v>
      </c>
      <c r="H11">
        <f t="shared" si="3"/>
        <v>2442.0195599348172</v>
      </c>
      <c r="I11">
        <f t="shared" si="4"/>
        <v>-58.327299342264254</v>
      </c>
      <c r="J11">
        <f t="shared" si="5"/>
        <v>2121.0195599348172</v>
      </c>
      <c r="Q11">
        <f t="shared" si="7"/>
        <v>9</v>
      </c>
    </row>
    <row r="12" spans="1:19" x14ac:dyDescent="0.3">
      <c r="A12">
        <f>A6*(2*C6-1)/C6-1</f>
        <v>183.5</v>
      </c>
      <c r="B12">
        <f>B6*(2*C6-1)/(C6-1)</f>
        <v>963</v>
      </c>
      <c r="D12">
        <f t="shared" si="6"/>
        <v>10</v>
      </c>
      <c r="E12">
        <f t="shared" si="0"/>
        <v>36.840314986403861</v>
      </c>
      <c r="F12">
        <f t="shared" si="1"/>
        <v>1071.733507560167</v>
      </c>
      <c r="G12">
        <f t="shared" si="2"/>
        <v>73.680629972807722</v>
      </c>
      <c r="H12">
        <f t="shared" si="3"/>
        <v>2143.4670151203341</v>
      </c>
      <c r="I12">
        <f t="shared" si="4"/>
        <v>-49.319370027192278</v>
      </c>
      <c r="J12">
        <f t="shared" si="5"/>
        <v>1822.4670151203341</v>
      </c>
      <c r="Q12">
        <f t="shared" si="7"/>
        <v>10</v>
      </c>
    </row>
    <row r="13" spans="1:19" x14ac:dyDescent="0.3">
      <c r="D13">
        <f t="shared" si="6"/>
        <v>11</v>
      </c>
      <c r="E13">
        <f t="shared" si="0"/>
        <v>41.971613818329459</v>
      </c>
      <c r="F13">
        <f t="shared" si="1"/>
        <v>940.7072163319425</v>
      </c>
      <c r="G13">
        <f t="shared" si="2"/>
        <v>83.943227636658918</v>
      </c>
      <c r="H13">
        <f t="shared" si="3"/>
        <v>1881.414432663885</v>
      </c>
      <c r="I13">
        <f t="shared" si="4"/>
        <v>-39.056772363341082</v>
      </c>
      <c r="J13">
        <f t="shared" si="5"/>
        <v>1560.414432663885</v>
      </c>
      <c r="Q13">
        <f t="shared" si="7"/>
        <v>11</v>
      </c>
    </row>
    <row r="14" spans="1:19" x14ac:dyDescent="0.3">
      <c r="A14" t="s">
        <v>30</v>
      </c>
      <c r="B14" t="s">
        <v>31</v>
      </c>
      <c r="D14">
        <f t="shared" si="6"/>
        <v>12</v>
      </c>
      <c r="E14">
        <f t="shared" si="0"/>
        <v>47.817624989501859</v>
      </c>
      <c r="F14">
        <f t="shared" si="1"/>
        <v>825.69972909922467</v>
      </c>
      <c r="G14">
        <f t="shared" si="2"/>
        <v>95.635249979003717</v>
      </c>
      <c r="H14">
        <f t="shared" si="3"/>
        <v>1651.3994581984493</v>
      </c>
      <c r="I14">
        <f t="shared" si="4"/>
        <v>-27.364750020996283</v>
      </c>
      <c r="J14">
        <f t="shared" si="5"/>
        <v>1330.3994581984493</v>
      </c>
      <c r="Q14">
        <f t="shared" si="7"/>
        <v>12</v>
      </c>
    </row>
    <row r="15" spans="1:19" x14ac:dyDescent="0.3">
      <c r="A15">
        <f>-A6*(C6-1)</f>
        <v>-123</v>
      </c>
      <c r="B15">
        <f>-B6*(C6-1)</f>
        <v>-321</v>
      </c>
      <c r="D15">
        <f t="shared" si="6"/>
        <v>13</v>
      </c>
      <c r="E15">
        <f t="shared" si="0"/>
        <v>54.477897121937239</v>
      </c>
      <c r="F15">
        <f t="shared" si="1"/>
        <v>724.75264439127784</v>
      </c>
      <c r="G15">
        <f t="shared" si="2"/>
        <v>108.95579424387448</v>
      </c>
      <c r="H15">
        <f t="shared" si="3"/>
        <v>1449.5052887825557</v>
      </c>
      <c r="I15">
        <f t="shared" si="4"/>
        <v>-14.044205756125521</v>
      </c>
      <c r="J15">
        <f t="shared" si="5"/>
        <v>1128.5052887825557</v>
      </c>
      <c r="Q15">
        <f t="shared" si="7"/>
        <v>13</v>
      </c>
    </row>
    <row r="16" spans="1:19" x14ac:dyDescent="0.3">
      <c r="D16">
        <f t="shared" si="6"/>
        <v>14</v>
      </c>
      <c r="E16">
        <f t="shared" si="0"/>
        <v>62.065844455469161</v>
      </c>
      <c r="F16">
        <f t="shared" si="1"/>
        <v>636.14698787073075</v>
      </c>
      <c r="G16">
        <f t="shared" si="2"/>
        <v>124.13168891093832</v>
      </c>
      <c r="H16">
        <f t="shared" si="3"/>
        <v>1272.2939757414615</v>
      </c>
      <c r="I16">
        <f t="shared" si="4"/>
        <v>1.1316889109383226</v>
      </c>
      <c r="J16">
        <f t="shared" si="5"/>
        <v>951.29397574146151</v>
      </c>
      <c r="Q16">
        <f t="shared" si="7"/>
        <v>14</v>
      </c>
    </row>
    <row r="17" spans="4:17" x14ac:dyDescent="0.3">
      <c r="D17">
        <f t="shared" si="6"/>
        <v>15</v>
      </c>
      <c r="E17">
        <f t="shared" si="0"/>
        <v>70.710678118654755</v>
      </c>
      <c r="F17">
        <f t="shared" si="1"/>
        <v>558.37394083176912</v>
      </c>
      <c r="G17">
        <f t="shared" si="2"/>
        <v>141.42135623730951</v>
      </c>
      <c r="H17">
        <f t="shared" si="3"/>
        <v>1116.7478816635382</v>
      </c>
      <c r="I17">
        <f t="shared" si="4"/>
        <v>18.42135623730951</v>
      </c>
      <c r="J17">
        <f t="shared" si="5"/>
        <v>795.74788166353824</v>
      </c>
      <c r="Q17">
        <f t="shared" si="7"/>
        <v>15</v>
      </c>
    </row>
    <row r="18" spans="4:17" x14ac:dyDescent="0.3">
      <c r="D18">
        <f t="shared" si="6"/>
        <v>16</v>
      </c>
      <c r="E18">
        <f t="shared" si="0"/>
        <v>80.559606396516315</v>
      </c>
      <c r="F18">
        <f t="shared" si="1"/>
        <v>490.10914732705777</v>
      </c>
      <c r="G18">
        <f t="shared" si="2"/>
        <v>161.11921279303263</v>
      </c>
      <c r="H18">
        <f t="shared" si="3"/>
        <v>980.21829465411554</v>
      </c>
      <c r="I18">
        <f t="shared" si="4"/>
        <v>38.119212793032631</v>
      </c>
      <c r="J18">
        <f t="shared" si="5"/>
        <v>659.21829465411554</v>
      </c>
      <c r="Q18">
        <f t="shared" si="7"/>
        <v>16</v>
      </c>
    </row>
    <row r="19" spans="4:17" x14ac:dyDescent="0.3">
      <c r="D19">
        <f t="shared" si="6"/>
        <v>17</v>
      </c>
      <c r="E19">
        <f t="shared" si="0"/>
        <v>91.780341462310119</v>
      </c>
      <c r="F19">
        <f t="shared" si="1"/>
        <v>430.19016241308947</v>
      </c>
      <c r="G19">
        <f t="shared" si="2"/>
        <v>183.56068292462024</v>
      </c>
      <c r="H19">
        <f t="shared" si="3"/>
        <v>860.38032482617893</v>
      </c>
      <c r="I19">
        <f t="shared" si="4"/>
        <v>60.560682924620238</v>
      </c>
      <c r="J19">
        <f t="shared" si="5"/>
        <v>539.38032482617893</v>
      </c>
      <c r="Q19">
        <f t="shared" si="7"/>
        <v>17</v>
      </c>
    </row>
    <row r="20" spans="4:17" x14ac:dyDescent="0.3">
      <c r="D20">
        <f t="shared" si="6"/>
        <v>18</v>
      </c>
      <c r="E20">
        <f t="shared" si="0"/>
        <v>104.56395525912733</v>
      </c>
      <c r="F20">
        <f t="shared" si="1"/>
        <v>377.59665749210029</v>
      </c>
      <c r="G20">
        <f t="shared" si="2"/>
        <v>209.12791051825465</v>
      </c>
      <c r="H20">
        <f t="shared" si="3"/>
        <v>755.19331498420058</v>
      </c>
      <c r="I20">
        <f t="shared" si="4"/>
        <v>86.127910518254652</v>
      </c>
      <c r="J20">
        <f t="shared" si="5"/>
        <v>434.19331498420058</v>
      </c>
      <c r="Q20">
        <f t="shared" si="7"/>
        <v>18</v>
      </c>
    </row>
    <row r="21" spans="4:17" x14ac:dyDescent="0.3">
      <c r="D21">
        <f t="shared" si="6"/>
        <v>19</v>
      </c>
      <c r="E21">
        <f t="shared" si="0"/>
        <v>119.12813316261966</v>
      </c>
      <c r="F21">
        <f t="shared" si="1"/>
        <v>331.43304567782047</v>
      </c>
      <c r="G21">
        <f t="shared" si="2"/>
        <v>238.25626632523932</v>
      </c>
      <c r="H21">
        <f t="shared" si="3"/>
        <v>662.86609135564095</v>
      </c>
      <c r="I21">
        <f t="shared" si="4"/>
        <v>115.25626632523932</v>
      </c>
      <c r="J21">
        <f t="shared" si="5"/>
        <v>341.86609135564095</v>
      </c>
      <c r="Q21">
        <f t="shared" si="7"/>
        <v>19</v>
      </c>
    </row>
    <row r="22" spans="4:17" x14ac:dyDescent="0.3">
      <c r="D22">
        <f t="shared" si="6"/>
        <v>20</v>
      </c>
      <c r="E22">
        <f t="shared" si="0"/>
        <v>135.72088082974531</v>
      </c>
      <c r="F22">
        <f t="shared" si="1"/>
        <v>290.91323132163683</v>
      </c>
      <c r="G22">
        <f t="shared" si="2"/>
        <v>271.44176165949062</v>
      </c>
      <c r="H22">
        <f t="shared" si="3"/>
        <v>581.82646264327366</v>
      </c>
      <c r="I22">
        <f t="shared" si="4"/>
        <v>148.44176165949062</v>
      </c>
      <c r="J22">
        <f t="shared" si="5"/>
        <v>260.82646264327366</v>
      </c>
      <c r="Q22">
        <f t="shared" si="7"/>
        <v>20</v>
      </c>
    </row>
    <row r="23" spans="4:17" x14ac:dyDescent="0.3">
      <c r="D23">
        <f t="shared" si="6"/>
        <v>21</v>
      </c>
      <c r="E23">
        <f t="shared" si="0"/>
        <v>154.62474735549586</v>
      </c>
      <c r="F23">
        <f t="shared" si="1"/>
        <v>255.34722400693803</v>
      </c>
      <c r="G23">
        <f t="shared" si="2"/>
        <v>309.24949471099171</v>
      </c>
      <c r="H23">
        <f t="shared" si="3"/>
        <v>510.69444801387607</v>
      </c>
      <c r="I23">
        <f t="shared" si="4"/>
        <v>186.24949471099171</v>
      </c>
      <c r="J23">
        <f t="shared" si="5"/>
        <v>189.69444801387607</v>
      </c>
      <c r="Q23">
        <f t="shared" si="7"/>
        <v>21</v>
      </c>
    </row>
    <row r="24" spans="4:17" x14ac:dyDescent="0.3">
      <c r="D24">
        <f t="shared" si="6"/>
        <v>22</v>
      </c>
      <c r="E24">
        <f t="shared" si="0"/>
        <v>176.1616366514985</v>
      </c>
      <c r="F24">
        <f t="shared" si="1"/>
        <v>224.12938906845778</v>
      </c>
      <c r="G24">
        <f t="shared" si="2"/>
        <v>352.32327330299699</v>
      </c>
      <c r="H24">
        <f t="shared" si="3"/>
        <v>448.25877813691557</v>
      </c>
      <c r="I24">
        <f t="shared" si="4"/>
        <v>229.32327330299699</v>
      </c>
      <c r="J24">
        <f t="shared" si="5"/>
        <v>127.25877813691557</v>
      </c>
      <c r="Q24">
        <f t="shared" si="7"/>
        <v>22</v>
      </c>
    </row>
    <row r="25" spans="4:17" x14ac:dyDescent="0.3">
      <c r="D25">
        <f t="shared" si="6"/>
        <v>23</v>
      </c>
      <c r="E25">
        <f t="shared" si="0"/>
        <v>200.69828897690726</v>
      </c>
      <c r="F25">
        <f t="shared" si="1"/>
        <v>196.72813456094283</v>
      </c>
      <c r="G25">
        <f t="shared" si="2"/>
        <v>401.39657795381453</v>
      </c>
      <c r="H25">
        <f t="shared" si="3"/>
        <v>393.45626912188567</v>
      </c>
      <c r="I25">
        <f t="shared" si="4"/>
        <v>278.39657795381453</v>
      </c>
      <c r="J25">
        <f t="shared" si="5"/>
        <v>72.456269121885668</v>
      </c>
      <c r="Q25">
        <f t="shared" si="7"/>
        <v>23</v>
      </c>
    </row>
    <row r="26" spans="4:17" x14ac:dyDescent="0.3">
      <c r="D26">
        <f>D25+1</f>
        <v>24</v>
      </c>
      <c r="E26">
        <f t="shared" si="0"/>
        <v>228.65252596366321</v>
      </c>
      <c r="F26">
        <f t="shared" si="1"/>
        <v>172.67685906200975</v>
      </c>
      <c r="G26">
        <f t="shared" si="2"/>
        <v>457.30505192732642</v>
      </c>
      <c r="H26">
        <f t="shared" si="3"/>
        <v>345.35371812401951</v>
      </c>
      <c r="I26">
        <f t="shared" si="4"/>
        <v>334.30505192732642</v>
      </c>
      <c r="J26">
        <f t="shared" si="5"/>
        <v>24.353718124019508</v>
      </c>
      <c r="Q26">
        <f t="shared" si="7"/>
        <v>24</v>
      </c>
    </row>
    <row r="27" spans="4:17" x14ac:dyDescent="0.3">
      <c r="D27">
        <f t="shared" si="6"/>
        <v>25</v>
      </c>
      <c r="E27">
        <f t="shared" si="0"/>
        <v>260.5003654793457</v>
      </c>
      <c r="F27">
        <f t="shared" si="1"/>
        <v>151.5660061641276</v>
      </c>
      <c r="G27">
        <f t="shared" si="2"/>
        <v>521.00073095869141</v>
      </c>
      <c r="H27">
        <f t="shared" si="3"/>
        <v>303.1320123282552</v>
      </c>
      <c r="I27">
        <f t="shared" si="4"/>
        <v>398.00073095869141</v>
      </c>
      <c r="J27">
        <f t="shared" si="5"/>
        <v>-17.8679876717448</v>
      </c>
      <c r="Q27">
        <f t="shared" si="7"/>
        <v>25</v>
      </c>
    </row>
    <row r="28" spans="4:17" x14ac:dyDescent="0.3">
      <c r="D28">
        <f t="shared" si="6"/>
        <v>26</v>
      </c>
      <c r="E28">
        <f t="shared" si="0"/>
        <v>296.78412748283773</v>
      </c>
      <c r="F28">
        <f t="shared" si="1"/>
        <v>133.03609035588738</v>
      </c>
      <c r="G28">
        <f t="shared" si="2"/>
        <v>593.56825496567546</v>
      </c>
      <c r="H28">
        <f t="shared" si="3"/>
        <v>266.07218071177476</v>
      </c>
      <c r="I28">
        <f t="shared" si="4"/>
        <v>470.56825496567546</v>
      </c>
      <c r="J28">
        <f t="shared" si="5"/>
        <v>-54.927819288225237</v>
      </c>
      <c r="Q28">
        <f t="shared" si="7"/>
        <v>26</v>
      </c>
    </row>
    <row r="29" spans="4:17" x14ac:dyDescent="0.3">
      <c r="D29">
        <f t="shared" si="6"/>
        <v>27</v>
      </c>
      <c r="E29">
        <f t="shared" si="0"/>
        <v>338.12166890312074</v>
      </c>
      <c r="F29">
        <f t="shared" si="1"/>
        <v>116.77157553399142</v>
      </c>
      <c r="G29">
        <f t="shared" si="2"/>
        <v>676.24333780624147</v>
      </c>
      <c r="H29">
        <f t="shared" si="3"/>
        <v>233.54315106798285</v>
      </c>
      <c r="I29">
        <f t="shared" si="4"/>
        <v>553.24333780624147</v>
      </c>
      <c r="J29">
        <f t="shared" si="5"/>
        <v>-87.456848932017152</v>
      </c>
      <c r="Q29">
        <f t="shared" si="7"/>
        <v>27</v>
      </c>
    </row>
    <row r="30" spans="4:17" x14ac:dyDescent="0.3">
      <c r="D30">
        <f t="shared" si="6"/>
        <v>28</v>
      </c>
      <c r="E30">
        <f t="shared" si="0"/>
        <v>385.21690479704915</v>
      </c>
      <c r="F30">
        <f t="shared" si="1"/>
        <v>102.49550190639103</v>
      </c>
      <c r="G30">
        <f t="shared" si="2"/>
        <v>770.43380959409831</v>
      </c>
      <c r="H30">
        <f t="shared" si="3"/>
        <v>204.99100381278205</v>
      </c>
      <c r="I30">
        <f t="shared" si="4"/>
        <v>647.43380959409831</v>
      </c>
      <c r="J30">
        <f t="shared" si="5"/>
        <v>-116.00899618721795</v>
      </c>
      <c r="Q30">
        <f t="shared" si="7"/>
        <v>28</v>
      </c>
    </row>
    <row r="31" spans="4:17" x14ac:dyDescent="0.3">
      <c r="D31">
        <f>D30+1</f>
        <v>29</v>
      </c>
      <c r="E31">
        <f t="shared" si="0"/>
        <v>438.87179494531722</v>
      </c>
      <c r="F31">
        <f t="shared" si="1"/>
        <v>89.96476979095803</v>
      </c>
      <c r="G31">
        <f t="shared" si="2"/>
        <v>877.74358989063444</v>
      </c>
      <c r="H31">
        <f t="shared" si="3"/>
        <v>179.92953958191606</v>
      </c>
      <c r="I31">
        <f t="shared" si="4"/>
        <v>754.74358989063444</v>
      </c>
      <c r="J31">
        <f t="shared" si="5"/>
        <v>-141.07046041808394</v>
      </c>
      <c r="Q31">
        <f t="shared" si="7"/>
        <v>29</v>
      </c>
    </row>
    <row r="32" spans="4:17" x14ac:dyDescent="0.3">
      <c r="D32">
        <f t="shared" si="6"/>
        <v>30</v>
      </c>
      <c r="E32">
        <f t="shared" si="0"/>
        <v>500</v>
      </c>
      <c r="F32">
        <f t="shared" si="1"/>
        <v>78.965999999999994</v>
      </c>
      <c r="G32">
        <f t="shared" si="2"/>
        <v>1000</v>
      </c>
      <c r="H32">
        <f t="shared" si="3"/>
        <v>157.93199999999999</v>
      </c>
      <c r="I32">
        <f t="shared" si="4"/>
        <v>877</v>
      </c>
      <c r="J32">
        <f t="shared" si="5"/>
        <v>-163.06800000000001</v>
      </c>
      <c r="Q32">
        <f t="shared" si="7"/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F7C-CB12-4269-B89A-026429B28D02}">
  <dimension ref="A1:S52"/>
  <sheetViews>
    <sheetView workbookViewId="0">
      <selection activeCell="D40" sqref="D40"/>
    </sheetView>
  </sheetViews>
  <sheetFormatPr defaultRowHeight="14.4" x14ac:dyDescent="0.3"/>
  <cols>
    <col min="3" max="3" width="11.88671875" customWidth="1"/>
    <col min="6" max="6" width="15.109375" customWidth="1"/>
    <col min="7" max="7" width="13.88671875" customWidth="1"/>
    <col min="14" max="14" width="12.6640625" customWidth="1"/>
  </cols>
  <sheetData>
    <row r="1" spans="1:19" x14ac:dyDescent="0.3">
      <c r="A1" t="s">
        <v>90</v>
      </c>
      <c r="B1" t="s">
        <v>91</v>
      </c>
      <c r="D1" t="s">
        <v>63</v>
      </c>
      <c r="F1" t="s">
        <v>74</v>
      </c>
      <c r="G1" t="s">
        <v>76</v>
      </c>
      <c r="H1" t="s">
        <v>77</v>
      </c>
      <c r="I1" t="s">
        <v>83</v>
      </c>
      <c r="J1" t="s">
        <v>86</v>
      </c>
      <c r="K1" t="s">
        <v>87</v>
      </c>
      <c r="M1" t="s">
        <v>68</v>
      </c>
      <c r="N1" t="s">
        <v>81</v>
      </c>
      <c r="O1" t="s">
        <v>75</v>
      </c>
      <c r="P1" t="s">
        <v>82</v>
      </c>
      <c r="Q1" t="s">
        <v>78</v>
      </c>
      <c r="R1" t="s">
        <v>88</v>
      </c>
      <c r="S1" t="s">
        <v>89</v>
      </c>
    </row>
    <row r="2" spans="1:19" x14ac:dyDescent="0.3">
      <c r="A2">
        <f>0-A15</f>
        <v>100</v>
      </c>
      <c r="B2">
        <f>A12-A15</f>
        <v>400</v>
      </c>
      <c r="C2">
        <v>30</v>
      </c>
      <c r="D2">
        <v>0</v>
      </c>
      <c r="F2">
        <f>$A$2*($B$2/$A$2)^(D2/$C$2)</f>
        <v>100</v>
      </c>
      <c r="G2">
        <f>$B$6*$A$6*$C$6^2/F2</f>
        <v>400</v>
      </c>
      <c r="H2">
        <f>F2/$C$6</f>
        <v>50</v>
      </c>
      <c r="I2">
        <f>G2/$C$6</f>
        <v>200</v>
      </c>
      <c r="J2">
        <f>(F2+$A$15)</f>
        <v>0</v>
      </c>
      <c r="K2">
        <f>(G2+$B$15)</f>
        <v>300</v>
      </c>
      <c r="L2">
        <v>50</v>
      </c>
      <c r="M2">
        <v>0</v>
      </c>
      <c r="N2">
        <f>$A$40*($B$40/$A$40)^(M2/$L$2)</f>
        <v>123</v>
      </c>
      <c r="O2">
        <f>$B$25*$A$25*$C$25^2/N2</f>
        <v>1284</v>
      </c>
      <c r="P2">
        <f>N2/$C$25</f>
        <v>61.5</v>
      </c>
      <c r="Q2">
        <f>O2/$C$25</f>
        <v>642</v>
      </c>
      <c r="R2">
        <f>N2+$A$34</f>
        <v>0</v>
      </c>
      <c r="S2">
        <f>O2+$B$34</f>
        <v>963</v>
      </c>
    </row>
    <row r="3" spans="1:19" x14ac:dyDescent="0.3">
      <c r="D3">
        <f>D2+1</f>
        <v>1</v>
      </c>
      <c r="F3">
        <f t="shared" ref="F3:F32" si="0">$A$2*($B$2/$A$2)^(D3/$C$2)</f>
        <v>104.72941228206267</v>
      </c>
      <c r="G3">
        <f t="shared" ref="G3:G32" si="1">$B$6*$A$6*$C$6^2/F3</f>
        <v>381.93664156416662</v>
      </c>
      <c r="H3">
        <f t="shared" ref="H3:H4" si="2">F3/$C$6</f>
        <v>52.364706141031334</v>
      </c>
      <c r="I3">
        <f t="shared" ref="I3:I5" si="3">G3/$C$6</f>
        <v>190.96832078208331</v>
      </c>
      <c r="J3">
        <f t="shared" ref="J3:J32" si="4">(F3+$A$15)</f>
        <v>4.7294122820626683</v>
      </c>
      <c r="K3">
        <f t="shared" ref="K3:K32" si="5">(G3+$B$15)</f>
        <v>281.93664156416662</v>
      </c>
      <c r="M3">
        <f>M2+1</f>
        <v>1</v>
      </c>
      <c r="N3">
        <f t="shared" ref="N3:N52" si="6">$A$40*($B$40/$A$40)^(M3/$L$2)</f>
        <v>126.45800067869618</v>
      </c>
      <c r="O3">
        <f t="shared" ref="O3:O52" si="7">$B$25*$A$25*$C$25^2/N3</f>
        <v>1248.8889524773747</v>
      </c>
      <c r="P3">
        <f t="shared" ref="P3:P52" si="8">N3/$C$25</f>
        <v>63.22900033934809</v>
      </c>
      <c r="Q3">
        <f t="shared" ref="Q3:Q52" si="9">O3/$C$25</f>
        <v>624.44447623868734</v>
      </c>
      <c r="R3">
        <f t="shared" ref="R3:R52" si="10">N3+$A$34</f>
        <v>3.4580006786961803</v>
      </c>
      <c r="S3">
        <f t="shared" ref="S3:S52" si="11">O3+$B$34</f>
        <v>927.88895247737469</v>
      </c>
    </row>
    <row r="4" spans="1:19" x14ac:dyDescent="0.3">
      <c r="D4">
        <f t="shared" ref="D4:D32" si="12">D3+1</f>
        <v>2</v>
      </c>
      <c r="F4">
        <f t="shared" si="0"/>
        <v>109.68249796946259</v>
      </c>
      <c r="G4">
        <f t="shared" si="1"/>
        <v>364.68899542328677</v>
      </c>
      <c r="H4">
        <f t="shared" si="2"/>
        <v>54.841248984731294</v>
      </c>
      <c r="I4">
        <f t="shared" si="3"/>
        <v>182.34449771164338</v>
      </c>
      <c r="J4">
        <f t="shared" si="4"/>
        <v>9.6824979694625881</v>
      </c>
      <c r="K4">
        <f t="shared" si="5"/>
        <v>264.68899542328677</v>
      </c>
      <c r="M4">
        <f t="shared" ref="M4:M51" si="13">M3+1</f>
        <v>2</v>
      </c>
      <c r="N4">
        <f t="shared" si="6"/>
        <v>130.01321898904976</v>
      </c>
      <c r="O4">
        <f t="shared" si="7"/>
        <v>1214.7380183956654</v>
      </c>
      <c r="P4">
        <f t="shared" si="8"/>
        <v>65.006609494524881</v>
      </c>
      <c r="Q4">
        <f t="shared" si="9"/>
        <v>607.36900919783272</v>
      </c>
      <c r="R4">
        <f t="shared" si="10"/>
        <v>7.0132189890497614</v>
      </c>
      <c r="S4">
        <f t="shared" si="11"/>
        <v>893.73801839566545</v>
      </c>
    </row>
    <row r="5" spans="1:19" x14ac:dyDescent="0.3">
      <c r="A5" s="35" t="s">
        <v>25</v>
      </c>
      <c r="B5" s="35" t="s">
        <v>26</v>
      </c>
      <c r="C5" s="35" t="s">
        <v>27</v>
      </c>
      <c r="D5">
        <f t="shared" si="12"/>
        <v>3</v>
      </c>
      <c r="F5">
        <f t="shared" si="0"/>
        <v>114.86983549970351</v>
      </c>
      <c r="G5">
        <f t="shared" si="1"/>
        <v>348.22022531844959</v>
      </c>
      <c r="H5">
        <f t="shared" ref="H3:I32" si="14">F5/$C$6</f>
        <v>57.434917749851756</v>
      </c>
      <c r="I5">
        <f t="shared" si="3"/>
        <v>174.1101126592248</v>
      </c>
      <c r="J5">
        <f t="shared" si="4"/>
        <v>14.869835499703512</v>
      </c>
      <c r="K5">
        <f t="shared" si="5"/>
        <v>248.22022531844959</v>
      </c>
      <c r="M5">
        <f t="shared" si="13"/>
        <v>3</v>
      </c>
      <c r="N5">
        <f t="shared" si="6"/>
        <v>133.66838809070512</v>
      </c>
      <c r="O5">
        <f t="shared" si="7"/>
        <v>1181.5209434023398</v>
      </c>
      <c r="P5">
        <f t="shared" si="8"/>
        <v>66.834194045352561</v>
      </c>
      <c r="Q5">
        <f t="shared" si="9"/>
        <v>590.76047170116988</v>
      </c>
      <c r="R5">
        <f t="shared" si="10"/>
        <v>10.668388090705122</v>
      </c>
      <c r="S5">
        <f t="shared" si="11"/>
        <v>860.52094340233975</v>
      </c>
    </row>
    <row r="6" spans="1:19" x14ac:dyDescent="0.3">
      <c r="A6">
        <v>100</v>
      </c>
      <c r="B6">
        <v>100</v>
      </c>
      <c r="C6">
        <v>2</v>
      </c>
      <c r="D6">
        <f t="shared" si="12"/>
        <v>4</v>
      </c>
      <c r="F6">
        <f t="shared" si="0"/>
        <v>120.30250360821167</v>
      </c>
      <c r="G6">
        <f t="shared" si="1"/>
        <v>332.49515845711511</v>
      </c>
      <c r="H6">
        <f t="shared" si="14"/>
        <v>60.151251804105833</v>
      </c>
      <c r="I6">
        <f t="shared" si="14"/>
        <v>166.24757922855756</v>
      </c>
      <c r="J6">
        <f t="shared" si="4"/>
        <v>20.302503608211666</v>
      </c>
      <c r="K6">
        <f t="shared" si="5"/>
        <v>232.49515845711511</v>
      </c>
      <c r="M6">
        <f t="shared" si="13"/>
        <v>4</v>
      </c>
      <c r="N6">
        <f t="shared" si="6"/>
        <v>137.42631798288306</v>
      </c>
      <c r="O6">
        <f t="shared" si="7"/>
        <v>1149.2121910715166</v>
      </c>
      <c r="P6">
        <f t="shared" si="8"/>
        <v>68.713158991441531</v>
      </c>
      <c r="Q6">
        <f t="shared" si="9"/>
        <v>574.6060955357583</v>
      </c>
      <c r="R6">
        <f t="shared" si="10"/>
        <v>14.426317982883063</v>
      </c>
      <c r="S6">
        <f t="shared" si="11"/>
        <v>828.2121910715166</v>
      </c>
    </row>
    <row r="7" spans="1:19" x14ac:dyDescent="0.3">
      <c r="D7">
        <f t="shared" si="12"/>
        <v>5</v>
      </c>
      <c r="F7">
        <f t="shared" si="0"/>
        <v>125.99210498948732</v>
      </c>
      <c r="G7">
        <f t="shared" si="1"/>
        <v>317.48021039363988</v>
      </c>
      <c r="H7">
        <f t="shared" si="14"/>
        <v>62.996052494743658</v>
      </c>
      <c r="I7">
        <f t="shared" si="14"/>
        <v>158.74010519681994</v>
      </c>
      <c r="J7">
        <f t="shared" si="4"/>
        <v>25.992104989487316</v>
      </c>
      <c r="K7">
        <f t="shared" si="5"/>
        <v>217.48021039363988</v>
      </c>
      <c r="M7">
        <f t="shared" si="13"/>
        <v>5</v>
      </c>
      <c r="N7">
        <f t="shared" si="6"/>
        <v>141.2898976646353</v>
      </c>
      <c r="O7">
        <f t="shared" si="7"/>
        <v>1117.7869232722235</v>
      </c>
      <c r="P7">
        <f t="shared" si="8"/>
        <v>70.644948832317652</v>
      </c>
      <c r="Q7">
        <f t="shared" si="9"/>
        <v>558.89346163611174</v>
      </c>
      <c r="R7">
        <f t="shared" si="10"/>
        <v>18.289897664635305</v>
      </c>
      <c r="S7">
        <f t="shared" si="11"/>
        <v>796.78692327222348</v>
      </c>
    </row>
    <row r="8" spans="1:19" x14ac:dyDescent="0.3">
      <c r="A8" t="s">
        <v>56</v>
      </c>
      <c r="B8" t="s">
        <v>57</v>
      </c>
      <c r="C8" t="s">
        <v>55</v>
      </c>
      <c r="D8">
        <f t="shared" si="12"/>
        <v>6</v>
      </c>
      <c r="F8">
        <f t="shared" si="0"/>
        <v>131.95079107728941</v>
      </c>
      <c r="G8">
        <f t="shared" si="1"/>
        <v>303.14331330207966</v>
      </c>
      <c r="H8">
        <f t="shared" si="14"/>
        <v>65.975395538644705</v>
      </c>
      <c r="I8">
        <f t="shared" si="14"/>
        <v>151.57165665103983</v>
      </c>
      <c r="J8">
        <f t="shared" si="4"/>
        <v>31.950791077289409</v>
      </c>
      <c r="K8">
        <f t="shared" si="5"/>
        <v>203.14331330207966</v>
      </c>
      <c r="M8">
        <f t="shared" si="13"/>
        <v>6</v>
      </c>
      <c r="N8">
        <f t="shared" si="6"/>
        <v>145.26209735583222</v>
      </c>
      <c r="O8">
        <f t="shared" si="7"/>
        <v>1087.2209810734851</v>
      </c>
      <c r="P8">
        <f t="shared" si="8"/>
        <v>72.631048677916112</v>
      </c>
      <c r="Q8">
        <f t="shared" si="9"/>
        <v>543.61049053674253</v>
      </c>
      <c r="R8">
        <f t="shared" si="10"/>
        <v>22.262097355832225</v>
      </c>
      <c r="S8">
        <f t="shared" si="11"/>
        <v>766.22098107348506</v>
      </c>
    </row>
    <row r="9" spans="1:19" x14ac:dyDescent="0.3">
      <c r="A9">
        <f>$B$6/$A$6</f>
        <v>1</v>
      </c>
      <c r="B9">
        <f>(($C$6-1)^2)/($C$6^2)*($B$6/$A$6)</f>
        <v>0.25</v>
      </c>
      <c r="C9">
        <f>$C$6^2/(($C$6-1)^2)*$B$6/$A$6</f>
        <v>4</v>
      </c>
      <c r="D9">
        <f t="shared" si="12"/>
        <v>7</v>
      </c>
      <c r="F9">
        <f t="shared" si="0"/>
        <v>138.19128799677759</v>
      </c>
      <c r="G9">
        <f t="shared" si="1"/>
        <v>289.45384748807567</v>
      </c>
      <c r="H9">
        <f t="shared" si="14"/>
        <v>69.095643998388795</v>
      </c>
      <c r="I9">
        <f t="shared" si="14"/>
        <v>144.72692374403783</v>
      </c>
      <c r="J9">
        <f t="shared" si="4"/>
        <v>38.191287996777589</v>
      </c>
      <c r="K9">
        <f t="shared" si="5"/>
        <v>189.45384748807567</v>
      </c>
      <c r="M9">
        <f t="shared" si="13"/>
        <v>7</v>
      </c>
      <c r="N9">
        <f t="shared" si="6"/>
        <v>149.34597078059079</v>
      </c>
      <c r="O9">
        <f t="shared" si="7"/>
        <v>1057.4908661715638</v>
      </c>
      <c r="P9">
        <f t="shared" si="8"/>
        <v>74.672985390295395</v>
      </c>
      <c r="Q9">
        <f t="shared" si="9"/>
        <v>528.74543308578188</v>
      </c>
      <c r="R9">
        <f t="shared" si="10"/>
        <v>26.34597078059079</v>
      </c>
      <c r="S9">
        <f t="shared" si="11"/>
        <v>736.49086617156377</v>
      </c>
    </row>
    <row r="10" spans="1:19" x14ac:dyDescent="0.3">
      <c r="D10">
        <f t="shared" si="12"/>
        <v>8</v>
      </c>
      <c r="F10">
        <f t="shared" si="0"/>
        <v>144.7269237440378</v>
      </c>
      <c r="G10">
        <f t="shared" si="1"/>
        <v>276.38257599355524</v>
      </c>
      <c r="H10">
        <f t="shared" si="14"/>
        <v>72.363461872018902</v>
      </c>
      <c r="I10">
        <f t="shared" si="14"/>
        <v>138.19128799677762</v>
      </c>
      <c r="J10">
        <f t="shared" si="4"/>
        <v>44.726923744037805</v>
      </c>
      <c r="K10">
        <f t="shared" si="5"/>
        <v>176.38257599355524</v>
      </c>
      <c r="M10">
        <f t="shared" si="13"/>
        <v>8</v>
      </c>
      <c r="N10">
        <f t="shared" si="6"/>
        <v>153.54465751489826</v>
      </c>
      <c r="O10">
        <f t="shared" si="7"/>
        <v>1028.5737228250748</v>
      </c>
      <c r="P10">
        <f t="shared" si="8"/>
        <v>76.772328757449131</v>
      </c>
      <c r="Q10">
        <f t="shared" si="9"/>
        <v>514.28686141253741</v>
      </c>
      <c r="R10">
        <f t="shared" si="10"/>
        <v>30.544657514898262</v>
      </c>
      <c r="S10">
        <f t="shared" si="11"/>
        <v>707.57372282507481</v>
      </c>
    </row>
    <row r="11" spans="1:19" x14ac:dyDescent="0.3">
      <c r="A11" t="s">
        <v>28</v>
      </c>
      <c r="B11" t="s">
        <v>29</v>
      </c>
      <c r="D11">
        <f t="shared" si="12"/>
        <v>9</v>
      </c>
      <c r="F11">
        <f t="shared" si="0"/>
        <v>151.5716566510398</v>
      </c>
      <c r="G11">
        <f t="shared" si="1"/>
        <v>263.90158215457888</v>
      </c>
      <c r="H11">
        <f t="shared" si="14"/>
        <v>75.785828325519901</v>
      </c>
      <c r="I11">
        <f t="shared" si="14"/>
        <v>131.95079107728944</v>
      </c>
      <c r="J11">
        <f t="shared" si="4"/>
        <v>51.571656651039802</v>
      </c>
      <c r="K11">
        <f t="shared" si="5"/>
        <v>163.90158215457888</v>
      </c>
      <c r="M11">
        <f t="shared" si="13"/>
        <v>9</v>
      </c>
      <c r="N11">
        <f t="shared" si="6"/>
        <v>157.86138540023722</v>
      </c>
      <c r="O11">
        <f t="shared" si="7"/>
        <v>1000.4473202840818</v>
      </c>
      <c r="P11">
        <f t="shared" si="8"/>
        <v>78.930692700118612</v>
      </c>
      <c r="Q11">
        <f t="shared" si="9"/>
        <v>500.2236601420409</v>
      </c>
      <c r="R11">
        <f t="shared" si="10"/>
        <v>34.861385400237225</v>
      </c>
      <c r="S11">
        <f t="shared" si="11"/>
        <v>679.4473202840818</v>
      </c>
    </row>
    <row r="12" spans="1:19" x14ac:dyDescent="0.3">
      <c r="A12">
        <f>$A$6*(2*$C$6-1)/($C$6-1)</f>
        <v>300</v>
      </c>
      <c r="B12">
        <f>$B$6*(2*$C$6-1)/($C$6-1)</f>
        <v>300</v>
      </c>
      <c r="D12">
        <f t="shared" si="12"/>
        <v>10</v>
      </c>
      <c r="F12">
        <f t="shared" si="0"/>
        <v>158.74010519681994</v>
      </c>
      <c r="G12">
        <f t="shared" si="1"/>
        <v>251.98420997897463</v>
      </c>
      <c r="H12">
        <f t="shared" si="14"/>
        <v>79.37005259840997</v>
      </c>
      <c r="I12">
        <f t="shared" si="14"/>
        <v>125.99210498948732</v>
      </c>
      <c r="J12">
        <f t="shared" si="4"/>
        <v>58.74010519681994</v>
      </c>
      <c r="K12">
        <f t="shared" si="5"/>
        <v>151.98420997897463</v>
      </c>
      <c r="M12">
        <f t="shared" si="13"/>
        <v>10</v>
      </c>
      <c r="N12">
        <f t="shared" si="6"/>
        <v>162.29947302506599</v>
      </c>
      <c r="O12">
        <f t="shared" si="7"/>
        <v>973.09003569967558</v>
      </c>
      <c r="P12">
        <f t="shared" si="8"/>
        <v>81.149736512532996</v>
      </c>
      <c r="Q12">
        <f t="shared" si="9"/>
        <v>486.54501784983779</v>
      </c>
      <c r="R12">
        <f t="shared" si="10"/>
        <v>39.299473025065993</v>
      </c>
      <c r="S12">
        <f t="shared" si="11"/>
        <v>652.09003569967558</v>
      </c>
    </row>
    <row r="13" spans="1:19" x14ac:dyDescent="0.3">
      <c r="D13">
        <f t="shared" si="12"/>
        <v>11</v>
      </c>
      <c r="F13">
        <f t="shared" si="0"/>
        <v>166.24757922855756</v>
      </c>
      <c r="G13">
        <f t="shared" si="1"/>
        <v>240.60500721642333</v>
      </c>
      <c r="H13">
        <f t="shared" si="14"/>
        <v>83.123789614278778</v>
      </c>
      <c r="I13">
        <f t="shared" si="14"/>
        <v>120.30250360821167</v>
      </c>
      <c r="J13">
        <f t="shared" si="4"/>
        <v>66.247579228557555</v>
      </c>
      <c r="K13">
        <f t="shared" si="5"/>
        <v>140.60500721642333</v>
      </c>
      <c r="M13">
        <f t="shared" si="13"/>
        <v>11</v>
      </c>
      <c r="N13">
        <f t="shared" si="6"/>
        <v>166.86233227606363</v>
      </c>
      <c r="O13">
        <f t="shared" si="7"/>
        <v>946.48083750088711</v>
      </c>
      <c r="P13">
        <f t="shared" si="8"/>
        <v>83.431166138031813</v>
      </c>
      <c r="Q13">
        <f t="shared" si="9"/>
        <v>473.24041875044355</v>
      </c>
      <c r="R13">
        <f t="shared" si="10"/>
        <v>43.862332276063626</v>
      </c>
      <c r="S13">
        <f t="shared" si="11"/>
        <v>625.48083750088711</v>
      </c>
    </row>
    <row r="14" spans="1:19" x14ac:dyDescent="0.3">
      <c r="A14" t="s">
        <v>30</v>
      </c>
      <c r="B14" t="s">
        <v>31</v>
      </c>
      <c r="D14">
        <f t="shared" si="12"/>
        <v>12</v>
      </c>
      <c r="F14">
        <f t="shared" si="0"/>
        <v>174.11011265922482</v>
      </c>
      <c r="G14">
        <f t="shared" si="1"/>
        <v>229.739670999407</v>
      </c>
      <c r="H14">
        <f t="shared" si="14"/>
        <v>87.055056329612412</v>
      </c>
      <c r="I14">
        <f t="shared" si="14"/>
        <v>114.8698354997035</v>
      </c>
      <c r="J14">
        <f t="shared" si="4"/>
        <v>74.110112659224825</v>
      </c>
      <c r="K14">
        <f t="shared" si="5"/>
        <v>129.739670999407</v>
      </c>
      <c r="M14">
        <f t="shared" si="13"/>
        <v>12</v>
      </c>
      <c r="N14">
        <f t="shared" si="6"/>
        <v>171.55347096109986</v>
      </c>
      <c r="O14">
        <f t="shared" si="7"/>
        <v>920.59926922616125</v>
      </c>
      <c r="P14">
        <f t="shared" si="8"/>
        <v>85.776735480549931</v>
      </c>
      <c r="Q14">
        <f t="shared" si="9"/>
        <v>460.29963461308063</v>
      </c>
      <c r="R14">
        <f t="shared" si="10"/>
        <v>48.553470961099862</v>
      </c>
      <c r="S14">
        <f t="shared" si="11"/>
        <v>599.59926922616125</v>
      </c>
    </row>
    <row r="15" spans="1:19" x14ac:dyDescent="0.3">
      <c r="A15">
        <f>-A6*(C6-1)</f>
        <v>-100</v>
      </c>
      <c r="B15">
        <f>-B6*(C6-1)</f>
        <v>-100</v>
      </c>
      <c r="D15">
        <f t="shared" si="12"/>
        <v>13</v>
      </c>
      <c r="F15">
        <f t="shared" si="0"/>
        <v>182.34449771164336</v>
      </c>
      <c r="G15">
        <f t="shared" si="1"/>
        <v>219.3649959389252</v>
      </c>
      <c r="H15">
        <f t="shared" si="14"/>
        <v>91.172248855821678</v>
      </c>
      <c r="I15">
        <f t="shared" si="14"/>
        <v>109.6824979694626</v>
      </c>
      <c r="J15">
        <f t="shared" si="4"/>
        <v>82.344497711643356</v>
      </c>
      <c r="K15">
        <f t="shared" si="5"/>
        <v>119.3649959389252</v>
      </c>
      <c r="M15">
        <f t="shared" si="13"/>
        <v>13</v>
      </c>
      <c r="N15">
        <f t="shared" si="6"/>
        <v>176.37649550594679</v>
      </c>
      <c r="O15">
        <f t="shared" si="7"/>
        <v>895.42543379696019</v>
      </c>
      <c r="P15">
        <f t="shared" si="8"/>
        <v>88.188247752973396</v>
      </c>
      <c r="Q15">
        <f t="shared" si="9"/>
        <v>447.7127168984801</v>
      </c>
      <c r="R15">
        <f t="shared" si="10"/>
        <v>53.376495505946792</v>
      </c>
      <c r="S15">
        <f t="shared" si="11"/>
        <v>574.42543379696019</v>
      </c>
    </row>
    <row r="16" spans="1:19" x14ac:dyDescent="0.3">
      <c r="D16">
        <f t="shared" si="12"/>
        <v>14</v>
      </c>
      <c r="F16">
        <f t="shared" si="0"/>
        <v>190.96832078208331</v>
      </c>
      <c r="G16">
        <f t="shared" si="1"/>
        <v>209.45882456412534</v>
      </c>
      <c r="H16">
        <f t="shared" si="14"/>
        <v>95.484160391041655</v>
      </c>
      <c r="I16">
        <f t="shared" si="14"/>
        <v>104.72941228206267</v>
      </c>
      <c r="J16">
        <f t="shared" si="4"/>
        <v>90.96832078208331</v>
      </c>
      <c r="K16">
        <f t="shared" si="5"/>
        <v>109.45882456412534</v>
      </c>
      <c r="M16">
        <f t="shared" si="13"/>
        <v>14</v>
      </c>
      <c r="N16">
        <f t="shared" si="6"/>
        <v>181.33511372680545</v>
      </c>
      <c r="O16">
        <f t="shared" si="7"/>
        <v>870.93997822140534</v>
      </c>
      <c r="P16">
        <f t="shared" si="8"/>
        <v>90.667556863402723</v>
      </c>
      <c r="Q16">
        <f t="shared" si="9"/>
        <v>435.46998911070267</v>
      </c>
      <c r="R16">
        <f t="shared" si="10"/>
        <v>58.335113726805446</v>
      </c>
      <c r="S16">
        <f t="shared" si="11"/>
        <v>549.93997822140534</v>
      </c>
    </row>
    <row r="17" spans="1:19" x14ac:dyDescent="0.3">
      <c r="A17" t="s">
        <v>66</v>
      </c>
      <c r="B17" t="s">
        <v>67</v>
      </c>
      <c r="D17">
        <f t="shared" si="12"/>
        <v>15</v>
      </c>
      <c r="F17">
        <f t="shared" si="0"/>
        <v>200</v>
      </c>
      <c r="G17">
        <f t="shared" si="1"/>
        <v>200</v>
      </c>
      <c r="H17">
        <f t="shared" si="14"/>
        <v>100</v>
      </c>
      <c r="I17">
        <f t="shared" si="14"/>
        <v>100</v>
      </c>
      <c r="J17">
        <f t="shared" si="4"/>
        <v>100</v>
      </c>
      <c r="K17">
        <f t="shared" si="5"/>
        <v>100</v>
      </c>
      <c r="M17">
        <f t="shared" si="13"/>
        <v>15</v>
      </c>
      <c r="N17">
        <f t="shared" si="6"/>
        <v>186.43313768077894</v>
      </c>
      <c r="O17">
        <f t="shared" si="7"/>
        <v>847.12407871619826</v>
      </c>
      <c r="P17">
        <f t="shared" si="8"/>
        <v>93.216568840389471</v>
      </c>
      <c r="Q17">
        <f t="shared" si="9"/>
        <v>423.56203935809913</v>
      </c>
      <c r="R17">
        <f t="shared" si="10"/>
        <v>63.433137680778941</v>
      </c>
      <c r="S17">
        <f t="shared" si="11"/>
        <v>526.12407871619826</v>
      </c>
    </row>
    <row r="18" spans="1:19" x14ac:dyDescent="0.3">
      <c r="A18">
        <f>A12-A15</f>
        <v>400</v>
      </c>
      <c r="B18">
        <f>B12-B15</f>
        <v>400</v>
      </c>
      <c r="D18">
        <f t="shared" si="12"/>
        <v>16</v>
      </c>
      <c r="F18">
        <f t="shared" si="0"/>
        <v>209.45882456412534</v>
      </c>
      <c r="G18">
        <f t="shared" si="1"/>
        <v>190.96832078208331</v>
      </c>
      <c r="H18">
        <f t="shared" si="14"/>
        <v>104.72941228206267</v>
      </c>
      <c r="I18">
        <f t="shared" si="14"/>
        <v>95.484160391041655</v>
      </c>
      <c r="J18">
        <f t="shared" si="4"/>
        <v>109.45882456412534</v>
      </c>
      <c r="K18">
        <f t="shared" si="5"/>
        <v>90.96832078208331</v>
      </c>
      <c r="M18">
        <f t="shared" si="13"/>
        <v>16</v>
      </c>
      <c r="N18">
        <f t="shared" si="6"/>
        <v>191.67448659648298</v>
      </c>
      <c r="O18">
        <f t="shared" si="7"/>
        <v>823.9594262353844</v>
      </c>
      <c r="P18">
        <f t="shared" si="8"/>
        <v>95.837243298241489</v>
      </c>
      <c r="Q18">
        <f t="shared" si="9"/>
        <v>411.9797131176922</v>
      </c>
      <c r="R18">
        <f t="shared" si="10"/>
        <v>68.674486596482978</v>
      </c>
      <c r="S18">
        <f t="shared" si="11"/>
        <v>502.9594262353844</v>
      </c>
    </row>
    <row r="19" spans="1:19" x14ac:dyDescent="0.3">
      <c r="D19">
        <f t="shared" si="12"/>
        <v>17</v>
      </c>
      <c r="F19">
        <f t="shared" si="0"/>
        <v>219.36499593892518</v>
      </c>
      <c r="G19">
        <f t="shared" si="1"/>
        <v>182.34449771164338</v>
      </c>
      <c r="H19">
        <f t="shared" si="14"/>
        <v>109.68249796946259</v>
      </c>
      <c r="I19">
        <f t="shared" si="14"/>
        <v>91.172248855821692</v>
      </c>
      <c r="J19">
        <f t="shared" si="4"/>
        <v>119.36499593892518</v>
      </c>
      <c r="K19">
        <f t="shared" si="5"/>
        <v>82.344497711643385</v>
      </c>
      <c r="M19">
        <f t="shared" si="13"/>
        <v>17</v>
      </c>
      <c r="N19">
        <f t="shared" si="6"/>
        <v>197.06318988704703</v>
      </c>
      <c r="O19">
        <f t="shared" si="7"/>
        <v>801.42821239483487</v>
      </c>
      <c r="P19">
        <f t="shared" si="8"/>
        <v>98.531594943523515</v>
      </c>
      <c r="Q19">
        <f t="shared" si="9"/>
        <v>400.71410619741744</v>
      </c>
      <c r="R19">
        <f t="shared" si="10"/>
        <v>74.063189887047031</v>
      </c>
      <c r="S19">
        <f t="shared" si="11"/>
        <v>480.42821239483487</v>
      </c>
    </row>
    <row r="20" spans="1:19" x14ac:dyDescent="0.3">
      <c r="D20">
        <f t="shared" si="12"/>
        <v>18</v>
      </c>
      <c r="F20">
        <f t="shared" si="0"/>
        <v>229.73967099940702</v>
      </c>
      <c r="G20">
        <f t="shared" si="1"/>
        <v>174.1101126592248</v>
      </c>
      <c r="H20">
        <f t="shared" si="14"/>
        <v>114.86983549970351</v>
      </c>
      <c r="I20">
        <f t="shared" si="14"/>
        <v>87.055056329612398</v>
      </c>
      <c r="J20">
        <f t="shared" si="4"/>
        <v>129.73967099940702</v>
      </c>
      <c r="K20">
        <f t="shared" si="5"/>
        <v>74.110112659224797</v>
      </c>
      <c r="M20">
        <f t="shared" si="13"/>
        <v>18</v>
      </c>
      <c r="N20">
        <f t="shared" si="6"/>
        <v>202.60339024782297</v>
      </c>
      <c r="O20">
        <f t="shared" si="7"/>
        <v>779.51311578162017</v>
      </c>
      <c r="P20">
        <f t="shared" si="8"/>
        <v>101.30169512391149</v>
      </c>
      <c r="Q20">
        <f t="shared" si="9"/>
        <v>389.75655789081009</v>
      </c>
      <c r="R20">
        <f t="shared" si="10"/>
        <v>79.603390247822972</v>
      </c>
      <c r="S20">
        <f t="shared" si="11"/>
        <v>458.51311578162017</v>
      </c>
    </row>
    <row r="21" spans="1:19" x14ac:dyDescent="0.3">
      <c r="D21">
        <f t="shared" si="12"/>
        <v>19</v>
      </c>
      <c r="F21">
        <f t="shared" si="0"/>
        <v>240.60500721642333</v>
      </c>
      <c r="G21">
        <f t="shared" si="1"/>
        <v>166.24757922855756</v>
      </c>
      <c r="H21">
        <f t="shared" si="14"/>
        <v>120.30250360821167</v>
      </c>
      <c r="I21">
        <f t="shared" si="14"/>
        <v>83.123789614278778</v>
      </c>
      <c r="J21">
        <f t="shared" si="4"/>
        <v>140.60500721642333</v>
      </c>
      <c r="K21">
        <f t="shared" si="5"/>
        <v>66.247579228557555</v>
      </c>
      <c r="M21">
        <f t="shared" si="13"/>
        <v>19</v>
      </c>
      <c r="N21">
        <f t="shared" si="6"/>
        <v>208.29934684118169</v>
      </c>
      <c r="O21">
        <f t="shared" si="7"/>
        <v>758.19728863775845</v>
      </c>
      <c r="P21">
        <f t="shared" si="8"/>
        <v>104.14967342059084</v>
      </c>
      <c r="Q21">
        <f t="shared" si="9"/>
        <v>379.09864431887922</v>
      </c>
      <c r="R21">
        <f t="shared" si="10"/>
        <v>85.299346841181688</v>
      </c>
      <c r="S21">
        <f t="shared" si="11"/>
        <v>437.19728863775845</v>
      </c>
    </row>
    <row r="22" spans="1:19" x14ac:dyDescent="0.3">
      <c r="D22">
        <f t="shared" si="12"/>
        <v>20</v>
      </c>
      <c r="F22">
        <f t="shared" si="0"/>
        <v>251.9842099789746</v>
      </c>
      <c r="G22">
        <f t="shared" si="1"/>
        <v>158.74010519681997</v>
      </c>
      <c r="H22">
        <f t="shared" si="14"/>
        <v>125.9921049894873</v>
      </c>
      <c r="I22">
        <f t="shared" si="14"/>
        <v>79.370052598409984</v>
      </c>
      <c r="J22">
        <f t="shared" si="4"/>
        <v>151.9842099789746</v>
      </c>
      <c r="K22">
        <f t="shared" si="5"/>
        <v>58.740105196819968</v>
      </c>
      <c r="M22">
        <f t="shared" si="13"/>
        <v>20</v>
      </c>
      <c r="N22">
        <f t="shared" si="6"/>
        <v>214.15543857084654</v>
      </c>
      <c r="O22">
        <f t="shared" si="7"/>
        <v>737.46434390809645</v>
      </c>
      <c r="P22">
        <f t="shared" si="8"/>
        <v>107.07771928542327</v>
      </c>
      <c r="Q22">
        <f t="shared" si="9"/>
        <v>368.73217195404823</v>
      </c>
      <c r="R22">
        <f t="shared" si="10"/>
        <v>91.155438570846542</v>
      </c>
      <c r="S22">
        <f t="shared" si="11"/>
        <v>416.46434390809645</v>
      </c>
    </row>
    <row r="23" spans="1:19" x14ac:dyDescent="0.3">
      <c r="D23">
        <f t="shared" si="12"/>
        <v>21</v>
      </c>
      <c r="F23">
        <f t="shared" si="0"/>
        <v>263.90158215457882</v>
      </c>
      <c r="G23">
        <f t="shared" si="1"/>
        <v>151.57165665103983</v>
      </c>
      <c r="H23">
        <f t="shared" si="14"/>
        <v>131.95079107728941</v>
      </c>
      <c r="I23">
        <f t="shared" si="14"/>
        <v>75.785828325519915</v>
      </c>
      <c r="J23">
        <f t="shared" si="4"/>
        <v>163.90158215457882</v>
      </c>
      <c r="K23">
        <f t="shared" si="5"/>
        <v>51.571656651039831</v>
      </c>
      <c r="M23">
        <f t="shared" si="13"/>
        <v>21</v>
      </c>
      <c r="N23">
        <f t="shared" si="6"/>
        <v>220.17616744828121</v>
      </c>
      <c r="O23">
        <f t="shared" si="7"/>
        <v>717.29834264236524</v>
      </c>
      <c r="P23">
        <f t="shared" si="8"/>
        <v>110.0880837241406</v>
      </c>
      <c r="Q23">
        <f t="shared" si="9"/>
        <v>358.64917132118262</v>
      </c>
      <c r="R23">
        <f t="shared" si="10"/>
        <v>97.176167448281205</v>
      </c>
      <c r="S23">
        <f t="shared" si="11"/>
        <v>396.29834264236524</v>
      </c>
    </row>
    <row r="24" spans="1:19" x14ac:dyDescent="0.3">
      <c r="A24" s="35" t="s">
        <v>25</v>
      </c>
      <c r="B24" s="35" t="s">
        <v>26</v>
      </c>
      <c r="C24" s="35" t="s">
        <v>27</v>
      </c>
      <c r="D24">
        <f t="shared" si="12"/>
        <v>22</v>
      </c>
      <c r="F24">
        <f t="shared" si="0"/>
        <v>276.38257599355518</v>
      </c>
      <c r="G24">
        <f t="shared" si="1"/>
        <v>144.72692374403783</v>
      </c>
      <c r="H24">
        <f t="shared" si="14"/>
        <v>138.19128799677759</v>
      </c>
      <c r="I24">
        <f t="shared" si="14"/>
        <v>72.363461872018917</v>
      </c>
      <c r="J24">
        <f t="shared" si="4"/>
        <v>176.38257599355518</v>
      </c>
      <c r="K24">
        <f t="shared" si="5"/>
        <v>44.726923744037833</v>
      </c>
      <c r="M24">
        <f t="shared" si="13"/>
        <v>22</v>
      </c>
      <c r="N24">
        <f t="shared" si="6"/>
        <v>226.36616205371928</v>
      </c>
      <c r="O24">
        <f t="shared" si="7"/>
        <v>697.68378174172926</v>
      </c>
      <c r="P24">
        <f t="shared" si="8"/>
        <v>113.18308102685964</v>
      </c>
      <c r="Q24">
        <f t="shared" si="9"/>
        <v>348.84189087086463</v>
      </c>
      <c r="R24">
        <f t="shared" si="10"/>
        <v>103.36616205371928</v>
      </c>
      <c r="S24">
        <f t="shared" si="11"/>
        <v>376.68378174172926</v>
      </c>
    </row>
    <row r="25" spans="1:19" x14ac:dyDescent="0.3">
      <c r="A25">
        <v>123</v>
      </c>
      <c r="B25">
        <v>321</v>
      </c>
      <c r="C25">
        <v>2</v>
      </c>
      <c r="D25">
        <f t="shared" si="12"/>
        <v>23</v>
      </c>
      <c r="F25">
        <f t="shared" si="0"/>
        <v>289.45384748807561</v>
      </c>
      <c r="G25">
        <f t="shared" si="1"/>
        <v>138.19128799677762</v>
      </c>
      <c r="H25">
        <f t="shared" si="14"/>
        <v>144.7269237440378</v>
      </c>
      <c r="I25">
        <f t="shared" si="14"/>
        <v>69.095643998388809</v>
      </c>
      <c r="J25">
        <f t="shared" si="4"/>
        <v>189.45384748807561</v>
      </c>
      <c r="K25">
        <f t="shared" si="5"/>
        <v>38.191287996777618</v>
      </c>
      <c r="M25">
        <f t="shared" si="13"/>
        <v>23</v>
      </c>
      <c r="N25">
        <f t="shared" si="6"/>
        <v>232.73018109449663</v>
      </c>
      <c r="O25">
        <f t="shared" si="7"/>
        <v>678.60558204040615</v>
      </c>
      <c r="P25">
        <f t="shared" si="8"/>
        <v>116.36509054724831</v>
      </c>
      <c r="Q25">
        <f t="shared" si="9"/>
        <v>339.30279102020307</v>
      </c>
      <c r="R25">
        <f t="shared" si="10"/>
        <v>109.73018109449663</v>
      </c>
      <c r="S25">
        <f t="shared" si="11"/>
        <v>357.60558204040615</v>
      </c>
    </row>
    <row r="26" spans="1:19" x14ac:dyDescent="0.3">
      <c r="D26">
        <f>D25+1</f>
        <v>24</v>
      </c>
      <c r="F26">
        <f t="shared" si="0"/>
        <v>303.1433133020796</v>
      </c>
      <c r="G26">
        <f t="shared" si="1"/>
        <v>131.95079107728944</v>
      </c>
      <c r="H26">
        <f t="shared" si="14"/>
        <v>151.5716566510398</v>
      </c>
      <c r="I26">
        <f t="shared" si="14"/>
        <v>65.975395538644719</v>
      </c>
      <c r="J26">
        <f t="shared" si="4"/>
        <v>203.1433133020796</v>
      </c>
      <c r="K26">
        <f t="shared" si="5"/>
        <v>31.950791077289438</v>
      </c>
      <c r="M26">
        <f t="shared" si="13"/>
        <v>24</v>
      </c>
      <c r="N26">
        <f t="shared" si="6"/>
        <v>239.27311706342221</v>
      </c>
      <c r="O26">
        <f t="shared" si="7"/>
        <v>660.04907671319484</v>
      </c>
      <c r="P26">
        <f t="shared" si="8"/>
        <v>119.6365585317111</v>
      </c>
      <c r="Q26">
        <f t="shared" si="9"/>
        <v>330.02453835659742</v>
      </c>
      <c r="R26">
        <f t="shared" si="10"/>
        <v>116.27311706342221</v>
      </c>
      <c r="S26">
        <f t="shared" si="11"/>
        <v>339.04907671319484</v>
      </c>
    </row>
    <row r="27" spans="1:19" x14ac:dyDescent="0.3">
      <c r="A27" t="s">
        <v>56</v>
      </c>
      <c r="B27" t="s">
        <v>57</v>
      </c>
      <c r="C27" t="s">
        <v>55</v>
      </c>
      <c r="D27">
        <f t="shared" si="12"/>
        <v>25</v>
      </c>
      <c r="F27">
        <f t="shared" si="0"/>
        <v>317.48021039363988</v>
      </c>
      <c r="G27">
        <f t="shared" si="1"/>
        <v>125.99210498948732</v>
      </c>
      <c r="H27">
        <f t="shared" si="14"/>
        <v>158.74010519681994</v>
      </c>
      <c r="I27">
        <f t="shared" si="14"/>
        <v>62.996052494743658</v>
      </c>
      <c r="J27">
        <f t="shared" si="4"/>
        <v>217.48021039363988</v>
      </c>
      <c r="K27">
        <f t="shared" si="5"/>
        <v>25.992104989487316</v>
      </c>
      <c r="M27">
        <f t="shared" si="13"/>
        <v>25</v>
      </c>
      <c r="N27">
        <f t="shared" si="6"/>
        <v>246</v>
      </c>
      <c r="O27">
        <f t="shared" si="7"/>
        <v>642</v>
      </c>
      <c r="P27">
        <f t="shared" si="8"/>
        <v>123</v>
      </c>
      <c r="Q27">
        <f t="shared" si="9"/>
        <v>321</v>
      </c>
      <c r="R27">
        <f t="shared" si="10"/>
        <v>123</v>
      </c>
      <c r="S27">
        <f t="shared" si="11"/>
        <v>321</v>
      </c>
    </row>
    <row r="28" spans="1:19" x14ac:dyDescent="0.3">
      <c r="A28">
        <f>$B$25/$A$25</f>
        <v>2.6097560975609757</v>
      </c>
      <c r="B28">
        <f>(($C$25-1)^2)/($C$25^2)*($B$25/$A$25)</f>
        <v>0.65243902439024393</v>
      </c>
      <c r="C28">
        <f>$C$25^2/(($C$25-1)^2)*$B$25/$A$25</f>
        <v>10.439024390243903</v>
      </c>
      <c r="D28">
        <f t="shared" si="12"/>
        <v>26</v>
      </c>
      <c r="F28">
        <f t="shared" si="0"/>
        <v>332.49515845711517</v>
      </c>
      <c r="G28">
        <f t="shared" si="1"/>
        <v>120.30250360821165</v>
      </c>
      <c r="H28">
        <f t="shared" si="14"/>
        <v>166.24757922855758</v>
      </c>
      <c r="I28">
        <f t="shared" si="14"/>
        <v>60.151251804105826</v>
      </c>
      <c r="J28">
        <f t="shared" si="4"/>
        <v>232.49515845711517</v>
      </c>
      <c r="K28">
        <f t="shared" si="5"/>
        <v>20.302503608211651</v>
      </c>
      <c r="M28">
        <f t="shared" si="13"/>
        <v>26</v>
      </c>
      <c r="N28">
        <f t="shared" si="6"/>
        <v>252.91600135739236</v>
      </c>
      <c r="O28">
        <f t="shared" si="7"/>
        <v>624.44447623868734</v>
      </c>
      <c r="P28">
        <f t="shared" si="8"/>
        <v>126.45800067869618</v>
      </c>
      <c r="Q28">
        <f t="shared" si="9"/>
        <v>312.22223811934367</v>
      </c>
      <c r="R28">
        <f t="shared" si="10"/>
        <v>129.91600135739236</v>
      </c>
      <c r="S28">
        <f t="shared" si="11"/>
        <v>303.44447623868734</v>
      </c>
    </row>
    <row r="29" spans="1:19" x14ac:dyDescent="0.3">
      <c r="D29">
        <f t="shared" si="12"/>
        <v>27</v>
      </c>
      <c r="F29">
        <f t="shared" si="0"/>
        <v>348.22022531844965</v>
      </c>
      <c r="G29">
        <f t="shared" si="1"/>
        <v>114.8698354997035</v>
      </c>
      <c r="H29">
        <f t="shared" si="14"/>
        <v>174.11011265922482</v>
      </c>
      <c r="I29">
        <f t="shared" si="14"/>
        <v>57.434917749851749</v>
      </c>
      <c r="J29">
        <f t="shared" si="4"/>
        <v>248.22022531844965</v>
      </c>
      <c r="K29">
        <f t="shared" si="5"/>
        <v>14.869835499703498</v>
      </c>
      <c r="M29">
        <f t="shared" si="13"/>
        <v>27</v>
      </c>
      <c r="N29">
        <f t="shared" si="6"/>
        <v>260.02643797809958</v>
      </c>
      <c r="O29">
        <f t="shared" si="7"/>
        <v>607.36900919783261</v>
      </c>
      <c r="P29">
        <f t="shared" si="8"/>
        <v>130.01321898904979</v>
      </c>
      <c r="Q29">
        <f t="shared" si="9"/>
        <v>303.68450459891631</v>
      </c>
      <c r="R29">
        <f t="shared" si="10"/>
        <v>137.02643797809958</v>
      </c>
      <c r="S29">
        <f t="shared" si="11"/>
        <v>286.36900919783261</v>
      </c>
    </row>
    <row r="30" spans="1:19" x14ac:dyDescent="0.3">
      <c r="A30" t="s">
        <v>28</v>
      </c>
      <c r="B30" t="s">
        <v>29</v>
      </c>
      <c r="D30">
        <f t="shared" si="12"/>
        <v>28</v>
      </c>
      <c r="F30">
        <f t="shared" si="0"/>
        <v>364.68899542328671</v>
      </c>
      <c r="G30">
        <f t="shared" si="1"/>
        <v>109.6824979694626</v>
      </c>
      <c r="H30">
        <f t="shared" si="14"/>
        <v>182.34449771164336</v>
      </c>
      <c r="I30">
        <f t="shared" si="14"/>
        <v>54.841248984731301</v>
      </c>
      <c r="J30">
        <f t="shared" si="4"/>
        <v>264.68899542328671</v>
      </c>
      <c r="K30">
        <f t="shared" si="5"/>
        <v>9.6824979694626023</v>
      </c>
      <c r="M30">
        <f t="shared" si="13"/>
        <v>28</v>
      </c>
      <c r="N30">
        <f t="shared" si="6"/>
        <v>267.3367761814103</v>
      </c>
      <c r="O30">
        <f t="shared" si="7"/>
        <v>590.76047170116976</v>
      </c>
      <c r="P30">
        <f t="shared" si="8"/>
        <v>133.66838809070515</v>
      </c>
      <c r="Q30">
        <f t="shared" si="9"/>
        <v>295.38023585058488</v>
      </c>
      <c r="R30">
        <f t="shared" si="10"/>
        <v>144.3367761814103</v>
      </c>
      <c r="S30">
        <f t="shared" si="11"/>
        <v>269.76047170116976</v>
      </c>
    </row>
    <row r="31" spans="1:19" x14ac:dyDescent="0.3">
      <c r="A31">
        <f>$A$25*(2*$C$25-1)/($C$25-1)</f>
        <v>369</v>
      </c>
      <c r="B31">
        <f>$B$25*(2*$C$25-1)/($C$25-1)</f>
        <v>963</v>
      </c>
      <c r="D31">
        <f>D30+1</f>
        <v>29</v>
      </c>
      <c r="F31">
        <f t="shared" si="0"/>
        <v>381.93664156416656</v>
      </c>
      <c r="G31">
        <f t="shared" si="1"/>
        <v>104.72941228206268</v>
      </c>
      <c r="H31">
        <f t="shared" si="14"/>
        <v>190.96832078208328</v>
      </c>
      <c r="I31">
        <f t="shared" si="14"/>
        <v>52.364706141031341</v>
      </c>
      <c r="J31">
        <f t="shared" si="4"/>
        <v>281.93664156416656</v>
      </c>
      <c r="K31">
        <f t="shared" si="5"/>
        <v>4.7294122820626825</v>
      </c>
      <c r="M31">
        <f t="shared" si="13"/>
        <v>29</v>
      </c>
      <c r="N31">
        <f t="shared" si="6"/>
        <v>274.85263596576607</v>
      </c>
      <c r="O31">
        <f t="shared" si="7"/>
        <v>574.60609553575841</v>
      </c>
      <c r="P31">
        <f t="shared" si="8"/>
        <v>137.42631798288303</v>
      </c>
      <c r="Q31">
        <f t="shared" si="9"/>
        <v>287.30304776787921</v>
      </c>
      <c r="R31">
        <f t="shared" si="10"/>
        <v>151.85263596576607</v>
      </c>
      <c r="S31">
        <f t="shared" si="11"/>
        <v>253.60609553575841</v>
      </c>
    </row>
    <row r="32" spans="1:19" x14ac:dyDescent="0.3">
      <c r="D32">
        <f t="shared" si="12"/>
        <v>30</v>
      </c>
      <c r="F32">
        <f t="shared" si="0"/>
        <v>400</v>
      </c>
      <c r="G32">
        <f t="shared" si="1"/>
        <v>100</v>
      </c>
      <c r="H32">
        <f t="shared" si="14"/>
        <v>200</v>
      </c>
      <c r="I32">
        <f t="shared" si="14"/>
        <v>50</v>
      </c>
      <c r="J32">
        <f t="shared" si="4"/>
        <v>300</v>
      </c>
      <c r="K32">
        <f t="shared" si="5"/>
        <v>0</v>
      </c>
      <c r="M32">
        <f t="shared" si="13"/>
        <v>30</v>
      </c>
      <c r="N32">
        <f t="shared" si="6"/>
        <v>282.57979532927061</v>
      </c>
      <c r="O32">
        <f t="shared" si="7"/>
        <v>558.89346163611174</v>
      </c>
      <c r="P32">
        <f t="shared" si="8"/>
        <v>141.2898976646353</v>
      </c>
      <c r="Q32">
        <f t="shared" si="9"/>
        <v>279.44673081805587</v>
      </c>
      <c r="R32">
        <f t="shared" si="10"/>
        <v>159.57979532927061</v>
      </c>
      <c r="S32">
        <f t="shared" si="11"/>
        <v>237.89346163611174</v>
      </c>
    </row>
    <row r="33" spans="1:19" x14ac:dyDescent="0.3">
      <c r="A33" t="s">
        <v>30</v>
      </c>
      <c r="B33" t="s">
        <v>31</v>
      </c>
      <c r="M33">
        <f t="shared" si="13"/>
        <v>31</v>
      </c>
      <c r="N33">
        <f t="shared" si="6"/>
        <v>290.52419471166445</v>
      </c>
      <c r="O33">
        <f t="shared" si="7"/>
        <v>543.61049053674253</v>
      </c>
      <c r="P33">
        <f t="shared" si="8"/>
        <v>145.26209735583222</v>
      </c>
      <c r="Q33">
        <f t="shared" si="9"/>
        <v>271.80524526837127</v>
      </c>
      <c r="R33">
        <f t="shared" si="10"/>
        <v>167.52419471166445</v>
      </c>
      <c r="S33">
        <f t="shared" si="11"/>
        <v>222.61049053674253</v>
      </c>
    </row>
    <row r="34" spans="1:19" x14ac:dyDescent="0.3">
      <c r="A34">
        <f>-A25*(C25-1)</f>
        <v>-123</v>
      </c>
      <c r="B34">
        <f>-B25*(C25-1)</f>
        <v>-321</v>
      </c>
      <c r="M34">
        <f t="shared" si="13"/>
        <v>32</v>
      </c>
      <c r="N34">
        <f t="shared" si="6"/>
        <v>298.69194156118158</v>
      </c>
      <c r="O34">
        <f t="shared" si="7"/>
        <v>528.74543308578188</v>
      </c>
      <c r="P34">
        <f t="shared" si="8"/>
        <v>149.34597078059079</v>
      </c>
      <c r="Q34">
        <f t="shared" si="9"/>
        <v>264.37271654289094</v>
      </c>
      <c r="R34">
        <f t="shared" si="10"/>
        <v>175.69194156118158</v>
      </c>
      <c r="S34">
        <f t="shared" si="11"/>
        <v>207.74543308578188</v>
      </c>
    </row>
    <row r="35" spans="1:19" x14ac:dyDescent="0.3">
      <c r="M35">
        <f t="shared" si="13"/>
        <v>33</v>
      </c>
      <c r="N35">
        <f t="shared" si="6"/>
        <v>307.08931502979652</v>
      </c>
      <c r="O35">
        <f t="shared" si="7"/>
        <v>514.28686141253741</v>
      </c>
      <c r="P35">
        <f t="shared" si="8"/>
        <v>153.54465751489826</v>
      </c>
      <c r="Q35">
        <f t="shared" si="9"/>
        <v>257.1434307062687</v>
      </c>
      <c r="R35">
        <f t="shared" si="10"/>
        <v>184.08931502979652</v>
      </c>
      <c r="S35">
        <f t="shared" si="11"/>
        <v>193.28686141253741</v>
      </c>
    </row>
    <row r="36" spans="1:19" x14ac:dyDescent="0.3">
      <c r="A36" t="s">
        <v>66</v>
      </c>
      <c r="B36" t="s">
        <v>67</v>
      </c>
      <c r="M36">
        <f t="shared" si="13"/>
        <v>34</v>
      </c>
      <c r="N36">
        <f t="shared" si="6"/>
        <v>315.72277080047445</v>
      </c>
      <c r="O36">
        <f t="shared" si="7"/>
        <v>500.2236601420409</v>
      </c>
      <c r="P36">
        <f t="shared" si="8"/>
        <v>157.86138540023722</v>
      </c>
      <c r="Q36">
        <f t="shared" si="9"/>
        <v>250.11183007102045</v>
      </c>
      <c r="R36">
        <f t="shared" si="10"/>
        <v>192.72277080047445</v>
      </c>
      <c r="S36">
        <f t="shared" si="11"/>
        <v>179.2236601420409</v>
      </c>
    </row>
    <row r="37" spans="1:19" x14ac:dyDescent="0.3">
      <c r="A37">
        <f>A31-A34</f>
        <v>492</v>
      </c>
      <c r="B37">
        <f>B31-B34</f>
        <v>1284</v>
      </c>
      <c r="M37">
        <f t="shared" si="13"/>
        <v>35</v>
      </c>
      <c r="N37">
        <f t="shared" si="6"/>
        <v>324.59894605013199</v>
      </c>
      <c r="O37">
        <f t="shared" si="7"/>
        <v>486.54501784983779</v>
      </c>
      <c r="P37">
        <f t="shared" si="8"/>
        <v>162.29947302506599</v>
      </c>
      <c r="Q37">
        <f t="shared" si="9"/>
        <v>243.2725089249189</v>
      </c>
      <c r="R37">
        <f t="shared" si="10"/>
        <v>201.59894605013199</v>
      </c>
      <c r="S37">
        <f t="shared" si="11"/>
        <v>165.54501784983779</v>
      </c>
    </row>
    <row r="38" spans="1:19" x14ac:dyDescent="0.3">
      <c r="M38">
        <f t="shared" si="13"/>
        <v>36</v>
      </c>
      <c r="N38">
        <f t="shared" si="6"/>
        <v>333.72466455212725</v>
      </c>
      <c r="O38">
        <f t="shared" si="7"/>
        <v>473.24041875044355</v>
      </c>
      <c r="P38">
        <f t="shared" si="8"/>
        <v>166.86233227606363</v>
      </c>
      <c r="Q38">
        <f t="shared" si="9"/>
        <v>236.62020937522178</v>
      </c>
      <c r="R38">
        <f t="shared" si="10"/>
        <v>210.72466455212725</v>
      </c>
      <c r="S38">
        <f t="shared" si="11"/>
        <v>152.24041875044355</v>
      </c>
    </row>
    <row r="39" spans="1:19" x14ac:dyDescent="0.3">
      <c r="A39" t="s">
        <v>92</v>
      </c>
      <c r="B39" t="s">
        <v>93</v>
      </c>
      <c r="M39">
        <f t="shared" si="13"/>
        <v>37</v>
      </c>
      <c r="N39">
        <f t="shared" si="6"/>
        <v>343.10694192219978</v>
      </c>
      <c r="O39">
        <f t="shared" si="7"/>
        <v>460.29963461308051</v>
      </c>
      <c r="P39">
        <f t="shared" si="8"/>
        <v>171.55347096109989</v>
      </c>
      <c r="Q39">
        <f t="shared" si="9"/>
        <v>230.14981730654026</v>
      </c>
      <c r="R39">
        <f t="shared" si="10"/>
        <v>220.10694192219978</v>
      </c>
      <c r="S39">
        <f t="shared" si="11"/>
        <v>139.29963461308051</v>
      </c>
    </row>
    <row r="40" spans="1:19" x14ac:dyDescent="0.3">
      <c r="A40">
        <f>0-A34</f>
        <v>123</v>
      </c>
      <c r="B40">
        <v>492</v>
      </c>
      <c r="M40">
        <f t="shared" si="13"/>
        <v>38</v>
      </c>
      <c r="N40">
        <f t="shared" si="6"/>
        <v>352.75299101189353</v>
      </c>
      <c r="O40">
        <f t="shared" si="7"/>
        <v>447.71271689848015</v>
      </c>
      <c r="P40">
        <f t="shared" si="8"/>
        <v>176.37649550594676</v>
      </c>
      <c r="Q40">
        <f t="shared" si="9"/>
        <v>223.85635844924008</v>
      </c>
      <c r="R40">
        <f t="shared" si="10"/>
        <v>229.75299101189353</v>
      </c>
      <c r="S40">
        <f t="shared" si="11"/>
        <v>126.71271689848015</v>
      </c>
    </row>
    <row r="41" spans="1:19" x14ac:dyDescent="0.3">
      <c r="M41">
        <f t="shared" si="13"/>
        <v>39</v>
      </c>
      <c r="N41">
        <f t="shared" si="6"/>
        <v>362.67022745361089</v>
      </c>
      <c r="O41">
        <f t="shared" si="7"/>
        <v>435.46998911070267</v>
      </c>
      <c r="P41">
        <f t="shared" si="8"/>
        <v>181.33511372680545</v>
      </c>
      <c r="Q41">
        <f t="shared" si="9"/>
        <v>217.73499455535134</v>
      </c>
      <c r="R41">
        <f t="shared" si="10"/>
        <v>239.67022745361089</v>
      </c>
      <c r="S41">
        <f t="shared" si="11"/>
        <v>114.46998911070267</v>
      </c>
    </row>
    <row r="42" spans="1:19" x14ac:dyDescent="0.3">
      <c r="M42">
        <f t="shared" si="13"/>
        <v>40</v>
      </c>
      <c r="N42">
        <f t="shared" si="6"/>
        <v>372.86627536155788</v>
      </c>
      <c r="O42">
        <f t="shared" si="7"/>
        <v>423.56203935809913</v>
      </c>
      <c r="P42">
        <f t="shared" si="8"/>
        <v>186.43313768077894</v>
      </c>
      <c r="Q42">
        <f t="shared" si="9"/>
        <v>211.78101967904956</v>
      </c>
      <c r="R42">
        <f t="shared" si="10"/>
        <v>249.86627536155788</v>
      </c>
      <c r="S42">
        <f t="shared" si="11"/>
        <v>102.56203935809913</v>
      </c>
    </row>
    <row r="43" spans="1:19" x14ac:dyDescent="0.3">
      <c r="M43">
        <f t="shared" si="13"/>
        <v>41</v>
      </c>
      <c r="N43">
        <f t="shared" si="6"/>
        <v>383.3489731929659</v>
      </c>
      <c r="O43">
        <f t="shared" si="7"/>
        <v>411.97971311769226</v>
      </c>
      <c r="P43">
        <f t="shared" si="8"/>
        <v>191.67448659648295</v>
      </c>
      <c r="Q43">
        <f t="shared" si="9"/>
        <v>205.98985655884613</v>
      </c>
      <c r="R43">
        <f t="shared" si="10"/>
        <v>260.3489731929659</v>
      </c>
      <c r="S43">
        <f t="shared" si="11"/>
        <v>90.979713117692256</v>
      </c>
    </row>
    <row r="44" spans="1:19" x14ac:dyDescent="0.3">
      <c r="M44">
        <f t="shared" si="13"/>
        <v>42</v>
      </c>
      <c r="N44">
        <f t="shared" si="6"/>
        <v>394.12637977409395</v>
      </c>
      <c r="O44">
        <f t="shared" si="7"/>
        <v>400.71410619741755</v>
      </c>
      <c r="P44">
        <f t="shared" si="8"/>
        <v>197.06318988704697</v>
      </c>
      <c r="Q44">
        <f t="shared" si="9"/>
        <v>200.35705309870877</v>
      </c>
      <c r="R44">
        <f t="shared" si="10"/>
        <v>271.12637977409395</v>
      </c>
      <c r="S44">
        <f t="shared" si="11"/>
        <v>79.71410619741755</v>
      </c>
    </row>
    <row r="45" spans="1:19" x14ac:dyDescent="0.3">
      <c r="M45">
        <f t="shared" si="13"/>
        <v>43</v>
      </c>
      <c r="N45">
        <f t="shared" si="6"/>
        <v>405.20678049564594</v>
      </c>
      <c r="O45">
        <f t="shared" si="7"/>
        <v>389.75655789081009</v>
      </c>
      <c r="P45">
        <f t="shared" si="8"/>
        <v>202.60339024782297</v>
      </c>
      <c r="Q45">
        <f t="shared" si="9"/>
        <v>194.87827894540504</v>
      </c>
      <c r="R45">
        <f t="shared" si="10"/>
        <v>282.20678049564594</v>
      </c>
      <c r="S45">
        <f t="shared" si="11"/>
        <v>68.756557890810086</v>
      </c>
    </row>
    <row r="46" spans="1:19" x14ac:dyDescent="0.3">
      <c r="M46">
        <f t="shared" si="13"/>
        <v>44</v>
      </c>
      <c r="N46">
        <f t="shared" si="6"/>
        <v>416.59869368236338</v>
      </c>
      <c r="O46">
        <f t="shared" si="7"/>
        <v>379.09864431887922</v>
      </c>
      <c r="P46">
        <f t="shared" si="8"/>
        <v>208.29934684118169</v>
      </c>
      <c r="Q46">
        <f t="shared" si="9"/>
        <v>189.54932215943961</v>
      </c>
      <c r="R46">
        <f t="shared" si="10"/>
        <v>293.59869368236338</v>
      </c>
      <c r="S46">
        <f t="shared" si="11"/>
        <v>58.098644318879224</v>
      </c>
    </row>
    <row r="47" spans="1:19" x14ac:dyDescent="0.3">
      <c r="M47">
        <f t="shared" si="13"/>
        <v>45</v>
      </c>
      <c r="N47">
        <f t="shared" si="6"/>
        <v>428.31087714169308</v>
      </c>
      <c r="O47">
        <f t="shared" si="7"/>
        <v>368.73217195404823</v>
      </c>
      <c r="P47">
        <f t="shared" si="8"/>
        <v>214.15543857084654</v>
      </c>
      <c r="Q47">
        <f t="shared" si="9"/>
        <v>184.36608597702411</v>
      </c>
      <c r="R47">
        <f t="shared" si="10"/>
        <v>305.31087714169308</v>
      </c>
      <c r="S47">
        <f t="shared" si="11"/>
        <v>47.732171954048226</v>
      </c>
    </row>
    <row r="48" spans="1:19" x14ac:dyDescent="0.3">
      <c r="M48">
        <f t="shared" si="13"/>
        <v>46</v>
      </c>
      <c r="N48">
        <f t="shared" si="6"/>
        <v>440.35233489656252</v>
      </c>
      <c r="O48">
        <f t="shared" si="7"/>
        <v>358.64917132118256</v>
      </c>
      <c r="P48">
        <f t="shared" si="8"/>
        <v>220.17616744828126</v>
      </c>
      <c r="Q48">
        <f t="shared" si="9"/>
        <v>179.32458566059128</v>
      </c>
      <c r="R48">
        <f t="shared" si="10"/>
        <v>317.35233489656252</v>
      </c>
      <c r="S48">
        <f t="shared" si="11"/>
        <v>37.649171321182564</v>
      </c>
    </row>
    <row r="49" spans="13:19" x14ac:dyDescent="0.3">
      <c r="M49">
        <f t="shared" si="13"/>
        <v>47</v>
      </c>
      <c r="N49">
        <f t="shared" si="6"/>
        <v>452.7323241074385</v>
      </c>
      <c r="O49">
        <f t="shared" si="7"/>
        <v>348.84189087086469</v>
      </c>
      <c r="P49">
        <f t="shared" si="8"/>
        <v>226.36616205371925</v>
      </c>
      <c r="Q49">
        <f t="shared" si="9"/>
        <v>174.42094543543234</v>
      </c>
      <c r="R49">
        <f t="shared" si="10"/>
        <v>329.7323241074385</v>
      </c>
      <c r="S49">
        <f t="shared" si="11"/>
        <v>27.841890870864688</v>
      </c>
    </row>
    <row r="50" spans="13:19" x14ac:dyDescent="0.3">
      <c r="M50">
        <f t="shared" si="13"/>
        <v>48</v>
      </c>
      <c r="N50">
        <f t="shared" si="6"/>
        <v>465.46036218899314</v>
      </c>
      <c r="O50">
        <f t="shared" si="7"/>
        <v>339.30279102020313</v>
      </c>
      <c r="P50">
        <f t="shared" si="8"/>
        <v>232.73018109449657</v>
      </c>
      <c r="Q50">
        <f t="shared" si="9"/>
        <v>169.65139551010157</v>
      </c>
      <c r="R50">
        <f t="shared" si="10"/>
        <v>342.46036218899314</v>
      </c>
      <c r="S50">
        <f t="shared" si="11"/>
        <v>18.302791020203131</v>
      </c>
    </row>
    <row r="51" spans="13:19" x14ac:dyDescent="0.3">
      <c r="M51">
        <f t="shared" si="13"/>
        <v>49</v>
      </c>
      <c r="N51">
        <f t="shared" si="6"/>
        <v>478.54623412684447</v>
      </c>
      <c r="O51">
        <f t="shared" si="7"/>
        <v>330.02453835659736</v>
      </c>
      <c r="P51">
        <f t="shared" si="8"/>
        <v>239.27311706342223</v>
      </c>
      <c r="Q51">
        <f t="shared" si="9"/>
        <v>165.01226917829868</v>
      </c>
      <c r="R51">
        <f t="shared" si="10"/>
        <v>355.54623412684447</v>
      </c>
      <c r="S51">
        <f t="shared" si="11"/>
        <v>9.0245383565973611</v>
      </c>
    </row>
    <row r="52" spans="13:19" x14ac:dyDescent="0.3">
      <c r="M52">
        <f>M51+1</f>
        <v>50</v>
      </c>
      <c r="N52">
        <f t="shared" si="6"/>
        <v>492</v>
      </c>
      <c r="O52">
        <f t="shared" si="7"/>
        <v>321</v>
      </c>
      <c r="P52">
        <f t="shared" si="8"/>
        <v>246</v>
      </c>
      <c r="Q52">
        <f t="shared" si="9"/>
        <v>160.5</v>
      </c>
      <c r="R52">
        <f t="shared" si="10"/>
        <v>369</v>
      </c>
      <c r="S52">
        <f t="shared" si="1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3D63-7BB3-4C7A-A6AB-C98FC690FF4D}">
  <dimension ref="A1:K29"/>
  <sheetViews>
    <sheetView tabSelected="1" workbookViewId="0">
      <selection activeCell="I15" sqref="I15"/>
    </sheetView>
  </sheetViews>
  <sheetFormatPr defaultRowHeight="14.4" x14ac:dyDescent="0.3"/>
  <cols>
    <col min="1" max="1" width="17.44140625" customWidth="1"/>
    <col min="2" max="2" width="16.109375" customWidth="1"/>
    <col min="3" max="3" width="11.44140625" customWidth="1"/>
    <col min="6" max="6" width="10.6640625" customWidth="1"/>
    <col min="7" max="7" width="12.44140625" customWidth="1"/>
    <col min="10" max="10" width="12.33203125" customWidth="1"/>
    <col min="11" max="11" width="13.44140625" customWidth="1"/>
  </cols>
  <sheetData>
    <row r="1" spans="1:11" x14ac:dyDescent="0.3">
      <c r="A1" s="35" t="s">
        <v>69</v>
      </c>
      <c r="B1" s="35" t="s">
        <v>70</v>
      </c>
      <c r="C1" s="35" t="s">
        <v>71</v>
      </c>
      <c r="D1" t="s">
        <v>63</v>
      </c>
      <c r="F1" s="1" t="s">
        <v>74</v>
      </c>
      <c r="G1" s="1" t="s">
        <v>76</v>
      </c>
      <c r="H1" s="1" t="s">
        <v>77</v>
      </c>
      <c r="I1" s="1" t="s">
        <v>83</v>
      </c>
      <c r="J1" s="1" t="s">
        <v>79</v>
      </c>
      <c r="K1" s="1" t="s">
        <v>80</v>
      </c>
    </row>
    <row r="2" spans="1:11" x14ac:dyDescent="0.3">
      <c r="A2">
        <v>100</v>
      </c>
      <c r="B2">
        <v>20</v>
      </c>
      <c r="C2">
        <v>2.5</v>
      </c>
      <c r="D2">
        <v>10</v>
      </c>
      <c r="E2">
        <v>0</v>
      </c>
      <c r="F2">
        <f>$B$14*($A$14/$B$14)^(E2/$D$2)</f>
        <v>2.5000000000000001E-2</v>
      </c>
      <c r="G2">
        <f>$B$11*$A$11/F2</f>
        <v>76.393202250021005</v>
      </c>
      <c r="H2">
        <f>F2/$C$11</f>
        <v>1.3819660112501049E-2</v>
      </c>
      <c r="I2">
        <f>G2/$C$11</f>
        <v>42.229123600033624</v>
      </c>
      <c r="J2">
        <f>F2+$A$8</f>
        <v>0</v>
      </c>
      <c r="K2">
        <f>G2+$B$8</f>
        <v>26.393202250021005</v>
      </c>
    </row>
    <row r="3" spans="1:11" x14ac:dyDescent="0.3">
      <c r="E3">
        <f>E2+1</f>
        <v>1</v>
      </c>
      <c r="F3">
        <f t="shared" ref="F3:F12" si="0">$B$14*($A$14/$B$14)^(E3/$D$2)</f>
        <v>2.9365473577200474E-2</v>
      </c>
      <c r="G3">
        <f t="shared" ref="G3:G12" si="1">$B$11*$A$11/F3</f>
        <v>65.036582884647515</v>
      </c>
      <c r="H3">
        <f t="shared" ref="H3:H12" si="2">F3/$C$11</f>
        <v>1.6232834555181635E-2</v>
      </c>
      <c r="I3">
        <f t="shared" ref="I3:I12" si="3">G3/$C$11</f>
        <v>35.951338813773262</v>
      </c>
      <c r="J3">
        <f t="shared" ref="J3:J12" si="4">F3+$A$8</f>
        <v>4.3654735772004731E-3</v>
      </c>
      <c r="K3">
        <f t="shared" ref="K3:K12" si="5">G3+$B$8</f>
        <v>15.036582884647515</v>
      </c>
    </row>
    <row r="4" spans="1:11" x14ac:dyDescent="0.3">
      <c r="A4" s="1" t="s">
        <v>28</v>
      </c>
      <c r="B4" s="1" t="s">
        <v>29</v>
      </c>
      <c r="C4" s="1" t="s">
        <v>56</v>
      </c>
      <c r="E4">
        <f t="shared" ref="E4:E13" si="6">E3+1</f>
        <v>2</v>
      </c>
      <c r="F4">
        <f t="shared" si="0"/>
        <v>3.4493241536530377E-2</v>
      </c>
      <c r="G4">
        <f t="shared" si="1"/>
        <v>55.36823943403239</v>
      </c>
      <c r="H4">
        <f t="shared" si="2"/>
        <v>1.9067394968530129E-2</v>
      </c>
      <c r="I4">
        <f t="shared" si="3"/>
        <v>30.606810000236202</v>
      </c>
      <c r="J4">
        <f t="shared" si="4"/>
        <v>9.4932415365303752E-3</v>
      </c>
      <c r="K4">
        <f t="shared" si="5"/>
        <v>5.3682394340323896</v>
      </c>
    </row>
    <row r="5" spans="1:11" x14ac:dyDescent="0.3">
      <c r="A5">
        <f>($C$2/$C$5)*($A$2-$B$2)</f>
        <v>0.1</v>
      </c>
      <c r="B5">
        <f>$C$2*($A$2-$B$2)</f>
        <v>200</v>
      </c>
      <c r="C5">
        <f>$B$2*$A$2</f>
        <v>2000</v>
      </c>
      <c r="E5">
        <f t="shared" si="6"/>
        <v>3</v>
      </c>
      <c r="F5">
        <f t="shared" si="0"/>
        <v>4.0516414917319062E-2</v>
      </c>
      <c r="G5">
        <f t="shared" si="1"/>
        <v>47.137192669881394</v>
      </c>
      <c r="H5">
        <f t="shared" si="2"/>
        <v>2.2396923325376666E-2</v>
      </c>
      <c r="I5">
        <f t="shared" si="3"/>
        <v>26.056799254209466</v>
      </c>
      <c r="J5">
        <f t="shared" si="4"/>
        <v>1.551641491731906E-2</v>
      </c>
      <c r="K5">
        <f t="shared" si="5"/>
        <v>-2.8628073301186063</v>
      </c>
    </row>
    <row r="6" spans="1:11" x14ac:dyDescent="0.3">
      <c r="E6">
        <f t="shared" si="6"/>
        <v>4</v>
      </c>
      <c r="F6">
        <f t="shared" si="0"/>
        <v>4.759134846789697E-2</v>
      </c>
      <c r="G6">
        <f t="shared" si="1"/>
        <v>40.12977395542412</v>
      </c>
      <c r="H6">
        <f t="shared" si="2"/>
        <v>2.6307850404877344E-2</v>
      </c>
      <c r="I6">
        <f t="shared" si="3"/>
        <v>22.183193458218327</v>
      </c>
      <c r="J6">
        <f t="shared" si="4"/>
        <v>2.2591348467896968E-2</v>
      </c>
      <c r="K6">
        <f t="shared" si="5"/>
        <v>-9.8702260445758796</v>
      </c>
    </row>
    <row r="7" spans="1:11" x14ac:dyDescent="0.3">
      <c r="A7" s="1" t="s">
        <v>30</v>
      </c>
      <c r="B7" s="1" t="s">
        <v>31</v>
      </c>
      <c r="E7">
        <f t="shared" si="6"/>
        <v>5</v>
      </c>
      <c r="F7">
        <f t="shared" si="0"/>
        <v>5.5901699437494748E-2</v>
      </c>
      <c r="G7">
        <f t="shared" si="1"/>
        <v>34.164078649987367</v>
      </c>
      <c r="H7">
        <f t="shared" si="2"/>
        <v>3.0901699437494736E-2</v>
      </c>
      <c r="I7">
        <f t="shared" si="3"/>
        <v>18.885438199983163</v>
      </c>
      <c r="J7">
        <f t="shared" si="4"/>
        <v>3.0901699437494747E-2</v>
      </c>
      <c r="K7">
        <f t="shared" si="5"/>
        <v>-15.835921350012633</v>
      </c>
    </row>
    <row r="8" spans="1:11" x14ac:dyDescent="0.3">
      <c r="A8">
        <f>-$C$2/$A$2</f>
        <v>-2.5000000000000001E-2</v>
      </c>
      <c r="B8">
        <f>-$C$2*$B$2</f>
        <v>-50</v>
      </c>
      <c r="E8">
        <f t="shared" si="6"/>
        <v>6</v>
      </c>
      <c r="F8">
        <f t="shared" si="0"/>
        <v>6.5663195110094177E-2</v>
      </c>
      <c r="G8">
        <f t="shared" si="1"/>
        <v>29.085244070874243</v>
      </c>
      <c r="H8">
        <f t="shared" si="2"/>
        <v>3.6297721532893693E-2</v>
      </c>
      <c r="I8">
        <f t="shared" si="3"/>
        <v>16.077927493944735</v>
      </c>
      <c r="J8">
        <f t="shared" si="4"/>
        <v>4.0663195110094176E-2</v>
      </c>
      <c r="K8">
        <f t="shared" si="5"/>
        <v>-20.914755929125757</v>
      </c>
    </row>
    <row r="9" spans="1:11" x14ac:dyDescent="0.3">
      <c r="E9">
        <f t="shared" si="6"/>
        <v>7</v>
      </c>
      <c r="F9">
        <f t="shared" si="0"/>
        <v>7.71292328400012E-2</v>
      </c>
      <c r="G9">
        <f t="shared" si="1"/>
        <v>24.761429433796188</v>
      </c>
      <c r="H9">
        <f t="shared" si="2"/>
        <v>4.2635991303470823E-2</v>
      </c>
      <c r="I9">
        <f t="shared" si="3"/>
        <v>13.687781546989703</v>
      </c>
      <c r="J9">
        <f t="shared" si="4"/>
        <v>5.2129232840001198E-2</v>
      </c>
      <c r="K9">
        <f t="shared" si="5"/>
        <v>-25.238570566203812</v>
      </c>
    </row>
    <row r="10" spans="1:11" x14ac:dyDescent="0.3">
      <c r="A10" s="1" t="s">
        <v>25</v>
      </c>
      <c r="B10" s="1" t="s">
        <v>26</v>
      </c>
      <c r="C10" s="1" t="s">
        <v>27</v>
      </c>
      <c r="E10">
        <f t="shared" si="6"/>
        <v>8</v>
      </c>
      <c r="F10">
        <f t="shared" si="0"/>
        <v>9.0597457959711955E-2</v>
      </c>
      <c r="G10">
        <f t="shared" si="1"/>
        <v>21.080393415671917</v>
      </c>
      <c r="H10">
        <f t="shared" si="2"/>
        <v>5.0081043042392873E-2</v>
      </c>
      <c r="I10">
        <f t="shared" si="3"/>
        <v>11.652954881695637</v>
      </c>
      <c r="J10">
        <f t="shared" si="4"/>
        <v>6.5597457959711947E-2</v>
      </c>
      <c r="K10">
        <f t="shared" si="5"/>
        <v>-28.919606584328083</v>
      </c>
    </row>
    <row r="11" spans="1:11" x14ac:dyDescent="0.3">
      <c r="A11">
        <f>($C$2/(SQRT($A$2)*SQRT($B$2)))*(1-(SQRT($B$2)/SQRT($A$2)))</f>
        <v>3.090169943749474E-2</v>
      </c>
      <c r="B11">
        <f>$C$2*SQRT($A$2)*SQRT($B$2)*(1-(SQRT($B$2)/SQRT($A$2)))</f>
        <v>61.803398874989476</v>
      </c>
      <c r="C11">
        <f>$C$2/SQRT($B$11*$A$11)</f>
        <v>1.8090169943749479</v>
      </c>
      <c r="E11">
        <f t="shared" si="6"/>
        <v>9</v>
      </c>
      <c r="F11">
        <f t="shared" si="0"/>
        <v>0.10641749031509809</v>
      </c>
      <c r="G11">
        <f t="shared" si="1"/>
        <v>17.94658049720579</v>
      </c>
      <c r="H11">
        <f t="shared" si="2"/>
        <v>5.8826141847201106E-2</v>
      </c>
      <c r="I11">
        <f t="shared" si="3"/>
        <v>9.9206257061209637</v>
      </c>
      <c r="J11">
        <f t="shared" si="4"/>
        <v>8.1417490315098096E-2</v>
      </c>
      <c r="K11">
        <f t="shared" si="5"/>
        <v>-32.053419502794213</v>
      </c>
    </row>
    <row r="12" spans="1:11" x14ac:dyDescent="0.3">
      <c r="E12">
        <f t="shared" si="6"/>
        <v>10</v>
      </c>
      <c r="F12">
        <f t="shared" si="0"/>
        <v>0.125</v>
      </c>
      <c r="G12">
        <f t="shared" si="1"/>
        <v>15.278640450004202</v>
      </c>
      <c r="H12">
        <f t="shared" si="2"/>
        <v>6.9098300562505238E-2</v>
      </c>
      <c r="I12">
        <f t="shared" si="3"/>
        <v>8.4458247200067245</v>
      </c>
      <c r="J12">
        <f t="shared" si="4"/>
        <v>0.1</v>
      </c>
      <c r="K12">
        <f t="shared" si="5"/>
        <v>-34.721359549995796</v>
      </c>
    </row>
    <row r="13" spans="1:11" x14ac:dyDescent="0.3">
      <c r="A13" s="1" t="s">
        <v>58</v>
      </c>
      <c r="B13" s="1" t="s">
        <v>59</v>
      </c>
    </row>
    <row r="14" spans="1:11" x14ac:dyDescent="0.3">
      <c r="A14">
        <f>$A$5-$A$8</f>
        <v>0.125</v>
      </c>
      <c r="B14">
        <f>0-$A$8</f>
        <v>2.5000000000000001E-2</v>
      </c>
    </row>
    <row r="16" spans="1:11" x14ac:dyDescent="0.3">
      <c r="A16" s="35" t="s">
        <v>72</v>
      </c>
      <c r="B16" s="35" t="s">
        <v>73</v>
      </c>
      <c r="C16" s="35" t="s">
        <v>71</v>
      </c>
      <c r="D16" t="s">
        <v>63</v>
      </c>
      <c r="F16" s="1" t="s">
        <v>81</v>
      </c>
      <c r="G16" s="1" t="s">
        <v>75</v>
      </c>
      <c r="H16" s="1" t="s">
        <v>82</v>
      </c>
      <c r="I16" s="1" t="s">
        <v>78</v>
      </c>
      <c r="J16" s="1" t="s">
        <v>84</v>
      </c>
      <c r="K16" s="1" t="s">
        <v>85</v>
      </c>
    </row>
    <row r="17" spans="1:11" x14ac:dyDescent="0.3">
      <c r="A17">
        <v>20</v>
      </c>
      <c r="B17">
        <v>5</v>
      </c>
      <c r="C17">
        <v>4.5</v>
      </c>
      <c r="D17">
        <v>10</v>
      </c>
      <c r="E17">
        <v>0</v>
      </c>
      <c r="F17">
        <f>$B$29*($A$29/$B$29)^(E17/$D$17)</f>
        <v>0.22500000000000001</v>
      </c>
      <c r="G17">
        <f>$B$26*$A$26/F17</f>
        <v>22.5</v>
      </c>
      <c r="H17">
        <f>F17/$C$26</f>
        <v>0.1125</v>
      </c>
      <c r="I17">
        <f>G17/$C$26</f>
        <v>11.25</v>
      </c>
      <c r="J17">
        <f>F17+$A$23</f>
        <v>0</v>
      </c>
      <c r="K17">
        <f>G17+$B$23</f>
        <v>0</v>
      </c>
    </row>
    <row r="18" spans="1:11" x14ac:dyDescent="0.3">
      <c r="E18">
        <f>E17+1</f>
        <v>1</v>
      </c>
      <c r="F18">
        <f t="shared" ref="F18:F27" si="7">$B$29*($A$29/$B$29)^(E18/$D$17)</f>
        <v>0.24114902907066596</v>
      </c>
      <c r="G18">
        <f t="shared" ref="G18:G27" si="8">$B$26*$A$26/F18</f>
        <v>20.993242309578168</v>
      </c>
      <c r="H18">
        <f t="shared" ref="H18:H27" si="9">F18/$C$26</f>
        <v>0.12057451453533298</v>
      </c>
      <c r="I18">
        <f t="shared" ref="I18:I27" si="10">G18/$C$26</f>
        <v>10.496621154789084</v>
      </c>
      <c r="J18">
        <f t="shared" ref="J18:J27" si="11">F18+$A$23</f>
        <v>1.6149029070665954E-2</v>
      </c>
      <c r="K18">
        <f t="shared" ref="K18:K27" si="12">G18+$B$23</f>
        <v>-1.5067576904218321</v>
      </c>
    </row>
    <row r="19" spans="1:11" x14ac:dyDescent="0.3">
      <c r="A19" s="1" t="s">
        <v>28</v>
      </c>
      <c r="B19" s="1" t="s">
        <v>29</v>
      </c>
      <c r="C19" s="1" t="s">
        <v>56</v>
      </c>
      <c r="E19">
        <f t="shared" ref="E19:E27" si="13">E18+1</f>
        <v>2</v>
      </c>
      <c r="F19">
        <f t="shared" si="7"/>
        <v>0.25845712987433289</v>
      </c>
      <c r="G19">
        <f t="shared" si="8"/>
        <v>19.587387674162791</v>
      </c>
      <c r="H19">
        <f t="shared" si="9"/>
        <v>0.12922856493716645</v>
      </c>
      <c r="I19">
        <f t="shared" si="10"/>
        <v>9.7936938370813955</v>
      </c>
      <c r="J19">
        <f t="shared" si="11"/>
        <v>3.3457129874332886E-2</v>
      </c>
      <c r="K19">
        <f t="shared" si="12"/>
        <v>-2.912612325837209</v>
      </c>
    </row>
    <row r="20" spans="1:11" x14ac:dyDescent="0.3">
      <c r="A20">
        <f>($C$17/$C$20)*($A$17-$B$17)</f>
        <v>0.67499999999999993</v>
      </c>
      <c r="B20">
        <f>$C$17*($A$17-$B$17)</f>
        <v>67.5</v>
      </c>
      <c r="C20">
        <f>B17*A17</f>
        <v>100</v>
      </c>
      <c r="E20">
        <f t="shared" si="13"/>
        <v>3</v>
      </c>
      <c r="F20">
        <f t="shared" si="7"/>
        <v>0.27700749300260619</v>
      </c>
      <c r="G20">
        <f t="shared" si="8"/>
        <v>18.275678918015299</v>
      </c>
      <c r="H20">
        <f t="shared" si="9"/>
        <v>0.13850374650130309</v>
      </c>
      <c r="I20">
        <f t="shared" si="10"/>
        <v>9.1378394590076493</v>
      </c>
      <c r="J20">
        <f t="shared" si="11"/>
        <v>5.2007493002606181E-2</v>
      </c>
      <c r="K20">
        <f t="shared" si="12"/>
        <v>-4.2243210819847015</v>
      </c>
    </row>
    <row r="21" spans="1:11" x14ac:dyDescent="0.3">
      <c r="E21">
        <f t="shared" si="13"/>
        <v>4</v>
      </c>
      <c r="F21">
        <f t="shared" si="7"/>
        <v>0.29688927992390118</v>
      </c>
      <c r="G21">
        <f t="shared" si="8"/>
        <v>17.051811373241978</v>
      </c>
      <c r="H21">
        <f t="shared" si="9"/>
        <v>0.14844463996195059</v>
      </c>
      <c r="I21">
        <f t="shared" si="10"/>
        <v>8.5259056866209892</v>
      </c>
      <c r="J21">
        <f t="shared" si="11"/>
        <v>7.1889279923901178E-2</v>
      </c>
      <c r="K21">
        <f t="shared" si="12"/>
        <v>-5.4481886267580215</v>
      </c>
    </row>
    <row r="22" spans="1:11" x14ac:dyDescent="0.3">
      <c r="A22" s="1" t="s">
        <v>30</v>
      </c>
      <c r="B22" s="1" t="s">
        <v>31</v>
      </c>
      <c r="E22">
        <f t="shared" si="13"/>
        <v>5</v>
      </c>
      <c r="F22">
        <f t="shared" si="7"/>
        <v>0.31819805153394637</v>
      </c>
      <c r="G22">
        <f t="shared" si="8"/>
        <v>15.90990257669732</v>
      </c>
      <c r="H22">
        <f t="shared" si="9"/>
        <v>0.15909902576697318</v>
      </c>
      <c r="I22">
        <f t="shared" si="10"/>
        <v>7.9549512883486599</v>
      </c>
      <c r="J22">
        <f t="shared" si="11"/>
        <v>9.3198051533946363E-2</v>
      </c>
      <c r="K22">
        <f t="shared" si="12"/>
        <v>-6.5900974233026801</v>
      </c>
    </row>
    <row r="23" spans="1:11" x14ac:dyDescent="0.3">
      <c r="A23">
        <f>-$C$17/$A$17</f>
        <v>-0.22500000000000001</v>
      </c>
      <c r="B23">
        <f>-$C$17*$B$17</f>
        <v>-22.5</v>
      </c>
      <c r="E23">
        <f t="shared" si="13"/>
        <v>6</v>
      </c>
      <c r="F23">
        <f t="shared" si="7"/>
        <v>0.34103622746483958</v>
      </c>
      <c r="G23">
        <f t="shared" si="8"/>
        <v>14.84446399619506</v>
      </c>
      <c r="H23">
        <f t="shared" si="9"/>
        <v>0.17051811373241979</v>
      </c>
      <c r="I23">
        <f t="shared" si="10"/>
        <v>7.42223199809753</v>
      </c>
      <c r="J23">
        <f t="shared" si="11"/>
        <v>0.11603622746483958</v>
      </c>
      <c r="K23">
        <f t="shared" si="12"/>
        <v>-7.65553600380494</v>
      </c>
    </row>
    <row r="24" spans="1:11" x14ac:dyDescent="0.3">
      <c r="E24">
        <f t="shared" si="13"/>
        <v>7</v>
      </c>
      <c r="F24">
        <f t="shared" si="7"/>
        <v>0.36551357836030596</v>
      </c>
      <c r="G24">
        <f t="shared" si="8"/>
        <v>13.850374650130309</v>
      </c>
      <c r="H24">
        <f t="shared" si="9"/>
        <v>0.18275678918015298</v>
      </c>
      <c r="I24">
        <f t="shared" si="10"/>
        <v>6.9251873250651546</v>
      </c>
      <c r="J24">
        <f t="shared" si="11"/>
        <v>0.14051357836030595</v>
      </c>
      <c r="K24">
        <f t="shared" si="12"/>
        <v>-8.6496253498696909</v>
      </c>
    </row>
    <row r="25" spans="1:11" x14ac:dyDescent="0.3">
      <c r="A25" s="1" t="s">
        <v>25</v>
      </c>
      <c r="B25" s="1" t="s">
        <v>26</v>
      </c>
      <c r="C25" s="1" t="s">
        <v>27</v>
      </c>
      <c r="E25">
        <f t="shared" si="13"/>
        <v>8</v>
      </c>
      <c r="F25">
        <f t="shared" si="7"/>
        <v>0.39174775348325586</v>
      </c>
      <c r="G25">
        <f t="shared" si="8"/>
        <v>12.922856493716644</v>
      </c>
      <c r="H25">
        <f t="shared" si="9"/>
        <v>0.19587387674162793</v>
      </c>
      <c r="I25">
        <f t="shared" si="10"/>
        <v>6.461428246858322</v>
      </c>
      <c r="J25">
        <f t="shared" si="11"/>
        <v>0.16674775348325585</v>
      </c>
      <c r="K25">
        <f t="shared" si="12"/>
        <v>-9.5771435062833561</v>
      </c>
    </row>
    <row r="26" spans="1:11" x14ac:dyDescent="0.3">
      <c r="A26">
        <f>($C$17/(SQRT($A$17)*SQRT($B$17)))*(1-(SQRT($B$17)/SQRT($A$17)))</f>
        <v>0.22499999999999995</v>
      </c>
      <c r="B26">
        <f>$C$17*SQRT($A$17)*SQRT($B$17)*(1-(SQRT($B$17)/SQRT($A$17)))</f>
        <v>22.500000000000004</v>
      </c>
      <c r="C26">
        <f>$C$17/SQRT($B$26*$A$26)</f>
        <v>2</v>
      </c>
      <c r="E26">
        <f t="shared" si="13"/>
        <v>9</v>
      </c>
      <c r="F26">
        <f t="shared" si="7"/>
        <v>0.41986484619156328</v>
      </c>
      <c r="G26">
        <f t="shared" si="8"/>
        <v>12.0574514535333</v>
      </c>
      <c r="H26">
        <f t="shared" si="9"/>
        <v>0.20993242309578164</v>
      </c>
      <c r="I26">
        <f t="shared" si="10"/>
        <v>6.0287257267666501</v>
      </c>
      <c r="J26">
        <f t="shared" si="11"/>
        <v>0.19486484619156327</v>
      </c>
      <c r="K26">
        <f t="shared" si="12"/>
        <v>-10.4425485464667</v>
      </c>
    </row>
    <row r="27" spans="1:11" x14ac:dyDescent="0.3">
      <c r="E27">
        <f t="shared" si="13"/>
        <v>10</v>
      </c>
      <c r="F27">
        <f t="shared" si="7"/>
        <v>0.44999999999999996</v>
      </c>
      <c r="G27">
        <f t="shared" si="8"/>
        <v>11.250000000000002</v>
      </c>
      <c r="H27">
        <f t="shared" si="9"/>
        <v>0.22499999999999998</v>
      </c>
      <c r="I27">
        <f t="shared" si="10"/>
        <v>5.6250000000000009</v>
      </c>
      <c r="J27">
        <f t="shared" si="11"/>
        <v>0.22499999999999995</v>
      </c>
      <c r="K27">
        <f t="shared" si="12"/>
        <v>-11.249999999999998</v>
      </c>
    </row>
    <row r="28" spans="1:11" x14ac:dyDescent="0.3">
      <c r="A28" s="1" t="s">
        <v>58</v>
      </c>
      <c r="B28" s="1" t="s">
        <v>59</v>
      </c>
    </row>
    <row r="29" spans="1:11" x14ac:dyDescent="0.3">
      <c r="A29">
        <f>$A$20-$A$26</f>
        <v>0.44999999999999996</v>
      </c>
      <c r="B29">
        <f>0-$A$23</f>
        <v>0.22500000000000001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 (2)</vt:lpstr>
      <vt:lpstr>Sheet3</vt:lpstr>
      <vt:lpstr>Sheet1</vt:lpstr>
      <vt:lpstr>Sheet2</vt:lpstr>
      <vt:lpstr>Bancor Pools</vt:lpstr>
      <vt:lpstr>Uniswap Pools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Keloth</dc:creator>
  <cp:lastModifiedBy>Vishnu Keloth</cp:lastModifiedBy>
  <dcterms:created xsi:type="dcterms:W3CDTF">2015-06-05T18:17:20Z</dcterms:created>
  <dcterms:modified xsi:type="dcterms:W3CDTF">2024-05-29T20:15:24Z</dcterms:modified>
</cp:coreProperties>
</file>