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930" yWindow="0" windowWidth="18375" windowHeight="8625"/>
  </bookViews>
  <sheets>
    <sheet name="Surface" sheetId="1" r:id="rId1"/>
    <sheet name="Ocean" sheetId="2" r:id="rId2"/>
    <sheet name="Atmo" sheetId="3" r:id="rId3"/>
    <sheet name="Exo Bands" sheetId="4" r:id="rId4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Q14" i="4" s="1"/>
  <c r="N14" i="4"/>
  <c r="O14" i="4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B2" i="3"/>
  <c r="C2" i="3"/>
  <c r="D2" i="3"/>
  <c r="E2" i="3"/>
  <c r="H2" i="3"/>
  <c r="I2" i="3"/>
  <c r="O2" i="3"/>
  <c r="F8" i="3"/>
  <c r="F2" i="3" s="1"/>
  <c r="G8" i="3"/>
  <c r="G2" i="3" s="1"/>
  <c r="H8" i="3"/>
  <c r="I8" i="3"/>
  <c r="J8" i="3"/>
  <c r="J2" i="3" s="1"/>
  <c r="K8" i="3"/>
  <c r="K2" i="3" s="1"/>
  <c r="L8" i="3"/>
  <c r="L2" i="3" s="1"/>
  <c r="M8" i="3"/>
  <c r="M2" i="3" s="1"/>
  <c r="N8" i="3"/>
  <c r="N2" i="3" s="1"/>
  <c r="O8" i="3"/>
  <c r="Q8" i="3"/>
  <c r="Q2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Q20" i="3"/>
  <c r="B2" i="2"/>
  <c r="E2" i="2"/>
  <c r="F2" i="2"/>
  <c r="H2" i="2"/>
  <c r="B7" i="2"/>
  <c r="C7" i="2"/>
  <c r="C2" i="2" s="1"/>
  <c r="D7" i="2"/>
  <c r="D2" i="2" s="1"/>
  <c r="E7" i="2"/>
  <c r="B21" i="2"/>
  <c r="C21" i="2"/>
  <c r="D21" i="2"/>
  <c r="E21" i="2"/>
  <c r="F21" i="2"/>
  <c r="H21" i="2"/>
  <c r="B2" i="1"/>
  <c r="C2" i="1"/>
  <c r="D2" i="1"/>
  <c r="E2" i="1"/>
  <c r="F2" i="1"/>
  <c r="G2" i="1"/>
  <c r="H2" i="1"/>
  <c r="J2" i="1"/>
  <c r="K2" i="1"/>
  <c r="L2" i="1"/>
  <c r="M2" i="1"/>
  <c r="B26" i="1"/>
  <c r="C26" i="1"/>
  <c r="D26" i="1"/>
  <c r="E26" i="1"/>
  <c r="F26" i="1"/>
  <c r="G26" i="1"/>
  <c r="H26" i="1"/>
  <c r="J26" i="1"/>
  <c r="K26" i="1"/>
  <c r="L26" i="1"/>
  <c r="M26" i="1"/>
  <c r="Q3" i="4" l="1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<sst xmlns="http://schemas.openxmlformats.org/spreadsheetml/2006/main" count="175" uniqueCount="114">
  <si>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</si>
  <si>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</si>
  <si>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</si>
  <si>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</si>
  <si>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</si>
  <si>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</si>
  <si>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</si>
  <si>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</si>
  <si>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</si>
  <si>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</si>
  <si>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</si>
  <si>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</si>
  <si>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</si>
  <si>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</si>
  <si>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</si>
  <si>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</si>
  <si>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</si>
  <si>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</si>
  <si>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</si>
  <si>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</si>
  <si>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</si>
  <si>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</si>
  <si>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</si>
  <si>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</si>
  <si>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</si>
  <si>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</si>
  <si>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</si>
  <si>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</si>
  <si>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</si>
  <si>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</si>
  <si>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</si>
  <si>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</si>
  <si>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</si>
  <si>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</si>
  <si>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</si>
  <si>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</si>
  <si>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</si>
  <si>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</si>
  <si>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</si>
  <si>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</si>
  <si>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</si>
  <si>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</si>
  <si>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</si>
  <si>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</si>
  <si>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</si>
  <si>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</si>
  <si>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</si>
  <si>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</si>
  <si>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</si>
  <si>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</si>
  <si>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</si>
  <si>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</si>
  <si>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Karborundum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</si>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</sst>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6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43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1" spans="1:13" x14ac:dyDescent="0.25">
      <c r="A1" s="2" t="s">
        <v>41</v>
      </c>
      <c r="B1" s="2" t="s">
        <v>2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/>
      <c r="J1" s="2" t="s">
        <v>34</v>
      </c>
      <c r="K1" s="2" t="s">
        <v>33</v>
      </c>
      <c r="L1" s="2" t="s">
        <v>32</v>
      </c>
      <c r="M1" s="2" t="s">
        <v>31</v>
      </c>
    </row>
    <row r="2" spans="1:13" x14ac:dyDescent="0.25">
      <c r="A2" s="1" t="s">
        <v>14</v>
      </c>
      <c r="B2" s="1">
        <f>SUM(B4:B23)</f>
        <v>100</v>
      </c>
      <c r="C2" s="1">
        <f>SUM(C4:C23)</f>
        <v>95</v>
      </c>
      <c r="D2" s="1">
        <f>SUM(D4:D23)</f>
        <v>97</v>
      </c>
      <c r="E2" s="1">
        <f>SUM(E4:E23)</f>
        <v>94</v>
      </c>
      <c r="F2" s="1">
        <f>SUM(F4:F23)</f>
        <v>98</v>
      </c>
      <c r="G2" s="1">
        <f>SUM(G4:G23)</f>
        <v>99</v>
      </c>
      <c r="H2" s="1">
        <f>SUM(H4:H23)</f>
        <v>100</v>
      </c>
      <c r="I2" s="1"/>
      <c r="J2" s="1">
        <f>SUM(J4:J23)</f>
        <v>94</v>
      </c>
      <c r="K2" s="1">
        <f>SUM(K4:K23)</f>
        <v>97</v>
      </c>
      <c r="L2" s="1">
        <f>SUM(L4:L23)</f>
        <v>94</v>
      </c>
      <c r="M2" s="1">
        <f>SUM(M4:M23)</f>
        <v>96</v>
      </c>
    </row>
    <row r="4" spans="1:13" x14ac:dyDescent="0.25">
      <c r="A4" t="s">
        <v>30</v>
      </c>
      <c r="B4">
        <v>2</v>
      </c>
      <c r="C4">
        <v>4</v>
      </c>
      <c r="D4">
        <v>8</v>
      </c>
      <c r="E4">
        <v>5</v>
      </c>
      <c r="F4">
        <v>2</v>
      </c>
      <c r="G4">
        <v>2</v>
      </c>
      <c r="H4">
        <v>2</v>
      </c>
      <c r="J4">
        <v>8</v>
      </c>
      <c r="K4">
        <v>28</v>
      </c>
      <c r="L4">
        <v>4</v>
      </c>
      <c r="M4">
        <v>3</v>
      </c>
    </row>
    <row r="5" spans="1:13" x14ac:dyDescent="0.25">
      <c r="A5" t="s">
        <v>29</v>
      </c>
      <c r="E5">
        <v>3</v>
      </c>
      <c r="F5">
        <v>9</v>
      </c>
      <c r="G5">
        <v>10</v>
      </c>
      <c r="H5">
        <v>5</v>
      </c>
    </row>
    <row r="6" spans="1:13" x14ac:dyDescent="0.25">
      <c r="A6" t="s">
        <v>28</v>
      </c>
      <c r="E6">
        <v>5</v>
      </c>
      <c r="F6">
        <v>4</v>
      </c>
      <c r="G6">
        <v>5</v>
      </c>
      <c r="H6">
        <v>4</v>
      </c>
      <c r="M6">
        <v>15</v>
      </c>
    </row>
    <row r="7" spans="1:13" x14ac:dyDescent="0.25">
      <c r="A7" t="s">
        <v>27</v>
      </c>
      <c r="B7">
        <v>4</v>
      </c>
      <c r="C7">
        <v>4</v>
      </c>
      <c r="D7">
        <v>5</v>
      </c>
      <c r="E7">
        <v>3</v>
      </c>
      <c r="G7">
        <v>3</v>
      </c>
      <c r="H7">
        <v>5</v>
      </c>
      <c r="J7">
        <v>6</v>
      </c>
      <c r="K7">
        <v>3</v>
      </c>
      <c r="L7">
        <v>3</v>
      </c>
      <c r="M7">
        <v>6</v>
      </c>
    </row>
    <row r="8" spans="1:13" x14ac:dyDescent="0.25">
      <c r="A8" t="s">
        <v>26</v>
      </c>
      <c r="B8">
        <v>7</v>
      </c>
      <c r="C8">
        <v>5</v>
      </c>
      <c r="D8">
        <v>5</v>
      </c>
      <c r="J8">
        <v>3</v>
      </c>
      <c r="K8">
        <v>7</v>
      </c>
      <c r="L8">
        <v>3</v>
      </c>
      <c r="M8">
        <v>6</v>
      </c>
    </row>
    <row r="9" spans="1:13" x14ac:dyDescent="0.25">
      <c r="A9" t="s">
        <v>25</v>
      </c>
      <c r="B9">
        <v>7</v>
      </c>
      <c r="C9">
        <v>3</v>
      </c>
      <c r="D9">
        <v>3</v>
      </c>
      <c r="E9">
        <v>16</v>
      </c>
      <c r="F9">
        <v>20</v>
      </c>
      <c r="G9">
        <v>18</v>
      </c>
      <c r="H9">
        <v>5</v>
      </c>
      <c r="J9">
        <v>6</v>
      </c>
      <c r="K9">
        <v>3</v>
      </c>
      <c r="L9">
        <v>15</v>
      </c>
      <c r="M9">
        <v>4</v>
      </c>
    </row>
    <row r="10" spans="1:13" x14ac:dyDescent="0.25">
      <c r="A10" t="s">
        <v>8</v>
      </c>
      <c r="B10">
        <v>7</v>
      </c>
      <c r="C10">
        <v>4</v>
      </c>
      <c r="D10">
        <v>9</v>
      </c>
      <c r="E10">
        <v>3</v>
      </c>
      <c r="F10">
        <v>2</v>
      </c>
      <c r="J10">
        <v>6</v>
      </c>
      <c r="K10">
        <v>3</v>
      </c>
      <c r="L10">
        <v>3</v>
      </c>
      <c r="M10">
        <v>12</v>
      </c>
    </row>
    <row r="11" spans="1:13" x14ac:dyDescent="0.25">
      <c r="A11" t="s">
        <v>24</v>
      </c>
      <c r="C11">
        <v>2</v>
      </c>
      <c r="G11">
        <v>10</v>
      </c>
      <c r="H11">
        <v>5</v>
      </c>
      <c r="J11">
        <v>3</v>
      </c>
    </row>
    <row r="12" spans="1:13" x14ac:dyDescent="0.25">
      <c r="A12" t="s">
        <v>23</v>
      </c>
      <c r="B12">
        <v>7</v>
      </c>
      <c r="C12">
        <v>4</v>
      </c>
      <c r="D12">
        <v>5</v>
      </c>
      <c r="E12">
        <v>9</v>
      </c>
      <c r="F12">
        <v>9</v>
      </c>
      <c r="G12">
        <v>10</v>
      </c>
      <c r="H12">
        <v>5</v>
      </c>
      <c r="J12">
        <v>10</v>
      </c>
      <c r="K12">
        <v>7</v>
      </c>
      <c r="L12">
        <v>10</v>
      </c>
      <c r="M12">
        <v>10</v>
      </c>
    </row>
    <row r="13" spans="1:13" x14ac:dyDescent="0.25">
      <c r="A13" t="s">
        <v>22</v>
      </c>
      <c r="B13">
        <v>6</v>
      </c>
      <c r="C13">
        <v>3</v>
      </c>
      <c r="D13">
        <v>3</v>
      </c>
      <c r="E13">
        <v>4</v>
      </c>
      <c r="F13">
        <v>4</v>
      </c>
      <c r="G13">
        <v>4</v>
      </c>
      <c r="H13">
        <v>4</v>
      </c>
      <c r="J13">
        <v>4</v>
      </c>
      <c r="K13">
        <v>4</v>
      </c>
      <c r="L13">
        <v>4</v>
      </c>
      <c r="M13">
        <v>4</v>
      </c>
    </row>
    <row r="14" spans="1:13" x14ac:dyDescent="0.25">
      <c r="A14" t="s">
        <v>21</v>
      </c>
      <c r="G14">
        <v>3</v>
      </c>
      <c r="H14">
        <v>29</v>
      </c>
      <c r="L14">
        <v>20</v>
      </c>
    </row>
    <row r="15" spans="1:13" x14ac:dyDescent="0.25">
      <c r="A15" t="s">
        <v>5</v>
      </c>
      <c r="B15">
        <v>4</v>
      </c>
      <c r="C15">
        <v>5</v>
      </c>
      <c r="D15">
        <v>3</v>
      </c>
      <c r="E15">
        <v>5</v>
      </c>
      <c r="F15">
        <v>4</v>
      </c>
      <c r="G15">
        <v>3</v>
      </c>
      <c r="H15">
        <v>4</v>
      </c>
      <c r="J15">
        <v>10</v>
      </c>
      <c r="K15">
        <v>3</v>
      </c>
      <c r="L15">
        <v>3</v>
      </c>
    </row>
    <row r="16" spans="1:13" x14ac:dyDescent="0.25">
      <c r="A16" t="s">
        <v>20</v>
      </c>
      <c r="E16">
        <v>9</v>
      </c>
      <c r="K16">
        <v>15</v>
      </c>
      <c r="L16">
        <v>14</v>
      </c>
    </row>
    <row r="17" spans="1:13" x14ac:dyDescent="0.25">
      <c r="A17" t="s">
        <v>19</v>
      </c>
      <c r="B17">
        <v>5</v>
      </c>
      <c r="C17">
        <v>3</v>
      </c>
      <c r="D17">
        <v>15</v>
      </c>
      <c r="E17">
        <v>3</v>
      </c>
      <c r="F17">
        <v>2</v>
      </c>
      <c r="J17">
        <v>3</v>
      </c>
      <c r="K17">
        <v>4</v>
      </c>
      <c r="M17">
        <v>4</v>
      </c>
    </row>
    <row r="18" spans="1:13" x14ac:dyDescent="0.25">
      <c r="A18" t="s">
        <v>2</v>
      </c>
      <c r="B18">
        <v>18</v>
      </c>
      <c r="C18">
        <v>18</v>
      </c>
      <c r="D18">
        <v>18</v>
      </c>
      <c r="E18">
        <v>11</v>
      </c>
      <c r="F18">
        <v>9</v>
      </c>
      <c r="G18">
        <v>5</v>
      </c>
      <c r="H18">
        <v>4</v>
      </c>
      <c r="J18">
        <v>20</v>
      </c>
      <c r="K18">
        <v>7</v>
      </c>
      <c r="M18">
        <v>10</v>
      </c>
    </row>
    <row r="19" spans="1:13" x14ac:dyDescent="0.25">
      <c r="A19" t="s">
        <v>18</v>
      </c>
      <c r="B19">
        <v>18</v>
      </c>
      <c r="C19">
        <v>30</v>
      </c>
      <c r="D19">
        <v>5</v>
      </c>
      <c r="E19">
        <v>5</v>
      </c>
      <c r="F19">
        <v>9</v>
      </c>
      <c r="G19">
        <v>5</v>
      </c>
      <c r="H19">
        <v>5</v>
      </c>
      <c r="J19">
        <v>6</v>
      </c>
      <c r="K19">
        <v>7</v>
      </c>
      <c r="L19">
        <v>10</v>
      </c>
      <c r="M19">
        <v>4</v>
      </c>
    </row>
    <row r="20" spans="1:13" x14ac:dyDescent="0.25">
      <c r="A20" t="s">
        <v>17</v>
      </c>
      <c r="B20">
        <v>7</v>
      </c>
      <c r="C20">
        <v>6</v>
      </c>
      <c r="D20">
        <v>3</v>
      </c>
      <c r="E20">
        <v>5</v>
      </c>
      <c r="F20">
        <v>4</v>
      </c>
      <c r="G20">
        <v>3</v>
      </c>
      <c r="H20">
        <v>5</v>
      </c>
      <c r="J20">
        <v>6</v>
      </c>
      <c r="K20">
        <v>3</v>
      </c>
      <c r="L20">
        <v>5</v>
      </c>
      <c r="M20">
        <v>3</v>
      </c>
    </row>
    <row r="21" spans="1:13" x14ac:dyDescent="0.25">
      <c r="A21" t="s">
        <v>16</v>
      </c>
      <c r="B21">
        <v>4</v>
      </c>
      <c r="C21">
        <v>2</v>
      </c>
      <c r="D21">
        <v>15</v>
      </c>
      <c r="E21">
        <v>3</v>
      </c>
      <c r="F21">
        <v>2</v>
      </c>
      <c r="J21">
        <v>3</v>
      </c>
      <c r="K21">
        <v>3</v>
      </c>
      <c r="M21">
        <v>15</v>
      </c>
    </row>
    <row r="22" spans="1:13" x14ac:dyDescent="0.25">
      <c r="A22" t="s">
        <v>1</v>
      </c>
      <c r="B22">
        <v>4</v>
      </c>
      <c r="C22">
        <v>2</v>
      </c>
      <c r="E22">
        <v>5</v>
      </c>
      <c r="F22">
        <v>18</v>
      </c>
      <c r="G22">
        <v>18</v>
      </c>
      <c r="H22">
        <v>18</v>
      </c>
    </row>
    <row r="23" spans="1:13" x14ac:dyDescent="0.25">
      <c r="A23" t="s">
        <v>15</v>
      </c>
    </row>
    <row r="26" spans="1:13" x14ac:dyDescent="0.25">
      <c r="A26" s="1" t="s">
        <v>14</v>
      </c>
      <c r="B26" s="1">
        <f>SUM(B28:B41)</f>
        <v>93</v>
      </c>
      <c r="C26" s="1">
        <f>SUM(C28:C41)</f>
        <v>84</v>
      </c>
      <c r="D26" s="1">
        <f>SUM(D28:D41)</f>
        <v>95</v>
      </c>
      <c r="E26" s="1">
        <f>SUM(E28:E41)</f>
        <v>84</v>
      </c>
      <c r="F26" s="1">
        <f>SUM(F28:F41)</f>
        <v>90</v>
      </c>
      <c r="G26" s="1">
        <f>SUM(G28:G41)</f>
        <v>75</v>
      </c>
      <c r="H26" s="1">
        <f>SUM(H28:H41)</f>
        <v>60</v>
      </c>
      <c r="I26" s="1"/>
      <c r="J26" s="1">
        <f>SUM(J28:J41)</f>
        <v>98</v>
      </c>
      <c r="K26" s="1">
        <f>SUM(K28:K41)</f>
        <v>88</v>
      </c>
      <c r="L26" s="1">
        <f>SUM(L28:L41)</f>
        <v>76</v>
      </c>
      <c r="M26" s="1">
        <f>SUM(M28:M41)</f>
        <v>90</v>
      </c>
    </row>
    <row r="28" spans="1:13" x14ac:dyDescent="0.25">
      <c r="A28" t="s">
        <v>13</v>
      </c>
      <c r="B28">
        <v>4</v>
      </c>
      <c r="C28">
        <v>2</v>
      </c>
      <c r="D28">
        <v>15</v>
      </c>
      <c r="E28">
        <v>3</v>
      </c>
      <c r="F28">
        <v>2</v>
      </c>
      <c r="J28">
        <v>3</v>
      </c>
      <c r="K28">
        <v>3</v>
      </c>
      <c r="M28">
        <v>15</v>
      </c>
    </row>
    <row r="29" spans="1:13" x14ac:dyDescent="0.25">
      <c r="A29" t="s">
        <v>12</v>
      </c>
      <c r="B29">
        <v>4</v>
      </c>
      <c r="C29">
        <v>4</v>
      </c>
      <c r="D29">
        <v>5</v>
      </c>
      <c r="E29">
        <v>3</v>
      </c>
      <c r="G29">
        <v>3</v>
      </c>
      <c r="H29">
        <v>5</v>
      </c>
      <c r="J29">
        <v>6</v>
      </c>
      <c r="K29">
        <v>3</v>
      </c>
      <c r="L29">
        <v>3</v>
      </c>
      <c r="M29">
        <v>6</v>
      </c>
    </row>
    <row r="30" spans="1:13" x14ac:dyDescent="0.25">
      <c r="A30" t="s">
        <v>11</v>
      </c>
      <c r="B30">
        <v>4</v>
      </c>
      <c r="C30">
        <v>4</v>
      </c>
      <c r="E30">
        <v>5</v>
      </c>
      <c r="F30">
        <v>18</v>
      </c>
      <c r="G30">
        <v>18</v>
      </c>
      <c r="H30">
        <v>18</v>
      </c>
      <c r="M30">
        <v>15</v>
      </c>
    </row>
    <row r="31" spans="1:13" x14ac:dyDescent="0.25">
      <c r="A31" t="s">
        <v>10</v>
      </c>
      <c r="B31">
        <v>4</v>
      </c>
      <c r="C31">
        <v>4</v>
      </c>
      <c r="D31">
        <v>5</v>
      </c>
      <c r="E31">
        <v>3</v>
      </c>
      <c r="F31">
        <v>2</v>
      </c>
      <c r="J31">
        <v>6</v>
      </c>
      <c r="K31">
        <v>4</v>
      </c>
      <c r="M31">
        <v>4</v>
      </c>
    </row>
    <row r="32" spans="1:13" x14ac:dyDescent="0.25">
      <c r="A32" t="s">
        <v>9</v>
      </c>
      <c r="C32">
        <v>2</v>
      </c>
      <c r="E32">
        <v>2</v>
      </c>
      <c r="F32">
        <v>5</v>
      </c>
      <c r="G32">
        <v>10</v>
      </c>
      <c r="H32">
        <v>5</v>
      </c>
      <c r="J32">
        <v>6</v>
      </c>
    </row>
    <row r="33" spans="1:13" x14ac:dyDescent="0.25">
      <c r="A33" t="s">
        <v>8</v>
      </c>
      <c r="B33">
        <v>7</v>
      </c>
      <c r="C33">
        <v>4</v>
      </c>
      <c r="D33">
        <v>18</v>
      </c>
      <c r="E33">
        <v>3</v>
      </c>
      <c r="F33">
        <v>2</v>
      </c>
      <c r="J33">
        <v>6</v>
      </c>
      <c r="K33">
        <v>15</v>
      </c>
      <c r="M33">
        <v>12</v>
      </c>
    </row>
    <row r="34" spans="1:13" x14ac:dyDescent="0.25">
      <c r="A34" t="s">
        <v>7</v>
      </c>
      <c r="B34">
        <v>7</v>
      </c>
      <c r="C34">
        <v>18</v>
      </c>
      <c r="D34">
        <v>5</v>
      </c>
      <c r="E34">
        <v>9</v>
      </c>
      <c r="F34">
        <v>9</v>
      </c>
      <c r="G34">
        <v>10</v>
      </c>
      <c r="H34">
        <v>5</v>
      </c>
      <c r="J34">
        <v>10</v>
      </c>
      <c r="K34">
        <v>7</v>
      </c>
      <c r="L34">
        <v>10</v>
      </c>
      <c r="M34">
        <v>10</v>
      </c>
    </row>
    <row r="35" spans="1:13" x14ac:dyDescent="0.25">
      <c r="A35" t="s">
        <v>6</v>
      </c>
      <c r="B35">
        <v>4</v>
      </c>
      <c r="C35">
        <v>3</v>
      </c>
      <c r="E35">
        <v>2</v>
      </c>
      <c r="F35">
        <v>4</v>
      </c>
      <c r="H35">
        <v>4</v>
      </c>
      <c r="L35">
        <v>15</v>
      </c>
    </row>
    <row r="36" spans="1:13" x14ac:dyDescent="0.25">
      <c r="A36" t="s">
        <v>5</v>
      </c>
      <c r="B36">
        <v>4</v>
      </c>
      <c r="C36">
        <v>5</v>
      </c>
      <c r="D36">
        <v>3</v>
      </c>
      <c r="E36">
        <v>5</v>
      </c>
      <c r="F36">
        <v>4</v>
      </c>
      <c r="G36">
        <v>3</v>
      </c>
      <c r="H36">
        <v>4</v>
      </c>
      <c r="J36">
        <v>10</v>
      </c>
      <c r="K36">
        <v>3</v>
      </c>
      <c r="L36">
        <v>3</v>
      </c>
      <c r="M36">
        <v>3</v>
      </c>
    </row>
    <row r="37" spans="1:13" x14ac:dyDescent="0.25">
      <c r="A37" t="s">
        <v>4</v>
      </c>
      <c r="K37">
        <v>30</v>
      </c>
      <c r="L37">
        <v>15</v>
      </c>
    </row>
    <row r="38" spans="1:13" x14ac:dyDescent="0.25">
      <c r="A38" t="s">
        <v>3</v>
      </c>
      <c r="B38">
        <v>5</v>
      </c>
      <c r="C38">
        <v>3</v>
      </c>
      <c r="D38">
        <v>15</v>
      </c>
      <c r="E38">
        <v>3</v>
      </c>
      <c r="F38">
        <v>2</v>
      </c>
      <c r="J38">
        <v>3</v>
      </c>
      <c r="K38">
        <v>7</v>
      </c>
      <c r="M38">
        <v>4</v>
      </c>
    </row>
    <row r="39" spans="1:13" x14ac:dyDescent="0.25">
      <c r="A39" t="s">
        <v>2</v>
      </c>
      <c r="B39">
        <v>43</v>
      </c>
      <c r="C39">
        <v>30</v>
      </c>
      <c r="D39">
        <v>26</v>
      </c>
      <c r="E39">
        <v>28</v>
      </c>
      <c r="F39">
        <v>22</v>
      </c>
      <c r="G39">
        <v>13</v>
      </c>
      <c r="H39">
        <v>14</v>
      </c>
      <c r="J39">
        <v>42</v>
      </c>
      <c r="K39">
        <v>13</v>
      </c>
      <c r="L39">
        <v>15</v>
      </c>
      <c r="M39">
        <v>17</v>
      </c>
    </row>
    <row r="40" spans="1:13" x14ac:dyDescent="0.25">
      <c r="A40" t="s">
        <v>1</v>
      </c>
    </row>
    <row r="41" spans="1:13" x14ac:dyDescent="0.25">
      <c r="A41" t="s">
        <v>0</v>
      </c>
      <c r="B41">
        <v>7</v>
      </c>
      <c r="C41">
        <v>5</v>
      </c>
      <c r="D41">
        <v>3</v>
      </c>
      <c r="E41">
        <v>18</v>
      </c>
      <c r="F41">
        <v>20</v>
      </c>
      <c r="G41">
        <v>18</v>
      </c>
      <c r="H41">
        <v>5</v>
      </c>
      <c r="J41">
        <v>6</v>
      </c>
      <c r="K41">
        <v>3</v>
      </c>
      <c r="L41">
        <v>15</v>
      </c>
      <c r="M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pane xSplit="1" topLeftCell="B1" activePane="topRight" state="frozen"/>
      <selection pane="topRight" activeCell="B9" sqref="B9"/>
    </sheetView>
  </sheetViews>
  <sheetFormatPr defaultRowHeight="15.75" x14ac:dyDescent="0.25"/>
  <cols>
    <col min="1" max="1" width="13.5" customWidth="1"/>
  </cols>
  <sheetData>
    <row r="1" spans="1: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46</v>
      </c>
      <c r="G1" s="2"/>
      <c r="H1" s="2" t="s">
        <v>34</v>
      </c>
    </row>
    <row r="2" spans="1:8" x14ac:dyDescent="0.25">
      <c r="A2" s="1" t="s">
        <v>14</v>
      </c>
      <c r="B2" s="4">
        <f>SUM(B4:B18)</f>
        <v>95.140186915887853</v>
      </c>
      <c r="C2" s="4">
        <f>SUM(C4:C18)</f>
        <v>95.015576323987545</v>
      </c>
      <c r="D2" s="4">
        <f>SUM(D4:D18)</f>
        <v>95.007788161993773</v>
      </c>
      <c r="E2" s="4">
        <f>SUM(E4:E18)</f>
        <v>95.007788161993773</v>
      </c>
      <c r="F2" s="1">
        <f>SUM(F4:F18)</f>
        <v>95</v>
      </c>
      <c r="G2" s="1"/>
      <c r="H2" s="1">
        <f>SUM(H4:H18)</f>
        <v>90</v>
      </c>
    </row>
    <row r="4" spans="1:8" x14ac:dyDescent="0.25">
      <c r="A4" t="s">
        <v>29</v>
      </c>
      <c r="B4">
        <v>2</v>
      </c>
      <c r="C4">
        <v>85</v>
      </c>
      <c r="H4">
        <v>1</v>
      </c>
    </row>
    <row r="5" spans="1:8" x14ac:dyDescent="0.25">
      <c r="A5" t="s">
        <v>45</v>
      </c>
      <c r="F5">
        <v>4</v>
      </c>
    </row>
    <row r="6" spans="1:8" x14ac:dyDescent="0.25">
      <c r="A6" t="s">
        <v>28</v>
      </c>
      <c r="B6">
        <v>2</v>
      </c>
      <c r="D6">
        <v>5</v>
      </c>
      <c r="F6">
        <v>4</v>
      </c>
      <c r="H6">
        <v>9</v>
      </c>
    </row>
    <row r="7" spans="1:8" x14ac:dyDescent="0.25">
      <c r="A7" t="s">
        <v>44</v>
      </c>
      <c r="B7" s="3">
        <f>B18/642</f>
        <v>0.14018691588785046</v>
      </c>
      <c r="C7" s="3">
        <f>C18/642</f>
        <v>1.5576323987538941E-2</v>
      </c>
      <c r="D7" s="3">
        <f>D18/642</f>
        <v>7.7881619937694704E-3</v>
      </c>
      <c r="E7" s="3">
        <f>E18/642</f>
        <v>7.7881619937694704E-3</v>
      </c>
      <c r="F7" s="3"/>
      <c r="G7" s="3"/>
      <c r="H7" s="3"/>
    </row>
    <row r="8" spans="1:8" x14ac:dyDescent="0.25">
      <c r="A8" t="s">
        <v>27</v>
      </c>
      <c r="F8">
        <v>9</v>
      </c>
    </row>
    <row r="9" spans="1:8" x14ac:dyDescent="0.25">
      <c r="A9" t="s">
        <v>26</v>
      </c>
    </row>
    <row r="10" spans="1:8" x14ac:dyDescent="0.25">
      <c r="A10" t="s">
        <v>24</v>
      </c>
      <c r="B10">
        <v>1</v>
      </c>
      <c r="D10">
        <v>85</v>
      </c>
      <c r="E10">
        <v>2</v>
      </c>
      <c r="F10">
        <v>4</v>
      </c>
      <c r="H10">
        <v>80</v>
      </c>
    </row>
    <row r="11" spans="1:8" x14ac:dyDescent="0.25">
      <c r="A11" t="s">
        <v>8</v>
      </c>
      <c r="F11">
        <v>7</v>
      </c>
    </row>
    <row r="12" spans="1:8" x14ac:dyDescent="0.25">
      <c r="A12" t="s">
        <v>23</v>
      </c>
      <c r="F12">
        <v>12</v>
      </c>
    </row>
    <row r="13" spans="1:8" x14ac:dyDescent="0.25">
      <c r="A13" t="s">
        <v>21</v>
      </c>
      <c r="E13">
        <v>85</v>
      </c>
    </row>
    <row r="14" spans="1:8" x14ac:dyDescent="0.25">
      <c r="A14" t="s">
        <v>20</v>
      </c>
      <c r="E14">
        <v>3</v>
      </c>
    </row>
    <row r="15" spans="1:8" x14ac:dyDescent="0.25">
      <c r="A15" t="s">
        <v>19</v>
      </c>
      <c r="F15">
        <v>8</v>
      </c>
    </row>
    <row r="16" spans="1:8" x14ac:dyDescent="0.25">
      <c r="A16" t="s">
        <v>2</v>
      </c>
      <c r="F16">
        <v>44</v>
      </c>
    </row>
    <row r="17" spans="1:8" x14ac:dyDescent="0.25">
      <c r="A17" t="s">
        <v>16</v>
      </c>
      <c r="F17">
        <v>3</v>
      </c>
    </row>
    <row r="18" spans="1:8" x14ac:dyDescent="0.25">
      <c r="A18" t="s">
        <v>1</v>
      </c>
      <c r="B18">
        <v>90</v>
      </c>
      <c r="C18">
        <v>10</v>
      </c>
      <c r="D18">
        <v>5</v>
      </c>
      <c r="E18">
        <v>5</v>
      </c>
    </row>
    <row r="21" spans="1:8" x14ac:dyDescent="0.25">
      <c r="A21" s="1" t="s">
        <v>14</v>
      </c>
      <c r="B21" s="1">
        <f>SUM(B23:B34)</f>
        <v>97</v>
      </c>
      <c r="C21" s="1">
        <f>SUM(C23:C34)</f>
        <v>95</v>
      </c>
      <c r="D21" s="1">
        <f>SUM(D23:D34)</f>
        <v>93</v>
      </c>
      <c r="E21" s="1">
        <f>SUM(E23:E34)</f>
        <v>93</v>
      </c>
      <c r="F21" s="1">
        <f>SUM(F23:F34)</f>
        <v>93</v>
      </c>
      <c r="G21" s="1"/>
      <c r="H21" s="1">
        <f>SUM(H23:H34)</f>
        <v>93</v>
      </c>
    </row>
    <row r="23" spans="1:8" x14ac:dyDescent="0.25">
      <c r="A23" t="s">
        <v>43</v>
      </c>
      <c r="F23">
        <v>3</v>
      </c>
      <c r="H23">
        <v>10</v>
      </c>
    </row>
    <row r="24" spans="1:8" x14ac:dyDescent="0.25">
      <c r="A24" t="s">
        <v>11</v>
      </c>
      <c r="B24">
        <v>90</v>
      </c>
      <c r="C24">
        <v>50</v>
      </c>
      <c r="D24">
        <v>5</v>
      </c>
      <c r="E24">
        <v>65</v>
      </c>
      <c r="H24">
        <v>10</v>
      </c>
    </row>
    <row r="25" spans="1:8" x14ac:dyDescent="0.25">
      <c r="A25" t="s">
        <v>10</v>
      </c>
    </row>
    <row r="26" spans="1:8" x14ac:dyDescent="0.25">
      <c r="A26" t="s">
        <v>9</v>
      </c>
      <c r="B26">
        <v>2</v>
      </c>
      <c r="D26">
        <v>85</v>
      </c>
      <c r="F26">
        <v>7</v>
      </c>
      <c r="H26">
        <v>70</v>
      </c>
    </row>
    <row r="27" spans="1:8" x14ac:dyDescent="0.25">
      <c r="A27" t="s">
        <v>7</v>
      </c>
      <c r="F27">
        <v>12</v>
      </c>
    </row>
    <row r="28" spans="1:8" x14ac:dyDescent="0.25">
      <c r="A28" t="s">
        <v>6</v>
      </c>
      <c r="B28">
        <v>3</v>
      </c>
      <c r="C28">
        <v>5</v>
      </c>
      <c r="E28">
        <v>25</v>
      </c>
    </row>
    <row r="29" spans="1:8" x14ac:dyDescent="0.25">
      <c r="A29" t="s">
        <v>4</v>
      </c>
    </row>
    <row r="30" spans="1:8" x14ac:dyDescent="0.25">
      <c r="A30" t="s">
        <v>3</v>
      </c>
      <c r="F30">
        <v>8</v>
      </c>
    </row>
    <row r="31" spans="1:8" x14ac:dyDescent="0.25">
      <c r="A31" t="s">
        <v>2</v>
      </c>
      <c r="F31">
        <v>52</v>
      </c>
    </row>
    <row r="32" spans="1:8" x14ac:dyDescent="0.25">
      <c r="A32" t="s">
        <v>42</v>
      </c>
      <c r="F32">
        <v>5</v>
      </c>
    </row>
    <row r="33" spans="1:8" x14ac:dyDescent="0.25">
      <c r="A33" t="s">
        <v>1</v>
      </c>
    </row>
    <row r="34" spans="1:8" x14ac:dyDescent="0.25">
      <c r="A34" t="s">
        <v>0</v>
      </c>
      <c r="B34">
        <v>2</v>
      </c>
      <c r="C34">
        <v>40</v>
      </c>
      <c r="D34">
        <v>3</v>
      </c>
      <c r="E34">
        <v>3</v>
      </c>
      <c r="F34">
        <v>6</v>
      </c>
      <c r="H34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1" topLeftCell="I1" activePane="topRight" state="frozen"/>
      <selection pane="topRight" activeCell="J8" sqref="J8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  <col min="17" max="17" width="10.375" bestFit="1" customWidth="1"/>
  </cols>
  <sheetData>
    <row r="1" spans="1:17" x14ac:dyDescent="0.25">
      <c r="A1" s="2" t="s">
        <v>41</v>
      </c>
      <c r="B1" s="2" t="s">
        <v>68</v>
      </c>
      <c r="C1" s="2" t="s">
        <v>47</v>
      </c>
      <c r="D1" s="2" t="s">
        <v>67</v>
      </c>
      <c r="E1" s="2" t="s">
        <v>66</v>
      </c>
      <c r="F1" s="2" t="s">
        <v>65</v>
      </c>
      <c r="G1" s="2" t="s">
        <v>36</v>
      </c>
      <c r="H1" s="2" t="s">
        <v>35</v>
      </c>
      <c r="I1" s="2" t="s">
        <v>64</v>
      </c>
      <c r="J1" s="2" t="s">
        <v>63</v>
      </c>
      <c r="K1" s="2" t="s">
        <v>62</v>
      </c>
      <c r="L1" s="2" t="s">
        <v>61</v>
      </c>
      <c r="M1" s="2" t="s">
        <v>60</v>
      </c>
      <c r="N1" s="2" t="s">
        <v>59</v>
      </c>
      <c r="O1" s="2" t="s">
        <v>58</v>
      </c>
      <c r="P1" s="2"/>
      <c r="Q1" s="2" t="s">
        <v>57</v>
      </c>
    </row>
    <row r="2" spans="1:17" x14ac:dyDescent="0.25">
      <c r="A2" s="1" t="s">
        <v>14</v>
      </c>
      <c r="B2" s="1">
        <f>SUM(B4:B17)</f>
        <v>93</v>
      </c>
      <c r="C2" s="1">
        <f>SUM(C4:C17)</f>
        <v>92</v>
      </c>
      <c r="D2" s="1">
        <f>SUM(D4:D17)</f>
        <v>92</v>
      </c>
      <c r="E2" s="1">
        <f>SUM(E4:E17)</f>
        <v>93</v>
      </c>
      <c r="F2" s="4">
        <f>SUM(F4:F17)</f>
        <v>92.003115264797515</v>
      </c>
      <c r="G2" s="4">
        <f>SUM(G4:G17)</f>
        <v>90.006230529595015</v>
      </c>
      <c r="H2" s="4">
        <f>SUM(H4:H17)</f>
        <v>92.003115264797515</v>
      </c>
      <c r="I2" s="4">
        <f>SUM(I4:I17)</f>
        <v>95.115264797507791</v>
      </c>
      <c r="J2" s="4">
        <f>SUM(J4:J17)</f>
        <v>93.115264797507791</v>
      </c>
      <c r="K2" s="4">
        <f>SUM(K4:K17)</f>
        <v>98.121495327102807</v>
      </c>
      <c r="L2" s="4">
        <f>SUM(L4:L17)</f>
        <v>99.121495327102807</v>
      </c>
      <c r="M2" s="4">
        <f>SUM(M4:M17)</f>
        <v>98.109034267912776</v>
      </c>
      <c r="N2" s="4">
        <f>SUM(N4:N17)</f>
        <v>97.116822429906534</v>
      </c>
      <c r="O2" s="4">
        <f>SUM(O4:O17)</f>
        <v>99.13239875389408</v>
      </c>
      <c r="P2" s="4"/>
      <c r="Q2" s="4">
        <f>SUM(Q4:Q17)</f>
        <v>95.109034267912776</v>
      </c>
    </row>
    <row r="3" spans="1:17" x14ac:dyDescent="0.25">
      <c r="K3" s="5"/>
      <c r="L3" s="5"/>
    </row>
    <row r="4" spans="1:17" x14ac:dyDescent="0.25">
      <c r="A4" t="s">
        <v>29</v>
      </c>
      <c r="D4">
        <v>6</v>
      </c>
      <c r="F4">
        <v>2</v>
      </c>
      <c r="I4">
        <v>4</v>
      </c>
      <c r="J4">
        <v>2</v>
      </c>
      <c r="M4">
        <v>1</v>
      </c>
      <c r="N4">
        <v>1</v>
      </c>
      <c r="Q4">
        <v>5</v>
      </c>
    </row>
    <row r="5" spans="1:17" x14ac:dyDescent="0.25">
      <c r="A5" t="s">
        <v>56</v>
      </c>
      <c r="L5">
        <v>2</v>
      </c>
      <c r="M5">
        <v>3</v>
      </c>
      <c r="N5">
        <v>5</v>
      </c>
      <c r="O5">
        <v>9</v>
      </c>
    </row>
    <row r="6" spans="1:17" x14ac:dyDescent="0.25">
      <c r="A6" t="s">
        <v>55</v>
      </c>
      <c r="M6">
        <v>1</v>
      </c>
      <c r="N6">
        <v>1</v>
      </c>
    </row>
    <row r="7" spans="1:17" x14ac:dyDescent="0.25">
      <c r="A7" t="s">
        <v>28</v>
      </c>
      <c r="B7">
        <v>80</v>
      </c>
      <c r="C7">
        <v>1</v>
      </c>
      <c r="D7">
        <v>2</v>
      </c>
      <c r="E7">
        <v>91</v>
      </c>
      <c r="F7">
        <v>6</v>
      </c>
      <c r="I7">
        <v>2</v>
      </c>
      <c r="J7">
        <v>1</v>
      </c>
      <c r="L7">
        <v>2</v>
      </c>
      <c r="M7">
        <v>1</v>
      </c>
      <c r="N7">
        <v>1</v>
      </c>
      <c r="Q7">
        <v>2</v>
      </c>
    </row>
    <row r="8" spans="1:17" x14ac:dyDescent="0.25">
      <c r="A8" t="s">
        <v>44</v>
      </c>
      <c r="F8" s="3">
        <f>F10/642</f>
        <v>3.1152647975077881E-3</v>
      </c>
      <c r="G8" s="3">
        <f>G10/642</f>
        <v>6.2305295950155761E-3</v>
      </c>
      <c r="H8" s="3">
        <f>H10/642</f>
        <v>3.1152647975077881E-3</v>
      </c>
      <c r="I8" s="3">
        <f>I10/642</f>
        <v>0.11526479750778816</v>
      </c>
      <c r="J8" s="3">
        <f>J10/642</f>
        <v>0.11526479750778816</v>
      </c>
      <c r="K8" s="3">
        <f>K10/642</f>
        <v>0.12149532710280374</v>
      </c>
      <c r="L8" s="3">
        <f>L10/642</f>
        <v>0.12149532710280374</v>
      </c>
      <c r="M8" s="3">
        <f>M10/642</f>
        <v>0.10903426791277258</v>
      </c>
      <c r="N8" s="3">
        <f>N10/642</f>
        <v>0.11682242990654206</v>
      </c>
      <c r="O8" s="3">
        <f>O10/642</f>
        <v>0.13239875389408098</v>
      </c>
      <c r="P8" s="3"/>
      <c r="Q8" s="3">
        <f>Q10/642</f>
        <v>0.10903426791277258</v>
      </c>
    </row>
    <row r="9" spans="1:17" x14ac:dyDescent="0.25">
      <c r="A9" t="s">
        <v>54</v>
      </c>
      <c r="I9">
        <v>12</v>
      </c>
      <c r="J9">
        <v>10</v>
      </c>
      <c r="K9">
        <v>10</v>
      </c>
      <c r="L9">
        <v>10</v>
      </c>
      <c r="M9">
        <v>7</v>
      </c>
      <c r="N9">
        <v>7</v>
      </c>
      <c r="O9">
        <v>5</v>
      </c>
      <c r="Q9">
        <v>10</v>
      </c>
    </row>
    <row r="10" spans="1:17" x14ac:dyDescent="0.25">
      <c r="A10" t="s">
        <v>53</v>
      </c>
      <c r="B10">
        <v>2</v>
      </c>
      <c r="F10">
        <v>2</v>
      </c>
      <c r="G10">
        <v>4</v>
      </c>
      <c r="H10">
        <v>2</v>
      </c>
      <c r="I10">
        <v>74</v>
      </c>
      <c r="J10">
        <v>74</v>
      </c>
      <c r="K10">
        <v>78</v>
      </c>
      <c r="L10">
        <v>78</v>
      </c>
      <c r="M10">
        <v>70</v>
      </c>
      <c r="N10">
        <v>75</v>
      </c>
      <c r="O10">
        <v>85</v>
      </c>
      <c r="Q10">
        <v>70</v>
      </c>
    </row>
    <row r="11" spans="1:17" x14ac:dyDescent="0.25">
      <c r="A11" t="s">
        <v>52</v>
      </c>
      <c r="M11">
        <v>8</v>
      </c>
      <c r="N11">
        <v>2</v>
      </c>
    </row>
    <row r="12" spans="1:17" x14ac:dyDescent="0.25">
      <c r="A12" t="s">
        <v>24</v>
      </c>
      <c r="D12">
        <v>4</v>
      </c>
      <c r="F12">
        <v>6</v>
      </c>
      <c r="G12">
        <v>1</v>
      </c>
      <c r="I12">
        <v>1</v>
      </c>
      <c r="J12">
        <v>4</v>
      </c>
      <c r="K12">
        <v>4</v>
      </c>
      <c r="L12">
        <v>3</v>
      </c>
      <c r="M12">
        <v>1</v>
      </c>
      <c r="Q12">
        <v>5</v>
      </c>
    </row>
    <row r="13" spans="1:17" x14ac:dyDescent="0.25">
      <c r="A13" t="s">
        <v>21</v>
      </c>
      <c r="B13">
        <v>10</v>
      </c>
      <c r="C13">
        <v>74</v>
      </c>
      <c r="D13">
        <v>80</v>
      </c>
      <c r="F13">
        <v>75</v>
      </c>
      <c r="G13">
        <v>85</v>
      </c>
      <c r="H13">
        <v>90</v>
      </c>
      <c r="K13">
        <v>1</v>
      </c>
      <c r="L13">
        <v>1</v>
      </c>
      <c r="M13">
        <v>2</v>
      </c>
      <c r="N13">
        <v>2</v>
      </c>
    </row>
    <row r="14" spans="1:17" x14ac:dyDescent="0.25">
      <c r="A14" t="s">
        <v>20</v>
      </c>
      <c r="C14">
        <v>16</v>
      </c>
      <c r="E14">
        <v>2</v>
      </c>
      <c r="I14">
        <v>1</v>
      </c>
      <c r="K14">
        <v>1</v>
      </c>
      <c r="L14">
        <v>1</v>
      </c>
      <c r="M14">
        <v>2</v>
      </c>
      <c r="N14">
        <v>2</v>
      </c>
    </row>
    <row r="15" spans="1:17" x14ac:dyDescent="0.25">
      <c r="A15" t="s">
        <v>51</v>
      </c>
      <c r="L15">
        <v>1</v>
      </c>
    </row>
    <row r="16" spans="1:17" x14ac:dyDescent="0.25">
      <c r="A16" t="s">
        <v>1</v>
      </c>
      <c r="B16">
        <v>1</v>
      </c>
      <c r="C16">
        <v>1</v>
      </c>
      <c r="F16">
        <v>1</v>
      </c>
      <c r="I16">
        <v>1</v>
      </c>
      <c r="J16">
        <v>2</v>
      </c>
      <c r="K16">
        <v>4</v>
      </c>
      <c r="L16">
        <v>1</v>
      </c>
      <c r="Q16">
        <v>3</v>
      </c>
    </row>
    <row r="17" spans="1:17" x14ac:dyDescent="0.25">
      <c r="A17" t="s">
        <v>50</v>
      </c>
      <c r="M17">
        <v>2</v>
      </c>
      <c r="N17">
        <v>1</v>
      </c>
    </row>
    <row r="20" spans="1:17" x14ac:dyDescent="0.25">
      <c r="A20" s="1" t="s">
        <v>14</v>
      </c>
      <c r="B20" s="1">
        <f>SUM(B22:B30)</f>
        <v>10</v>
      </c>
      <c r="C20" s="1">
        <f>SUM(C22:C30)</f>
        <v>9</v>
      </c>
      <c r="D20" s="1">
        <f>SUM(D22:D30)</f>
        <v>16</v>
      </c>
      <c r="E20" s="1">
        <f>SUM(E22:E30)</f>
        <v>3</v>
      </c>
      <c r="F20" s="1">
        <f>SUM(F22:F30)</f>
        <v>13</v>
      </c>
      <c r="G20" s="1">
        <f>SUM(G22:G30)</f>
        <v>9</v>
      </c>
      <c r="H20" s="1">
        <f>SUM(H22:H30)</f>
        <v>4</v>
      </c>
      <c r="I20" s="1">
        <f>SUM(I22:I30)</f>
        <v>89</v>
      </c>
      <c r="J20" s="1">
        <f>SUM(J22:J30)</f>
        <v>92</v>
      </c>
      <c r="K20" s="1">
        <f>SUM(K22:K30)</f>
        <v>89</v>
      </c>
      <c r="L20" s="1">
        <f>SUM(L22:L30)</f>
        <v>89</v>
      </c>
      <c r="M20" s="1">
        <f>SUM(M22:M30)</f>
        <v>95</v>
      </c>
      <c r="N20" s="1">
        <f>SUM(N22:N30)</f>
        <v>95</v>
      </c>
      <c r="O20" s="1">
        <f>SUM(O22:O30)</f>
        <v>99</v>
      </c>
      <c r="P20" s="1"/>
      <c r="Q20" s="1">
        <f>SUM(Q22:Q30)</f>
        <v>92</v>
      </c>
    </row>
    <row r="22" spans="1:17" x14ac:dyDescent="0.25">
      <c r="A22" t="s">
        <v>49</v>
      </c>
      <c r="L22">
        <v>2</v>
      </c>
      <c r="M22">
        <v>1</v>
      </c>
      <c r="N22">
        <v>5</v>
      </c>
      <c r="O22">
        <v>9</v>
      </c>
    </row>
    <row r="23" spans="1:17" x14ac:dyDescent="0.25">
      <c r="A23" t="s">
        <v>10</v>
      </c>
      <c r="I23">
        <v>12</v>
      </c>
      <c r="J23">
        <v>10</v>
      </c>
      <c r="M23">
        <v>7</v>
      </c>
      <c r="N23">
        <v>7</v>
      </c>
      <c r="O23">
        <v>5</v>
      </c>
      <c r="Q23">
        <v>10</v>
      </c>
    </row>
    <row r="24" spans="1:17" x14ac:dyDescent="0.25">
      <c r="A24" t="s">
        <v>9</v>
      </c>
      <c r="B24">
        <v>2</v>
      </c>
      <c r="C24">
        <v>1</v>
      </c>
      <c r="D24">
        <v>4</v>
      </c>
      <c r="F24">
        <v>6</v>
      </c>
      <c r="G24">
        <v>2</v>
      </c>
      <c r="I24">
        <v>1</v>
      </c>
      <c r="J24">
        <v>6</v>
      </c>
      <c r="K24">
        <v>4</v>
      </c>
      <c r="L24">
        <v>3</v>
      </c>
      <c r="M24">
        <v>4</v>
      </c>
      <c r="N24">
        <v>2</v>
      </c>
      <c r="Q24">
        <v>6</v>
      </c>
    </row>
    <row r="25" spans="1:17" x14ac:dyDescent="0.25">
      <c r="A25" t="s">
        <v>6</v>
      </c>
      <c r="B25">
        <v>2</v>
      </c>
      <c r="C25">
        <v>6</v>
      </c>
      <c r="D25">
        <v>6</v>
      </c>
      <c r="E25">
        <v>3</v>
      </c>
      <c r="F25">
        <v>2</v>
      </c>
      <c r="G25">
        <v>3</v>
      </c>
      <c r="H25">
        <v>1</v>
      </c>
      <c r="K25">
        <v>1</v>
      </c>
      <c r="L25">
        <v>1</v>
      </c>
      <c r="M25">
        <v>2</v>
      </c>
      <c r="N25">
        <v>1</v>
      </c>
    </row>
    <row r="26" spans="1:17" x14ac:dyDescent="0.25">
      <c r="A26" t="s">
        <v>4</v>
      </c>
      <c r="K26">
        <v>1</v>
      </c>
      <c r="L26">
        <v>1</v>
      </c>
      <c r="M26">
        <v>2</v>
      </c>
      <c r="N26">
        <v>1</v>
      </c>
    </row>
    <row r="27" spans="1:17" x14ac:dyDescent="0.25">
      <c r="A27" t="s">
        <v>48</v>
      </c>
      <c r="B27">
        <v>2</v>
      </c>
      <c r="F27">
        <v>2</v>
      </c>
      <c r="G27">
        <v>4</v>
      </c>
      <c r="H27">
        <v>2</v>
      </c>
      <c r="I27">
        <v>74</v>
      </c>
      <c r="J27">
        <v>70</v>
      </c>
      <c r="K27">
        <v>78</v>
      </c>
      <c r="L27">
        <v>78</v>
      </c>
      <c r="M27">
        <v>70</v>
      </c>
      <c r="N27">
        <v>75</v>
      </c>
      <c r="O27">
        <v>85</v>
      </c>
      <c r="Q27">
        <v>70</v>
      </c>
    </row>
    <row r="28" spans="1:17" x14ac:dyDescent="0.25">
      <c r="A28" t="s">
        <v>2</v>
      </c>
      <c r="M28">
        <v>5</v>
      </c>
      <c r="N28">
        <v>2</v>
      </c>
    </row>
    <row r="29" spans="1:17" x14ac:dyDescent="0.25">
      <c r="A29" t="s">
        <v>1</v>
      </c>
      <c r="B29">
        <v>1</v>
      </c>
      <c r="C29">
        <v>1</v>
      </c>
      <c r="F29">
        <v>1</v>
      </c>
      <c r="I29">
        <v>1</v>
      </c>
      <c r="J29">
        <v>2</v>
      </c>
      <c r="K29">
        <v>4</v>
      </c>
      <c r="L29">
        <v>1</v>
      </c>
      <c r="Q29">
        <v>2</v>
      </c>
    </row>
    <row r="30" spans="1:17" x14ac:dyDescent="0.25">
      <c r="A30" t="s">
        <v>0</v>
      </c>
      <c r="B30">
        <v>3</v>
      </c>
      <c r="C30">
        <v>1</v>
      </c>
      <c r="D30">
        <v>6</v>
      </c>
      <c r="F30">
        <v>2</v>
      </c>
      <c r="H30">
        <v>1</v>
      </c>
      <c r="I30">
        <v>1</v>
      </c>
      <c r="J30">
        <v>4</v>
      </c>
      <c r="K30">
        <v>1</v>
      </c>
      <c r="L30">
        <v>3</v>
      </c>
      <c r="M30">
        <v>4</v>
      </c>
      <c r="N30">
        <v>2</v>
      </c>
      <c r="Q30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G38" sqref="G38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113</v>
      </c>
      <c r="B1" s="32" t="s">
        <v>112</v>
      </c>
      <c r="C1" s="32" t="s">
        <v>111</v>
      </c>
      <c r="D1" s="32" t="s">
        <v>110</v>
      </c>
      <c r="E1" s="16" t="s">
        <v>109</v>
      </c>
      <c r="F1" s="18" t="s">
        <v>108</v>
      </c>
      <c r="G1" s="18" t="s">
        <v>107</v>
      </c>
      <c r="H1" s="16" t="s">
        <v>106</v>
      </c>
      <c r="I1" s="16" t="s">
        <v>105</v>
      </c>
      <c r="J1" s="16" t="s">
        <v>104</v>
      </c>
      <c r="K1" s="32" t="s">
        <v>103</v>
      </c>
      <c r="L1" s="18" t="s">
        <v>102</v>
      </c>
      <c r="M1" s="18" t="s">
        <v>101</v>
      </c>
      <c r="N1" s="16" t="s">
        <v>100</v>
      </c>
      <c r="O1" s="16" t="s">
        <v>99</v>
      </c>
      <c r="P1" s="16" t="s">
        <v>98</v>
      </c>
      <c r="Q1" s="16" t="s">
        <v>98</v>
      </c>
    </row>
    <row r="2" spans="1:17" ht="16.5" thickTop="1" x14ac:dyDescent="0.25">
      <c r="A2" s="31" t="s">
        <v>97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>(F2*(B2/2)+B2)</f>
        <v>966625</v>
      </c>
      <c r="I2" s="20">
        <f>IF(G2&gt;=F2,SUM(G2*(B2/2)+B2),H2)</f>
        <v>1230250</v>
      </c>
      <c r="J2" s="16" t="str">
        <f>IF(H2&lt;=B2+C2,"Yes","-")</f>
        <v>-</v>
      </c>
      <c r="K2" s="24"/>
      <c r="L2" s="21">
        <v>5</v>
      </c>
      <c r="M2" s="21">
        <v>10</v>
      </c>
      <c r="N2" s="17">
        <f>L2*B2</f>
        <v>878750</v>
      </c>
      <c r="O2" s="17">
        <f>IF((M2*B2&gt;=N2),M2*B2,N2)</f>
        <v>1757500</v>
      </c>
      <c r="P2" s="16" t="str">
        <f>IF(SUM(H2-(N2/2))&lt;=B2+C2,"Yes","-")</f>
        <v>-</v>
      </c>
      <c r="Q2" s="16" t="str">
        <f>IF(SUM(I2-(O2/2))&lt;=B2+C2,"Yes","-")</f>
        <v>-</v>
      </c>
    </row>
    <row r="3" spans="1:17" x14ac:dyDescent="0.25">
      <c r="A3" s="24" t="s">
        <v>96</v>
      </c>
      <c r="B3" s="23">
        <v>650</v>
      </c>
      <c r="C3" s="25"/>
      <c r="D3" s="19">
        <v>26572</v>
      </c>
      <c r="E3" s="22">
        <f>IF((B3&gt;0),(D3/(B3/2)),0)</f>
        <v>81.760000000000005</v>
      </c>
      <c r="F3" s="18"/>
      <c r="G3" s="18"/>
      <c r="H3" s="20">
        <f>(F3*(B3/2)+B3)</f>
        <v>650</v>
      </c>
      <c r="I3" s="20">
        <f>IF(G3&gt;=F3,SUM(G3*(B3/2)+B3),H3)</f>
        <v>650</v>
      </c>
      <c r="J3" s="16" t="str">
        <f>IF(H3&lt;=B3+C3,"Yes","-")</f>
        <v>Yes</v>
      </c>
      <c r="K3" s="28">
        <v>14522400</v>
      </c>
      <c r="L3" s="18"/>
      <c r="M3" s="18"/>
      <c r="N3" s="17">
        <f>L3*B3</f>
        <v>0</v>
      </c>
      <c r="O3" s="17">
        <f>IF((M3*B3&gt;=N3),M3*B3,N3)</f>
        <v>0</v>
      </c>
      <c r="P3" s="16" t="str">
        <f>IF(SUM(H3-(N3/2))&lt;=B3+C3,"Yes","-")</f>
        <v>Yes</v>
      </c>
      <c r="Q3" s="16" t="str">
        <f>IF(SUM(I3-(O3/2))&lt;=B3+C3,"Yes","-")</f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>IF((B4&gt;0),(D4/(B4/2)),0)</f>
        <v>227.87024390243903</v>
      </c>
      <c r="F4" s="21">
        <v>0.1</v>
      </c>
      <c r="G4" s="18"/>
      <c r="H4" s="20">
        <f>(F4*(B4/2)+B4)</f>
        <v>2152.5</v>
      </c>
      <c r="I4" s="20">
        <f>IF(G4&gt;=F4,SUM(G4*(B4/2)+B4),H4)</f>
        <v>2152.5</v>
      </c>
      <c r="J4" s="16" t="str">
        <f>IF(H4&lt;=B4+C4,"Yes","-")</f>
        <v>-</v>
      </c>
      <c r="K4" s="28">
        <v>27131000</v>
      </c>
      <c r="L4" s="18"/>
      <c r="M4" s="18"/>
      <c r="N4" s="17">
        <f>L4*B4</f>
        <v>0</v>
      </c>
      <c r="O4" s="17">
        <f>IF((M4*B4&gt;=N4),M4*B4,N4)</f>
        <v>0</v>
      </c>
      <c r="P4" s="16" t="str">
        <f>IF(SUM(H4-(N4/2))&lt;=B4+C4,"Yes","-")</f>
        <v>-</v>
      </c>
      <c r="Q4" s="16" t="str">
        <f>IF(SUM(I4-(O4/2))&lt;=B4+C4,"Yes","-")</f>
        <v>-</v>
      </c>
    </row>
    <row r="5" spans="1:17" x14ac:dyDescent="0.25">
      <c r="A5" s="27" t="s">
        <v>95</v>
      </c>
      <c r="B5" s="23">
        <v>30</v>
      </c>
      <c r="C5" s="25"/>
      <c r="D5" s="23">
        <v>366</v>
      </c>
      <c r="E5" s="22">
        <f>IF((B5&gt;0),(D5/(B5/2)),0)</f>
        <v>24.4</v>
      </c>
      <c r="F5" s="18"/>
      <c r="G5" s="18"/>
      <c r="H5" s="20">
        <f>(F5*(B5/2)+B5)</f>
        <v>30</v>
      </c>
      <c r="I5" s="20">
        <f>IF(G5&gt;=F5,SUM(G5*(B5/2)+B5),H5)</f>
        <v>30</v>
      </c>
      <c r="J5" s="16" t="str">
        <f>IF(H5&lt;=B5+C5,"Yes","-")</f>
        <v>Yes</v>
      </c>
      <c r="K5" s="19">
        <v>86920</v>
      </c>
      <c r="L5" s="18"/>
      <c r="M5" s="18"/>
      <c r="N5" s="17">
        <f>L5*B5</f>
        <v>0</v>
      </c>
      <c r="O5" s="17">
        <f>IF((M5*B5&gt;=N5),M5*B5,N5)</f>
        <v>0</v>
      </c>
      <c r="P5" s="16" t="str">
        <f>IF(SUM(H5-(N5/2))&lt;=B5+C5,"Yes","-")</f>
        <v>Yes</v>
      </c>
      <c r="Q5" s="16" t="str">
        <f>IF(SUM(I5-(O5/2))&lt;=B5+C5,"Yes","-")</f>
        <v>Yes</v>
      </c>
    </row>
    <row r="6" spans="1:17" x14ac:dyDescent="0.25">
      <c r="A6" s="24" t="s">
        <v>94</v>
      </c>
      <c r="B6" s="19">
        <v>1600</v>
      </c>
      <c r="C6" s="23">
        <v>85</v>
      </c>
      <c r="D6" s="19">
        <v>231588</v>
      </c>
      <c r="E6" s="22">
        <f>IF((B6&gt;0),(D6/(B6/2)),0)</f>
        <v>289.48500000000001</v>
      </c>
      <c r="F6" s="21">
        <v>0.11</v>
      </c>
      <c r="G6" s="18"/>
      <c r="H6" s="20">
        <f>(F6*(B6/2)+B6)</f>
        <v>1688</v>
      </c>
      <c r="I6" s="20">
        <f>IF(G6&gt;=F6,SUM(G6*(B6/2)+B6),H6)</f>
        <v>1688</v>
      </c>
      <c r="J6" s="16" t="str">
        <f>IF(H6&lt;=B6+C6,"Yes","-")</f>
        <v>-</v>
      </c>
      <c r="K6" s="28">
        <v>37525648</v>
      </c>
      <c r="L6" s="21">
        <v>10</v>
      </c>
      <c r="M6" s="18"/>
      <c r="N6" s="17">
        <f>L6*B6</f>
        <v>16000</v>
      </c>
      <c r="O6" s="17">
        <f>IF((M6*B6&gt;=N6),M6*B6,N6)</f>
        <v>16000</v>
      </c>
      <c r="P6" s="16" t="str">
        <f>IF(SUM(H6-(N6/2))&lt;=B6+C6,"Yes","-")</f>
        <v>Yes</v>
      </c>
      <c r="Q6" s="16" t="str">
        <f>IF(SUM(I6-(O6/2))&lt;=B6+C6,"Yes","-")</f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>IF((B7&gt;0),(D7/(B7/2)),0)</f>
        <v>69.3</v>
      </c>
      <c r="F7" s="18"/>
      <c r="G7" s="18"/>
      <c r="H7" s="20">
        <f>(F7*(B7/2)+B7)</f>
        <v>400</v>
      </c>
      <c r="I7" s="20">
        <f>IF(G7&gt;=F7,SUM(G7*(B7/2)+B7),H7)</f>
        <v>400</v>
      </c>
      <c r="J7" s="16" t="str">
        <f>IF(H7&lt;=B7+C7,"Yes","-")</f>
        <v>Yes</v>
      </c>
      <c r="K7" s="19">
        <v>90960</v>
      </c>
      <c r="L7" s="18"/>
      <c r="M7" s="18"/>
      <c r="N7" s="17">
        <f>L7*B7</f>
        <v>0</v>
      </c>
      <c r="O7" s="17">
        <f>IF((M7*B7&gt;=N7),M7*B7,N7)</f>
        <v>0</v>
      </c>
      <c r="P7" s="16" t="str">
        <f>IF(SUM(H7-(N7/2))&lt;=B7+C7,"Yes","-")</f>
        <v>Yes</v>
      </c>
      <c r="Q7" s="16" t="str">
        <f>IF(SUM(I7-(O7/2))&lt;=B7+C7,"Yes","-")</f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>IF((B8&gt;0),(D8/(B8/2)),0)</f>
        <v>108.1875</v>
      </c>
      <c r="F8" s="18"/>
      <c r="G8" s="18"/>
      <c r="H8" s="20">
        <f>(F8*(B8/2)+B8)</f>
        <v>160</v>
      </c>
      <c r="I8" s="20">
        <f>IF(G8&gt;=F8,SUM(G8*(B8/2)+B8),H8)</f>
        <v>160</v>
      </c>
      <c r="J8" s="16" t="str">
        <f>IF(H8&lt;=B8+C8,"Yes","-")</f>
        <v>Yes</v>
      </c>
      <c r="K8" s="19">
        <v>181010</v>
      </c>
      <c r="L8" s="18"/>
      <c r="M8" s="18"/>
      <c r="N8" s="17">
        <f>L8*B8</f>
        <v>0</v>
      </c>
      <c r="O8" s="17">
        <f>IF((M8*B8&gt;=N8),M8*B8,N8)</f>
        <v>0</v>
      </c>
      <c r="P8" s="16" t="str">
        <f>IF(SUM(H8-(N8/2))&lt;=B8+C8,"Yes","-")</f>
        <v>Yes</v>
      </c>
      <c r="Q8" s="16" t="str">
        <f>IF(SUM(I8-(O8/2))&lt;=B8+C8,"Yes","-")</f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>IF((B9&gt;0),(D9/(B9/2)),0)</f>
        <v>329.16</v>
      </c>
      <c r="F9" s="21">
        <v>0.18</v>
      </c>
      <c r="G9" s="18"/>
      <c r="H9" s="20">
        <f>(F9*(B9/2)+B9)</f>
        <v>872</v>
      </c>
      <c r="I9" s="20">
        <f>IF(G9&gt;=F9,SUM(G9*(B9/2)+B9),H9)</f>
        <v>872</v>
      </c>
      <c r="J9" s="16" t="str">
        <f>IF(H9&lt;=B9+C9,"Yes","-")</f>
        <v>-</v>
      </c>
      <c r="K9" s="28">
        <v>57189100</v>
      </c>
      <c r="L9" s="18"/>
      <c r="M9" s="18"/>
      <c r="N9" s="17">
        <f>L9*B9</f>
        <v>0</v>
      </c>
      <c r="O9" s="17">
        <f>IF((M9*B9&gt;=N9),M9*B9,N9)</f>
        <v>0</v>
      </c>
      <c r="P9" s="16" t="str">
        <f>IF(SUM(H9-(N9/2))&lt;=B9+C9,"Yes","-")</f>
        <v>-</v>
      </c>
      <c r="Q9" s="16" t="str">
        <f>IF(SUM(I9-(O9/2))&lt;=B9+C9,"Yes","-")</f>
        <v>-</v>
      </c>
    </row>
    <row r="10" spans="1:17" x14ac:dyDescent="0.25">
      <c r="A10" s="26" t="s">
        <v>93</v>
      </c>
      <c r="B10" s="23">
        <v>210</v>
      </c>
      <c r="C10" s="25"/>
      <c r="D10" s="19">
        <v>6286</v>
      </c>
      <c r="E10" s="22">
        <f>IF((B10&gt;0),(D10/(B10/2)),0)</f>
        <v>59.866666666666667</v>
      </c>
      <c r="F10" s="18"/>
      <c r="G10" s="18"/>
      <c r="H10" s="20">
        <f>(F10*(B10/2)+B10)</f>
        <v>210</v>
      </c>
      <c r="I10" s="20">
        <f>IF(G10&gt;=F10,SUM(G10*(B10/2)+B10),H10)</f>
        <v>210</v>
      </c>
      <c r="J10" s="16" t="str">
        <f>IF(H10&lt;=B10+C10,"Yes","-")</f>
        <v>Yes</v>
      </c>
      <c r="K10" s="19">
        <v>36680</v>
      </c>
      <c r="L10" s="18"/>
      <c r="M10" s="18"/>
      <c r="N10" s="17">
        <f>L10*B10</f>
        <v>0</v>
      </c>
      <c r="O10" s="17">
        <f>IF((M10*B10&gt;=N10),M10*B10,N10)</f>
        <v>0</v>
      </c>
      <c r="P10" s="16" t="str">
        <f>IF(SUM(H10-(N10/2))&lt;=B10+C10,"Yes","-")</f>
        <v>Yes</v>
      </c>
      <c r="Q10" s="16" t="str">
        <f>IF(SUM(I10-(O10/2))&lt;=B10+C10,"Yes","-")</f>
        <v>Yes</v>
      </c>
    </row>
    <row r="11" spans="1:17" x14ac:dyDescent="0.25">
      <c r="A11" s="25" t="s">
        <v>92</v>
      </c>
      <c r="B11" s="23">
        <v>260</v>
      </c>
      <c r="C11" s="25"/>
      <c r="D11" s="19">
        <v>49409</v>
      </c>
      <c r="E11" s="22">
        <f>IF((B11&gt;0),(D11/(B11/2)),0)</f>
        <v>380.06923076923078</v>
      </c>
      <c r="F11" s="18"/>
      <c r="G11" s="18"/>
      <c r="H11" s="20">
        <f>(F11*(B11/2)+B11)</f>
        <v>260</v>
      </c>
      <c r="I11" s="20">
        <f>IF(G11&gt;=F11,SUM(G11*(B11/2)+B11),H11)</f>
        <v>260</v>
      </c>
      <c r="J11" s="16" t="str">
        <f>IF(H11&lt;=B11+C11,"Yes","-")</f>
        <v>Yes</v>
      </c>
      <c r="K11" s="28">
        <v>94080000</v>
      </c>
      <c r="L11" s="18"/>
      <c r="M11" s="18"/>
      <c r="N11" s="17">
        <f>L11*B11</f>
        <v>0</v>
      </c>
      <c r="O11" s="17">
        <f>IF((M11*B11&gt;=N11),M11*B11,N11)</f>
        <v>0</v>
      </c>
      <c r="P11" s="16" t="str">
        <f>IF(SUM(H11-(N11/2))&lt;=B11+C11,"Yes","-")</f>
        <v>Yes</v>
      </c>
      <c r="Q11" s="16" t="str">
        <f>IF(SUM(I11-(O11/2))&lt;=B11+C11,"Yes","-")</f>
        <v>Yes</v>
      </c>
    </row>
    <row r="12" spans="1:17" x14ac:dyDescent="0.25">
      <c r="A12" s="27" t="s">
        <v>91</v>
      </c>
      <c r="B12" s="23">
        <v>20</v>
      </c>
      <c r="C12" s="25"/>
      <c r="D12" s="23">
        <v>244</v>
      </c>
      <c r="E12" s="22">
        <f>IF((B12&gt;0),(D12/(B12/2)),0)</f>
        <v>24.4</v>
      </c>
      <c r="F12" s="18"/>
      <c r="G12" s="18"/>
      <c r="H12" s="20">
        <f>(F12*(B12/2)+B12)</f>
        <v>20</v>
      </c>
      <c r="I12" s="20">
        <f>IF(G12&gt;=F12,SUM(G12*(B12/2)+B12),H12)</f>
        <v>20</v>
      </c>
      <c r="J12" s="16" t="str">
        <f>IF(H12&lt;=B12+C12,"Yes","-")</f>
        <v>Yes</v>
      </c>
      <c r="K12" s="19">
        <v>4770</v>
      </c>
      <c r="L12" s="18"/>
      <c r="M12" s="18"/>
      <c r="N12" s="17">
        <f>L12*B12</f>
        <v>0</v>
      </c>
      <c r="O12" s="17">
        <f>IF((M12*B12&gt;=N12),M12*B12,N12)</f>
        <v>0</v>
      </c>
      <c r="P12" s="16" t="str">
        <f>IF(SUM(H12-(N12/2))&lt;=B12+C12,"Yes","-")</f>
        <v>Yes</v>
      </c>
      <c r="Q12" s="16" t="str">
        <f>IF(SUM(I12-(O12/2))&lt;=B12+C12,"Yes","-")</f>
        <v>Yes</v>
      </c>
    </row>
    <row r="13" spans="1:17" x14ac:dyDescent="0.25">
      <c r="A13" s="25" t="s">
        <v>90</v>
      </c>
      <c r="B13" s="23">
        <v>360</v>
      </c>
      <c r="C13" s="25"/>
      <c r="D13" s="19">
        <v>90298</v>
      </c>
      <c r="E13" s="22">
        <f>IF((B13&gt;0),(D13/(B13/2)),0)</f>
        <v>501.65555555555557</v>
      </c>
      <c r="F13" s="18"/>
      <c r="G13" s="18"/>
      <c r="H13" s="20">
        <f>(F13*(B13/2)+B13)</f>
        <v>360</v>
      </c>
      <c r="I13" s="20">
        <f>IF(G13&gt;=F13,SUM(G13*(B13/2)+B13),H13)</f>
        <v>360</v>
      </c>
      <c r="J13" s="16" t="str">
        <f>IF(H13&lt;=B13+C13,"Yes","-")</f>
        <v>Yes</v>
      </c>
      <c r="K13" s="28">
        <v>112687000</v>
      </c>
      <c r="L13" s="18"/>
      <c r="M13" s="18"/>
      <c r="N13" s="17">
        <f>L13*B13</f>
        <v>0</v>
      </c>
      <c r="O13" s="17">
        <f>IF((M13*B13&gt;=N13),M13*B13,N13)</f>
        <v>0</v>
      </c>
      <c r="P13" s="16" t="str">
        <f>IF(SUM(H13-(N13/2))&lt;=B13+C13,"Yes","-")</f>
        <v>Yes</v>
      </c>
      <c r="Q13" s="16" t="str">
        <f>IF(SUM(I13-(O13/2))&lt;=B13+C13,"Yes","-")</f>
        <v>Yes</v>
      </c>
    </row>
    <row r="14" spans="1:17" x14ac:dyDescent="0.25">
      <c r="A14" s="25" t="s">
        <v>89</v>
      </c>
      <c r="B14" s="19">
        <v>14000</v>
      </c>
      <c r="C14" s="23">
        <v>700</v>
      </c>
      <c r="D14" s="19">
        <v>6745648</v>
      </c>
      <c r="E14" s="22">
        <f>IF((B14&gt;0),(D14/(B14/2)),0)</f>
        <v>963.66399999999999</v>
      </c>
      <c r="F14" s="21">
        <v>0.11</v>
      </c>
      <c r="G14" s="18"/>
      <c r="H14" s="20">
        <f>(F14*(B14/2)+B14)</f>
        <v>14770</v>
      </c>
      <c r="I14" s="20">
        <f>IF(G14&gt;=F14,SUM(G14*(B14/2)+B14),H14)</f>
        <v>14770</v>
      </c>
      <c r="J14" s="16" t="str">
        <f>IF(H14&lt;=B14+C14,"Yes","-")</f>
        <v>-</v>
      </c>
      <c r="K14" s="28">
        <v>189765000</v>
      </c>
      <c r="L14" s="21">
        <v>75</v>
      </c>
      <c r="M14" s="21">
        <v>100</v>
      </c>
      <c r="N14" s="17">
        <f>L14*B14</f>
        <v>1050000</v>
      </c>
      <c r="O14" s="17">
        <f>IF((M14*B14&gt;=N14),M14*B14,N14)</f>
        <v>1400000</v>
      </c>
      <c r="P14" s="16" t="str">
        <f>IF(SUM(H14-(N14/2))&lt;=B14+C14,"Yes","-")</f>
        <v>Yes</v>
      </c>
      <c r="Q14" s="16" t="str">
        <f>IF(SUM(I14-(O14/2))&lt;=B14+C14,"Yes","-")</f>
        <v>Yes</v>
      </c>
    </row>
    <row r="15" spans="1:17" x14ac:dyDescent="0.25">
      <c r="A15" s="27" t="s">
        <v>88</v>
      </c>
      <c r="B15" s="19">
        <v>1100</v>
      </c>
      <c r="C15" s="23">
        <v>75</v>
      </c>
      <c r="D15" s="19">
        <v>9067</v>
      </c>
      <c r="E15" s="22">
        <f>IF((B15&gt;0),(D15/(B15/2)),0)</f>
        <v>16.485454545454544</v>
      </c>
      <c r="F15" s="21">
        <v>0.2</v>
      </c>
      <c r="G15" s="18"/>
      <c r="H15" s="20">
        <f>(F15*(B15/2)+B15)</f>
        <v>1210</v>
      </c>
      <c r="I15" s="20">
        <f>IF(G15&gt;=F15,SUM(G15*(B15/2)+B15),H15)</f>
        <v>1210</v>
      </c>
      <c r="J15" s="16" t="str">
        <f>IF(H15&lt;=B15+C15,"Yes","-")</f>
        <v>-</v>
      </c>
      <c r="K15" s="19">
        <v>87640</v>
      </c>
      <c r="L15" s="18"/>
      <c r="M15" s="18"/>
      <c r="N15" s="17">
        <f>L15*B15</f>
        <v>0</v>
      </c>
      <c r="O15" s="17">
        <f>IF((M15*B15&gt;=N15),M15*B15,N15)</f>
        <v>0</v>
      </c>
      <c r="P15" s="16" t="str">
        <f>IF(SUM(H15-(N15/2))&lt;=B15+C15,"Yes","-")</f>
        <v>-</v>
      </c>
      <c r="Q15" s="16" t="str">
        <f>IF(SUM(I15-(O15/2))&lt;=B15+C15,"Yes","-")</f>
        <v>-</v>
      </c>
    </row>
    <row r="16" spans="1:17" x14ac:dyDescent="0.25">
      <c r="A16" s="27" t="s">
        <v>87</v>
      </c>
      <c r="B16" s="23">
        <v>550</v>
      </c>
      <c r="C16" s="25"/>
      <c r="D16" s="19">
        <v>5962</v>
      </c>
      <c r="E16" s="22">
        <f>IF((B16&gt;0),(D16/(B16/2)),0)</f>
        <v>21.68</v>
      </c>
      <c r="F16" s="18"/>
      <c r="G16" s="18"/>
      <c r="H16" s="20">
        <f>(F16*(B16/2)+B16)</f>
        <v>550</v>
      </c>
      <c r="I16" s="20">
        <f>IF(G16&gt;=F16,SUM(G16*(B16/2)+B16),H16)</f>
        <v>550</v>
      </c>
      <c r="J16" s="16" t="str">
        <f>IF(H16&lt;=B16+C16,"Yes","-")</f>
        <v>Yes</v>
      </c>
      <c r="K16" s="19">
        <v>160230</v>
      </c>
      <c r="L16" s="18"/>
      <c r="M16" s="18"/>
      <c r="N16" s="17">
        <f>L16*B16</f>
        <v>0</v>
      </c>
      <c r="O16" s="17">
        <f>IF((M16*B16&gt;=N16),M16*B16,N16)</f>
        <v>0</v>
      </c>
      <c r="P16" s="16" t="str">
        <f>IF(SUM(H16-(N16/2))&lt;=B16+C16,"Yes","-")</f>
        <v>Yes</v>
      </c>
      <c r="Q16" s="16" t="str">
        <f>IF(SUM(I16-(O16/2))&lt;=B16+C16,"Yes","-")</f>
        <v>Yes</v>
      </c>
    </row>
    <row r="17" spans="1:17" x14ac:dyDescent="0.25">
      <c r="A17" s="27" t="s">
        <v>86</v>
      </c>
      <c r="B17" s="23">
        <v>900</v>
      </c>
      <c r="C17" s="23">
        <v>85</v>
      </c>
      <c r="D17" s="19">
        <v>20348</v>
      </c>
      <c r="E17" s="22">
        <f>IF((B17&gt;0),(D17/(B17/2)),0)</f>
        <v>45.217777777777776</v>
      </c>
      <c r="F17" s="21">
        <v>0.2</v>
      </c>
      <c r="G17" s="18"/>
      <c r="H17" s="20">
        <f>(F17*(B17/2)+B17)</f>
        <v>990</v>
      </c>
      <c r="I17" s="20">
        <f>IF(G17&gt;=F17,SUM(G17*(B17/2)+B17),H17)</f>
        <v>990</v>
      </c>
      <c r="J17" s="16" t="str">
        <f>IF(H17&lt;=B17+C17,"Yes","-")</f>
        <v>-</v>
      </c>
      <c r="K17" s="19">
        <v>292950</v>
      </c>
      <c r="L17" s="21">
        <v>0.2</v>
      </c>
      <c r="M17" s="18"/>
      <c r="N17" s="17">
        <f>L17*B17</f>
        <v>180</v>
      </c>
      <c r="O17" s="17">
        <f>IF((M17*B17&gt;=N17),M17*B17,N17)</f>
        <v>180</v>
      </c>
      <c r="P17" s="16" t="str">
        <f>IF(SUM(H17-(N17/2))&lt;=B17+C17,"Yes","-")</f>
        <v>Yes</v>
      </c>
      <c r="Q17" s="16" t="str">
        <f>IF(SUM(I17-(O17/2))&lt;=B17+C17,"Yes","-")</f>
        <v>Yes</v>
      </c>
    </row>
    <row r="18" spans="1:17" x14ac:dyDescent="0.25">
      <c r="A18" s="27" t="s">
        <v>85</v>
      </c>
      <c r="B18" s="23">
        <v>190</v>
      </c>
      <c r="C18" s="25"/>
      <c r="D18" s="19">
        <v>5553</v>
      </c>
      <c r="E18" s="22">
        <f>IF((B18&gt;0),(D18/(B18/2)),0)</f>
        <v>58.452631578947368</v>
      </c>
      <c r="F18" s="21">
        <v>0.1</v>
      </c>
      <c r="G18" s="18"/>
      <c r="H18" s="20">
        <f>(F18*(B18/2)+B18)</f>
        <v>199.5</v>
      </c>
      <c r="I18" s="20">
        <f>IF(G18&gt;=F18,SUM(G18*(B18/2)+B18),H18)</f>
        <v>199.5</v>
      </c>
      <c r="J18" s="16" t="str">
        <f>IF(H18&lt;=B18+C18,"Yes","-")</f>
        <v>-</v>
      </c>
      <c r="K18" s="19">
        <v>582970</v>
      </c>
      <c r="L18" s="21">
        <v>0.1</v>
      </c>
      <c r="M18" s="21">
        <v>0.2</v>
      </c>
      <c r="N18" s="17">
        <f>L18*B18</f>
        <v>19</v>
      </c>
      <c r="O18" s="17">
        <f>IF((M18*B18&gt;=N18),M18*B18,N18)</f>
        <v>38</v>
      </c>
      <c r="P18" s="16" t="str">
        <f>IF(SUM(H18-(N18/2))&lt;=B18+C18,"Yes","-")</f>
        <v>Yes</v>
      </c>
      <c r="Q18" s="16" t="str">
        <f>IF(SUM(I18-(O18/2))&lt;=B18+C18,"Yes","-")</f>
        <v>Yes</v>
      </c>
    </row>
    <row r="19" spans="1:17" x14ac:dyDescent="0.25">
      <c r="A19" s="26" t="s">
        <v>84</v>
      </c>
      <c r="B19" s="23">
        <v>130</v>
      </c>
      <c r="C19" s="25"/>
      <c r="D19" s="19">
        <v>4238</v>
      </c>
      <c r="E19" s="22">
        <f>IF((B19&gt;0),(D19/(B19/2)),0)</f>
        <v>65.2</v>
      </c>
      <c r="F19" s="18"/>
      <c r="G19" s="18"/>
      <c r="H19" s="20">
        <f>(F19*(B19/2)+B19)</f>
        <v>130</v>
      </c>
      <c r="I19" s="20">
        <f>IF(G19&gt;=F19,SUM(G19*(B19/2)+B19),H19)</f>
        <v>130</v>
      </c>
      <c r="J19" s="16" t="str">
        <f>IF(H19&lt;=B19+C19,"Yes","-")</f>
        <v>Yes</v>
      </c>
      <c r="K19" s="19">
        <v>739460</v>
      </c>
      <c r="L19" s="18"/>
      <c r="M19" s="18"/>
      <c r="N19" s="17">
        <f>L19*B19</f>
        <v>0</v>
      </c>
      <c r="O19" s="17">
        <f>IF((M19*B19&gt;=N19),M19*B19,N19)</f>
        <v>0</v>
      </c>
      <c r="P19" s="16" t="str">
        <f>IF(SUM(H19-(N19/2))&lt;=B19+C19,"Yes","-")</f>
        <v>Yes</v>
      </c>
      <c r="Q19" s="16" t="str">
        <f>IF(SUM(I19-(O19/2))&lt;=B19+C19,"Yes","-")</f>
        <v>Yes</v>
      </c>
    </row>
    <row r="20" spans="1:17" x14ac:dyDescent="0.25">
      <c r="A20" s="25" t="s">
        <v>83</v>
      </c>
      <c r="B20" s="19">
        <v>8000</v>
      </c>
      <c r="C20" s="23">
        <v>540</v>
      </c>
      <c r="D20" s="19">
        <v>7845120</v>
      </c>
      <c r="E20" s="22">
        <f>IF((B20&gt;0),(D20/(B20/2)),0)</f>
        <v>1961.28</v>
      </c>
      <c r="F20" s="21">
        <v>0.14000000000000001</v>
      </c>
      <c r="G20" s="18"/>
      <c r="H20" s="20">
        <f>(F20*(B20/2)+B20)</f>
        <v>8560</v>
      </c>
      <c r="I20" s="20">
        <f>IF(G20&gt;=F20,SUM(G20*(B20/2)+B20),H20)</f>
        <v>8560</v>
      </c>
      <c r="J20" s="16" t="str">
        <f>IF(H20&lt;=B20+C20,"Yes","-")</f>
        <v>-</v>
      </c>
      <c r="K20" s="28">
        <v>359571000</v>
      </c>
      <c r="L20" s="21">
        <v>20</v>
      </c>
      <c r="M20" s="21">
        <v>40</v>
      </c>
      <c r="N20" s="17">
        <f>L20*B20</f>
        <v>160000</v>
      </c>
      <c r="O20" s="17">
        <f>IF((M20*B20&gt;=N20),M20*B20,N20)</f>
        <v>320000</v>
      </c>
      <c r="P20" s="16" t="str">
        <f>IF(SUM(H20-(N20/2))&lt;=B20+C20,"Yes","-")</f>
        <v>Yes</v>
      </c>
      <c r="Q20" s="16" t="str">
        <f>IF(SUM(I20-(O20/2))&lt;=B20+C20,"Yes","-")</f>
        <v>Yes</v>
      </c>
    </row>
    <row r="21" spans="1:17" x14ac:dyDescent="0.25">
      <c r="A21" s="27" t="s">
        <v>82</v>
      </c>
      <c r="B21" s="23">
        <v>150</v>
      </c>
      <c r="C21" s="25"/>
      <c r="D21" s="23">
        <v>614</v>
      </c>
      <c r="E21" s="22">
        <f>IF((B21&gt;0),(D21/(B21/2)),0)</f>
        <v>8.1866666666666674</v>
      </c>
      <c r="F21" s="18"/>
      <c r="G21" s="18"/>
      <c r="H21" s="20">
        <f>(F21*(B21/2)+B21)</f>
        <v>150</v>
      </c>
      <c r="I21" s="20">
        <f>IF(G21&gt;=F21,SUM(G21*(B21/2)+B21),H21)</f>
        <v>150</v>
      </c>
      <c r="J21" s="16" t="str">
        <f>IF(H21&lt;=B21+C21,"Yes","-")</f>
        <v>Yes</v>
      </c>
      <c r="K21" s="19">
        <v>58600</v>
      </c>
      <c r="L21" s="18"/>
      <c r="M21" s="18"/>
      <c r="N21" s="17">
        <f>L21*B21</f>
        <v>0</v>
      </c>
      <c r="O21" s="17">
        <f>IF((M21*B21&gt;=N21),M21*B21,N21)</f>
        <v>0</v>
      </c>
      <c r="P21" s="16" t="str">
        <f>IF(SUM(H21-(N21/2))&lt;=B21+C21,"Yes","-")</f>
        <v>Yes</v>
      </c>
      <c r="Q21" s="16" t="str">
        <f>IF(SUM(I21-(O21/2))&lt;=B21+C21,"Yes","-")</f>
        <v>Yes</v>
      </c>
    </row>
    <row r="22" spans="1:17" x14ac:dyDescent="0.25">
      <c r="A22" s="27" t="s">
        <v>81</v>
      </c>
      <c r="B22" s="23">
        <v>300</v>
      </c>
      <c r="C22" s="25"/>
      <c r="D22" s="19">
        <v>2741</v>
      </c>
      <c r="E22" s="22">
        <f>IF((B22&gt;0),(D22/(B22/2)),0)</f>
        <v>18.273333333333333</v>
      </c>
      <c r="F22" s="21">
        <v>0.1</v>
      </c>
      <c r="G22" s="18"/>
      <c r="H22" s="20">
        <f>(F22*(B22/2)+B22)</f>
        <v>315</v>
      </c>
      <c r="I22" s="20">
        <f>IF(G22&gt;=F22,SUM(G22*(B22/2)+B22),H22)</f>
        <v>315</v>
      </c>
      <c r="J22" s="16" t="str">
        <f>IF(H22&lt;=B22+C22,"Yes","-")</f>
        <v>-</v>
      </c>
      <c r="K22" s="19">
        <v>107140</v>
      </c>
      <c r="L22" s="21">
        <v>1</v>
      </c>
      <c r="M22" s="18"/>
      <c r="N22" s="17">
        <f>L22*B22</f>
        <v>300</v>
      </c>
      <c r="O22" s="17">
        <f>IF((M22*B22&gt;=N22),M22*B22,N22)</f>
        <v>300</v>
      </c>
      <c r="P22" s="16" t="str">
        <f>IF(SUM(H22-(N22/2))&lt;=B22+C22,"Yes","-")</f>
        <v>Yes</v>
      </c>
      <c r="Q22" s="16" t="str">
        <f>IF(SUM(I22-(O22/2))&lt;=B22+C22,"Yes","-")</f>
        <v>Yes</v>
      </c>
    </row>
    <row r="23" spans="1:17" x14ac:dyDescent="0.25">
      <c r="A23" s="27" t="s">
        <v>80</v>
      </c>
      <c r="B23" s="23">
        <v>670</v>
      </c>
      <c r="C23" s="23">
        <v>180</v>
      </c>
      <c r="D23" s="19">
        <v>12376</v>
      </c>
      <c r="E23" s="22">
        <f>IF((B23&gt;0),(D23/(B23/2)),0)</f>
        <v>36.943283582089549</v>
      </c>
      <c r="F23" s="21"/>
      <c r="G23" s="18"/>
      <c r="H23" s="20">
        <f>(F23*(B23/2)+B23)</f>
        <v>670</v>
      </c>
      <c r="I23" s="20">
        <f>IF(G23&gt;=F23,SUM(G23*(B23/2)+B23),H23)</f>
        <v>670</v>
      </c>
      <c r="J23" s="16" t="str">
        <f>IF(H23&lt;=B23+C23,"Yes","-")</f>
        <v>Yes</v>
      </c>
      <c r="K23" s="19">
        <v>187500</v>
      </c>
      <c r="L23" s="21"/>
      <c r="M23" s="18"/>
      <c r="N23" s="17">
        <f>L23*B23</f>
        <v>0</v>
      </c>
      <c r="O23" s="17">
        <f>IF((M23*B23&gt;=N23),M23*B23,N23)</f>
        <v>0</v>
      </c>
      <c r="P23" s="16" t="str">
        <f>IF(SUM(H23-(N23/2))&lt;=B23+C23,"Yes","-")</f>
        <v>Yes</v>
      </c>
      <c r="Q23" s="16" t="str">
        <f>IF(SUM(I23-(O23/2))&lt;=B23+C23,"Yes","-")</f>
        <v>Yes</v>
      </c>
    </row>
    <row r="24" spans="1:17" x14ac:dyDescent="0.25">
      <c r="A24" s="27" t="s">
        <v>79</v>
      </c>
      <c r="B24" s="23">
        <v>750</v>
      </c>
      <c r="C24" s="23">
        <v>90</v>
      </c>
      <c r="D24" s="19">
        <v>19297</v>
      </c>
      <c r="E24" s="22">
        <f>IF((B24&gt;0),(D24/(B24/2)),0)</f>
        <v>51.458666666666666</v>
      </c>
      <c r="F24" s="21">
        <v>0.25</v>
      </c>
      <c r="G24" s="18"/>
      <c r="H24" s="20">
        <f>(F24*(B24/2)+B24)</f>
        <v>843.75</v>
      </c>
      <c r="I24" s="20">
        <f>IF(G24&gt;=F24,SUM(G24*(B24/2)+B24),H24)</f>
        <v>843.75</v>
      </c>
      <c r="J24" s="16" t="str">
        <f>IF(H24&lt;=B24+C24,"Yes","-")</f>
        <v>-</v>
      </c>
      <c r="K24" s="19">
        <v>309380</v>
      </c>
      <c r="L24" s="21">
        <v>1</v>
      </c>
      <c r="M24" s="18"/>
      <c r="N24" s="17">
        <f>L24*B24</f>
        <v>750</v>
      </c>
      <c r="O24" s="17">
        <f>IF((M24*B24&gt;=N24),M24*B24,N24)</f>
        <v>750</v>
      </c>
      <c r="P24" s="16" t="str">
        <f>IF(SUM(H24-(N24/2))&lt;=B24+C24,"Yes","-")</f>
        <v>Yes</v>
      </c>
      <c r="Q24" s="16" t="str">
        <f>IF(SUM(I24-(O24/2))&lt;=B24+C24,"Yes","-")</f>
        <v>Yes</v>
      </c>
    </row>
    <row r="25" spans="1:17" x14ac:dyDescent="0.25">
      <c r="A25" s="27" t="s">
        <v>78</v>
      </c>
      <c r="B25" s="23">
        <v>500</v>
      </c>
      <c r="C25" s="25"/>
      <c r="D25" s="19">
        <v>26558</v>
      </c>
      <c r="E25" s="22">
        <f>IF((B25&gt;0),(D25/(B25/2)),0)</f>
        <v>106.232</v>
      </c>
      <c r="F25" s="18"/>
      <c r="G25" s="18"/>
      <c r="H25" s="20">
        <f>(F25*(B25/2)+B25)</f>
        <v>500</v>
      </c>
      <c r="I25" s="20">
        <f>IF(G25&gt;=F25,SUM(G25*(B25/2)+B25),H25)</f>
        <v>500</v>
      </c>
      <c r="J25" s="16" t="str">
        <f>IF(H25&lt;=B25+C25,"Yes","-")</f>
        <v>Yes</v>
      </c>
      <c r="K25" s="19">
        <v>575680</v>
      </c>
      <c r="L25" s="18"/>
      <c r="M25" s="18"/>
      <c r="N25" s="17">
        <f>L25*B25</f>
        <v>0</v>
      </c>
      <c r="O25" s="17">
        <f>IF((M25*B25&gt;=N25),M25*B25,N25)</f>
        <v>0</v>
      </c>
      <c r="P25" s="16" t="str">
        <f>IF(SUM(H25-(N25/2))&lt;=B25+C25,"Yes","-")</f>
        <v>Yes</v>
      </c>
      <c r="Q25" s="16" t="str">
        <f>IF(SUM(I25-(O25/2))&lt;=B25+C25,"Yes","-")</f>
        <v>Yes</v>
      </c>
    </row>
    <row r="26" spans="1:17" x14ac:dyDescent="0.25">
      <c r="A26" s="25" t="s">
        <v>77</v>
      </c>
      <c r="B26" s="23">
        <v>450</v>
      </c>
      <c r="C26" s="25"/>
      <c r="D26" s="19">
        <v>469439</v>
      </c>
      <c r="E26" s="22">
        <f>IF((B26&gt;0),(D26/(B26/2)),0)</f>
        <v>2086.3955555555553</v>
      </c>
      <c r="F26" s="18"/>
      <c r="G26" s="18"/>
      <c r="H26" s="20">
        <f>(F26*(B26/2)+B26)</f>
        <v>450</v>
      </c>
      <c r="I26" s="20">
        <f>IF(G26&gt;=F26,SUM(G26*(B26/2)+B26),H26)</f>
        <v>450</v>
      </c>
      <c r="J26" s="16" t="str">
        <f>IF(H26&lt;=B26+C26,"Yes","-")</f>
        <v>Yes</v>
      </c>
      <c r="K26" s="28">
        <v>527129000</v>
      </c>
      <c r="L26" s="18"/>
      <c r="M26" s="18"/>
      <c r="N26" s="17">
        <f>L26*B26</f>
        <v>0</v>
      </c>
      <c r="O26" s="17">
        <f>IF((M26*B26&gt;=N26),M26*B26,N26)</f>
        <v>0</v>
      </c>
      <c r="P26" s="16" t="str">
        <f>IF(SUM(H26-(N26/2))&lt;=B26+C26,"Yes","-")</f>
        <v>Yes</v>
      </c>
      <c r="Q26" s="16" t="str">
        <f>IF(SUM(I26-(O26/2))&lt;=B26+C26,"Yes","-")</f>
        <v>Yes</v>
      </c>
    </row>
    <row r="27" spans="1:17" x14ac:dyDescent="0.25">
      <c r="A27" s="25" t="s">
        <v>76</v>
      </c>
      <c r="B27" s="23">
        <v>600</v>
      </c>
      <c r="C27" s="23">
        <v>80</v>
      </c>
      <c r="D27" s="19">
        <v>612195</v>
      </c>
      <c r="E27" s="22">
        <f>IF((B27&gt;0),(D27/(B27/2)),0)</f>
        <v>2040.65</v>
      </c>
      <c r="F27" s="21">
        <v>0.27</v>
      </c>
      <c r="G27" s="21">
        <v>10</v>
      </c>
      <c r="H27" s="20">
        <f>(F27*(B27/2)+B27)</f>
        <v>681</v>
      </c>
      <c r="I27" s="20">
        <f>IF(G27&gt;=F27,SUM(G27*(B27/2)+B27),H27)</f>
        <v>3600</v>
      </c>
      <c r="J27" s="16" t="str">
        <f>IF(H27&lt;=B27+C27,"Yes","-")</f>
        <v>-</v>
      </c>
      <c r="K27" s="28">
        <v>471171300</v>
      </c>
      <c r="L27" s="18"/>
      <c r="M27" s="18"/>
      <c r="N27" s="17">
        <f>L27*B27</f>
        <v>0</v>
      </c>
      <c r="O27" s="17">
        <f>IF((M27*B27&gt;=N27),M27*B27,N27)</f>
        <v>0</v>
      </c>
      <c r="P27" s="16" t="str">
        <f>IF(SUM(H27-(N27/2))&lt;=B27+C27,"Yes","-")</f>
        <v>-</v>
      </c>
      <c r="Q27" s="16" t="str">
        <f>IF(SUM(I27-(O27/2))&lt;=B27+C27,"Yes","-")</f>
        <v>-</v>
      </c>
    </row>
    <row r="28" spans="1:17" x14ac:dyDescent="0.25">
      <c r="A28" s="27" t="s">
        <v>75</v>
      </c>
      <c r="B28" s="23">
        <v>200</v>
      </c>
      <c r="C28" s="25"/>
      <c r="D28" s="19">
        <v>7782</v>
      </c>
      <c r="E28" s="22">
        <f>IF((B28&gt;0),(D28/(B28/2)),0)</f>
        <v>77.819999999999993</v>
      </c>
      <c r="F28" s="18"/>
      <c r="G28" s="18"/>
      <c r="H28" s="20">
        <f>(F28*(B28/2)+B28)</f>
        <v>200</v>
      </c>
      <c r="I28" s="20">
        <f>IF(G28&gt;=F28,SUM(G28*(B28/2)+B28),H28)</f>
        <v>200</v>
      </c>
      <c r="J28" s="16" t="str">
        <f>IF(H28&lt;=B28+C28,"Yes","-")</f>
        <v>Yes</v>
      </c>
      <c r="K28" s="19">
        <v>31800</v>
      </c>
      <c r="L28" s="18"/>
      <c r="M28" s="18"/>
      <c r="N28" s="17">
        <f>L28*B28</f>
        <v>0</v>
      </c>
      <c r="O28" s="17">
        <f>IF((M28*B28&gt;=N28),M28*B28,N28)</f>
        <v>0</v>
      </c>
      <c r="P28" s="16" t="str">
        <f>IF(SUM(H28-(N28/2))&lt;=B28+C28,"Yes","-")</f>
        <v>Yes</v>
      </c>
      <c r="Q28" s="16" t="str">
        <f>IF(SUM(I28-(O28/2))&lt;=B28+C28,"Yes","-")</f>
        <v>Yes</v>
      </c>
    </row>
    <row r="29" spans="1:17" x14ac:dyDescent="0.25">
      <c r="A29" s="27" t="s">
        <v>74</v>
      </c>
      <c r="B29" s="23">
        <v>10</v>
      </c>
      <c r="C29" s="25"/>
      <c r="D29" s="23">
        <v>544</v>
      </c>
      <c r="E29" s="22">
        <f>IF((B29&gt;0),(D29/(B29/2)),0)</f>
        <v>108.8</v>
      </c>
      <c r="F29" s="18"/>
      <c r="G29" s="18"/>
      <c r="H29" s="20">
        <f>(F29*(B29/2)+B29)</f>
        <v>10</v>
      </c>
      <c r="I29" s="20">
        <f>IF(G29&gt;=F29,SUM(G29*(B29/2)+B29),H29)</f>
        <v>10</v>
      </c>
      <c r="J29" s="16" t="str">
        <f>IF(H29&lt;=B29+C29,"Yes","-")</f>
        <v>Yes</v>
      </c>
      <c r="K29" s="19">
        <v>64670</v>
      </c>
      <c r="L29" s="21">
        <v>20</v>
      </c>
      <c r="M29" s="21">
        <v>40</v>
      </c>
      <c r="N29" s="17">
        <f>L29*B29</f>
        <v>200</v>
      </c>
      <c r="O29" s="17">
        <f>IF((M29*B29&gt;=N29),M29*B29,N29)</f>
        <v>400</v>
      </c>
      <c r="P29" s="16" t="str">
        <f>IF(SUM(H29-(N29/2))&lt;=B29+C29,"Yes","-")</f>
        <v>Yes</v>
      </c>
      <c r="Q29" s="16" t="str">
        <f>IF(SUM(I29-(O29/2))&lt;=B29+C29,"Yes","-")</f>
        <v>Yes</v>
      </c>
    </row>
    <row r="30" spans="1:17" x14ac:dyDescent="0.25">
      <c r="A30" s="25" t="s">
        <v>73</v>
      </c>
      <c r="B30" s="19">
        <v>3600</v>
      </c>
      <c r="C30" s="23">
        <v>200</v>
      </c>
      <c r="D30" s="19">
        <v>20213317</v>
      </c>
      <c r="E30" s="22">
        <f>IF((B30&gt;0),(D30/(B30/2)),0)</f>
        <v>11229.620555555555</v>
      </c>
      <c r="F30" s="21">
        <v>0.12</v>
      </c>
      <c r="G30" s="18"/>
      <c r="H30" s="20">
        <f>(F30*(B30/2)+B30)</f>
        <v>3816</v>
      </c>
      <c r="I30" s="20">
        <f>IF(G30&gt;=F30,SUM(G30*(B30/2)+B30),H30)</f>
        <v>3816</v>
      </c>
      <c r="J30" s="16" t="str">
        <f>IF(H30&lt;=B30+C30,"Yes","-")</f>
        <v>-</v>
      </c>
      <c r="K30" s="28">
        <v>1712000000</v>
      </c>
      <c r="L30" s="18"/>
      <c r="M30" s="18"/>
      <c r="N30" s="17">
        <f>L30*B30</f>
        <v>0</v>
      </c>
      <c r="O30" s="17">
        <f>IF((M30*B30&gt;=N30),M30*B30,N30)</f>
        <v>0</v>
      </c>
      <c r="P30" s="16" t="str">
        <f>IF(SUM(H30-(N30/2))&lt;=B30+C30,"Yes","-")</f>
        <v>-</v>
      </c>
      <c r="Q30" s="16" t="str">
        <f>IF(SUM(I30-(O30/2))&lt;=B30+C30,"Yes","-")</f>
        <v>-</v>
      </c>
    </row>
    <row r="31" spans="1:17" x14ac:dyDescent="0.25">
      <c r="A31" s="27" t="s">
        <v>72</v>
      </c>
      <c r="B31" s="23">
        <v>320</v>
      </c>
      <c r="C31" s="25"/>
      <c r="D31" s="19">
        <v>2616</v>
      </c>
      <c r="E31" s="22">
        <f>IF((B31&gt;0),(D31/(B31/2)),0)</f>
        <v>16.350000000000001</v>
      </c>
      <c r="F31" s="18"/>
      <c r="G31" s="18"/>
      <c r="H31" s="20">
        <f>(F31*(B31/2)+B31)</f>
        <v>320</v>
      </c>
      <c r="I31" s="20">
        <f>IF(G31&gt;=F31,SUM(G31*(B31/2)+B31),H31)</f>
        <v>320</v>
      </c>
      <c r="J31" s="16" t="str">
        <f>IF(H31&lt;=B31+C31,"Yes","-")</f>
        <v>Yes</v>
      </c>
      <c r="K31" s="19">
        <v>55880</v>
      </c>
      <c r="L31" s="18"/>
      <c r="M31" s="18"/>
      <c r="N31" s="17">
        <f>L31*B31</f>
        <v>0</v>
      </c>
      <c r="O31" s="17">
        <f>IF((M31*B31&gt;=N31),M31*B31,N31)</f>
        <v>0</v>
      </c>
      <c r="P31" s="16" t="str">
        <f>IF(SUM(H31-(N31/2))&lt;=B31+C31,"Yes","-")</f>
        <v>Yes</v>
      </c>
      <c r="Q31" s="16" t="str">
        <f>IF(SUM(I31-(O31/2))&lt;=B31+C31,"Yes","-")</f>
        <v>Yes</v>
      </c>
    </row>
    <row r="32" spans="1:17" x14ac:dyDescent="0.25">
      <c r="A32" s="27" t="s">
        <v>71</v>
      </c>
      <c r="B32" s="23">
        <v>700</v>
      </c>
      <c r="C32" s="24"/>
      <c r="D32" s="19">
        <v>15914</v>
      </c>
      <c r="E32" s="22">
        <f>IF((B32&gt;0),(D32/(B32/2)),0)</f>
        <v>45.46857142857143</v>
      </c>
      <c r="F32" s="18"/>
      <c r="G32" s="18"/>
      <c r="H32" s="20">
        <f>(F32*(B32/2)+B32)</f>
        <v>700</v>
      </c>
      <c r="I32" s="20">
        <f>IF(G32&gt;=F32,SUM(G32*(B32/2)+B32),H32)</f>
        <v>700</v>
      </c>
      <c r="J32" s="16" t="str">
        <f>IF(H32&lt;=B32+C32,"Yes","-")</f>
        <v>Yes</v>
      </c>
      <c r="K32" s="19">
        <v>125980</v>
      </c>
      <c r="L32" s="18"/>
      <c r="M32" s="18"/>
      <c r="N32" s="17">
        <f>L32*B32</f>
        <v>0</v>
      </c>
      <c r="O32" s="17">
        <f>IF((M32*B32&gt;=N32),M32*B32,N32)</f>
        <v>0</v>
      </c>
      <c r="P32" s="16" t="str">
        <f>IF(SUM(H32-(N32/2))&lt;=B32+C32,"Yes","-")</f>
        <v>Yes</v>
      </c>
      <c r="Q32" s="16" t="str">
        <f>IF(SUM(I32-(O32/2))&lt;=B32+C32,"Yes","-")</f>
        <v>Yes</v>
      </c>
    </row>
    <row r="33" spans="1:17" x14ac:dyDescent="0.25">
      <c r="A33" s="26" t="s">
        <v>70</v>
      </c>
      <c r="B33" s="23">
        <v>110</v>
      </c>
      <c r="C33" s="25"/>
      <c r="D33" s="19">
        <v>9653</v>
      </c>
      <c r="E33" s="22">
        <f>IF((B33&gt;0),(D33/(B33/2)),0)</f>
        <v>175.5090909090909</v>
      </c>
      <c r="F33" s="18"/>
      <c r="G33" s="18"/>
      <c r="H33" s="20">
        <f>(F33*(B33/2)+B33)</f>
        <v>110</v>
      </c>
      <c r="I33" s="20">
        <f>IF(G33&gt;=F33,SUM(G33*(B33/2)+B33),H33)</f>
        <v>110</v>
      </c>
      <c r="J33" s="16" t="str">
        <f>IF(H33&lt;=B33+C33,"Yes","-")</f>
        <v>Yes</v>
      </c>
      <c r="K33" s="19">
        <v>751900</v>
      </c>
      <c r="L33" s="18"/>
      <c r="M33" s="18"/>
      <c r="N33" s="17">
        <f>L33*B33</f>
        <v>0</v>
      </c>
      <c r="O33" s="17">
        <f>IF((M33*B33&gt;=N33),M33*B33,N33)</f>
        <v>0</v>
      </c>
      <c r="P33" s="16" t="str">
        <f>IF(SUM(H33-(N33/2))&lt;=B33+C33,"Yes","-")</f>
        <v>Yes</v>
      </c>
      <c r="Q33" s="16" t="str">
        <f>IF(SUM(I33-(O33/2))&lt;=B33+C33,"Yes","-")</f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69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2020-05-26T22:36:53Z</dcterms:modified>
</cp:coreProperties>
</file>