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s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E10" i="1"/>
  <c r="F2" i="1"/>
  <c r="E2" i="1" s="1"/>
  <c r="M10" i="1"/>
  <c r="F3" i="1"/>
  <c r="F4" i="1"/>
  <c r="E4" i="1" s="1"/>
  <c r="F5" i="1"/>
  <c r="E5" i="1" s="1"/>
  <c r="F6" i="1"/>
  <c r="F7" i="1"/>
  <c r="F8" i="1"/>
  <c r="E8" i="1" s="1"/>
  <c r="F9" i="1"/>
  <c r="E9" i="1" s="1"/>
  <c r="F10" i="1"/>
  <c r="F11" i="1"/>
  <c r="F12" i="1"/>
  <c r="E12" i="1" s="1"/>
  <c r="F13" i="1"/>
  <c r="E13" i="1" s="1"/>
  <c r="F14" i="1"/>
  <c r="F15" i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M7" i="1"/>
  <c r="M6" i="1"/>
  <c r="M2" i="1"/>
  <c r="E11" i="1" l="1"/>
  <c r="E7" i="1"/>
  <c r="E3" i="1"/>
  <c r="E15" i="1"/>
  <c r="E14" i="1"/>
  <c r="E6" i="1"/>
</calcChain>
</file>

<file path=xl/sharedStrings.xml><?xml version="1.0" encoding="utf-8"?>
<sst xmlns="http://schemas.openxmlformats.org/spreadsheetml/2006/main" count="25" uniqueCount="23">
  <si>
    <t>No точки</t>
  </si>
  <si>
    <t>zш мм</t>
  </si>
  <si>
    <t>eд, мВ</t>
  </si>
  <si>
    <t>Bm(Э) мТл</t>
  </si>
  <si>
    <t>Bm(Т) мТл</t>
  </si>
  <si>
    <t>d</t>
  </si>
  <si>
    <t>м</t>
  </si>
  <si>
    <t>п</t>
  </si>
  <si>
    <t>v</t>
  </si>
  <si>
    <t>Гц</t>
  </si>
  <si>
    <t>N</t>
  </si>
  <si>
    <t>Nик</t>
  </si>
  <si>
    <t>Im</t>
  </si>
  <si>
    <t>Iд</t>
  </si>
  <si>
    <t>А</t>
  </si>
  <si>
    <t>z</t>
  </si>
  <si>
    <t>z0</t>
  </si>
  <si>
    <t>L</t>
  </si>
  <si>
    <t>мм</t>
  </si>
  <si>
    <t>mj0</t>
  </si>
  <si>
    <t>Гн\м</t>
  </si>
  <si>
    <t>R</t>
  </si>
  <si>
    <t>Nид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</si>
</sst>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</a:t>
            </a:r>
            <a:r>
              <a:rPr lang="en-US" baseline="0"/>
              <a:t>m(</a:t>
            </a:r>
            <a:r>
              <a:rPr lang="ru-RU" baseline="0"/>
              <a:t>Э) от координаты штока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9895013123359577E-2"/>
          <c:y val="0.16245370370370371"/>
          <c:w val="0.88396062992125979"/>
          <c:h val="0.68198089822105568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Лист1!$B$2:$B$21</c:f>
              <c:numCache>
                <c:formatCode>General</c:formatCode>
                <c:ptCount val="20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</c:numCache>
            </c:numRef>
          </c:xVal>
          <c:yVal>
            <c:numRef>
              <c:f>Лист1!$D$2:$D$21</c:f>
              <c:numCache>
                <c:formatCode>General</c:formatCode>
                <c:ptCount val="20"/>
                <c:pt idx="0">
                  <c:v>4.9631552336433127E-2</c:v>
                </c:pt>
                <c:pt idx="1">
                  <c:v>4.6874243873297944E-2</c:v>
                </c:pt>
                <c:pt idx="2">
                  <c:v>4.5495589641730352E-2</c:v>
                </c:pt>
                <c:pt idx="3">
                  <c:v>4.5495589641730352E-2</c:v>
                </c:pt>
                <c:pt idx="4">
                  <c:v>4.4116935410162782E-2</c:v>
                </c:pt>
                <c:pt idx="5">
                  <c:v>4.4116935410162782E-2</c:v>
                </c:pt>
                <c:pt idx="6">
                  <c:v>4.5495589641730352E-2</c:v>
                </c:pt>
                <c:pt idx="7">
                  <c:v>4.8252898104865528E-2</c:v>
                </c:pt>
                <c:pt idx="8">
                  <c:v>4.9631552336433127E-2</c:v>
                </c:pt>
                <c:pt idx="9">
                  <c:v>4.9631552336433127E-2</c:v>
                </c:pt>
                <c:pt idx="10">
                  <c:v>4.9631552336433127E-2</c:v>
                </c:pt>
                <c:pt idx="11">
                  <c:v>5.1010206568000704E-2</c:v>
                </c:pt>
                <c:pt idx="12">
                  <c:v>5.1010206568000704E-2</c:v>
                </c:pt>
                <c:pt idx="13">
                  <c:v>4.6874243873297944E-2</c:v>
                </c:pt>
                <c:pt idx="14">
                  <c:v>4.6874243873297944E-2</c:v>
                </c:pt>
                <c:pt idx="15">
                  <c:v>4.8252898104865528E-2</c:v>
                </c:pt>
                <c:pt idx="16">
                  <c:v>4.9631552336433127E-2</c:v>
                </c:pt>
                <c:pt idx="17">
                  <c:v>5.3767515031135887E-2</c:v>
                </c:pt>
                <c:pt idx="18">
                  <c:v>5.5146169262703465E-2</c:v>
                </c:pt>
                <c:pt idx="19">
                  <c:v>5.7903477725838641E-2</c:v>
                </c:pt>
              </c:numCache>
            </c:numRef>
          </c:yVal>
          <c:smooth val="1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Лист1!$F$2:$F$21</c:f>
              <c:numCache>
                <c:formatCode>General</c:formatCode>
                <c:ptCount val="20"/>
                <c:pt idx="0">
                  <c:v>-110</c:v>
                </c:pt>
                <c:pt idx="1">
                  <c:v>-100</c:v>
                </c:pt>
                <c:pt idx="2">
                  <c:v>-90</c:v>
                </c:pt>
                <c:pt idx="3">
                  <c:v>-80</c:v>
                </c:pt>
                <c:pt idx="4">
                  <c:v>-70</c:v>
                </c:pt>
                <c:pt idx="5">
                  <c:v>-60</c:v>
                </c:pt>
                <c:pt idx="6">
                  <c:v>-50</c:v>
                </c:pt>
                <c:pt idx="7">
                  <c:v>-40</c:v>
                </c:pt>
                <c:pt idx="8">
                  <c:v>-30</c:v>
                </c:pt>
                <c:pt idx="9">
                  <c:v>-20</c:v>
                </c:pt>
                <c:pt idx="10">
                  <c:v>-10</c:v>
                </c:pt>
                <c:pt idx="11">
                  <c:v>0</c:v>
                </c:pt>
                <c:pt idx="12">
                  <c:v>10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  <c:pt idx="18">
                  <c:v>70</c:v>
                </c:pt>
                <c:pt idx="19">
                  <c:v>80</c:v>
                </c:pt>
              </c:numCache>
            </c:numRef>
          </c:xVal>
          <c:yVal>
            <c:numRef>
              <c:f>Лист1!$E$2:$E$21</c:f>
              <c:numCache>
                <c:formatCode>General</c:formatCode>
                <c:ptCount val="20"/>
                <c:pt idx="0">
                  <c:v>1.6316682054469431E-2</c:v>
                </c:pt>
                <c:pt idx="1">
                  <c:v>1.9872830800606329E-2</c:v>
                </c:pt>
                <c:pt idx="2">
                  <c:v>2.342897954674324E-2</c:v>
                </c:pt>
                <c:pt idx="3">
                  <c:v>2.6985128292880144E-2</c:v>
                </c:pt>
                <c:pt idx="4">
                  <c:v>3.0541277039017049E-2</c:v>
                </c:pt>
                <c:pt idx="5">
                  <c:v>3.4097425785153963E-2</c:v>
                </c:pt>
                <c:pt idx="6">
                  <c:v>3.7653574531290861E-2</c:v>
                </c:pt>
                <c:pt idx="7">
                  <c:v>4.1209723277427765E-2</c:v>
                </c:pt>
                <c:pt idx="8">
                  <c:v>4.4765872023564669E-2</c:v>
                </c:pt>
                <c:pt idx="9">
                  <c:v>4.8322020769701581E-2</c:v>
                </c:pt>
                <c:pt idx="10">
                  <c:v>5.1878169515838485E-2</c:v>
                </c:pt>
                <c:pt idx="11">
                  <c:v>5.5434318261975389E-2</c:v>
                </c:pt>
                <c:pt idx="12">
                  <c:v>5.8990467008112286E-2</c:v>
                </c:pt>
                <c:pt idx="13">
                  <c:v>6.2546615754249191E-2</c:v>
                </c:pt>
                <c:pt idx="14">
                  <c:v>6.6102764500386102E-2</c:v>
                </c:pt>
                <c:pt idx="15">
                  <c:v>6.9658913246522999E-2</c:v>
                </c:pt>
                <c:pt idx="16">
                  <c:v>7.3215061992659911E-2</c:v>
                </c:pt>
                <c:pt idx="17">
                  <c:v>7.6771210738796836E-2</c:v>
                </c:pt>
                <c:pt idx="18">
                  <c:v>8.0327359484933733E-2</c:v>
                </c:pt>
                <c:pt idx="19">
                  <c:v>8.388350823107063E-2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32728"/>
        <c:axId val="364842936"/>
      </c:scatterChart>
      <c:valAx>
        <c:axId val="36333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842936"/>
        <c:crosses val="autoZero"/>
        <c:crossBetween val="midCat"/>
      </c:valAx>
      <c:valAx>
        <c:axId val="36484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33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12</xdr:row>
      <xdr:rowOff>4762</xdr:rowOff>
    </xdr:from>
    <xdr:to>
      <xdr:col>15</xdr:col>
      <xdr:colOff>304800</xdr:colOff>
      <xdr:row>26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B1" workbookViewId="0">
      <selection activeCell="D2" sqref="D2"/>
    </sheetView>
  </sheetViews>
  <sheetFormatPr defaultRowHeight="15" x14ac:dyDescent="0.25"/>
  <cols>
    <col min="4" max="4" width="11.42578125" customWidth="1"/>
    <col min="5" max="5" width="12.140625" customWidth="1"/>
    <col min="8" max="8" width="11" customWidth="1"/>
    <col min="13" max="13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22</v>
      </c>
    </row>
    <row r="2" spans="1:14" x14ac:dyDescent="0.25">
      <c r="A2">
        <v>1</v>
      </c>
      <c r="B2">
        <v>-100</v>
      </c>
      <c r="C2">
        <v>3.6</v>
      </c>
      <c r="D2">
        <f>C2*2*SQRT(2)/($M$3^2*$M$2^2*$M$4*$M$5)</f>
        <v>4.9631552336433127E-2</v>
      </c>
      <c r="E2">
        <f>1000*$M$10*$M$11*$M$7/(2*$M$9*10^(-3))*((1/2*$M$9*10^(-3)-F2*10^(-3))/SQRT(($M$12*10^(-3))^2+(1/2*$M$9*10^(-3)-$F$2*10^(-3))^2)+(1/2*$M$9*10^(-3)+F2*10^(-3))/SQRT(($M$12*10^(-3))^2+(1/2*$M$9*10^(-3)+$F$2*10^(-3))^2))</f>
        <v>1.6316682054469431E-2</v>
      </c>
      <c r="F2">
        <f>B2-$M$8</f>
        <v>-110</v>
      </c>
      <c r="G2">
        <f>1000/200*(100+B2)</f>
        <v>0</v>
      </c>
      <c r="L2" t="s">
        <v>5</v>
      </c>
      <c r="M2">
        <f>20.4*10^(-3)</f>
        <v>2.0399999999999998E-2</v>
      </c>
      <c r="N2" t="s">
        <v>6</v>
      </c>
    </row>
    <row r="3" spans="1:14" x14ac:dyDescent="0.25">
      <c r="A3">
        <v>2</v>
      </c>
      <c r="B3">
        <v>-90</v>
      </c>
      <c r="C3">
        <v>3.4</v>
      </c>
      <c r="D3">
        <f>C3*2*SQRT(2)/($M$3^2*$M$2^2*$M$4*$M$5)</f>
        <v>4.6874243873297944E-2</v>
      </c>
      <c r="E3">
        <f t="shared" ref="E3:E21" si="0">1000*$M$10*$M$11*$M$7/(2*$M$9*10^(-3))*((1/2*$M$9*10^(-3)-F3*10^(-3))/SQRT(($M$12*10^(-3))^2+(1/2*$M$9*10^(-3)-$F$2*10^(-3))^2)+(1/2*$M$9*10^(-3)+F3*10^(-3))/SQRT(($M$12*10^(-3))^2+(1/2*$M$9*10^(-3)+$F$2*10^(-3))^2))</f>
        <v>1.9872830800606329E-2</v>
      </c>
      <c r="F3">
        <f t="shared" ref="F3:F21" si="1">B3-$M$8</f>
        <v>-100</v>
      </c>
      <c r="G3">
        <f t="shared" ref="G3:G21" si="2">1000/200*(100+B3)</f>
        <v>50</v>
      </c>
      <c r="L3" t="s">
        <v>7</v>
      </c>
      <c r="M3">
        <v>3.14</v>
      </c>
    </row>
    <row r="4" spans="1:14" x14ac:dyDescent="0.25">
      <c r="A4">
        <v>3</v>
      </c>
      <c r="B4">
        <v>-80</v>
      </c>
      <c r="C4">
        <v>3.3</v>
      </c>
      <c r="D4">
        <f t="shared" ref="D4:D21" si="3">C4*2*SQRT(2)/($M$3^2*$M$2^2*$M$4*$M$5)</f>
        <v>4.5495589641730352E-2</v>
      </c>
      <c r="E4">
        <f t="shared" si="0"/>
        <v>2.342897954674324E-2</v>
      </c>
      <c r="F4">
        <f t="shared" si="1"/>
        <v>-90</v>
      </c>
      <c r="G4">
        <f t="shared" si="2"/>
        <v>100</v>
      </c>
      <c r="L4" t="s">
        <v>8</v>
      </c>
      <c r="M4">
        <v>50</v>
      </c>
      <c r="N4" t="s">
        <v>9</v>
      </c>
    </row>
    <row r="5" spans="1:14" x14ac:dyDescent="0.25">
      <c r="A5">
        <v>4</v>
      </c>
      <c r="B5">
        <v>-70</v>
      </c>
      <c r="C5">
        <v>3.3</v>
      </c>
      <c r="D5">
        <f t="shared" si="3"/>
        <v>4.5495589641730352E-2</v>
      </c>
      <c r="E5">
        <f t="shared" si="0"/>
        <v>2.6985128292880144E-2</v>
      </c>
      <c r="F5">
        <f t="shared" si="1"/>
        <v>-80</v>
      </c>
      <c r="G5">
        <f t="shared" si="2"/>
        <v>150</v>
      </c>
      <c r="L5" t="s">
        <v>11</v>
      </c>
      <c r="M5">
        <v>1000</v>
      </c>
    </row>
    <row r="6" spans="1:14" x14ac:dyDescent="0.25">
      <c r="A6">
        <v>5</v>
      </c>
      <c r="B6">
        <v>-60</v>
      </c>
      <c r="C6">
        <v>3.2</v>
      </c>
      <c r="D6">
        <f t="shared" si="3"/>
        <v>4.4116935410162782E-2</v>
      </c>
      <c r="E6">
        <f t="shared" si="0"/>
        <v>3.0541277039017049E-2</v>
      </c>
      <c r="F6">
        <f t="shared" si="1"/>
        <v>-70</v>
      </c>
      <c r="G6">
        <f t="shared" si="2"/>
        <v>200</v>
      </c>
      <c r="L6" t="s">
        <v>13</v>
      </c>
      <c r="M6">
        <f>5.8*10^(-3)</f>
        <v>5.7999999999999996E-3</v>
      </c>
      <c r="N6" t="s">
        <v>14</v>
      </c>
    </row>
    <row r="7" spans="1:14" x14ac:dyDescent="0.25">
      <c r="A7">
        <v>6</v>
      </c>
      <c r="B7">
        <v>-50</v>
      </c>
      <c r="C7">
        <v>3.2</v>
      </c>
      <c r="D7">
        <f t="shared" si="3"/>
        <v>4.4116935410162782E-2</v>
      </c>
      <c r="E7">
        <f t="shared" si="0"/>
        <v>3.4097425785153963E-2</v>
      </c>
      <c r="F7">
        <f t="shared" si="1"/>
        <v>-60</v>
      </c>
      <c r="G7">
        <f t="shared" si="2"/>
        <v>250</v>
      </c>
      <c r="L7" t="s">
        <v>12</v>
      </c>
      <c r="M7">
        <f>M6*SQRT(2)</f>
        <v>8.2024386617639521E-3</v>
      </c>
      <c r="N7" t="s">
        <v>14</v>
      </c>
    </row>
    <row r="8" spans="1:14" x14ac:dyDescent="0.25">
      <c r="A8">
        <v>7</v>
      </c>
      <c r="B8">
        <v>-40</v>
      </c>
      <c r="C8">
        <v>3.3</v>
      </c>
      <c r="D8">
        <f t="shared" si="3"/>
        <v>4.5495589641730352E-2</v>
      </c>
      <c r="E8">
        <f t="shared" si="0"/>
        <v>3.7653574531290861E-2</v>
      </c>
      <c r="F8">
        <f t="shared" si="1"/>
        <v>-50</v>
      </c>
      <c r="G8">
        <f t="shared" si="2"/>
        <v>300</v>
      </c>
      <c r="L8" t="s">
        <v>16</v>
      </c>
      <c r="M8">
        <v>10</v>
      </c>
    </row>
    <row r="9" spans="1:14" x14ac:dyDescent="0.25">
      <c r="A9">
        <v>8</v>
      </c>
      <c r="B9">
        <v>-30</v>
      </c>
      <c r="C9">
        <v>3.5</v>
      </c>
      <c r="D9">
        <f t="shared" si="3"/>
        <v>4.8252898104865528E-2</v>
      </c>
      <c r="E9">
        <f t="shared" si="0"/>
        <v>4.1209723277427765E-2</v>
      </c>
      <c r="F9">
        <f t="shared" si="1"/>
        <v>-40</v>
      </c>
      <c r="G9">
        <f t="shared" si="2"/>
        <v>350</v>
      </c>
      <c r="L9" t="s">
        <v>17</v>
      </c>
      <c r="M9">
        <v>168</v>
      </c>
      <c r="N9" t="s">
        <v>18</v>
      </c>
    </row>
    <row r="10" spans="1:14" x14ac:dyDescent="0.25">
      <c r="A10">
        <v>9</v>
      </c>
      <c r="B10">
        <v>-20</v>
      </c>
      <c r="C10">
        <v>3.6</v>
      </c>
      <c r="D10">
        <f t="shared" si="3"/>
        <v>4.9631552336433127E-2</v>
      </c>
      <c r="E10">
        <f t="shared" si="0"/>
        <v>4.4765872023564669E-2</v>
      </c>
      <c r="F10">
        <f t="shared" si="1"/>
        <v>-30</v>
      </c>
      <c r="G10">
        <f t="shared" si="2"/>
        <v>400</v>
      </c>
      <c r="L10" t="s">
        <v>19</v>
      </c>
      <c r="M10">
        <f>1.256*10^(-6)</f>
        <v>1.2559999999999999E-6</v>
      </c>
      <c r="N10" t="s">
        <v>20</v>
      </c>
    </row>
    <row r="11" spans="1:14" x14ac:dyDescent="0.25">
      <c r="A11">
        <v>10</v>
      </c>
      <c r="B11">
        <v>-10</v>
      </c>
      <c r="C11">
        <v>3.6</v>
      </c>
      <c r="D11">
        <f t="shared" si="3"/>
        <v>4.9631552336433127E-2</v>
      </c>
      <c r="E11">
        <f t="shared" si="0"/>
        <v>4.8322020769701581E-2</v>
      </c>
      <c r="F11">
        <f t="shared" si="1"/>
        <v>-20</v>
      </c>
      <c r="G11">
        <f t="shared" si="2"/>
        <v>450</v>
      </c>
      <c r="L11" t="s">
        <v>10</v>
      </c>
      <c r="M11">
        <v>1000</v>
      </c>
    </row>
    <row r="12" spans="1:14" x14ac:dyDescent="0.25">
      <c r="A12">
        <v>11</v>
      </c>
      <c r="B12">
        <v>0</v>
      </c>
      <c r="C12">
        <v>3.6</v>
      </c>
      <c r="D12">
        <f t="shared" si="3"/>
        <v>4.9631552336433127E-2</v>
      </c>
      <c r="E12">
        <f t="shared" si="0"/>
        <v>5.1878169515838485E-2</v>
      </c>
      <c r="F12">
        <f t="shared" si="1"/>
        <v>-10</v>
      </c>
      <c r="G12">
        <f t="shared" si="2"/>
        <v>500</v>
      </c>
      <c r="L12" t="s">
        <v>21</v>
      </c>
      <c r="M12">
        <v>54.5</v>
      </c>
      <c r="N12" t="s">
        <v>18</v>
      </c>
    </row>
    <row r="13" spans="1:14" x14ac:dyDescent="0.25">
      <c r="A13">
        <v>12</v>
      </c>
      <c r="B13">
        <v>10</v>
      </c>
      <c r="C13">
        <v>3.7</v>
      </c>
      <c r="D13">
        <f t="shared" si="3"/>
        <v>5.1010206568000704E-2</v>
      </c>
      <c r="E13">
        <f t="shared" si="0"/>
        <v>5.5434318261975389E-2</v>
      </c>
      <c r="F13">
        <f t="shared" si="1"/>
        <v>0</v>
      </c>
      <c r="G13">
        <f t="shared" si="2"/>
        <v>550</v>
      </c>
    </row>
    <row r="14" spans="1:14" x14ac:dyDescent="0.25">
      <c r="A14">
        <v>13</v>
      </c>
      <c r="B14">
        <v>20</v>
      </c>
      <c r="C14">
        <v>3.7</v>
      </c>
      <c r="D14">
        <f t="shared" si="3"/>
        <v>5.1010206568000704E-2</v>
      </c>
      <c r="E14">
        <f t="shared" si="0"/>
        <v>5.8990467008112286E-2</v>
      </c>
      <c r="F14">
        <f t="shared" si="1"/>
        <v>10</v>
      </c>
      <c r="G14">
        <f t="shared" si="2"/>
        <v>600</v>
      </c>
    </row>
    <row r="15" spans="1:14" x14ac:dyDescent="0.25">
      <c r="A15">
        <v>14</v>
      </c>
      <c r="B15">
        <v>30</v>
      </c>
      <c r="C15">
        <v>3.4</v>
      </c>
      <c r="D15">
        <f t="shared" si="3"/>
        <v>4.6874243873297944E-2</v>
      </c>
      <c r="E15">
        <f t="shared" si="0"/>
        <v>6.2546615754249191E-2</v>
      </c>
      <c r="F15">
        <f t="shared" si="1"/>
        <v>20</v>
      </c>
      <c r="G15">
        <f t="shared" si="2"/>
        <v>650</v>
      </c>
    </row>
    <row r="16" spans="1:14" x14ac:dyDescent="0.25">
      <c r="A16">
        <v>15</v>
      </c>
      <c r="B16">
        <v>40</v>
      </c>
      <c r="C16">
        <v>3.4</v>
      </c>
      <c r="D16">
        <f t="shared" si="3"/>
        <v>4.6874243873297944E-2</v>
      </c>
      <c r="E16">
        <f t="shared" si="0"/>
        <v>6.6102764500386102E-2</v>
      </c>
      <c r="F16">
        <f t="shared" si="1"/>
        <v>30</v>
      </c>
      <c r="G16">
        <f t="shared" si="2"/>
        <v>700</v>
      </c>
    </row>
    <row r="17" spans="1:7" x14ac:dyDescent="0.25">
      <c r="A17">
        <v>16</v>
      </c>
      <c r="B17">
        <v>50</v>
      </c>
      <c r="C17">
        <v>3.5</v>
      </c>
      <c r="D17">
        <f t="shared" si="3"/>
        <v>4.8252898104865528E-2</v>
      </c>
      <c r="E17">
        <f t="shared" si="0"/>
        <v>6.9658913246522999E-2</v>
      </c>
      <c r="F17">
        <f t="shared" si="1"/>
        <v>40</v>
      </c>
      <c r="G17">
        <f t="shared" si="2"/>
        <v>750</v>
      </c>
    </row>
    <row r="18" spans="1:7" x14ac:dyDescent="0.25">
      <c r="A18">
        <v>17</v>
      </c>
      <c r="B18">
        <v>60</v>
      </c>
      <c r="C18">
        <v>3.6</v>
      </c>
      <c r="D18">
        <f t="shared" si="3"/>
        <v>4.9631552336433127E-2</v>
      </c>
      <c r="E18">
        <f t="shared" si="0"/>
        <v>7.3215061992659911E-2</v>
      </c>
      <c r="F18">
        <f t="shared" si="1"/>
        <v>50</v>
      </c>
      <c r="G18">
        <f t="shared" si="2"/>
        <v>800</v>
      </c>
    </row>
    <row r="19" spans="1:7" x14ac:dyDescent="0.25">
      <c r="A19">
        <v>18</v>
      </c>
      <c r="B19">
        <v>70</v>
      </c>
      <c r="C19">
        <v>3.9</v>
      </c>
      <c r="D19">
        <f t="shared" si="3"/>
        <v>5.3767515031135887E-2</v>
      </c>
      <c r="E19">
        <f t="shared" si="0"/>
        <v>7.6771210738796836E-2</v>
      </c>
      <c r="F19">
        <f t="shared" si="1"/>
        <v>60</v>
      </c>
      <c r="G19">
        <f t="shared" si="2"/>
        <v>850</v>
      </c>
    </row>
    <row r="20" spans="1:7" x14ac:dyDescent="0.25">
      <c r="A20">
        <v>19</v>
      </c>
      <c r="B20">
        <v>80</v>
      </c>
      <c r="C20">
        <v>4</v>
      </c>
      <c r="D20">
        <f t="shared" si="3"/>
        <v>5.5146169262703465E-2</v>
      </c>
      <c r="E20">
        <f t="shared" si="0"/>
        <v>8.0327359484933733E-2</v>
      </c>
      <c r="F20">
        <f t="shared" si="1"/>
        <v>70</v>
      </c>
      <c r="G20">
        <f t="shared" si="2"/>
        <v>900</v>
      </c>
    </row>
    <row r="21" spans="1:7" x14ac:dyDescent="0.25">
      <c r="A21">
        <v>20</v>
      </c>
      <c r="B21">
        <v>90</v>
      </c>
      <c r="C21">
        <v>4.2</v>
      </c>
      <c r="D21">
        <f t="shared" si="3"/>
        <v>5.7903477725838641E-2</v>
      </c>
      <c r="E21">
        <f t="shared" si="0"/>
        <v>8.388350823107063E-2</v>
      </c>
      <c r="F21">
        <f t="shared" si="1"/>
        <v>80</v>
      </c>
      <c r="G21">
        <f t="shared" si="2"/>
        <v>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2016-05-01T08:47:44Z</dcterms:created>
  <dcterms:modified xsi:type="dcterms:W3CDTF">2016-05-01T09:48:51Z</dcterms:modified>
</cp:coreProperties>
</file>