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B61" i="1"/>
  <c r="L36"/>
  <c r="C5"/>
  <c r="C2"/>
  <c r="B9"/>
  <c r="K45"/>
  <c r="L45" s="1"/>
  <c r="O114"/>
  <c r="P114" s="1"/>
  <c r="O90"/>
  <c r="P90" s="1"/>
  <c r="N91"/>
  <c r="O91" s="1"/>
  <c r="N92"/>
  <c r="O92" s="1"/>
  <c r="N93"/>
  <c r="O93" s="1"/>
  <c r="P93" s="1"/>
  <c r="N94"/>
  <c r="O94" s="1"/>
  <c r="N95"/>
  <c r="O95" s="1"/>
  <c r="N96"/>
  <c r="O96" s="1"/>
  <c r="N97"/>
  <c r="O97" s="1"/>
  <c r="P97" s="1"/>
  <c r="N98"/>
  <c r="O98" s="1"/>
  <c r="P98" s="1"/>
  <c r="N99"/>
  <c r="O99" s="1"/>
  <c r="P99" s="1"/>
  <c r="N100"/>
  <c r="O100" s="1"/>
  <c r="N101"/>
  <c r="O101" s="1"/>
  <c r="P101" s="1"/>
  <c r="N102"/>
  <c r="O102" s="1"/>
  <c r="N103"/>
  <c r="O103" s="1"/>
  <c r="N104"/>
  <c r="O104" s="1"/>
  <c r="N105"/>
  <c r="O105" s="1"/>
  <c r="P105" s="1"/>
  <c r="N106"/>
  <c r="O106" s="1"/>
  <c r="P106" s="1"/>
  <c r="N107"/>
  <c r="O107" s="1"/>
  <c r="P107" s="1"/>
  <c r="N108"/>
  <c r="O108" s="1"/>
  <c r="N109"/>
  <c r="O109" s="1"/>
  <c r="P109" s="1"/>
  <c r="N110"/>
  <c r="O110" s="1"/>
  <c r="N111"/>
  <c r="O111" s="1"/>
  <c r="N112"/>
  <c r="O112" s="1"/>
  <c r="N113"/>
  <c r="O113" s="1"/>
  <c r="P113" s="1"/>
  <c r="N114"/>
  <c r="N90"/>
  <c r="B166"/>
  <c r="B165"/>
  <c r="B164"/>
  <c r="B163"/>
  <c r="B155"/>
  <c r="B148"/>
  <c r="B147"/>
  <c r="B146"/>
  <c r="B145"/>
  <c r="B144"/>
  <c r="B143"/>
  <c r="B142"/>
  <c r="B141"/>
  <c r="B138"/>
  <c r="B137"/>
  <c r="B136"/>
  <c r="B135"/>
  <c r="B134"/>
  <c r="B133"/>
  <c r="B132"/>
  <c r="B131"/>
  <c r="B130"/>
  <c r="B129"/>
  <c r="B128"/>
  <c r="B127"/>
  <c r="B125"/>
  <c r="B124"/>
  <c r="B123"/>
  <c r="B122"/>
  <c r="B121"/>
  <c r="B120"/>
  <c r="B119"/>
  <c r="B118"/>
  <c r="B117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L67"/>
  <c r="M67" s="1"/>
  <c r="N67" s="1"/>
  <c r="L68"/>
  <c r="M68" s="1"/>
  <c r="N68" s="1"/>
  <c r="L69"/>
  <c r="M69" s="1"/>
  <c r="N69" s="1"/>
  <c r="L70"/>
  <c r="M70" s="1"/>
  <c r="N70" s="1"/>
  <c r="L66"/>
  <c r="M66" s="1"/>
  <c r="N66" s="1"/>
  <c r="G25"/>
  <c r="H25" s="1"/>
  <c r="G27"/>
  <c r="H27" s="1"/>
  <c r="G28"/>
  <c r="H28" s="1"/>
  <c r="G29"/>
  <c r="H29" s="1"/>
  <c r="J37"/>
  <c r="K37" s="1"/>
  <c r="J38"/>
  <c r="K38" s="1"/>
  <c r="J39"/>
  <c r="K39" s="1"/>
  <c r="L39" s="1"/>
  <c r="J40"/>
  <c r="K40" s="1"/>
  <c r="J41"/>
  <c r="K41" s="1"/>
  <c r="L41" s="1"/>
  <c r="J42"/>
  <c r="K42" s="1"/>
  <c r="L42" s="1"/>
  <c r="J43"/>
  <c r="K43" s="1"/>
  <c r="J44"/>
  <c r="K44" s="1"/>
  <c r="J45"/>
  <c r="J46"/>
  <c r="K46" s="1"/>
  <c r="J47"/>
  <c r="K47" s="1"/>
  <c r="J48"/>
  <c r="K48" s="1"/>
  <c r="J49"/>
  <c r="K49" s="1"/>
  <c r="L49" s="1"/>
  <c r="J50"/>
  <c r="K50" s="1"/>
  <c r="L50" s="1"/>
  <c r="J51"/>
  <c r="K51" s="1"/>
  <c r="J52"/>
  <c r="K52" s="1"/>
  <c r="J53"/>
  <c r="K53" s="1"/>
  <c r="L53" s="1"/>
  <c r="J54"/>
  <c r="K54" s="1"/>
  <c r="J55"/>
  <c r="K55" s="1"/>
  <c r="L55" s="1"/>
  <c r="J56"/>
  <c r="K56" s="1"/>
  <c r="J57"/>
  <c r="K57" s="1"/>
  <c r="L57" s="1"/>
  <c r="J58"/>
  <c r="K58" s="1"/>
  <c r="L58" s="1"/>
  <c r="J59"/>
  <c r="K59" s="1"/>
  <c r="J60"/>
  <c r="K60" s="1"/>
  <c r="J36"/>
  <c r="K36" s="1"/>
  <c r="B60"/>
  <c r="B59"/>
  <c r="B56"/>
  <c r="B52"/>
  <c r="B51"/>
  <c r="B58"/>
  <c r="B57"/>
  <c r="B55"/>
  <c r="B50"/>
  <c r="B49"/>
  <c r="B54"/>
  <c r="B53"/>
  <c r="B44"/>
  <c r="B43"/>
  <c r="B42"/>
  <c r="B48"/>
  <c r="B47"/>
  <c r="B41"/>
  <c r="B39"/>
  <c r="B38"/>
  <c r="B46"/>
  <c r="B45"/>
  <c r="B40"/>
  <c r="B37"/>
  <c r="B36"/>
  <c r="H26"/>
  <c r="G26"/>
  <c r="C19"/>
  <c r="C15"/>
  <c r="B20" s="1"/>
  <c r="B13"/>
  <c r="C18" s="1"/>
  <c r="B10"/>
  <c r="C3"/>
  <c r="C4"/>
  <c r="C6"/>
  <c r="P91" l="1"/>
  <c r="L47"/>
  <c r="P94"/>
  <c r="P102"/>
  <c r="P110"/>
  <c r="L56"/>
  <c r="L48"/>
  <c r="L40"/>
  <c r="P108"/>
  <c r="L59"/>
  <c r="L51"/>
  <c r="L43"/>
  <c r="B11"/>
  <c r="P100"/>
  <c r="L60"/>
  <c r="L52"/>
  <c r="L44"/>
  <c r="P111"/>
  <c r="P103"/>
  <c r="P95"/>
  <c r="P92"/>
  <c r="P112"/>
  <c r="P104"/>
  <c r="P96"/>
  <c r="B84"/>
  <c r="B85" s="1"/>
  <c r="L46"/>
  <c r="C16"/>
  <c r="L54"/>
  <c r="C17"/>
  <c r="L37"/>
  <c r="L38"/>
  <c r="B30"/>
  <c r="B31" s="1"/>
  <c r="B62" l="1"/>
  <c r="D62" s="1"/>
  <c r="B63" s="1"/>
  <c r="B194"/>
  <c r="B195" s="1"/>
  <c r="B196" s="1"/>
  <c r="B22"/>
  <c r="B21"/>
  <c r="B32"/>
  <c r="B33" s="1"/>
  <c r="B86"/>
  <c r="B87" s="1"/>
</calcChain>
</file>

<file path=xl/sharedStrings.xml><?xml version="1.0" encoding="utf-8"?>
<sst xmlns="http://schemas.openxmlformats.org/spreadsheetml/2006/main" count="225" uniqueCount="87">
  <si>
    <t>x</t>
  </si>
  <si>
    <t>x1</t>
  </si>
  <si>
    <t>x2</t>
  </si>
  <si>
    <t>x3</t>
  </si>
  <si>
    <t>x4</t>
  </si>
  <si>
    <t>x5</t>
  </si>
  <si>
    <t>p(x)</t>
  </si>
  <si>
    <t>t</t>
  </si>
  <si>
    <t>2. Расчет пропускной способности</t>
  </si>
  <si>
    <t>p(x)lbp(x)</t>
  </si>
  <si>
    <t>бит/сообщение</t>
  </si>
  <si>
    <t>Hи=</t>
  </si>
  <si>
    <t>Vи=</t>
  </si>
  <si>
    <t>P=</t>
  </si>
  <si>
    <t>бит/с</t>
  </si>
  <si>
    <t>3.1 Кодирование равномерным двоичным кодом</t>
  </si>
  <si>
    <t>Длина кода</t>
  </si>
  <si>
    <t>код</t>
  </si>
  <si>
    <t>время передачи</t>
  </si>
  <si>
    <t>Vк=</t>
  </si>
  <si>
    <t>R=</t>
  </si>
  <si>
    <t>бит/c</t>
  </si>
  <si>
    <t>раз</t>
  </si>
  <si>
    <t>Проигрыш в</t>
  </si>
  <si>
    <t>3.2 Кодирование кодом Шеннона-Фоно</t>
  </si>
  <si>
    <t>Усредненнное время передачи</t>
  </si>
  <si>
    <t>tp(x)</t>
  </si>
  <si>
    <t xml:space="preserve">Проигрыш в </t>
  </si>
  <si>
    <t>x5x5</t>
  </si>
  <si>
    <t>x3x5</t>
  </si>
  <si>
    <t>x5x3</t>
  </si>
  <si>
    <t>x3x3</t>
  </si>
  <si>
    <t>x3x2</t>
  </si>
  <si>
    <t>x2x3</t>
  </si>
  <si>
    <t>x2x2</t>
  </si>
  <si>
    <t>x2x4</t>
  </si>
  <si>
    <t>x4x2</t>
  </si>
  <si>
    <t>x4x4</t>
  </si>
  <si>
    <t>x1x4</t>
  </si>
  <si>
    <t>x4x1</t>
  </si>
  <si>
    <t>x1x1</t>
  </si>
  <si>
    <t>x5x2</t>
  </si>
  <si>
    <t>x5x4</t>
  </si>
  <si>
    <t>x5x1</t>
  </si>
  <si>
    <t>x3x4</t>
  </si>
  <si>
    <t>x3x1</t>
  </si>
  <si>
    <t>x2x5</t>
  </si>
  <si>
    <t>x2x1</t>
  </si>
  <si>
    <t>x4x5</t>
  </si>
  <si>
    <t>x4x3</t>
  </si>
  <si>
    <t>x1x5</t>
  </si>
  <si>
    <t>x1x3</t>
  </si>
  <si>
    <t>x1x2</t>
  </si>
  <si>
    <t>длина кода</t>
  </si>
  <si>
    <t>3.3 Кодирование кодом Шеннона-Фоно с укрупнением</t>
  </si>
  <si>
    <t>Ход укрупнений</t>
  </si>
  <si>
    <t>x4 и х1</t>
  </si>
  <si>
    <t>x2 и (x4 и х1)</t>
  </si>
  <si>
    <t>x5 и х3</t>
  </si>
  <si>
    <t>Код</t>
  </si>
  <si>
    <t>Усредненное время передачи</t>
  </si>
  <si>
    <t xml:space="preserve">Vk = </t>
  </si>
  <si>
    <t>3.4 Кодирование кодом Хаффмена</t>
  </si>
  <si>
    <t>3.5 Кодирование кодом Хаффмена с укрупнением</t>
  </si>
  <si>
    <t>(x4x4 + x4x1) + (x1x4 + x1x1)</t>
  </si>
  <si>
    <t>x5x4 + x5x1</t>
  </si>
  <si>
    <t>x3x4 + x3x1</t>
  </si>
  <si>
    <t>x4x5 + x4x3</t>
  </si>
  <si>
    <t>x1x5 + x1x3</t>
  </si>
  <si>
    <t>C=</t>
  </si>
  <si>
    <t>x2x4 + x2x1</t>
  </si>
  <si>
    <t>x4x2 + x1x2</t>
  </si>
  <si>
    <t>x5x2 + x3x2</t>
  </si>
  <si>
    <t>x2x5 + x2x3</t>
  </si>
  <si>
    <t>(x5x4 + x5x1) + (x3x4 + x3x1)</t>
  </si>
  <si>
    <t>(x4x5 + x4x3) + (x1x5 + x1x3)</t>
  </si>
  <si>
    <t>(x2x4 + x2x1) + (x4x2 + x1x2)</t>
  </si>
  <si>
    <t>x2x2 + ((x4x4 + x4x1) + (x1x4 + x1x1))</t>
  </si>
  <si>
    <t>x5x5 + x5x3</t>
  </si>
  <si>
    <t>x3x5 + x3x3</t>
  </si>
  <si>
    <t>((x2x4 + x2x1) + (x4x2 + x1x2)) + (x2x2 + ((x4x4 + x4x1) + (x1x4 + x1x1)))</t>
  </si>
  <si>
    <t>(x3x5 + x3x3) + (((x2x4 + x2x1) + (x4x2 + x1x2)) + (x2x2 + ((x4x4 + x4x1) + (x1x4 + x1x1))))</t>
  </si>
  <si>
    <t>(x5x2 + x3x2) + (x2x5 + x2x3)</t>
  </si>
  <si>
    <t>((x5x4 + x5x1) + (x3x4 + x3x1)) + ((x4x5 + x4x3) + (x1x5 + x1x3))</t>
  </si>
  <si>
    <t>((x5x2 + x3x2) + (x2x5 + x2x3)) + (((x5x4 + x5x1) + (x3x4 + x3x1)) + ((x4x5 + x4x3) + (x1x5 + x1x3)))</t>
  </si>
  <si>
    <t>(x5x5 + x5x3) + ((x3x5 + x3x3) + (((x2x4 + x2x1) + (x4x2 + x1x2)) + (x2x2 + ((x4x4 + x4x1) + (x1x4 + x1x1)))))</t>
  </si>
  <si>
    <t>Vk=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</si>
</sst>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96"/>
  <sheetViews>
    <sheetView tabSelected="1" topLeftCell="A170" workbookViewId="0">
      <selection activeCell="B61" sqref="B61"/>
    </sheetView>
  </sheetViews>
  <sheetFormatPr defaultRowHeight="15"/>
  <cols>
    <col min="1" max="1" width="11.140625" customWidth="1"/>
    <col min="2" max="2" width="10.28515625" customWidth="1"/>
    <col min="3" max="3" width="9.140625" customWidth="1"/>
    <col min="5" max="5" width="6.5703125" customWidth="1"/>
    <col min="6" max="6" width="4.85546875" customWidth="1"/>
    <col min="7" max="7" width="4.7109375" customWidth="1"/>
    <col min="8" max="8" width="6" customWidth="1"/>
    <col min="9" max="9" width="5" customWidth="1"/>
    <col min="10" max="10" width="6.42578125" customWidth="1"/>
    <col min="11" max="11" width="16.5703125" customWidth="1"/>
    <col min="12" max="12" width="23.42578125" customWidth="1"/>
    <col min="13" max="13" width="17.85546875" customWidth="1"/>
    <col min="14" max="14" width="18" customWidth="1"/>
    <col min="15" max="15" width="16.7109375" customWidth="1"/>
  </cols>
  <sheetData>
    <row r="1" spans="1:11">
      <c r="A1" t="s">
        <v>0</v>
      </c>
      <c r="B1" t="s">
        <v>6</v>
      </c>
      <c r="C1" t="s">
        <v>9</v>
      </c>
    </row>
    <row r="2" spans="1:11">
      <c r="A2" t="s">
        <v>1</v>
      </c>
      <c r="B2">
        <v>0.1</v>
      </c>
      <c r="C2">
        <f>B2*LOG(B2,2)</f>
        <v>-0.33219280948873625</v>
      </c>
    </row>
    <row r="3" spans="1:11">
      <c r="A3" t="s">
        <v>2</v>
      </c>
      <c r="B3">
        <v>0.2</v>
      </c>
      <c r="C3">
        <f t="shared" ref="C3:C6" si="0">B3*LOG(B3,2)</f>
        <v>-0.46438561897747244</v>
      </c>
    </row>
    <row r="4" spans="1:11">
      <c r="A4" t="s">
        <v>3</v>
      </c>
      <c r="B4">
        <v>0.3</v>
      </c>
      <c r="C4">
        <f t="shared" si="0"/>
        <v>-0.52108967824986185</v>
      </c>
    </row>
    <row r="5" spans="1:11">
      <c r="A5" t="s">
        <v>4</v>
      </c>
      <c r="B5">
        <v>0.1</v>
      </c>
      <c r="C5">
        <f>B5*LOG(B5,2)</f>
        <v>-0.33219280948873625</v>
      </c>
    </row>
    <row r="6" spans="1:11">
      <c r="A6" t="s">
        <v>5</v>
      </c>
      <c r="B6">
        <v>0.3</v>
      </c>
      <c r="C6">
        <f t="shared" si="0"/>
        <v>-0.52108967824986185</v>
      </c>
    </row>
    <row r="7" spans="1:11">
      <c r="A7" t="s">
        <v>7</v>
      </c>
      <c r="B7">
        <v>1E-4</v>
      </c>
    </row>
    <row r="8" spans="1:11">
      <c r="A8" s="1" t="s">
        <v>8</v>
      </c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>
      <c r="A9" t="s">
        <v>11</v>
      </c>
      <c r="B9">
        <f>-SUM(C2:C6)</f>
        <v>2.1709505944546685</v>
      </c>
      <c r="C9" t="s">
        <v>10</v>
      </c>
    </row>
    <row r="10" spans="1:11">
      <c r="A10" t="s">
        <v>12</v>
      </c>
      <c r="B10">
        <f>1/B7</f>
        <v>10000</v>
      </c>
      <c r="F10" t="s">
        <v>69</v>
      </c>
      <c r="G10">
        <v>10000</v>
      </c>
    </row>
    <row r="11" spans="1:11">
      <c r="A11" t="s">
        <v>13</v>
      </c>
      <c r="B11">
        <f>B9*B10</f>
        <v>21709.505944546687</v>
      </c>
      <c r="C11" t="s">
        <v>14</v>
      </c>
    </row>
    <row r="12" spans="1:11">
      <c r="A12" s="1" t="s">
        <v>15</v>
      </c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>
      <c r="A13" t="s">
        <v>16</v>
      </c>
      <c r="B13">
        <f>ROUNDUP(LOG(COUNT(B2:B6),2),0)</f>
        <v>3</v>
      </c>
    </row>
    <row r="14" spans="1:11">
      <c r="A14" t="s">
        <v>0</v>
      </c>
      <c r="B14" t="s">
        <v>17</v>
      </c>
      <c r="C14" t="s">
        <v>18</v>
      </c>
    </row>
    <row r="15" spans="1:11">
      <c r="A15" t="s">
        <v>1</v>
      </c>
      <c r="B15">
        <v>0</v>
      </c>
      <c r="C15">
        <f>$B$7*$B$13</f>
        <v>3.0000000000000003E-4</v>
      </c>
    </row>
    <row r="16" spans="1:11">
      <c r="A16" t="s">
        <v>2</v>
      </c>
      <c r="B16">
        <v>1</v>
      </c>
      <c r="C16">
        <f t="shared" ref="C16:C19" si="1">$B$7*$B$13</f>
        <v>3.0000000000000003E-4</v>
      </c>
    </row>
    <row r="17" spans="1:11">
      <c r="A17" t="s">
        <v>3</v>
      </c>
      <c r="B17">
        <v>10</v>
      </c>
      <c r="C17">
        <f t="shared" si="1"/>
        <v>3.0000000000000003E-4</v>
      </c>
    </row>
    <row r="18" spans="1:11">
      <c r="A18" t="s">
        <v>4</v>
      </c>
      <c r="B18">
        <v>11</v>
      </c>
      <c r="C18">
        <f t="shared" si="1"/>
        <v>3.0000000000000003E-4</v>
      </c>
    </row>
    <row r="19" spans="1:11">
      <c r="A19" t="s">
        <v>5</v>
      </c>
      <c r="B19">
        <v>100</v>
      </c>
      <c r="C19">
        <f t="shared" si="1"/>
        <v>3.0000000000000003E-4</v>
      </c>
    </row>
    <row r="20" spans="1:11">
      <c r="A20" t="s">
        <v>19</v>
      </c>
      <c r="B20">
        <f>1/C15</f>
        <v>3333.333333333333</v>
      </c>
    </row>
    <row r="21" spans="1:11">
      <c r="A21" t="s">
        <v>20</v>
      </c>
      <c r="B21">
        <f>B20*B9</f>
        <v>7236.5019815155611</v>
      </c>
      <c r="C21" t="s">
        <v>21</v>
      </c>
    </row>
    <row r="22" spans="1:11">
      <c r="A22" t="s">
        <v>23</v>
      </c>
      <c r="B22">
        <f>B11/B21</f>
        <v>3.0000000000000004</v>
      </c>
      <c r="C22" t="s">
        <v>22</v>
      </c>
    </row>
    <row r="23" spans="1:11">
      <c r="A23" s="1" t="s">
        <v>24</v>
      </c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>
      <c r="A24" t="s">
        <v>0</v>
      </c>
      <c r="B24" t="s">
        <v>6</v>
      </c>
      <c r="C24" s="1" t="s">
        <v>17</v>
      </c>
      <c r="D24" s="1"/>
      <c r="E24" s="1"/>
      <c r="F24" s="1"/>
      <c r="G24" t="s">
        <v>18</v>
      </c>
      <c r="H24" t="s">
        <v>26</v>
      </c>
    </row>
    <row r="25" spans="1:11">
      <c r="A25" t="s">
        <v>5</v>
      </c>
      <c r="B25">
        <v>0.3</v>
      </c>
      <c r="C25">
        <v>0</v>
      </c>
      <c r="D25">
        <v>0</v>
      </c>
      <c r="G25">
        <f>B7*2</f>
        <v>2.0000000000000001E-4</v>
      </c>
      <c r="H25">
        <f>G25*B25</f>
        <v>6.0000000000000002E-5</v>
      </c>
    </row>
    <row r="26" spans="1:11">
      <c r="A26" t="s">
        <v>3</v>
      </c>
      <c r="B26">
        <v>0.3</v>
      </c>
      <c r="C26">
        <v>0</v>
      </c>
      <c r="D26">
        <v>1</v>
      </c>
      <c r="G26">
        <f>B7*2</f>
        <v>2.0000000000000001E-4</v>
      </c>
      <c r="H26">
        <f t="shared" ref="H26:H29" si="2">G26*B26</f>
        <v>6.0000000000000002E-5</v>
      </c>
    </row>
    <row r="27" spans="1:11">
      <c r="A27" t="s">
        <v>2</v>
      </c>
      <c r="B27">
        <v>0.2</v>
      </c>
      <c r="C27">
        <v>1</v>
      </c>
      <c r="D27">
        <v>0</v>
      </c>
      <c r="G27">
        <f>B7*2</f>
        <v>2.0000000000000001E-4</v>
      </c>
      <c r="H27">
        <f t="shared" si="2"/>
        <v>4.0000000000000003E-5</v>
      </c>
    </row>
    <row r="28" spans="1:11">
      <c r="A28" t="s">
        <v>4</v>
      </c>
      <c r="B28">
        <v>0.1</v>
      </c>
      <c r="C28">
        <v>1</v>
      </c>
      <c r="D28">
        <v>1</v>
      </c>
      <c r="E28">
        <v>0</v>
      </c>
      <c r="G28">
        <f>B7*3</f>
        <v>3.0000000000000003E-4</v>
      </c>
      <c r="H28">
        <f t="shared" si="2"/>
        <v>3.0000000000000004E-5</v>
      </c>
    </row>
    <row r="29" spans="1:11">
      <c r="A29" t="s">
        <v>1</v>
      </c>
      <c r="B29">
        <v>0.1</v>
      </c>
      <c r="C29">
        <v>1</v>
      </c>
      <c r="D29">
        <v>1</v>
      </c>
      <c r="E29">
        <v>1</v>
      </c>
      <c r="G29">
        <f>B7*3</f>
        <v>3.0000000000000003E-4</v>
      </c>
      <c r="H29">
        <f t="shared" si="2"/>
        <v>3.0000000000000004E-5</v>
      </c>
    </row>
    <row r="30" spans="1:11">
      <c r="A30" t="s">
        <v>25</v>
      </c>
      <c r="B30">
        <f>SUM(H25:H29)</f>
        <v>2.2000000000000001E-4</v>
      </c>
    </row>
    <row r="31" spans="1:11">
      <c r="A31" t="s">
        <v>19</v>
      </c>
      <c r="B31">
        <f>1/B30</f>
        <v>4545.454545454545</v>
      </c>
    </row>
    <row r="32" spans="1:11">
      <c r="A32" t="s">
        <v>20</v>
      </c>
      <c r="B32">
        <f>B31*B9</f>
        <v>9867.957247521219</v>
      </c>
      <c r="C32" t="s">
        <v>21</v>
      </c>
    </row>
    <row r="33" spans="1:12">
      <c r="A33" t="s">
        <v>27</v>
      </c>
      <c r="B33">
        <f>B11/B32</f>
        <v>2.2000000000000006</v>
      </c>
      <c r="C33" t="s">
        <v>22</v>
      </c>
    </row>
    <row r="34" spans="1:12">
      <c r="A34" s="1" t="s">
        <v>54</v>
      </c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2">
      <c r="A35" t="s">
        <v>0</v>
      </c>
      <c r="B35" t="s">
        <v>6</v>
      </c>
      <c r="C35" s="1" t="s">
        <v>17</v>
      </c>
      <c r="D35" s="1"/>
      <c r="E35" s="1"/>
      <c r="F35" s="1"/>
      <c r="G35" s="1"/>
      <c r="H35" s="1"/>
      <c r="I35" s="1"/>
      <c r="J35" t="s">
        <v>53</v>
      </c>
      <c r="K35" t="s">
        <v>18</v>
      </c>
      <c r="L35" t="s">
        <v>26</v>
      </c>
    </row>
    <row r="36" spans="1:12">
      <c r="A36" t="s">
        <v>28</v>
      </c>
      <c r="B36">
        <f>$B$25*$B$25</f>
        <v>0.09</v>
      </c>
      <c r="C36">
        <v>0</v>
      </c>
      <c r="D36">
        <v>0</v>
      </c>
      <c r="E36">
        <v>0</v>
      </c>
      <c r="J36">
        <f>COUNT(C36:I36)</f>
        <v>3</v>
      </c>
      <c r="K36">
        <f>J36*$B$7</f>
        <v>3.0000000000000003E-4</v>
      </c>
      <c r="L36">
        <f>K36*B36</f>
        <v>2.7000000000000002E-5</v>
      </c>
    </row>
    <row r="37" spans="1:12">
      <c r="A37" t="s">
        <v>30</v>
      </c>
      <c r="B37">
        <f>$B$25*$B$26</f>
        <v>0.09</v>
      </c>
      <c r="C37">
        <v>0</v>
      </c>
      <c r="D37">
        <v>0</v>
      </c>
      <c r="E37">
        <v>1</v>
      </c>
      <c r="F37">
        <v>0</v>
      </c>
      <c r="J37">
        <f t="shared" ref="J37:J60" si="3">COUNT(C37:I37)</f>
        <v>4</v>
      </c>
      <c r="K37">
        <f t="shared" ref="K37:K60" si="4">J37*$B$7</f>
        <v>4.0000000000000002E-4</v>
      </c>
      <c r="L37">
        <f t="shared" ref="L37:L60" si="5">K37*B37</f>
        <v>3.6000000000000001E-5</v>
      </c>
    </row>
    <row r="38" spans="1:12">
      <c r="A38" t="s">
        <v>29</v>
      </c>
      <c r="B38">
        <f>$B$26*$B$25</f>
        <v>0.09</v>
      </c>
      <c r="C38">
        <v>0</v>
      </c>
      <c r="D38">
        <v>0</v>
      </c>
      <c r="E38">
        <v>1</v>
      </c>
      <c r="F38">
        <v>1</v>
      </c>
      <c r="J38">
        <f t="shared" si="3"/>
        <v>4</v>
      </c>
      <c r="K38">
        <f t="shared" si="4"/>
        <v>4.0000000000000002E-4</v>
      </c>
      <c r="L38">
        <f t="shared" si="5"/>
        <v>3.6000000000000001E-5</v>
      </c>
    </row>
    <row r="39" spans="1:12">
      <c r="A39" t="s">
        <v>31</v>
      </c>
      <c r="B39">
        <f>$B$26*$B$26</f>
        <v>0.09</v>
      </c>
      <c r="C39">
        <v>0</v>
      </c>
      <c r="D39">
        <v>1</v>
      </c>
      <c r="E39">
        <v>0</v>
      </c>
      <c r="J39">
        <f t="shared" si="3"/>
        <v>3</v>
      </c>
      <c r="K39">
        <f t="shared" si="4"/>
        <v>3.0000000000000003E-4</v>
      </c>
      <c r="L39">
        <f t="shared" si="5"/>
        <v>2.7000000000000002E-5</v>
      </c>
    </row>
    <row r="40" spans="1:12">
      <c r="A40" t="s">
        <v>41</v>
      </c>
      <c r="B40">
        <f>$B$25*$B$27</f>
        <v>0.06</v>
      </c>
      <c r="C40">
        <v>0</v>
      </c>
      <c r="D40">
        <v>1</v>
      </c>
      <c r="E40">
        <v>1</v>
      </c>
      <c r="F40">
        <v>0</v>
      </c>
      <c r="J40">
        <f t="shared" si="3"/>
        <v>4</v>
      </c>
      <c r="K40">
        <f t="shared" si="4"/>
        <v>4.0000000000000002E-4</v>
      </c>
      <c r="L40">
        <f t="shared" si="5"/>
        <v>2.4000000000000001E-5</v>
      </c>
    </row>
    <row r="41" spans="1:12">
      <c r="A41" t="s">
        <v>32</v>
      </c>
      <c r="B41">
        <f>$B$26*$B$27</f>
        <v>0.06</v>
      </c>
      <c r="C41">
        <v>0</v>
      </c>
      <c r="D41">
        <v>1</v>
      </c>
      <c r="E41">
        <v>1</v>
      </c>
      <c r="F41">
        <v>1</v>
      </c>
      <c r="J41">
        <f t="shared" si="3"/>
        <v>4</v>
      </c>
      <c r="K41">
        <f t="shared" si="4"/>
        <v>4.0000000000000002E-4</v>
      </c>
      <c r="L41">
        <f t="shared" si="5"/>
        <v>2.4000000000000001E-5</v>
      </c>
    </row>
    <row r="42" spans="1:12">
      <c r="A42" t="s">
        <v>46</v>
      </c>
      <c r="B42">
        <f>$B$27*$B$25</f>
        <v>0.06</v>
      </c>
      <c r="C42">
        <v>1</v>
      </c>
      <c r="D42">
        <v>0</v>
      </c>
      <c r="E42">
        <v>0</v>
      </c>
      <c r="F42">
        <v>0</v>
      </c>
      <c r="J42">
        <f t="shared" si="3"/>
        <v>4</v>
      </c>
      <c r="K42">
        <f t="shared" si="4"/>
        <v>4.0000000000000002E-4</v>
      </c>
      <c r="L42">
        <f t="shared" si="5"/>
        <v>2.4000000000000001E-5</v>
      </c>
    </row>
    <row r="43" spans="1:12">
      <c r="A43" t="s">
        <v>33</v>
      </c>
      <c r="B43">
        <f>$B$27*$B$26</f>
        <v>0.06</v>
      </c>
      <c r="C43">
        <v>1</v>
      </c>
      <c r="D43">
        <v>0</v>
      </c>
      <c r="E43">
        <v>0</v>
      </c>
      <c r="F43">
        <v>1</v>
      </c>
      <c r="G43">
        <v>0</v>
      </c>
      <c r="J43">
        <f t="shared" si="3"/>
        <v>5</v>
      </c>
      <c r="K43">
        <f t="shared" si="4"/>
        <v>5.0000000000000001E-4</v>
      </c>
      <c r="L43">
        <f t="shared" si="5"/>
        <v>3.0000000000000001E-5</v>
      </c>
    </row>
    <row r="44" spans="1:12">
      <c r="A44" t="s">
        <v>34</v>
      </c>
      <c r="B44">
        <f>$B$27*$B$27</f>
        <v>4.0000000000000008E-2</v>
      </c>
      <c r="C44">
        <v>1</v>
      </c>
      <c r="D44">
        <v>0</v>
      </c>
      <c r="E44">
        <v>0</v>
      </c>
      <c r="F44">
        <v>1</v>
      </c>
      <c r="G44">
        <v>1</v>
      </c>
      <c r="J44">
        <f t="shared" si="3"/>
        <v>5</v>
      </c>
      <c r="K44">
        <f t="shared" si="4"/>
        <v>5.0000000000000001E-4</v>
      </c>
      <c r="L44">
        <f t="shared" si="5"/>
        <v>2.0000000000000005E-5</v>
      </c>
    </row>
    <row r="45" spans="1:12">
      <c r="A45" t="s">
        <v>42</v>
      </c>
      <c r="B45">
        <f>$B$25*$B$28</f>
        <v>0.03</v>
      </c>
      <c r="C45">
        <v>1</v>
      </c>
      <c r="D45">
        <v>0</v>
      </c>
      <c r="E45">
        <v>1</v>
      </c>
      <c r="F45">
        <v>0</v>
      </c>
      <c r="G45">
        <v>0</v>
      </c>
      <c r="J45">
        <f t="shared" si="3"/>
        <v>5</v>
      </c>
      <c r="K45">
        <f t="shared" si="4"/>
        <v>5.0000000000000001E-4</v>
      </c>
      <c r="L45">
        <f t="shared" si="5"/>
        <v>1.5E-5</v>
      </c>
    </row>
    <row r="46" spans="1:12">
      <c r="A46" t="s">
        <v>43</v>
      </c>
      <c r="B46">
        <f>$B$25*$B$29</f>
        <v>0.03</v>
      </c>
      <c r="C46">
        <v>1</v>
      </c>
      <c r="D46">
        <v>0</v>
      </c>
      <c r="E46">
        <v>1</v>
      </c>
      <c r="F46">
        <v>0</v>
      </c>
      <c r="G46">
        <v>1</v>
      </c>
      <c r="J46">
        <f t="shared" si="3"/>
        <v>5</v>
      </c>
      <c r="K46">
        <f t="shared" si="4"/>
        <v>5.0000000000000001E-4</v>
      </c>
      <c r="L46">
        <f t="shared" si="5"/>
        <v>1.5E-5</v>
      </c>
    </row>
    <row r="47" spans="1:12">
      <c r="A47" t="s">
        <v>44</v>
      </c>
      <c r="B47">
        <f>$B$26*$B$28</f>
        <v>0.03</v>
      </c>
      <c r="C47">
        <v>1</v>
      </c>
      <c r="D47">
        <v>0</v>
      </c>
      <c r="E47">
        <v>1</v>
      </c>
      <c r="F47">
        <v>1</v>
      </c>
      <c r="G47">
        <v>0</v>
      </c>
      <c r="J47">
        <f t="shared" si="3"/>
        <v>5</v>
      </c>
      <c r="K47">
        <f t="shared" si="4"/>
        <v>5.0000000000000001E-4</v>
      </c>
      <c r="L47">
        <f t="shared" si="5"/>
        <v>1.5E-5</v>
      </c>
    </row>
    <row r="48" spans="1:12">
      <c r="A48" t="s">
        <v>45</v>
      </c>
      <c r="B48">
        <f>$B$26*$B$29</f>
        <v>0.03</v>
      </c>
      <c r="C48">
        <v>1</v>
      </c>
      <c r="D48">
        <v>0</v>
      </c>
      <c r="E48">
        <v>1</v>
      </c>
      <c r="F48">
        <v>1</v>
      </c>
      <c r="G48">
        <v>1</v>
      </c>
      <c r="J48">
        <f t="shared" si="3"/>
        <v>5</v>
      </c>
      <c r="K48">
        <f t="shared" si="4"/>
        <v>5.0000000000000001E-4</v>
      </c>
      <c r="L48">
        <f t="shared" si="5"/>
        <v>1.5E-5</v>
      </c>
    </row>
    <row r="49" spans="1:12">
      <c r="A49" t="s">
        <v>48</v>
      </c>
      <c r="B49">
        <f>$B$28*$B$25</f>
        <v>0.03</v>
      </c>
      <c r="C49">
        <v>1</v>
      </c>
      <c r="D49">
        <v>1</v>
      </c>
      <c r="E49">
        <v>0</v>
      </c>
      <c r="F49">
        <v>0</v>
      </c>
      <c r="G49">
        <v>0</v>
      </c>
      <c r="J49">
        <f t="shared" si="3"/>
        <v>5</v>
      </c>
      <c r="K49">
        <f t="shared" si="4"/>
        <v>5.0000000000000001E-4</v>
      </c>
      <c r="L49">
        <f t="shared" si="5"/>
        <v>1.5E-5</v>
      </c>
    </row>
    <row r="50" spans="1:12">
      <c r="A50" t="s">
        <v>49</v>
      </c>
      <c r="B50">
        <f>$B$28*$B$26</f>
        <v>0.03</v>
      </c>
      <c r="C50">
        <v>1</v>
      </c>
      <c r="D50">
        <v>1</v>
      </c>
      <c r="E50">
        <v>0</v>
      </c>
      <c r="F50">
        <v>0</v>
      </c>
      <c r="G50">
        <v>1</v>
      </c>
      <c r="J50">
        <f t="shared" si="3"/>
        <v>5</v>
      </c>
      <c r="K50">
        <f t="shared" si="4"/>
        <v>5.0000000000000001E-4</v>
      </c>
      <c r="L50">
        <f t="shared" si="5"/>
        <v>1.5E-5</v>
      </c>
    </row>
    <row r="51" spans="1:12">
      <c r="A51" t="s">
        <v>50</v>
      </c>
      <c r="B51">
        <f>$B$29*$B$25</f>
        <v>0.03</v>
      </c>
      <c r="C51">
        <v>1</v>
      </c>
      <c r="D51">
        <v>1</v>
      </c>
      <c r="E51">
        <v>0</v>
      </c>
      <c r="F51">
        <v>1</v>
      </c>
      <c r="G51">
        <v>0</v>
      </c>
      <c r="J51">
        <f t="shared" si="3"/>
        <v>5</v>
      </c>
      <c r="K51">
        <f t="shared" si="4"/>
        <v>5.0000000000000001E-4</v>
      </c>
      <c r="L51">
        <f t="shared" si="5"/>
        <v>1.5E-5</v>
      </c>
    </row>
    <row r="52" spans="1:12">
      <c r="A52" t="s">
        <v>51</v>
      </c>
      <c r="B52">
        <f>$B$29*$B$26</f>
        <v>0.03</v>
      </c>
      <c r="C52">
        <v>1</v>
      </c>
      <c r="D52">
        <v>1</v>
      </c>
      <c r="E52">
        <v>0</v>
      </c>
      <c r="F52">
        <v>1</v>
      </c>
      <c r="G52">
        <v>1</v>
      </c>
      <c r="J52">
        <f t="shared" si="3"/>
        <v>5</v>
      </c>
      <c r="K52">
        <f t="shared" si="4"/>
        <v>5.0000000000000001E-4</v>
      </c>
      <c r="L52">
        <f t="shared" si="5"/>
        <v>1.5E-5</v>
      </c>
    </row>
    <row r="53" spans="1:12">
      <c r="A53" t="s">
        <v>35</v>
      </c>
      <c r="B53">
        <f>$B$27*$B$28</f>
        <v>2.0000000000000004E-2</v>
      </c>
      <c r="C53">
        <v>1</v>
      </c>
      <c r="D53">
        <v>1</v>
      </c>
      <c r="E53">
        <v>1</v>
      </c>
      <c r="F53">
        <v>0</v>
      </c>
      <c r="G53">
        <v>0</v>
      </c>
      <c r="J53">
        <f t="shared" si="3"/>
        <v>5</v>
      </c>
      <c r="K53">
        <f t="shared" si="4"/>
        <v>5.0000000000000001E-4</v>
      </c>
      <c r="L53">
        <f t="shared" si="5"/>
        <v>1.0000000000000003E-5</v>
      </c>
    </row>
    <row r="54" spans="1:12">
      <c r="A54" t="s">
        <v>47</v>
      </c>
      <c r="B54">
        <f>$B$27*$B$29</f>
        <v>2.0000000000000004E-2</v>
      </c>
      <c r="C54">
        <v>1</v>
      </c>
      <c r="D54">
        <v>1</v>
      </c>
      <c r="E54">
        <v>1</v>
      </c>
      <c r="F54">
        <v>0</v>
      </c>
      <c r="G54">
        <v>1</v>
      </c>
      <c r="H54">
        <v>0</v>
      </c>
      <c r="J54">
        <f t="shared" si="3"/>
        <v>6</v>
      </c>
      <c r="K54">
        <f t="shared" si="4"/>
        <v>6.0000000000000006E-4</v>
      </c>
      <c r="L54">
        <f t="shared" si="5"/>
        <v>1.2000000000000004E-5</v>
      </c>
    </row>
    <row r="55" spans="1:12">
      <c r="A55" t="s">
        <v>36</v>
      </c>
      <c r="B55">
        <f>$B$28*$B$27</f>
        <v>2.0000000000000004E-2</v>
      </c>
      <c r="C55">
        <v>1</v>
      </c>
      <c r="D55">
        <v>1</v>
      </c>
      <c r="E55">
        <v>1</v>
      </c>
      <c r="F55">
        <v>0</v>
      </c>
      <c r="G55">
        <v>1</v>
      </c>
      <c r="H55">
        <v>1</v>
      </c>
      <c r="J55">
        <f t="shared" si="3"/>
        <v>6</v>
      </c>
      <c r="K55">
        <f t="shared" si="4"/>
        <v>6.0000000000000006E-4</v>
      </c>
      <c r="L55">
        <f t="shared" si="5"/>
        <v>1.2000000000000004E-5</v>
      </c>
    </row>
    <row r="56" spans="1:12">
      <c r="A56" t="s">
        <v>52</v>
      </c>
      <c r="B56">
        <f>$B$29*$B$27</f>
        <v>2.0000000000000004E-2</v>
      </c>
      <c r="C56">
        <v>1</v>
      </c>
      <c r="D56">
        <v>1</v>
      </c>
      <c r="E56">
        <v>1</v>
      </c>
      <c r="F56">
        <v>1</v>
      </c>
      <c r="G56">
        <v>0</v>
      </c>
      <c r="H56">
        <v>0</v>
      </c>
      <c r="J56">
        <f t="shared" si="3"/>
        <v>6</v>
      </c>
      <c r="K56">
        <f t="shared" si="4"/>
        <v>6.0000000000000006E-4</v>
      </c>
      <c r="L56">
        <f t="shared" si="5"/>
        <v>1.2000000000000004E-5</v>
      </c>
    </row>
    <row r="57" spans="1:12">
      <c r="A57" t="s">
        <v>37</v>
      </c>
      <c r="B57">
        <f>$B$28*$B$28</f>
        <v>1.0000000000000002E-2</v>
      </c>
      <c r="C57">
        <v>1</v>
      </c>
      <c r="D57">
        <v>1</v>
      </c>
      <c r="E57">
        <v>1</v>
      </c>
      <c r="F57">
        <v>1</v>
      </c>
      <c r="G57">
        <v>0</v>
      </c>
      <c r="H57">
        <v>1</v>
      </c>
      <c r="J57">
        <f t="shared" si="3"/>
        <v>6</v>
      </c>
      <c r="K57">
        <f t="shared" si="4"/>
        <v>6.0000000000000006E-4</v>
      </c>
      <c r="L57">
        <f t="shared" si="5"/>
        <v>6.0000000000000018E-6</v>
      </c>
    </row>
    <row r="58" spans="1:12">
      <c r="A58" t="s">
        <v>39</v>
      </c>
      <c r="B58">
        <f>$B$28*$B$29</f>
        <v>1.0000000000000002E-2</v>
      </c>
      <c r="C58">
        <v>1</v>
      </c>
      <c r="D58">
        <v>1</v>
      </c>
      <c r="E58">
        <v>1</v>
      </c>
      <c r="F58">
        <v>1</v>
      </c>
      <c r="G58">
        <v>1</v>
      </c>
      <c r="H58">
        <v>0</v>
      </c>
      <c r="J58">
        <f t="shared" si="3"/>
        <v>6</v>
      </c>
      <c r="K58">
        <f t="shared" si="4"/>
        <v>6.0000000000000006E-4</v>
      </c>
      <c r="L58">
        <f t="shared" si="5"/>
        <v>6.0000000000000018E-6</v>
      </c>
    </row>
    <row r="59" spans="1:12">
      <c r="A59" t="s">
        <v>38</v>
      </c>
      <c r="B59">
        <f>$B$29*$B$28</f>
        <v>1.0000000000000002E-2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0</v>
      </c>
      <c r="J59">
        <f t="shared" si="3"/>
        <v>7</v>
      </c>
      <c r="K59">
        <f t="shared" si="4"/>
        <v>6.9999999999999999E-4</v>
      </c>
      <c r="L59">
        <f t="shared" si="5"/>
        <v>7.0000000000000016E-6</v>
      </c>
    </row>
    <row r="60" spans="1:12">
      <c r="A60" t="s">
        <v>40</v>
      </c>
      <c r="B60">
        <f>$B$29*$B$29</f>
        <v>1.0000000000000002E-2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f t="shared" si="3"/>
        <v>7</v>
      </c>
      <c r="K60">
        <f t="shared" si="4"/>
        <v>6.9999999999999999E-4</v>
      </c>
      <c r="L60">
        <f t="shared" si="5"/>
        <v>7.0000000000000016E-6</v>
      </c>
    </row>
    <row r="61" spans="1:12">
      <c r="A61" t="s">
        <v>25</v>
      </c>
      <c r="B61">
        <f>SUM(L36:L60)/2</f>
        <v>2.1999999999999998E-4</v>
      </c>
    </row>
    <row r="62" spans="1:12">
      <c r="A62" t="s">
        <v>19</v>
      </c>
      <c r="B62">
        <f>1/B61</f>
        <v>4545.454545454546</v>
      </c>
      <c r="C62" t="s">
        <v>20</v>
      </c>
      <c r="D62">
        <f>B62*B9</f>
        <v>9867.9572475212226</v>
      </c>
    </row>
    <row r="63" spans="1:12">
      <c r="A63" t="s">
        <v>27</v>
      </c>
      <c r="B63">
        <f>B11/D62</f>
        <v>2.1999999999999997</v>
      </c>
      <c r="C63" t="s">
        <v>22</v>
      </c>
    </row>
    <row r="64" spans="1:12">
      <c r="A64" s="1" t="s">
        <v>62</v>
      </c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4">
      <c r="A65" t="s">
        <v>0</v>
      </c>
      <c r="B65" t="s">
        <v>6</v>
      </c>
      <c r="C65" s="1" t="s">
        <v>55</v>
      </c>
      <c r="D65" s="1"/>
      <c r="E65" s="1"/>
      <c r="F65" s="1"/>
      <c r="G65" s="1"/>
      <c r="H65" s="1"/>
      <c r="I65" s="1" t="s">
        <v>59</v>
      </c>
      <c r="J65" s="1"/>
      <c r="K65" s="1"/>
      <c r="L65" t="s">
        <v>53</v>
      </c>
      <c r="M65" t="s">
        <v>18</v>
      </c>
      <c r="N65" t="s">
        <v>26</v>
      </c>
    </row>
    <row r="66" spans="1:14">
      <c r="A66" t="s">
        <v>5</v>
      </c>
      <c r="B66">
        <v>0.3</v>
      </c>
      <c r="I66">
        <v>1</v>
      </c>
      <c r="J66">
        <v>0</v>
      </c>
      <c r="L66">
        <f>COUNT(I66:K66)</f>
        <v>2</v>
      </c>
      <c r="M66">
        <f>L66*$B$7</f>
        <v>2.0000000000000001E-4</v>
      </c>
      <c r="N66">
        <f>M66*B66</f>
        <v>6.0000000000000002E-5</v>
      </c>
    </row>
    <row r="67" spans="1:14">
      <c r="A67" t="s">
        <v>3</v>
      </c>
      <c r="B67">
        <v>0.3</v>
      </c>
      <c r="I67">
        <v>1</v>
      </c>
      <c r="J67">
        <v>1</v>
      </c>
      <c r="L67">
        <f>COUNT(I67:K67)</f>
        <v>2</v>
      </c>
      <c r="M67">
        <f t="shared" ref="M67:M70" si="6">L67*$B$7</f>
        <v>2.0000000000000001E-4</v>
      </c>
      <c r="N67">
        <f>M67*B67</f>
        <v>6.0000000000000002E-5</v>
      </c>
    </row>
    <row r="68" spans="1:14">
      <c r="A68" t="s">
        <v>2</v>
      </c>
      <c r="B68">
        <v>0.2</v>
      </c>
      <c r="I68">
        <v>0</v>
      </c>
      <c r="J68">
        <v>0</v>
      </c>
      <c r="L68">
        <f>COUNT(I68:K68)</f>
        <v>2</v>
      </c>
      <c r="M68">
        <f t="shared" si="6"/>
        <v>2.0000000000000001E-4</v>
      </c>
      <c r="N68">
        <f>M68*B68</f>
        <v>4.0000000000000003E-5</v>
      </c>
    </row>
    <row r="69" spans="1:14">
      <c r="A69" t="s">
        <v>4</v>
      </c>
      <c r="B69">
        <v>0.1</v>
      </c>
      <c r="C69">
        <v>0</v>
      </c>
      <c r="I69">
        <v>0</v>
      </c>
      <c r="J69">
        <v>1</v>
      </c>
      <c r="K69">
        <v>0</v>
      </c>
      <c r="L69">
        <f>COUNT(I69:K69)</f>
        <v>3</v>
      </c>
      <c r="M69">
        <f t="shared" si="6"/>
        <v>3.0000000000000003E-4</v>
      </c>
      <c r="N69">
        <f>M69*B69</f>
        <v>3.0000000000000004E-5</v>
      </c>
    </row>
    <row r="70" spans="1:14">
      <c r="A70" t="s">
        <v>1</v>
      </c>
      <c r="B70">
        <v>0.1</v>
      </c>
      <c r="C70">
        <v>1</v>
      </c>
      <c r="I70">
        <v>0</v>
      </c>
      <c r="J70">
        <v>1</v>
      </c>
      <c r="K70">
        <v>1</v>
      </c>
      <c r="L70">
        <f>COUNT(I70:K70)</f>
        <v>3</v>
      </c>
      <c r="M70">
        <f t="shared" si="6"/>
        <v>3.0000000000000003E-4</v>
      </c>
      <c r="N70">
        <f>M70*B70</f>
        <v>3.0000000000000004E-5</v>
      </c>
    </row>
    <row r="72" spans="1:14">
      <c r="A72" t="s">
        <v>5</v>
      </c>
      <c r="B72">
        <v>0.3</v>
      </c>
    </row>
    <row r="73" spans="1:14">
      <c r="A73" t="s">
        <v>3</v>
      </c>
      <c r="B73">
        <v>0.3</v>
      </c>
    </row>
    <row r="74" spans="1:14">
      <c r="A74" t="s">
        <v>2</v>
      </c>
      <c r="B74">
        <v>0.2</v>
      </c>
      <c r="C74">
        <v>0</v>
      </c>
    </row>
    <row r="75" spans="1:14">
      <c r="A75" t="s">
        <v>56</v>
      </c>
      <c r="B75">
        <v>0.2</v>
      </c>
      <c r="C75">
        <v>1</v>
      </c>
    </row>
    <row r="77" spans="1:14">
      <c r="A77" t="s">
        <v>57</v>
      </c>
      <c r="B77">
        <v>0.4</v>
      </c>
    </row>
    <row r="78" spans="1:14">
      <c r="A78" t="s">
        <v>5</v>
      </c>
      <c r="B78">
        <v>0.3</v>
      </c>
      <c r="C78">
        <v>0</v>
      </c>
    </row>
    <row r="79" spans="1:14">
      <c r="A79" t="s">
        <v>3</v>
      </c>
      <c r="B79">
        <v>0.3</v>
      </c>
      <c r="C79">
        <v>1</v>
      </c>
    </row>
    <row r="81" spans="1:16">
      <c r="A81" t="s">
        <v>57</v>
      </c>
      <c r="B81">
        <v>0.4</v>
      </c>
      <c r="C81">
        <v>0</v>
      </c>
    </row>
    <row r="82" spans="1:16">
      <c r="A82" t="s">
        <v>58</v>
      </c>
      <c r="B82">
        <v>0.6</v>
      </c>
      <c r="C82">
        <v>1</v>
      </c>
    </row>
    <row r="84" spans="1:16">
      <c r="A84" t="s">
        <v>60</v>
      </c>
      <c r="B84">
        <f>SUM(N66:N70)</f>
        <v>2.2000000000000001E-4</v>
      </c>
    </row>
    <row r="85" spans="1:16">
      <c r="A85" t="s">
        <v>61</v>
      </c>
      <c r="B85">
        <f>1/B84</f>
        <v>4545.454545454545</v>
      </c>
    </row>
    <row r="86" spans="1:16">
      <c r="A86" t="s">
        <v>20</v>
      </c>
      <c r="B86">
        <f>B85*B9</f>
        <v>9867.957247521219</v>
      </c>
    </row>
    <row r="87" spans="1:16">
      <c r="A87" t="s">
        <v>27</v>
      </c>
      <c r="B87">
        <f>B11/B86</f>
        <v>2.2000000000000006</v>
      </c>
      <c r="C87" t="s">
        <v>22</v>
      </c>
    </row>
    <row r="88" spans="1:16">
      <c r="A88" s="1" t="s">
        <v>63</v>
      </c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6">
      <c r="A89" t="s">
        <v>0</v>
      </c>
      <c r="B89" t="s">
        <v>6</v>
      </c>
      <c r="C89" s="1" t="s">
        <v>17</v>
      </c>
      <c r="D89" s="1"/>
      <c r="E89" s="1"/>
      <c r="F89" s="1"/>
      <c r="G89" s="1"/>
      <c r="H89" s="1"/>
      <c r="I89" s="1"/>
      <c r="N89" t="s">
        <v>53</v>
      </c>
      <c r="O89" t="s">
        <v>18</v>
      </c>
      <c r="P89" t="s">
        <v>26</v>
      </c>
    </row>
    <row r="90" spans="1:16">
      <c r="A90" t="s">
        <v>28</v>
      </c>
      <c r="B90">
        <f>$B$25*$B$25</f>
        <v>0.09</v>
      </c>
      <c r="C90">
        <v>0</v>
      </c>
      <c r="D90">
        <v>1</v>
      </c>
      <c r="E90">
        <v>0</v>
      </c>
      <c r="N90">
        <f t="shared" ref="N90:N114" si="7">COUNT(C90:I90)</f>
        <v>3</v>
      </c>
      <c r="O90">
        <f>N90*$B$7</f>
        <v>3.0000000000000003E-4</v>
      </c>
      <c r="P90">
        <f>O90*B90</f>
        <v>2.7000000000000002E-5</v>
      </c>
    </row>
    <row r="91" spans="1:16">
      <c r="A91" t="s">
        <v>30</v>
      </c>
      <c r="B91">
        <f>$B$25*$B$26</f>
        <v>0.09</v>
      </c>
      <c r="C91">
        <v>0</v>
      </c>
      <c r="D91">
        <v>1</v>
      </c>
      <c r="E91">
        <v>1</v>
      </c>
      <c r="N91">
        <f t="shared" si="7"/>
        <v>3</v>
      </c>
      <c r="O91">
        <f t="shared" ref="O91:O114" si="8">N91*$B$7</f>
        <v>3.0000000000000003E-4</v>
      </c>
      <c r="P91">
        <f t="shared" ref="P91:P114" si="9">O91*B91</f>
        <v>2.7000000000000002E-5</v>
      </c>
    </row>
    <row r="92" spans="1:16">
      <c r="A92" t="s">
        <v>29</v>
      </c>
      <c r="B92">
        <f>$B$26*$B$25</f>
        <v>0.09</v>
      </c>
      <c r="C92">
        <v>0</v>
      </c>
      <c r="D92">
        <v>0</v>
      </c>
      <c r="E92">
        <v>0</v>
      </c>
      <c r="F92">
        <v>0</v>
      </c>
      <c r="N92">
        <f t="shared" si="7"/>
        <v>4</v>
      </c>
      <c r="O92">
        <f t="shared" si="8"/>
        <v>4.0000000000000002E-4</v>
      </c>
      <c r="P92">
        <f t="shared" si="9"/>
        <v>3.6000000000000001E-5</v>
      </c>
    </row>
    <row r="93" spans="1:16">
      <c r="A93" t="s">
        <v>31</v>
      </c>
      <c r="B93">
        <f>$B$26*$B$26</f>
        <v>0.09</v>
      </c>
      <c r="C93">
        <v>0</v>
      </c>
      <c r="D93">
        <v>0</v>
      </c>
      <c r="E93">
        <v>0</v>
      </c>
      <c r="F93">
        <v>1</v>
      </c>
      <c r="N93">
        <f t="shared" si="7"/>
        <v>4</v>
      </c>
      <c r="O93">
        <f t="shared" si="8"/>
        <v>4.0000000000000002E-4</v>
      </c>
      <c r="P93">
        <f t="shared" si="9"/>
        <v>3.6000000000000001E-5</v>
      </c>
    </row>
    <row r="94" spans="1:16">
      <c r="A94" t="s">
        <v>41</v>
      </c>
      <c r="B94">
        <f>$B$25*$B$27</f>
        <v>0.06</v>
      </c>
      <c r="C94">
        <v>1</v>
      </c>
      <c r="D94">
        <v>0</v>
      </c>
      <c r="E94">
        <v>0</v>
      </c>
      <c r="F94">
        <v>0</v>
      </c>
      <c r="N94">
        <f t="shared" si="7"/>
        <v>4</v>
      </c>
      <c r="O94">
        <f t="shared" si="8"/>
        <v>4.0000000000000002E-4</v>
      </c>
      <c r="P94">
        <f t="shared" si="9"/>
        <v>2.4000000000000001E-5</v>
      </c>
    </row>
    <row r="95" spans="1:16">
      <c r="A95" t="s">
        <v>32</v>
      </c>
      <c r="B95">
        <f>$B$26*$B$27</f>
        <v>0.06</v>
      </c>
      <c r="C95">
        <v>1</v>
      </c>
      <c r="D95">
        <v>0</v>
      </c>
      <c r="E95">
        <v>0</v>
      </c>
      <c r="F95">
        <v>1</v>
      </c>
      <c r="N95">
        <f t="shared" si="7"/>
        <v>4</v>
      </c>
      <c r="O95">
        <f t="shared" si="8"/>
        <v>4.0000000000000002E-4</v>
      </c>
      <c r="P95">
        <f t="shared" si="9"/>
        <v>2.4000000000000001E-5</v>
      </c>
    </row>
    <row r="96" spans="1:16">
      <c r="A96" t="s">
        <v>46</v>
      </c>
      <c r="B96">
        <f>$B$27*$B$25</f>
        <v>0.06</v>
      </c>
      <c r="C96">
        <v>1</v>
      </c>
      <c r="D96">
        <v>0</v>
      </c>
      <c r="E96">
        <v>1</v>
      </c>
      <c r="F96">
        <v>0</v>
      </c>
      <c r="N96">
        <f t="shared" si="7"/>
        <v>4</v>
      </c>
      <c r="O96">
        <f t="shared" si="8"/>
        <v>4.0000000000000002E-4</v>
      </c>
      <c r="P96">
        <f t="shared" si="9"/>
        <v>2.4000000000000001E-5</v>
      </c>
    </row>
    <row r="97" spans="1:16">
      <c r="A97" t="s">
        <v>33</v>
      </c>
      <c r="B97">
        <f>$B$27*$B$26</f>
        <v>0.06</v>
      </c>
      <c r="C97">
        <v>1</v>
      </c>
      <c r="D97">
        <v>0</v>
      </c>
      <c r="E97">
        <v>1</v>
      </c>
      <c r="F97">
        <v>1</v>
      </c>
      <c r="N97">
        <f t="shared" si="7"/>
        <v>4</v>
      </c>
      <c r="O97">
        <f t="shared" si="8"/>
        <v>4.0000000000000002E-4</v>
      </c>
      <c r="P97">
        <f t="shared" si="9"/>
        <v>2.4000000000000001E-5</v>
      </c>
    </row>
    <row r="98" spans="1:16">
      <c r="A98" t="s">
        <v>34</v>
      </c>
      <c r="B98">
        <f>$B$27*$B$27</f>
        <v>4.0000000000000008E-2</v>
      </c>
      <c r="C98">
        <v>0</v>
      </c>
      <c r="D98">
        <v>0</v>
      </c>
      <c r="E98">
        <v>1</v>
      </c>
      <c r="F98">
        <v>1</v>
      </c>
      <c r="G98">
        <v>0</v>
      </c>
      <c r="N98">
        <f t="shared" si="7"/>
        <v>5</v>
      </c>
      <c r="O98">
        <f t="shared" si="8"/>
        <v>5.0000000000000001E-4</v>
      </c>
      <c r="P98">
        <f t="shared" si="9"/>
        <v>2.0000000000000005E-5</v>
      </c>
    </row>
    <row r="99" spans="1:16">
      <c r="A99" t="s">
        <v>42</v>
      </c>
      <c r="B99">
        <f>$B$25*$B$28</f>
        <v>0.03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N99">
        <f t="shared" si="7"/>
        <v>6</v>
      </c>
      <c r="O99">
        <f t="shared" si="8"/>
        <v>6.0000000000000006E-4</v>
      </c>
      <c r="P99">
        <f t="shared" si="9"/>
        <v>1.8E-5</v>
      </c>
    </row>
    <row r="100" spans="1:16">
      <c r="A100" t="s">
        <v>43</v>
      </c>
      <c r="B100">
        <f>$B$25*$B$29</f>
        <v>0.03</v>
      </c>
      <c r="C100">
        <v>1</v>
      </c>
      <c r="D100">
        <v>1</v>
      </c>
      <c r="E100">
        <v>0</v>
      </c>
      <c r="F100">
        <v>0</v>
      </c>
      <c r="G100">
        <v>1</v>
      </c>
      <c r="N100">
        <f t="shared" si="7"/>
        <v>5</v>
      </c>
      <c r="O100">
        <f t="shared" si="8"/>
        <v>5.0000000000000001E-4</v>
      </c>
      <c r="P100">
        <f t="shared" si="9"/>
        <v>1.5E-5</v>
      </c>
    </row>
    <row r="101" spans="1:16">
      <c r="A101" t="s">
        <v>44</v>
      </c>
      <c r="B101">
        <f>$B$26*$B$28</f>
        <v>0.03</v>
      </c>
      <c r="C101">
        <v>1</v>
      </c>
      <c r="D101">
        <v>1</v>
      </c>
      <c r="E101">
        <v>0</v>
      </c>
      <c r="F101">
        <v>1</v>
      </c>
      <c r="G101">
        <v>0</v>
      </c>
      <c r="N101">
        <f t="shared" si="7"/>
        <v>5</v>
      </c>
      <c r="O101">
        <f t="shared" si="8"/>
        <v>5.0000000000000001E-4</v>
      </c>
      <c r="P101">
        <f t="shared" si="9"/>
        <v>1.5E-5</v>
      </c>
    </row>
    <row r="102" spans="1:16">
      <c r="A102" t="s">
        <v>45</v>
      </c>
      <c r="B102">
        <f>$B$26*$B$29</f>
        <v>0.03</v>
      </c>
      <c r="C102">
        <v>1</v>
      </c>
      <c r="D102">
        <v>1</v>
      </c>
      <c r="E102">
        <v>0</v>
      </c>
      <c r="F102">
        <v>1</v>
      </c>
      <c r="G102">
        <v>1</v>
      </c>
      <c r="N102">
        <f t="shared" si="7"/>
        <v>5</v>
      </c>
      <c r="O102">
        <f t="shared" si="8"/>
        <v>5.0000000000000001E-4</v>
      </c>
      <c r="P102">
        <f t="shared" si="9"/>
        <v>1.5E-5</v>
      </c>
    </row>
    <row r="103" spans="1:16">
      <c r="A103" t="s">
        <v>48</v>
      </c>
      <c r="B103">
        <f>$B$28*$B$25</f>
        <v>0.03</v>
      </c>
      <c r="C103">
        <v>1</v>
      </c>
      <c r="D103">
        <v>1</v>
      </c>
      <c r="E103">
        <v>1</v>
      </c>
      <c r="F103">
        <v>0</v>
      </c>
      <c r="G103">
        <v>0</v>
      </c>
      <c r="N103">
        <f t="shared" si="7"/>
        <v>5</v>
      </c>
      <c r="O103">
        <f t="shared" si="8"/>
        <v>5.0000000000000001E-4</v>
      </c>
      <c r="P103">
        <f t="shared" si="9"/>
        <v>1.5E-5</v>
      </c>
    </row>
    <row r="104" spans="1:16">
      <c r="A104" t="s">
        <v>49</v>
      </c>
      <c r="B104">
        <f>$B$28*$B$26</f>
        <v>0.03</v>
      </c>
      <c r="C104">
        <v>1</v>
      </c>
      <c r="D104">
        <v>1</v>
      </c>
      <c r="E104">
        <v>1</v>
      </c>
      <c r="F104">
        <v>0</v>
      </c>
      <c r="G104">
        <v>1</v>
      </c>
      <c r="N104">
        <f t="shared" si="7"/>
        <v>5</v>
      </c>
      <c r="O104">
        <f t="shared" si="8"/>
        <v>5.0000000000000001E-4</v>
      </c>
      <c r="P104">
        <f t="shared" si="9"/>
        <v>1.5E-5</v>
      </c>
    </row>
    <row r="105" spans="1:16">
      <c r="A105" t="s">
        <v>50</v>
      </c>
      <c r="B105">
        <f>$B$29*$B$25</f>
        <v>0.03</v>
      </c>
      <c r="C105">
        <v>1</v>
      </c>
      <c r="D105">
        <v>1</v>
      </c>
      <c r="E105">
        <v>1</v>
      </c>
      <c r="F105">
        <v>1</v>
      </c>
      <c r="G105">
        <v>0</v>
      </c>
      <c r="N105">
        <f t="shared" si="7"/>
        <v>5</v>
      </c>
      <c r="O105">
        <f t="shared" si="8"/>
        <v>5.0000000000000001E-4</v>
      </c>
      <c r="P105">
        <f t="shared" si="9"/>
        <v>1.5E-5</v>
      </c>
    </row>
    <row r="106" spans="1:16">
      <c r="A106" t="s">
        <v>51</v>
      </c>
      <c r="B106">
        <f>$B$29*$B$26</f>
        <v>0.03</v>
      </c>
      <c r="C106">
        <v>1</v>
      </c>
      <c r="D106">
        <v>1</v>
      </c>
      <c r="E106">
        <v>1</v>
      </c>
      <c r="F106">
        <v>1</v>
      </c>
      <c r="G106">
        <v>1</v>
      </c>
      <c r="N106">
        <f t="shared" si="7"/>
        <v>5</v>
      </c>
      <c r="O106">
        <f t="shared" si="8"/>
        <v>5.0000000000000001E-4</v>
      </c>
      <c r="P106">
        <f t="shared" si="9"/>
        <v>1.5E-5</v>
      </c>
    </row>
    <row r="107" spans="1:16">
      <c r="A107" t="s">
        <v>35</v>
      </c>
      <c r="B107">
        <f>$B$27*$B$28</f>
        <v>2.0000000000000004E-2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N107">
        <f t="shared" si="7"/>
        <v>6</v>
      </c>
      <c r="O107">
        <f t="shared" si="8"/>
        <v>6.0000000000000006E-4</v>
      </c>
      <c r="P107">
        <f t="shared" si="9"/>
        <v>1.2000000000000004E-5</v>
      </c>
    </row>
    <row r="108" spans="1:16">
      <c r="A108" t="s">
        <v>47</v>
      </c>
      <c r="B108">
        <f>$B$27*$B$29</f>
        <v>2.0000000000000004E-2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1</v>
      </c>
      <c r="N108">
        <f t="shared" si="7"/>
        <v>6</v>
      </c>
      <c r="O108">
        <f t="shared" si="8"/>
        <v>6.0000000000000006E-4</v>
      </c>
      <c r="P108">
        <f t="shared" si="9"/>
        <v>1.2000000000000004E-5</v>
      </c>
    </row>
    <row r="109" spans="1:16">
      <c r="A109" t="s">
        <v>36</v>
      </c>
      <c r="B109">
        <f>$B$28*$B$27</f>
        <v>2.0000000000000004E-2</v>
      </c>
      <c r="C109">
        <v>0</v>
      </c>
      <c r="D109">
        <v>0</v>
      </c>
      <c r="E109">
        <v>1</v>
      </c>
      <c r="F109">
        <v>0</v>
      </c>
      <c r="G109">
        <v>1</v>
      </c>
      <c r="H109">
        <v>0</v>
      </c>
      <c r="N109">
        <f t="shared" si="7"/>
        <v>6</v>
      </c>
      <c r="O109">
        <f t="shared" si="8"/>
        <v>6.0000000000000006E-4</v>
      </c>
      <c r="P109">
        <f t="shared" si="9"/>
        <v>1.2000000000000004E-5</v>
      </c>
    </row>
    <row r="110" spans="1:16">
      <c r="A110" t="s">
        <v>52</v>
      </c>
      <c r="B110">
        <f>$B$29*$B$27</f>
        <v>2.0000000000000004E-2</v>
      </c>
      <c r="C110">
        <v>0</v>
      </c>
      <c r="D110">
        <v>0</v>
      </c>
      <c r="E110">
        <v>1</v>
      </c>
      <c r="F110">
        <v>0</v>
      </c>
      <c r="G110">
        <v>1</v>
      </c>
      <c r="H110">
        <v>1</v>
      </c>
      <c r="N110">
        <f t="shared" si="7"/>
        <v>6</v>
      </c>
      <c r="O110">
        <f t="shared" si="8"/>
        <v>6.0000000000000006E-4</v>
      </c>
      <c r="P110">
        <f t="shared" si="9"/>
        <v>1.2000000000000004E-5</v>
      </c>
    </row>
    <row r="111" spans="1:16">
      <c r="A111" t="s">
        <v>37</v>
      </c>
      <c r="B111">
        <f>$B$28*$B$28</f>
        <v>1.0000000000000002E-2</v>
      </c>
      <c r="C111">
        <v>0</v>
      </c>
      <c r="D111">
        <v>0</v>
      </c>
      <c r="E111">
        <v>1</v>
      </c>
      <c r="F111">
        <v>1</v>
      </c>
      <c r="G111">
        <v>1</v>
      </c>
      <c r="H111">
        <v>0</v>
      </c>
      <c r="I111">
        <v>0</v>
      </c>
      <c r="N111">
        <f t="shared" si="7"/>
        <v>7</v>
      </c>
      <c r="O111">
        <f t="shared" si="8"/>
        <v>6.9999999999999999E-4</v>
      </c>
      <c r="P111">
        <f t="shared" si="9"/>
        <v>7.0000000000000016E-6</v>
      </c>
    </row>
    <row r="112" spans="1:16">
      <c r="A112" t="s">
        <v>39</v>
      </c>
      <c r="B112">
        <f>$B$28*$B$29</f>
        <v>1.0000000000000002E-2</v>
      </c>
      <c r="C112">
        <v>0</v>
      </c>
      <c r="D112">
        <v>0</v>
      </c>
      <c r="E112">
        <v>1</v>
      </c>
      <c r="F112">
        <v>1</v>
      </c>
      <c r="G112">
        <v>1</v>
      </c>
      <c r="H112">
        <v>0</v>
      </c>
      <c r="I112">
        <v>1</v>
      </c>
      <c r="N112">
        <f t="shared" si="7"/>
        <v>7</v>
      </c>
      <c r="O112">
        <f t="shared" si="8"/>
        <v>6.9999999999999999E-4</v>
      </c>
      <c r="P112">
        <f t="shared" si="9"/>
        <v>7.0000000000000016E-6</v>
      </c>
    </row>
    <row r="113" spans="1:16">
      <c r="A113" t="s">
        <v>38</v>
      </c>
      <c r="B113">
        <f>$B$29*$B$28</f>
        <v>1.0000000000000002E-2</v>
      </c>
      <c r="C113">
        <v>0</v>
      </c>
      <c r="D113">
        <v>0</v>
      </c>
      <c r="E113">
        <v>1</v>
      </c>
      <c r="F113">
        <v>1</v>
      </c>
      <c r="G113">
        <v>1</v>
      </c>
      <c r="H113">
        <v>1</v>
      </c>
      <c r="I113">
        <v>0</v>
      </c>
      <c r="N113">
        <f t="shared" si="7"/>
        <v>7</v>
      </c>
      <c r="O113">
        <f t="shared" si="8"/>
        <v>6.9999999999999999E-4</v>
      </c>
      <c r="P113">
        <f t="shared" si="9"/>
        <v>7.0000000000000016E-6</v>
      </c>
    </row>
    <row r="114" spans="1:16">
      <c r="A114" t="s">
        <v>40</v>
      </c>
      <c r="B114">
        <f>$B$29*$B$29</f>
        <v>1.0000000000000002E-2</v>
      </c>
      <c r="C114">
        <v>0</v>
      </c>
      <c r="D114">
        <v>0</v>
      </c>
      <c r="E114">
        <v>1</v>
      </c>
      <c r="F114">
        <v>1</v>
      </c>
      <c r="G114">
        <v>1</v>
      </c>
      <c r="H114">
        <v>1</v>
      </c>
      <c r="I114">
        <v>1</v>
      </c>
      <c r="N114">
        <f t="shared" si="7"/>
        <v>7</v>
      </c>
      <c r="O114">
        <f t="shared" si="8"/>
        <v>6.9999999999999999E-4</v>
      </c>
      <c r="P114">
        <f t="shared" si="9"/>
        <v>7.0000000000000016E-6</v>
      </c>
    </row>
    <row r="116" spans="1:16">
      <c r="A116" t="s">
        <v>0</v>
      </c>
      <c r="B116" t="s">
        <v>6</v>
      </c>
    </row>
    <row r="117" spans="1:16">
      <c r="A117" t="s">
        <v>28</v>
      </c>
      <c r="B117">
        <f>$B$25*$B$25</f>
        <v>0.09</v>
      </c>
    </row>
    <row r="118" spans="1:16">
      <c r="A118" t="s">
        <v>30</v>
      </c>
      <c r="B118">
        <f>$B$25*$B$26</f>
        <v>0.09</v>
      </c>
    </row>
    <row r="119" spans="1:16">
      <c r="A119" t="s">
        <v>29</v>
      </c>
      <c r="B119">
        <f>$B$26*$B$25</f>
        <v>0.09</v>
      </c>
    </row>
    <row r="120" spans="1:16">
      <c r="A120" t="s">
        <v>31</v>
      </c>
      <c r="B120">
        <f>$B$26*$B$26</f>
        <v>0.09</v>
      </c>
    </row>
    <row r="121" spans="1:16">
      <c r="A121" t="s">
        <v>41</v>
      </c>
      <c r="B121">
        <f>$B$25*$B$27</f>
        <v>0.06</v>
      </c>
    </row>
    <row r="122" spans="1:16">
      <c r="A122" t="s">
        <v>32</v>
      </c>
      <c r="B122">
        <f>$B$26*$B$27</f>
        <v>0.06</v>
      </c>
    </row>
    <row r="123" spans="1:16">
      <c r="A123" t="s">
        <v>46</v>
      </c>
      <c r="B123">
        <f>$B$27*$B$25</f>
        <v>0.06</v>
      </c>
    </row>
    <row r="124" spans="1:16">
      <c r="A124" t="s">
        <v>33</v>
      </c>
      <c r="B124">
        <f>$B$27*$B$26</f>
        <v>0.06</v>
      </c>
    </row>
    <row r="125" spans="1:16">
      <c r="A125" t="s">
        <v>34</v>
      </c>
      <c r="B125">
        <f>$B$27*$B$27</f>
        <v>4.0000000000000008E-2</v>
      </c>
    </row>
    <row r="126" spans="1:16">
      <c r="A126" t="s">
        <v>64</v>
      </c>
      <c r="B126">
        <v>0.04</v>
      </c>
    </row>
    <row r="127" spans="1:16">
      <c r="A127" t="s">
        <v>42</v>
      </c>
      <c r="B127">
        <f>$B$25*$B$28</f>
        <v>0.03</v>
      </c>
      <c r="C127">
        <v>0</v>
      </c>
    </row>
    <row r="128" spans="1:16">
      <c r="A128" t="s">
        <v>43</v>
      </c>
      <c r="B128">
        <f>$B$25*$B$29</f>
        <v>0.03</v>
      </c>
      <c r="C128">
        <v>1</v>
      </c>
    </row>
    <row r="129" spans="1:3">
      <c r="A129" t="s">
        <v>44</v>
      </c>
      <c r="B129">
        <f>$B$26*$B$28</f>
        <v>0.03</v>
      </c>
      <c r="C129">
        <v>0</v>
      </c>
    </row>
    <row r="130" spans="1:3">
      <c r="A130" t="s">
        <v>45</v>
      </c>
      <c r="B130">
        <f>$B$26*$B$29</f>
        <v>0.03</v>
      </c>
      <c r="C130">
        <v>1</v>
      </c>
    </row>
    <row r="131" spans="1:3">
      <c r="A131" t="s">
        <v>48</v>
      </c>
      <c r="B131">
        <f>$B$28*$B$25</f>
        <v>0.03</v>
      </c>
      <c r="C131">
        <v>0</v>
      </c>
    </row>
    <row r="132" spans="1:3">
      <c r="A132" t="s">
        <v>49</v>
      </c>
      <c r="B132">
        <f>$B$28*$B$26</f>
        <v>0.03</v>
      </c>
      <c r="C132">
        <v>1</v>
      </c>
    </row>
    <row r="133" spans="1:3">
      <c r="A133" t="s">
        <v>50</v>
      </c>
      <c r="B133">
        <f>$B$29*$B$25</f>
        <v>0.03</v>
      </c>
      <c r="C133">
        <v>0</v>
      </c>
    </row>
    <row r="134" spans="1:3">
      <c r="A134" t="s">
        <v>51</v>
      </c>
      <c r="B134">
        <f>$B$29*$B$26</f>
        <v>0.03</v>
      </c>
      <c r="C134">
        <v>1</v>
      </c>
    </row>
    <row r="135" spans="1:3">
      <c r="A135" t="s">
        <v>35</v>
      </c>
      <c r="B135">
        <f>$B$27*$B$28</f>
        <v>2.0000000000000004E-2</v>
      </c>
      <c r="C135">
        <v>0</v>
      </c>
    </row>
    <row r="136" spans="1:3">
      <c r="A136" t="s">
        <v>47</v>
      </c>
      <c r="B136">
        <f>$B$27*$B$29</f>
        <v>2.0000000000000004E-2</v>
      </c>
      <c r="C136">
        <v>1</v>
      </c>
    </row>
    <row r="137" spans="1:3">
      <c r="A137" t="s">
        <v>36</v>
      </c>
      <c r="B137">
        <f>$B$28*$B$27</f>
        <v>2.0000000000000004E-2</v>
      </c>
      <c r="C137">
        <v>0</v>
      </c>
    </row>
    <row r="138" spans="1:3">
      <c r="A138" t="s">
        <v>52</v>
      </c>
      <c r="B138">
        <f>$B$29*$B$27</f>
        <v>2.0000000000000004E-2</v>
      </c>
      <c r="C138">
        <v>1</v>
      </c>
    </row>
    <row r="140" spans="1:3">
      <c r="A140" t="s">
        <v>0</v>
      </c>
      <c r="B140" t="s">
        <v>6</v>
      </c>
    </row>
    <row r="141" spans="1:3">
      <c r="A141" t="s">
        <v>28</v>
      </c>
      <c r="B141">
        <f>$B$25*$B$25</f>
        <v>0.09</v>
      </c>
    </row>
    <row r="142" spans="1:3">
      <c r="A142" t="s">
        <v>30</v>
      </c>
      <c r="B142">
        <f>$B$25*$B$26</f>
        <v>0.09</v>
      </c>
    </row>
    <row r="143" spans="1:3">
      <c r="A143" t="s">
        <v>29</v>
      </c>
      <c r="B143">
        <f>$B$26*$B$25</f>
        <v>0.09</v>
      </c>
    </row>
    <row r="144" spans="1:3">
      <c r="A144" t="s">
        <v>31</v>
      </c>
      <c r="B144">
        <f>$B$26*$B$26</f>
        <v>0.09</v>
      </c>
    </row>
    <row r="145" spans="1:3">
      <c r="A145" t="s">
        <v>41</v>
      </c>
      <c r="B145">
        <f>$B$25*$B$27</f>
        <v>0.06</v>
      </c>
      <c r="C145">
        <v>0</v>
      </c>
    </row>
    <row r="146" spans="1:3">
      <c r="A146" t="s">
        <v>32</v>
      </c>
      <c r="B146">
        <f>$B$26*$B$27</f>
        <v>0.06</v>
      </c>
      <c r="C146">
        <v>1</v>
      </c>
    </row>
    <row r="147" spans="1:3">
      <c r="A147" t="s">
        <v>46</v>
      </c>
      <c r="B147">
        <f>$B$27*$B$25</f>
        <v>0.06</v>
      </c>
      <c r="C147">
        <v>0</v>
      </c>
    </row>
    <row r="148" spans="1:3">
      <c r="A148" t="s">
        <v>33</v>
      </c>
      <c r="B148">
        <f>$B$27*$B$26</f>
        <v>0.06</v>
      </c>
      <c r="C148">
        <v>1</v>
      </c>
    </row>
    <row r="149" spans="1:3">
      <c r="A149" t="s">
        <v>65</v>
      </c>
      <c r="B149">
        <v>0.06</v>
      </c>
      <c r="C149">
        <v>0</v>
      </c>
    </row>
    <row r="150" spans="1:3">
      <c r="A150" t="s">
        <v>66</v>
      </c>
      <c r="B150">
        <v>0.06</v>
      </c>
      <c r="C150">
        <v>1</v>
      </c>
    </row>
    <row r="151" spans="1:3">
      <c r="A151" t="s">
        <v>67</v>
      </c>
      <c r="B151">
        <v>0.06</v>
      </c>
      <c r="C151">
        <v>0</v>
      </c>
    </row>
    <row r="152" spans="1:3">
      <c r="A152" t="s">
        <v>68</v>
      </c>
      <c r="B152">
        <v>0.06</v>
      </c>
      <c r="C152">
        <v>1</v>
      </c>
    </row>
    <row r="153" spans="1:3">
      <c r="A153" t="s">
        <v>70</v>
      </c>
      <c r="B153">
        <v>0.04</v>
      </c>
      <c r="C153">
        <v>0</v>
      </c>
    </row>
    <row r="154" spans="1:3">
      <c r="A154" t="s">
        <v>71</v>
      </c>
      <c r="B154">
        <v>0.04</v>
      </c>
      <c r="C154">
        <v>1</v>
      </c>
    </row>
    <row r="155" spans="1:3">
      <c r="A155" t="s">
        <v>34</v>
      </c>
      <c r="B155">
        <f>$B$27*$B$27</f>
        <v>4.0000000000000008E-2</v>
      </c>
      <c r="C155">
        <v>0</v>
      </c>
    </row>
    <row r="156" spans="1:3">
      <c r="A156" t="s">
        <v>64</v>
      </c>
      <c r="B156">
        <v>0.04</v>
      </c>
      <c r="C156">
        <v>1</v>
      </c>
    </row>
    <row r="158" spans="1:3">
      <c r="A158" t="s">
        <v>0</v>
      </c>
      <c r="B158" t="s">
        <v>6</v>
      </c>
    </row>
    <row r="159" spans="1:3">
      <c r="A159" t="s">
        <v>72</v>
      </c>
      <c r="B159">
        <v>0.12</v>
      </c>
    </row>
    <row r="160" spans="1:3">
      <c r="A160" t="s">
        <v>73</v>
      </c>
      <c r="B160">
        <v>0.12</v>
      </c>
    </row>
    <row r="161" spans="1:3">
      <c r="A161" t="s">
        <v>74</v>
      </c>
      <c r="B161">
        <v>0.12</v>
      </c>
    </row>
    <row r="162" spans="1:3">
      <c r="A162" t="s">
        <v>75</v>
      </c>
      <c r="B162">
        <v>0.12</v>
      </c>
    </row>
    <row r="163" spans="1:3">
      <c r="A163" t="s">
        <v>28</v>
      </c>
      <c r="B163">
        <f>$B$25*$B$25</f>
        <v>0.09</v>
      </c>
      <c r="C163">
        <v>0</v>
      </c>
    </row>
    <row r="164" spans="1:3">
      <c r="A164" t="s">
        <v>30</v>
      </c>
      <c r="B164">
        <f>$B$25*$B$26</f>
        <v>0.09</v>
      </c>
      <c r="C164">
        <v>1</v>
      </c>
    </row>
    <row r="165" spans="1:3">
      <c r="A165" t="s">
        <v>29</v>
      </c>
      <c r="B165">
        <f>$B$26*$B$25</f>
        <v>0.09</v>
      </c>
      <c r="C165">
        <v>0</v>
      </c>
    </row>
    <row r="166" spans="1:3">
      <c r="A166" t="s">
        <v>31</v>
      </c>
      <c r="B166">
        <f>$B$26*$B$26</f>
        <v>0.09</v>
      </c>
      <c r="C166">
        <v>1</v>
      </c>
    </row>
    <row r="167" spans="1:3">
      <c r="A167" t="s">
        <v>76</v>
      </c>
      <c r="B167">
        <v>0.08</v>
      </c>
      <c r="C167">
        <v>0</v>
      </c>
    </row>
    <row r="168" spans="1:3">
      <c r="A168" t="s">
        <v>77</v>
      </c>
      <c r="B168">
        <v>0.08</v>
      </c>
      <c r="C168">
        <v>1</v>
      </c>
    </row>
    <row r="170" spans="1:3">
      <c r="A170" t="s">
        <v>0</v>
      </c>
      <c r="B170" t="s">
        <v>6</v>
      </c>
    </row>
    <row r="171" spans="1:3">
      <c r="A171" t="s">
        <v>78</v>
      </c>
      <c r="B171">
        <v>0.18</v>
      </c>
    </row>
    <row r="172" spans="1:3">
      <c r="A172" t="s">
        <v>79</v>
      </c>
      <c r="B172">
        <v>0.18</v>
      </c>
      <c r="C172">
        <v>0</v>
      </c>
    </row>
    <row r="173" spans="1:3">
      <c r="A173" t="s">
        <v>80</v>
      </c>
      <c r="B173">
        <v>0.16</v>
      </c>
      <c r="C173">
        <v>1</v>
      </c>
    </row>
    <row r="174" spans="1:3">
      <c r="A174" t="s">
        <v>72</v>
      </c>
      <c r="B174">
        <v>0.12</v>
      </c>
      <c r="C174">
        <v>0</v>
      </c>
    </row>
    <row r="175" spans="1:3">
      <c r="A175" t="s">
        <v>73</v>
      </c>
      <c r="B175">
        <v>0.12</v>
      </c>
      <c r="C175">
        <v>1</v>
      </c>
    </row>
    <row r="176" spans="1:3">
      <c r="A176" t="s">
        <v>74</v>
      </c>
      <c r="B176">
        <v>0.12</v>
      </c>
      <c r="C176">
        <v>0</v>
      </c>
    </row>
    <row r="177" spans="1:3">
      <c r="A177" t="s">
        <v>75</v>
      </c>
      <c r="B177">
        <v>0.12</v>
      </c>
      <c r="C177">
        <v>1</v>
      </c>
    </row>
    <row r="179" spans="1:3">
      <c r="A179" t="s">
        <v>0</v>
      </c>
      <c r="B179" t="s">
        <v>6</v>
      </c>
    </row>
    <row r="180" spans="1:3">
      <c r="A180" t="s">
        <v>81</v>
      </c>
      <c r="B180">
        <v>0.34</v>
      </c>
    </row>
    <row r="181" spans="1:3">
      <c r="A181" t="s">
        <v>78</v>
      </c>
      <c r="B181">
        <v>0.18</v>
      </c>
    </row>
    <row r="182" spans="1:3">
      <c r="A182" t="s">
        <v>82</v>
      </c>
      <c r="B182">
        <v>0.24</v>
      </c>
      <c r="C182">
        <v>0</v>
      </c>
    </row>
    <row r="183" spans="1:3">
      <c r="A183" t="s">
        <v>83</v>
      </c>
      <c r="B183">
        <v>0.24</v>
      </c>
      <c r="C183">
        <v>1</v>
      </c>
    </row>
    <row r="185" spans="1:3">
      <c r="A185" t="s">
        <v>0</v>
      </c>
      <c r="B185" t="s">
        <v>6</v>
      </c>
    </row>
    <row r="186" spans="1:3">
      <c r="A186" t="s">
        <v>84</v>
      </c>
      <c r="B186">
        <v>0.48</v>
      </c>
    </row>
    <row r="187" spans="1:3">
      <c r="A187" t="s">
        <v>81</v>
      </c>
      <c r="B187">
        <v>0.34</v>
      </c>
      <c r="C187">
        <v>0</v>
      </c>
    </row>
    <row r="188" spans="1:3">
      <c r="A188" t="s">
        <v>78</v>
      </c>
      <c r="B188">
        <v>0.18</v>
      </c>
      <c r="C188">
        <v>1</v>
      </c>
    </row>
    <row r="190" spans="1:3">
      <c r="A190" t="s">
        <v>0</v>
      </c>
      <c r="B190" t="s">
        <v>6</v>
      </c>
    </row>
    <row r="191" spans="1:3">
      <c r="A191" t="s">
        <v>85</v>
      </c>
      <c r="B191">
        <v>0.52</v>
      </c>
      <c r="C191">
        <v>0</v>
      </c>
    </row>
    <row r="192" spans="1:3">
      <c r="A192" t="s">
        <v>84</v>
      </c>
      <c r="B192">
        <v>0.48</v>
      </c>
      <c r="C192">
        <v>1</v>
      </c>
    </row>
    <row r="194" spans="1:2">
      <c r="A194" t="s">
        <v>60</v>
      </c>
      <c r="B194">
        <f>SUM(P90:P114)/2</f>
        <v>2.2049999999999999E-4</v>
      </c>
    </row>
    <row r="195" spans="1:2">
      <c r="A195" t="s">
        <v>86</v>
      </c>
      <c r="B195">
        <f>1/B194</f>
        <v>4535.1473922902496</v>
      </c>
    </row>
    <row r="196" spans="1:2">
      <c r="A196" t="s">
        <v>20</v>
      </c>
      <c r="B196">
        <f>B195*B9</f>
        <v>9845.5809272320566</v>
      </c>
    </row>
  </sheetData>
  <sortState ref="A36:B60">
    <sortCondition descending="1" ref="B36:B60"/>
  </sortState>
  <mergeCells count="11">
    <mergeCell ref="C35:I35"/>
    <mergeCell ref="A8:K8"/>
    <mergeCell ref="A12:K12"/>
    <mergeCell ref="A23:K23"/>
    <mergeCell ref="C24:F24"/>
    <mergeCell ref="A34:K34"/>
    <mergeCell ref="C89:I89"/>
    <mergeCell ref="A64:K64"/>
    <mergeCell ref="C65:H65"/>
    <mergeCell ref="I65:K65"/>
    <mergeCell ref="A88:K88"/>
  </mergeCells>
  <pageMargins left="0.7" right="0.7" top="0.75" bottom="0.75" header="0.3" footer="0.3"/>
  <pageSetup paperSize="9" orientation="portrait" horizontalDpi="180" verticalDpi="180" r:id="rId1"/>
  <ignoredErrors>
    <ignoredError sqref="B1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2017-04-13T13:11:57Z</dcterms:modified>
</cp:coreProperties>
</file>