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rbs\Desktop\"/>
    </mc:Choice>
  </mc:AlternateContent>
  <bookViews>
    <workbookView xWindow="0" yWindow="0" windowWidth="20490" windowHeight="7680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B10" i="1"/>
  <c r="B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B6" i="1"/>
  <c r="J3" i="1" s="1"/>
  <c r="J18" i="1" l="1"/>
  <c r="J14" i="1"/>
  <c r="J10" i="1"/>
  <c r="J6" i="1"/>
  <c r="J17" i="1"/>
  <c r="J13" i="1"/>
  <c r="J9" i="1"/>
  <c r="J5" i="1"/>
  <c r="J16" i="1"/>
  <c r="J12" i="1"/>
  <c r="J8" i="1"/>
  <c r="J4" i="1"/>
  <c r="J2" i="1"/>
  <c r="J15" i="1"/>
  <c r="J11" i="1"/>
  <c r="J7" i="1"/>
</calcChain>
</file>

<file path=xl/sharedStrings.xml><?xml version="1.0" encoding="utf-8"?>
<sst xmlns="http://schemas.openxmlformats.org/spreadsheetml/2006/main" count="18" uniqueCount="18">
  <si>
    <t>lamda 1</t>
  </si>
  <si>
    <t>lamda 2</t>
  </si>
  <si>
    <t>C1</t>
  </si>
  <si>
    <t>C2</t>
  </si>
  <si>
    <t>L</t>
  </si>
  <si>
    <t>Z0</t>
  </si>
  <si>
    <t>U</t>
  </si>
  <si>
    <t>I1/I0</t>
  </si>
  <si>
    <t>I2/I0</t>
  </si>
  <si>
    <t>I1/I2</t>
  </si>
  <si>
    <t>T</t>
  </si>
  <si>
    <t>P</t>
  </si>
  <si>
    <t>At</t>
  </si>
  <si>
    <t>I, mA</t>
  </si>
  <si>
    <t>I, A</t>
  </si>
  <si>
    <t>A2000</t>
  </si>
  <si>
    <t>P2000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</si>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</sst>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3" fillId="4" borderId="0" xfId="3"/>
    <xf numFmtId="0" fontId="2" fillId="3" borderId="0" xfId="2"/>
    <xf numFmtId="11" fontId="1" fillId="2" borderId="0" xfId="1" applyNumberFormat="1"/>
    <xf numFmtId="11" fontId="0" fillId="0" borderId="0" xfId="0" applyNumberFormat="1"/>
    <xf numFmtId="2" fontId="3" fillId="4" borderId="0" xfId="3" applyNumberFormat="1"/>
    <xf numFmtId="11" fontId="2" fillId="3" borderId="0" xfId="2" applyNumberFormat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Лист1!$J$2:$J$18</c:f>
              <c:numCache>
                <c:formatCode>0.00E+00</c:formatCode>
                <c:ptCount val="17"/>
                <c:pt idx="0">
                  <c:v>1047.9459654818872</c:v>
                </c:pt>
                <c:pt idx="1">
                  <c:v>1101.0084013005307</c:v>
                </c:pt>
                <c:pt idx="2">
                  <c:v>1132.6235873493274</c:v>
                </c:pt>
                <c:pt idx="3">
                  <c:v>1168.6065539735441</c:v>
                </c:pt>
                <c:pt idx="4">
                  <c:v>1192.8572606131818</c:v>
                </c:pt>
                <c:pt idx="5">
                  <c:v>1220.5472109597997</c:v>
                </c:pt>
                <c:pt idx="6">
                  <c:v>1257.1751406487876</c:v>
                </c:pt>
                <c:pt idx="7">
                  <c:v>1282.6521462212947</c:v>
                </c:pt>
                <c:pt idx="8">
                  <c:v>1317.7731478710029</c:v>
                </c:pt>
                <c:pt idx="9">
                  <c:v>1342.4671516670667</c:v>
                </c:pt>
                <c:pt idx="10">
                  <c:v>1368.5708826019029</c:v>
                </c:pt>
                <c:pt idx="11">
                  <c:v>1395.8593058685769</c:v>
                </c:pt>
                <c:pt idx="12">
                  <c:v>1422.7272698660481</c:v>
                </c:pt>
                <c:pt idx="13">
                  <c:v>1443.4199099034238</c:v>
                </c:pt>
                <c:pt idx="14">
                  <c:v>1468.591852460215</c:v>
                </c:pt>
                <c:pt idx="15">
                  <c:v>1491.123237115622</c:v>
                </c:pt>
                <c:pt idx="16">
                  <c:v>1507.9701180559941</c:v>
                </c:pt>
              </c:numCache>
            </c:numRef>
          </c:xVal>
          <c:yVal>
            <c:numRef>
              <c:f>Лист1!$K$2:$K$18</c:f>
              <c:numCache>
                <c:formatCode>General</c:formatCode>
                <c:ptCount val="17"/>
                <c:pt idx="0">
                  <c:v>0.99197999999999997</c:v>
                </c:pt>
                <c:pt idx="1">
                  <c:v>1.0760000000000001</c:v>
                </c:pt>
                <c:pt idx="2">
                  <c:v>1.1767000000000001</c:v>
                </c:pt>
                <c:pt idx="3">
                  <c:v>1.28921</c:v>
                </c:pt>
                <c:pt idx="4">
                  <c:v>1.3953599999999999</c:v>
                </c:pt>
                <c:pt idx="5">
                  <c:v>1.5027999999999999</c:v>
                </c:pt>
                <c:pt idx="6">
                  <c:v>1.6366700000000001</c:v>
                </c:pt>
                <c:pt idx="7">
                  <c:v>1.7707999999999999</c:v>
                </c:pt>
                <c:pt idx="8">
                  <c:v>1.8813599999999999</c:v>
                </c:pt>
                <c:pt idx="9">
                  <c:v>2.0520399999999999</c:v>
                </c:pt>
                <c:pt idx="10">
                  <c:v>2.1912000000000003</c:v>
                </c:pt>
                <c:pt idx="11">
                  <c:v>2.3367999999999998</c:v>
                </c:pt>
                <c:pt idx="12">
                  <c:v>2.5064000000000002</c:v>
                </c:pt>
                <c:pt idx="13">
                  <c:v>2.65265</c:v>
                </c:pt>
                <c:pt idx="14">
                  <c:v>2.8029800000000002</c:v>
                </c:pt>
                <c:pt idx="15">
                  <c:v>2.9619400000000002</c:v>
                </c:pt>
                <c:pt idx="16">
                  <c:v>3.0885800000000003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96-4B1B-8A8B-C641D1440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49952"/>
        <c:axId val="394850280"/>
      </c:scatterChart>
      <c:valAx>
        <c:axId val="3948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850280"/>
        <c:crosses val="autoZero"/>
        <c:crossBetween val="midCat"/>
      </c:valAx>
      <c:valAx>
        <c:axId val="39485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8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At(T)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Лист1!$J$2:$J$18</c:f>
              <c:numCache>
                <c:formatCode>0.00E+00</c:formatCode>
                <c:ptCount val="17"/>
                <c:pt idx="0">
                  <c:v>1047.9459654818872</c:v>
                </c:pt>
                <c:pt idx="1">
                  <c:v>1101.0084013005307</c:v>
                </c:pt>
                <c:pt idx="2">
                  <c:v>1132.6235873493274</c:v>
                </c:pt>
                <c:pt idx="3">
                  <c:v>1168.6065539735441</c:v>
                </c:pt>
                <c:pt idx="4">
                  <c:v>1192.8572606131818</c:v>
                </c:pt>
                <c:pt idx="5">
                  <c:v>1220.5472109597997</c:v>
                </c:pt>
                <c:pt idx="6">
                  <c:v>1257.1751406487876</c:v>
                </c:pt>
                <c:pt idx="7">
                  <c:v>1282.6521462212947</c:v>
                </c:pt>
                <c:pt idx="8">
                  <c:v>1317.7731478710029</c:v>
                </c:pt>
                <c:pt idx="9">
                  <c:v>1342.4671516670667</c:v>
                </c:pt>
                <c:pt idx="10">
                  <c:v>1368.5708826019029</c:v>
                </c:pt>
                <c:pt idx="11">
                  <c:v>1395.8593058685769</c:v>
                </c:pt>
                <c:pt idx="12">
                  <c:v>1422.7272698660481</c:v>
                </c:pt>
                <c:pt idx="13">
                  <c:v>1443.4199099034238</c:v>
                </c:pt>
                <c:pt idx="14">
                  <c:v>1468.591852460215</c:v>
                </c:pt>
                <c:pt idx="15">
                  <c:v>1491.123237115622</c:v>
                </c:pt>
                <c:pt idx="16">
                  <c:v>1507.9701180559941</c:v>
                </c:pt>
              </c:numCache>
            </c:numRef>
          </c:xVal>
          <c:yVal>
            <c:numRef>
              <c:f>Лист1!$L$2:$L$18</c:f>
              <c:numCache>
                <c:formatCode>0.00E+00</c:formatCode>
                <c:ptCount val="17"/>
                <c:pt idx="0">
                  <c:v>0.36148418017079076</c:v>
                </c:pt>
                <c:pt idx="1">
                  <c:v>0.32180417884513884</c:v>
                </c:pt>
                <c:pt idx="2">
                  <c:v>0.31424276403270812</c:v>
                </c:pt>
                <c:pt idx="3">
                  <c:v>0.30380319334879613</c:v>
                </c:pt>
                <c:pt idx="4">
                  <c:v>0.3028825795784732</c:v>
                </c:pt>
                <c:pt idx="5">
                  <c:v>0.29759442796533658</c:v>
                </c:pt>
                <c:pt idx="6">
                  <c:v>0.28795188292925178</c:v>
                </c:pt>
                <c:pt idx="7">
                  <c:v>0.28752518014255901</c:v>
                </c:pt>
                <c:pt idx="8">
                  <c:v>0.2741897596633599</c:v>
                </c:pt>
                <c:pt idx="9">
                  <c:v>0.27765985347133043</c:v>
                </c:pt>
                <c:pt idx="10">
                  <c:v>0.27450785462931349</c:v>
                </c:pt>
                <c:pt idx="11">
                  <c:v>0.27051845513203393</c:v>
                </c:pt>
                <c:pt idx="12">
                  <c:v>0.26884731166270087</c:v>
                </c:pt>
                <c:pt idx="13">
                  <c:v>0.26856605831590596</c:v>
                </c:pt>
                <c:pt idx="14">
                  <c:v>0.2648240851782217</c:v>
                </c:pt>
                <c:pt idx="15">
                  <c:v>0.26330799363142404</c:v>
                </c:pt>
                <c:pt idx="16">
                  <c:v>0.26250032893460507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73-4AA3-B9FC-9C0C4A9FA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091216"/>
        <c:axId val="397094824"/>
      </c:scatterChart>
      <c:valAx>
        <c:axId val="39709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094824"/>
        <c:crosses val="autoZero"/>
        <c:crossBetween val="midCat"/>
      </c:valAx>
      <c:valAx>
        <c:axId val="39709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09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0</xdr:row>
      <xdr:rowOff>133350</xdr:rowOff>
    </xdr:from>
    <xdr:to>
      <xdr:col>20</xdr:col>
      <xdr:colOff>104775</xdr:colOff>
      <xdr:row>15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409575</xdr:colOff>
      <xdr:row>15</xdr:row>
      <xdr:rowOff>28575</xdr:rowOff>
    </xdr:from>
    <xdr:to>
      <xdr:col>20</xdr:col>
      <xdr:colOff>104775</xdr:colOff>
      <xdr:row>29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W24" sqref="W24"/>
    </sheetView>
  </sheetViews>
  <sheetFormatPr defaultRowHeight="15" x14ac:dyDescent="0.25"/>
  <cols>
    <col min="2" max="2" width="12.28515625" customWidth="1"/>
  </cols>
  <sheetData>
    <row r="1" spans="1:12" x14ac:dyDescent="0.25">
      <c r="A1" t="s">
        <v>0</v>
      </c>
      <c r="B1" s="3">
        <v>4.9999999999999998E-7</v>
      </c>
      <c r="D1" s="1" t="s">
        <v>13</v>
      </c>
      <c r="E1" s="1" t="s">
        <v>14</v>
      </c>
      <c r="F1" s="1" t="s">
        <v>6</v>
      </c>
      <c r="G1" s="1" t="s">
        <v>7</v>
      </c>
      <c r="H1" s="1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25">
      <c r="A2" t="s">
        <v>1</v>
      </c>
      <c r="B2" s="3">
        <v>5.9999999999999997E-7</v>
      </c>
      <c r="D2" s="1">
        <v>198</v>
      </c>
      <c r="E2" s="1">
        <f>D2/1000</f>
        <v>0.19800000000000001</v>
      </c>
      <c r="F2" s="5">
        <v>5.01</v>
      </c>
      <c r="G2" s="1">
        <v>6.0000000000000001E-3</v>
      </c>
      <c r="H2" s="1">
        <v>9.8000000000000004E-2</v>
      </c>
      <c r="I2" s="2">
        <f>G2/H2</f>
        <v>6.1224489795918366E-2</v>
      </c>
      <c r="J2" s="6">
        <f>$B$6/(LN(I2)-$B$7)</f>
        <v>1047.9459654818872</v>
      </c>
      <c r="K2" s="2">
        <f>E2*F2</f>
        <v>0.99197999999999997</v>
      </c>
      <c r="L2" s="6">
        <f>$B$8*$B$10*K2/J2^4</f>
        <v>0.36148418017079076</v>
      </c>
    </row>
    <row r="3" spans="1:12" x14ac:dyDescent="0.25">
      <c r="D3" s="1">
        <v>200</v>
      </c>
      <c r="E3" s="1">
        <f t="shared" ref="E3:E18" si="0">D3/1000</f>
        <v>0.2</v>
      </c>
      <c r="F3" s="1">
        <v>5.38</v>
      </c>
      <c r="G3" s="1">
        <v>0.01</v>
      </c>
      <c r="H3" s="1">
        <v>0.13100000000000001</v>
      </c>
      <c r="I3" s="2">
        <f t="shared" ref="I3:I18" si="1">G3/H3</f>
        <v>7.6335877862595422E-2</v>
      </c>
      <c r="J3" s="6">
        <f t="shared" ref="J3:J18" si="2">$B$6/(LN(I3)-$B$7)</f>
        <v>1101.0084013005307</v>
      </c>
      <c r="K3" s="2">
        <f t="shared" ref="K3:K18" si="3">E3*F3</f>
        <v>1.0760000000000001</v>
      </c>
      <c r="L3" s="6">
        <f t="shared" ref="L3:L18" si="4">$B$8*$B$10*K3/J3^4</f>
        <v>0.32180417884513884</v>
      </c>
    </row>
    <row r="4" spans="1:12" x14ac:dyDescent="0.25">
      <c r="A4" t="s">
        <v>2</v>
      </c>
      <c r="B4" s="4">
        <v>3.742E-16</v>
      </c>
      <c r="D4" s="1">
        <v>205</v>
      </c>
      <c r="E4" s="1">
        <f t="shared" si="0"/>
        <v>0.20499999999999999</v>
      </c>
      <c r="F4" s="1">
        <v>5.74</v>
      </c>
      <c r="G4" s="1">
        <v>1.4999999999999999E-2</v>
      </c>
      <c r="H4" s="1">
        <v>0.17399999999999999</v>
      </c>
      <c r="I4" s="2">
        <f t="shared" si="1"/>
        <v>8.6206896551724144E-2</v>
      </c>
      <c r="J4" s="6">
        <f t="shared" si="2"/>
        <v>1132.6235873493274</v>
      </c>
      <c r="K4" s="2">
        <f t="shared" si="3"/>
        <v>1.1767000000000001</v>
      </c>
      <c r="L4" s="6">
        <f t="shared" si="4"/>
        <v>0.31424276403270812</v>
      </c>
    </row>
    <row r="5" spans="1:12" x14ac:dyDescent="0.25">
      <c r="A5" t="s">
        <v>3</v>
      </c>
      <c r="B5" s="4">
        <v>1.439E-2</v>
      </c>
      <c r="D5" s="1">
        <v>211</v>
      </c>
      <c r="E5" s="1">
        <f t="shared" si="0"/>
        <v>0.21099999999999999</v>
      </c>
      <c r="F5" s="1">
        <v>6.11</v>
      </c>
      <c r="G5" s="1">
        <v>2.1999999999999999E-2</v>
      </c>
      <c r="H5" s="1">
        <v>0.224</v>
      </c>
      <c r="I5" s="2">
        <f t="shared" si="1"/>
        <v>9.8214285714285712E-2</v>
      </c>
      <c r="J5" s="6">
        <f t="shared" si="2"/>
        <v>1168.6065539735441</v>
      </c>
      <c r="K5" s="2">
        <f t="shared" si="3"/>
        <v>1.28921</v>
      </c>
      <c r="L5" s="6">
        <f t="shared" si="4"/>
        <v>0.30380319334879613</v>
      </c>
    </row>
    <row r="6" spans="1:12" x14ac:dyDescent="0.25">
      <c r="A6" t="s">
        <v>4</v>
      </c>
      <c r="B6" s="4">
        <f>B5*(1/B2-1/B1)</f>
        <v>-4796.6666666666652</v>
      </c>
      <c r="D6" s="1">
        <v>216</v>
      </c>
      <c r="E6" s="1">
        <f t="shared" si="0"/>
        <v>0.216</v>
      </c>
      <c r="F6" s="1">
        <v>6.46</v>
      </c>
      <c r="G6" s="1">
        <v>0.03</v>
      </c>
      <c r="H6" s="1">
        <v>0.28100000000000003</v>
      </c>
      <c r="I6" s="2">
        <f t="shared" si="1"/>
        <v>0.10676156583629892</v>
      </c>
      <c r="J6" s="6">
        <f t="shared" si="2"/>
        <v>1192.8572606131818</v>
      </c>
      <c r="K6" s="2">
        <f t="shared" si="3"/>
        <v>1.3953599999999999</v>
      </c>
      <c r="L6" s="6">
        <f t="shared" si="4"/>
        <v>0.3028825795784732</v>
      </c>
    </row>
    <row r="7" spans="1:12" x14ac:dyDescent="0.25">
      <c r="A7" t="s">
        <v>5</v>
      </c>
      <c r="B7" s="4">
        <v>1.784</v>
      </c>
      <c r="D7" s="1">
        <v>221</v>
      </c>
      <c r="E7" s="1">
        <f t="shared" si="0"/>
        <v>0.221</v>
      </c>
      <c r="F7" s="1">
        <v>6.8</v>
      </c>
      <c r="G7" s="1">
        <v>0.04</v>
      </c>
      <c r="H7" s="1">
        <v>0.34200000000000003</v>
      </c>
      <c r="I7" s="2">
        <f t="shared" si="1"/>
        <v>0.11695906432748537</v>
      </c>
      <c r="J7" s="6">
        <f t="shared" si="2"/>
        <v>1220.5472109597997</v>
      </c>
      <c r="K7" s="2">
        <f t="shared" si="3"/>
        <v>1.5027999999999999</v>
      </c>
      <c r="L7" s="6">
        <f t="shared" si="4"/>
        <v>0.29759442796533658</v>
      </c>
    </row>
    <row r="8" spans="1:12" x14ac:dyDescent="0.25">
      <c r="A8" t="s">
        <v>15</v>
      </c>
      <c r="B8" s="4">
        <v>0.249</v>
      </c>
      <c r="D8" s="1">
        <v>227</v>
      </c>
      <c r="E8" s="1">
        <f t="shared" si="0"/>
        <v>0.22700000000000001</v>
      </c>
      <c r="F8" s="1">
        <v>7.21</v>
      </c>
      <c r="G8" s="1">
        <v>5.6000000000000001E-2</v>
      </c>
      <c r="H8" s="1">
        <v>0.42699999999999999</v>
      </c>
      <c r="I8" s="2">
        <f t="shared" si="1"/>
        <v>0.13114754098360656</v>
      </c>
      <c r="J8" s="6">
        <f t="shared" si="2"/>
        <v>1257.1751406487876</v>
      </c>
      <c r="K8" s="2">
        <f t="shared" si="3"/>
        <v>1.6366700000000001</v>
      </c>
      <c r="L8" s="6">
        <f t="shared" si="4"/>
        <v>0.28795188292925178</v>
      </c>
    </row>
    <row r="9" spans="1:12" x14ac:dyDescent="0.25">
      <c r="A9" t="s">
        <v>16</v>
      </c>
      <c r="B9">
        <f>0.000006*(2000)^2-0.0101*2000+5.2652</f>
        <v>9.0652000000000008</v>
      </c>
      <c r="D9" s="1">
        <v>233</v>
      </c>
      <c r="E9" s="1">
        <f t="shared" si="0"/>
        <v>0.23300000000000001</v>
      </c>
      <c r="F9" s="1">
        <v>7.6</v>
      </c>
      <c r="G9" s="1">
        <v>7.2999999999999995E-2</v>
      </c>
      <c r="H9" s="1">
        <v>0.51600000000000001</v>
      </c>
      <c r="I9" s="2">
        <f t="shared" si="1"/>
        <v>0.14147286821705424</v>
      </c>
      <c r="J9" s="6">
        <f t="shared" si="2"/>
        <v>1282.6521462212947</v>
      </c>
      <c r="K9" s="2">
        <f t="shared" si="3"/>
        <v>1.7707999999999999</v>
      </c>
      <c r="L9" s="6">
        <f t="shared" si="4"/>
        <v>0.28752518014255901</v>
      </c>
    </row>
    <row r="10" spans="1:12" x14ac:dyDescent="0.25">
      <c r="A10" t="s">
        <v>17</v>
      </c>
      <c r="B10">
        <f>2000^4/B9</f>
        <v>1764991395666.946</v>
      </c>
      <c r="D10" s="1">
        <v>234</v>
      </c>
      <c r="E10" s="1">
        <f t="shared" si="0"/>
        <v>0.23400000000000001</v>
      </c>
      <c r="F10" s="1">
        <v>8.0399999999999991</v>
      </c>
      <c r="G10" s="1">
        <v>9.8000000000000004E-2</v>
      </c>
      <c r="H10" s="1">
        <v>0.627</v>
      </c>
      <c r="I10" s="2">
        <f t="shared" si="1"/>
        <v>0.15629984051036683</v>
      </c>
      <c r="J10" s="6">
        <f t="shared" si="2"/>
        <v>1317.7731478710029</v>
      </c>
      <c r="K10" s="2">
        <f t="shared" si="3"/>
        <v>1.8813599999999999</v>
      </c>
      <c r="L10" s="6">
        <f t="shared" si="4"/>
        <v>0.2741897596633599</v>
      </c>
    </row>
    <row r="11" spans="1:12" x14ac:dyDescent="0.25">
      <c r="D11" s="1">
        <v>244</v>
      </c>
      <c r="E11" s="1">
        <f t="shared" si="0"/>
        <v>0.24399999999999999</v>
      </c>
      <c r="F11" s="1">
        <v>8.41</v>
      </c>
      <c r="G11" s="1">
        <v>0.122</v>
      </c>
      <c r="H11" s="1">
        <v>0.73</v>
      </c>
      <c r="I11" s="2">
        <f t="shared" si="1"/>
        <v>0.16712328767123288</v>
      </c>
      <c r="J11" s="6">
        <f t="shared" si="2"/>
        <v>1342.4671516670667</v>
      </c>
      <c r="K11" s="2">
        <f t="shared" si="3"/>
        <v>2.0520399999999999</v>
      </c>
      <c r="L11" s="6">
        <f t="shared" si="4"/>
        <v>0.27765985347133043</v>
      </c>
    </row>
    <row r="12" spans="1:12" x14ac:dyDescent="0.25">
      <c r="D12" s="1">
        <v>249</v>
      </c>
      <c r="E12" s="1">
        <f t="shared" si="0"/>
        <v>0.249</v>
      </c>
      <c r="F12" s="1">
        <v>8.8000000000000007</v>
      </c>
      <c r="G12" s="1">
        <v>0.151</v>
      </c>
      <c r="H12" s="1">
        <v>0.84399999999999997</v>
      </c>
      <c r="I12" s="2">
        <f t="shared" si="1"/>
        <v>0.17890995260663506</v>
      </c>
      <c r="J12" s="6">
        <f t="shared" si="2"/>
        <v>1368.5708826019029</v>
      </c>
      <c r="K12" s="2">
        <f t="shared" si="3"/>
        <v>2.1912000000000003</v>
      </c>
      <c r="L12" s="6">
        <f t="shared" si="4"/>
        <v>0.27450785462931349</v>
      </c>
    </row>
    <row r="13" spans="1:12" x14ac:dyDescent="0.25">
      <c r="D13" s="1">
        <v>254</v>
      </c>
      <c r="E13" s="1">
        <f t="shared" si="0"/>
        <v>0.254</v>
      </c>
      <c r="F13" s="1">
        <v>9.1999999999999993</v>
      </c>
      <c r="G13" s="1">
        <v>0.187</v>
      </c>
      <c r="H13" s="1">
        <v>0.97599999999999998</v>
      </c>
      <c r="I13" s="2">
        <f t="shared" si="1"/>
        <v>0.19159836065573771</v>
      </c>
      <c r="J13" s="6">
        <f t="shared" si="2"/>
        <v>1395.8593058685769</v>
      </c>
      <c r="K13" s="2">
        <f t="shared" si="3"/>
        <v>2.3367999999999998</v>
      </c>
      <c r="L13" s="6">
        <f t="shared" si="4"/>
        <v>0.27051845513203393</v>
      </c>
    </row>
    <row r="14" spans="1:12" x14ac:dyDescent="0.25">
      <c r="D14" s="1">
        <v>260</v>
      </c>
      <c r="E14" s="1">
        <f t="shared" si="0"/>
        <v>0.26</v>
      </c>
      <c r="F14" s="1">
        <v>9.64</v>
      </c>
      <c r="G14" s="1">
        <v>0.23</v>
      </c>
      <c r="H14" s="1">
        <v>1.125</v>
      </c>
      <c r="I14" s="2">
        <f t="shared" si="1"/>
        <v>0.20444444444444446</v>
      </c>
      <c r="J14" s="6">
        <f t="shared" si="2"/>
        <v>1422.7272698660481</v>
      </c>
      <c r="K14" s="2">
        <f t="shared" si="3"/>
        <v>2.5064000000000002</v>
      </c>
      <c r="L14" s="6">
        <f t="shared" si="4"/>
        <v>0.26884731166270087</v>
      </c>
    </row>
    <row r="15" spans="1:12" x14ac:dyDescent="0.25">
      <c r="D15" s="1">
        <v>265</v>
      </c>
      <c r="E15" s="1">
        <f t="shared" si="0"/>
        <v>0.26500000000000001</v>
      </c>
      <c r="F15" s="1">
        <v>10.01</v>
      </c>
      <c r="G15" s="1">
        <v>0.27100000000000002</v>
      </c>
      <c r="H15" s="1">
        <v>1.2629999999999999</v>
      </c>
      <c r="I15" s="2">
        <f t="shared" si="1"/>
        <v>0.21456848772763265</v>
      </c>
      <c r="J15" s="6">
        <f t="shared" si="2"/>
        <v>1443.4199099034238</v>
      </c>
      <c r="K15" s="2">
        <f t="shared" si="3"/>
        <v>2.65265</v>
      </c>
      <c r="L15" s="6">
        <f t="shared" si="4"/>
        <v>0.26856605831590596</v>
      </c>
    </row>
    <row r="16" spans="1:12" x14ac:dyDescent="0.25">
      <c r="D16" s="1">
        <v>269</v>
      </c>
      <c r="E16" s="1">
        <f t="shared" si="0"/>
        <v>0.26900000000000002</v>
      </c>
      <c r="F16" s="1">
        <v>10.42</v>
      </c>
      <c r="G16" s="1">
        <v>0.32300000000000001</v>
      </c>
      <c r="H16" s="1">
        <v>1.4219999999999999</v>
      </c>
      <c r="I16" s="2">
        <f t="shared" si="1"/>
        <v>0.22714486638537273</v>
      </c>
      <c r="J16" s="6">
        <f t="shared" si="2"/>
        <v>1468.591852460215</v>
      </c>
      <c r="K16" s="2">
        <f t="shared" si="3"/>
        <v>2.8029800000000002</v>
      </c>
      <c r="L16" s="6">
        <f t="shared" si="4"/>
        <v>0.2648240851782217</v>
      </c>
    </row>
    <row r="17" spans="4:12" x14ac:dyDescent="0.25">
      <c r="D17" s="1">
        <v>274</v>
      </c>
      <c r="E17" s="1">
        <f t="shared" si="0"/>
        <v>0.27400000000000002</v>
      </c>
      <c r="F17" s="1">
        <v>10.81</v>
      </c>
      <c r="G17" s="1">
        <v>0.378</v>
      </c>
      <c r="H17" s="1">
        <v>1.5840000000000001</v>
      </c>
      <c r="I17" s="2">
        <f t="shared" si="1"/>
        <v>0.23863636363636362</v>
      </c>
      <c r="J17" s="6">
        <f t="shared" si="2"/>
        <v>1491.123237115622</v>
      </c>
      <c r="K17" s="2">
        <f t="shared" si="3"/>
        <v>2.9619400000000002</v>
      </c>
      <c r="L17" s="6">
        <f t="shared" si="4"/>
        <v>0.26330799363142404</v>
      </c>
    </row>
    <row r="18" spans="4:12" x14ac:dyDescent="0.25">
      <c r="D18" s="1">
        <v>278</v>
      </c>
      <c r="E18" s="1">
        <f t="shared" si="0"/>
        <v>0.27800000000000002</v>
      </c>
      <c r="F18" s="1">
        <v>11.11</v>
      </c>
      <c r="G18" s="1">
        <v>0.42299999999999999</v>
      </c>
      <c r="H18" s="1">
        <v>1.71</v>
      </c>
      <c r="I18" s="2">
        <f t="shared" si="1"/>
        <v>0.24736842105263157</v>
      </c>
      <c r="J18" s="6">
        <f t="shared" si="2"/>
        <v>1507.9701180559941</v>
      </c>
      <c r="K18" s="2">
        <f t="shared" si="3"/>
        <v>3.0885800000000003</v>
      </c>
      <c r="L18" s="6">
        <f t="shared" si="4"/>
        <v>0.26250032893460507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Zerbs Cooper</dc:creator>
  <cp:lastModifiedBy>Zerbs Cooper</cp:lastModifiedBy>
  <dcterms:created xsi:type="dcterms:W3CDTF">2016-11-16T16:28:03Z</dcterms:created>
  <dcterms:modified xsi:type="dcterms:W3CDTF">2016-11-16T16:52:10Z</dcterms:modified>
</cp:coreProperties>
</file>