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ucation\"/>
    </mc:Choice>
  </mc:AlternateContent>
  <bookViews>
    <workbookView xWindow="0" yWindow="0" windowWidth="20115" windowHeight="7680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B8" i="2"/>
  <c r="C7" i="2"/>
  <c r="D7" i="2"/>
  <c r="E7" i="2"/>
  <c r="F7" i="2"/>
  <c r="G7" i="2"/>
  <c r="H7" i="2"/>
  <c r="I7" i="2"/>
  <c r="J7" i="2"/>
  <c r="J8" i="2" s="1"/>
  <c r="K7" i="2"/>
  <c r="L7" i="2"/>
  <c r="M7" i="2"/>
  <c r="B7" i="2"/>
  <c r="J6" i="2"/>
  <c r="H4" i="2"/>
  <c r="B4" i="2"/>
  <c r="C6" i="2"/>
  <c r="D6" i="2"/>
  <c r="E6" i="2"/>
  <c r="F6" i="2"/>
  <c r="G6" i="2"/>
  <c r="H6" i="2"/>
  <c r="I6" i="2"/>
  <c r="K6" i="2"/>
  <c r="L6" i="2"/>
  <c r="M6" i="2"/>
  <c r="B6" i="2"/>
  <c r="L8" i="2"/>
  <c r="K8" i="2"/>
  <c r="H8" i="2"/>
  <c r="G8" i="2"/>
  <c r="F8" i="2"/>
  <c r="M8" i="2"/>
  <c r="D8" i="2"/>
  <c r="C8" i="2"/>
  <c r="M4" i="2"/>
  <c r="L4" i="2"/>
  <c r="K4" i="2"/>
  <c r="J4" i="2"/>
  <c r="I4" i="2"/>
  <c r="G4" i="2"/>
  <c r="F4" i="2"/>
  <c r="E4" i="2"/>
  <c r="D4" i="2"/>
  <c r="C4" i="2"/>
  <c r="A4" i="2"/>
  <c r="A6" i="2"/>
  <c r="A8" i="2"/>
  <c r="C9" i="1"/>
  <c r="D9" i="1"/>
  <c r="F9" i="1"/>
  <c r="G9" i="1"/>
  <c r="H9" i="1"/>
  <c r="I9" i="1"/>
  <c r="J9" i="1"/>
  <c r="K9" i="1"/>
  <c r="L9" i="1"/>
  <c r="M9" i="1"/>
  <c r="B9" i="1"/>
  <c r="C8" i="1"/>
  <c r="D8" i="1"/>
  <c r="E8" i="1"/>
  <c r="F8" i="1"/>
  <c r="G8" i="1"/>
  <c r="H8" i="1"/>
  <c r="I8" i="1"/>
  <c r="J8" i="1"/>
  <c r="K8" i="1"/>
  <c r="L8" i="1"/>
  <c r="M8" i="1"/>
  <c r="B8" i="1"/>
  <c r="C7" i="1"/>
  <c r="D7" i="1"/>
  <c r="E7" i="1"/>
  <c r="F7" i="1"/>
  <c r="G7" i="1"/>
  <c r="H7" i="1"/>
  <c r="I7" i="1"/>
  <c r="J7" i="1"/>
  <c r="K7" i="1"/>
  <c r="L7" i="1"/>
  <c r="B7" i="1"/>
  <c r="C4" i="1"/>
  <c r="D4" i="1"/>
  <c r="E4" i="1"/>
  <c r="F4" i="1"/>
  <c r="G4" i="1"/>
  <c r="H4" i="1"/>
  <c r="I4" i="1"/>
  <c r="J4" i="1"/>
  <c r="K4" i="1"/>
  <c r="L4" i="1"/>
  <c r="M4" i="1"/>
  <c r="B4" i="1"/>
  <c r="A9" i="1"/>
  <c r="A6" i="1"/>
  <c r="A4" i="1"/>
</calcChain>
</file>

<file path=xl/sharedStrings.xml><?xml version="1.0" encoding="utf-8"?>
<sst xmlns="http://schemas.openxmlformats.org/spreadsheetml/2006/main" count="42" uniqueCount="34">
  <si>
    <t>Мат.ож.=</t>
  </si>
  <si>
    <t>С.к.о.=</t>
  </si>
  <si>
    <t>К-т вар.=</t>
  </si>
  <si>
    <t xml:space="preserve">0-100    </t>
  </si>
  <si>
    <t xml:space="preserve">100-200  </t>
  </si>
  <si>
    <t xml:space="preserve">200-300  </t>
  </si>
  <si>
    <t xml:space="preserve">300-400  </t>
  </si>
  <si>
    <t xml:space="preserve">400-500 </t>
  </si>
  <si>
    <t>500-600</t>
  </si>
  <si>
    <t>600-700</t>
  </si>
  <si>
    <t>700-800</t>
  </si>
  <si>
    <t>800-900</t>
  </si>
  <si>
    <t>900-1000</t>
  </si>
  <si>
    <t>0-100</t>
  </si>
  <si>
    <t>100-200</t>
  </si>
  <si>
    <t>200-300</t>
  </si>
  <si>
    <t>300-400</t>
  </si>
  <si>
    <t>400-500</t>
  </si>
  <si>
    <t>1000-1100</t>
  </si>
  <si>
    <t>1100-1200</t>
  </si>
  <si>
    <t>1200-1300</t>
  </si>
  <si>
    <t>1300-1400</t>
  </si>
  <si>
    <t>1400-1500</t>
  </si>
  <si>
    <t>1500-1600</t>
  </si>
  <si>
    <t>1600-1700</t>
  </si>
  <si>
    <t>1700-1800</t>
  </si>
  <si>
    <t>1800-1900</t>
  </si>
  <si>
    <t>1900-2000</t>
  </si>
  <si>
    <r>
      <t xml:space="preserve">Хар-ки и </t>
    </r>
    <r>
      <rPr>
        <sz val="9"/>
        <color theme="1"/>
        <rFont val="Calibri"/>
        <family val="2"/>
        <charset val="204"/>
        <scheme val="minor"/>
      </rPr>
      <t>интервалы</t>
    </r>
  </si>
  <si>
    <r>
      <t xml:space="preserve">RN </t>
    </r>
    <r>
      <rPr>
        <b/>
        <u/>
        <sz val="12"/>
        <color theme="1"/>
        <rFont val="Calibri"/>
        <family val="2"/>
        <charset val="204"/>
        <scheme val="minor"/>
      </rPr>
      <t>115</t>
    </r>
  </si>
  <si>
    <r>
      <t xml:space="preserve">RN </t>
    </r>
    <r>
      <rPr>
        <b/>
        <u/>
        <sz val="12"/>
        <color theme="1"/>
        <rFont val="Calibri"/>
        <family val="2"/>
        <charset val="204"/>
        <scheme val="minor"/>
      </rPr>
      <t>920</t>
    </r>
  </si>
  <si>
    <t>Хар-ки и интервалы</t>
  </si>
  <si>
    <r>
      <t>RN ___</t>
    </r>
    <r>
      <rPr>
        <b/>
        <u/>
        <sz val="9"/>
        <color theme="1"/>
        <rFont val="Arial"/>
        <family val="2"/>
        <charset val="204"/>
      </rPr>
      <t>115</t>
    </r>
    <r>
      <rPr>
        <b/>
        <sz val="9"/>
        <color theme="1"/>
        <rFont val="Arial"/>
        <family val="2"/>
        <charset val="204"/>
      </rPr>
      <t>_____</t>
    </r>
  </si>
  <si>
    <r>
      <t>RN __</t>
    </r>
    <r>
      <rPr>
        <b/>
        <u/>
        <sz val="9"/>
        <color theme="1"/>
        <rFont val="Arial"/>
        <family val="2"/>
        <charset val="204"/>
      </rPr>
      <t>920</t>
    </r>
    <r>
      <rPr>
        <b/>
        <sz val="9"/>
        <color theme="1"/>
        <rFont val="Arial"/>
        <family val="2"/>
        <charset val="204"/>
      </rPr>
      <t>______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</si>
</sst>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"/>
    <numFmt numFmtId="169" formatCode="0.0000"/>
  </numFmts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u/>
      <sz val="9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/>
    <xf numFmtId="168" fontId="1" fillId="0" borderId="7" xfId="0" applyNumberFormat="1" applyFont="1" applyBorder="1" applyAlignment="1">
      <alignment horizontal="center" vertical="center" wrapText="1"/>
    </xf>
    <xf numFmtId="169" fontId="1" fillId="0" borderId="3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68" fontId="5" fillId="0" borderId="6" xfId="0" applyNumberFormat="1" applyFont="1" applyBorder="1" applyAlignment="1">
      <alignment horizontal="center" vertical="center"/>
    </xf>
    <xf numFmtId="168" fontId="5" fillId="0" borderId="6" xfId="0" applyNumberFormat="1" applyFont="1" applyBorder="1" applyAlignment="1">
      <alignment horizontal="center" vertical="center" wrapText="1"/>
    </xf>
    <xf numFmtId="168" fontId="5" fillId="0" borderId="2" xfId="0" applyNumberFormat="1" applyFont="1" applyBorder="1" applyAlignment="1">
      <alignment horizontal="center" vertical="center"/>
    </xf>
    <xf numFmtId="168" fontId="5" fillId="0" borderId="2" xfId="0" applyNumberFormat="1" applyFont="1" applyBorder="1" applyAlignment="1">
      <alignment horizontal="center" vertical="center" wrapText="1"/>
    </xf>
    <xf numFmtId="168" fontId="5" fillId="0" borderId="3" xfId="0" applyNumberFormat="1" applyFont="1" applyBorder="1" applyAlignment="1">
      <alignment horizontal="center" vertical="center"/>
    </xf>
    <xf numFmtId="168" fontId="5" fillId="0" borderId="3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169" fontId="5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6" fillId="0" borderId="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9" fontId="6" fillId="0" borderId="6" xfId="0" applyNumberFormat="1" applyFont="1" applyBorder="1" applyAlignment="1">
      <alignment horizontal="center" vertical="center"/>
    </xf>
    <xf numFmtId="168" fontId="6" fillId="0" borderId="6" xfId="0" applyNumberFormat="1" applyFont="1" applyBorder="1" applyAlignment="1">
      <alignment horizontal="center" vertical="center"/>
    </xf>
    <xf numFmtId="168" fontId="6" fillId="0" borderId="6" xfId="0" applyNumberFormat="1" applyFont="1" applyBorder="1" applyAlignment="1">
      <alignment horizontal="center" vertical="center" wrapText="1"/>
    </xf>
    <xf numFmtId="2" fontId="6" fillId="0" borderId="6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 величин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Лист1!$A$10:$A$19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Лист1!$B$10:$B$19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6999632"/>
        <c:axId val="-606999088"/>
      </c:barChart>
      <c:catAx>
        <c:axId val="-6069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6999088"/>
        <c:crosses val="autoZero"/>
        <c:auto val="1"/>
        <c:lblAlgn val="ctr"/>
        <c:lblOffset val="100"/>
        <c:noMultiLvlLbl val="0"/>
      </c:catAx>
      <c:valAx>
        <c:axId val="-6069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699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</a:t>
            </a:r>
            <a:r>
              <a:rPr lang="ru-RU" sz="1400" b="0" i="0" u="none" strike="noStrike" baseline="0">
                <a:effectLst/>
              </a:rPr>
              <a:t> величин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Лист2!$D$9:$D$28</c:f>
              <c:numCache>
                <c:formatCode>General</c:formatCode>
                <c:ptCount val="20"/>
                <c:pt idx="0">
                  <c:v>186</c:v>
                </c:pt>
                <c:pt idx="1">
                  <c:v>132</c:v>
                </c:pt>
                <c:pt idx="2">
                  <c:v>130</c:v>
                </c:pt>
                <c:pt idx="3">
                  <c:v>98</c:v>
                </c:pt>
                <c:pt idx="4">
                  <c:v>88</c:v>
                </c:pt>
                <c:pt idx="5">
                  <c:v>68</c:v>
                </c:pt>
                <c:pt idx="6">
                  <c:v>65</c:v>
                </c:pt>
                <c:pt idx="7">
                  <c:v>45</c:v>
                </c:pt>
                <c:pt idx="8">
                  <c:v>35</c:v>
                </c:pt>
                <c:pt idx="9">
                  <c:v>24</c:v>
                </c:pt>
                <c:pt idx="10">
                  <c:v>22</c:v>
                </c:pt>
                <c:pt idx="11">
                  <c:v>19</c:v>
                </c:pt>
                <c:pt idx="12">
                  <c:v>13</c:v>
                </c:pt>
                <c:pt idx="13">
                  <c:v>15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4</c:v>
                </c:pt>
                <c:pt idx="19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644528"/>
        <c:axId val="-186645072"/>
      </c:barChart>
      <c:catAx>
        <c:axId val="-1866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45072"/>
        <c:crosses val="autoZero"/>
        <c:auto val="1"/>
        <c:lblAlgn val="ctr"/>
        <c:lblOffset val="100"/>
        <c:noMultiLvlLbl val="0"/>
      </c:catAx>
      <c:valAx>
        <c:axId val="-1866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5000</a:t>
            </a:r>
            <a:r>
              <a:rPr lang="ru-RU" sz="1400" b="0" i="0" u="none" strike="noStrike" baseline="0">
                <a:effectLst/>
              </a:rPr>
              <a:t> величин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Лист2!$E$9:$E$28</c:f>
              <c:numCache>
                <c:formatCode>General</c:formatCode>
                <c:ptCount val="20"/>
                <c:pt idx="0">
                  <c:v>938</c:v>
                </c:pt>
                <c:pt idx="1">
                  <c:v>742</c:v>
                </c:pt>
                <c:pt idx="2">
                  <c:v>639</c:v>
                </c:pt>
                <c:pt idx="3">
                  <c:v>490</c:v>
                </c:pt>
                <c:pt idx="4">
                  <c:v>417</c:v>
                </c:pt>
                <c:pt idx="5">
                  <c:v>331</c:v>
                </c:pt>
                <c:pt idx="6">
                  <c:v>291</c:v>
                </c:pt>
                <c:pt idx="7">
                  <c:v>211</c:v>
                </c:pt>
                <c:pt idx="8">
                  <c:v>170</c:v>
                </c:pt>
                <c:pt idx="9">
                  <c:v>129</c:v>
                </c:pt>
                <c:pt idx="10">
                  <c:v>101</c:v>
                </c:pt>
                <c:pt idx="11">
                  <c:v>91</c:v>
                </c:pt>
                <c:pt idx="12">
                  <c:v>73</c:v>
                </c:pt>
                <c:pt idx="13">
                  <c:v>73</c:v>
                </c:pt>
                <c:pt idx="14">
                  <c:v>57</c:v>
                </c:pt>
                <c:pt idx="15">
                  <c:v>50</c:v>
                </c:pt>
                <c:pt idx="16">
                  <c:v>38</c:v>
                </c:pt>
                <c:pt idx="17">
                  <c:v>28</c:v>
                </c:pt>
                <c:pt idx="18">
                  <c:v>22</c:v>
                </c:pt>
                <c:pt idx="19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649232"/>
        <c:axId val="-191642160"/>
      </c:barChart>
      <c:catAx>
        <c:axId val="-1916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1642160"/>
        <c:crosses val="autoZero"/>
        <c:auto val="1"/>
        <c:lblAlgn val="ctr"/>
        <c:lblOffset val="100"/>
        <c:noMultiLvlLbl val="0"/>
      </c:catAx>
      <c:valAx>
        <c:axId val="-1916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164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10000</a:t>
            </a:r>
            <a:r>
              <a:rPr lang="ru-RU" sz="1400" b="0" i="0" u="none" strike="noStrike" baseline="0">
                <a:effectLst/>
              </a:rPr>
              <a:t> величин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Лист2!$F$9:$F$28</c:f>
              <c:numCache>
                <c:formatCode>General</c:formatCode>
                <c:ptCount val="20"/>
                <c:pt idx="0">
                  <c:v>1858</c:v>
                </c:pt>
                <c:pt idx="1">
                  <c:v>1493</c:v>
                </c:pt>
                <c:pt idx="2">
                  <c:v>1239</c:v>
                </c:pt>
                <c:pt idx="3">
                  <c:v>969</c:v>
                </c:pt>
                <c:pt idx="4">
                  <c:v>863</c:v>
                </c:pt>
                <c:pt idx="5">
                  <c:v>659</c:v>
                </c:pt>
                <c:pt idx="6">
                  <c:v>567</c:v>
                </c:pt>
                <c:pt idx="7">
                  <c:v>457</c:v>
                </c:pt>
                <c:pt idx="8">
                  <c:v>321</c:v>
                </c:pt>
                <c:pt idx="9">
                  <c:v>275</c:v>
                </c:pt>
                <c:pt idx="10">
                  <c:v>208</c:v>
                </c:pt>
                <c:pt idx="11">
                  <c:v>205</c:v>
                </c:pt>
                <c:pt idx="12">
                  <c:v>155</c:v>
                </c:pt>
                <c:pt idx="13">
                  <c:v>136</c:v>
                </c:pt>
                <c:pt idx="14">
                  <c:v>101</c:v>
                </c:pt>
                <c:pt idx="15">
                  <c:v>93</c:v>
                </c:pt>
                <c:pt idx="16">
                  <c:v>80</c:v>
                </c:pt>
                <c:pt idx="17">
                  <c:v>59</c:v>
                </c:pt>
                <c:pt idx="18">
                  <c:v>42</c:v>
                </c:pt>
                <c:pt idx="19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647248"/>
        <c:axId val="-186636368"/>
      </c:barChart>
      <c:catAx>
        <c:axId val="-18664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36368"/>
        <c:crosses val="autoZero"/>
        <c:auto val="1"/>
        <c:lblAlgn val="ctr"/>
        <c:lblOffset val="100"/>
        <c:noMultiLvlLbl val="0"/>
      </c:catAx>
      <c:valAx>
        <c:axId val="-1866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4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20000 величин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Лист2!$G$9:$G$28</c:f>
              <c:numCache>
                <c:formatCode>General</c:formatCode>
                <c:ptCount val="20"/>
                <c:pt idx="0">
                  <c:v>3719</c:v>
                </c:pt>
                <c:pt idx="1">
                  <c:v>3001</c:v>
                </c:pt>
                <c:pt idx="2">
                  <c:v>2455</c:v>
                </c:pt>
                <c:pt idx="3">
                  <c:v>1916</c:v>
                </c:pt>
                <c:pt idx="4">
                  <c:v>1681</c:v>
                </c:pt>
                <c:pt idx="5">
                  <c:v>1323</c:v>
                </c:pt>
                <c:pt idx="6">
                  <c:v>1108</c:v>
                </c:pt>
                <c:pt idx="7">
                  <c:v>888</c:v>
                </c:pt>
                <c:pt idx="8">
                  <c:v>691</c:v>
                </c:pt>
                <c:pt idx="9">
                  <c:v>555</c:v>
                </c:pt>
                <c:pt idx="10">
                  <c:v>464</c:v>
                </c:pt>
                <c:pt idx="11">
                  <c:v>406</c:v>
                </c:pt>
                <c:pt idx="12">
                  <c:v>298</c:v>
                </c:pt>
                <c:pt idx="13">
                  <c:v>273</c:v>
                </c:pt>
                <c:pt idx="14">
                  <c:v>215</c:v>
                </c:pt>
                <c:pt idx="15">
                  <c:v>192</c:v>
                </c:pt>
                <c:pt idx="16">
                  <c:v>151</c:v>
                </c:pt>
                <c:pt idx="17">
                  <c:v>126</c:v>
                </c:pt>
                <c:pt idx="18">
                  <c:v>89</c:v>
                </c:pt>
                <c:pt idx="19">
                  <c:v>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5072448"/>
        <c:axId val="-186635280"/>
      </c:barChart>
      <c:catAx>
        <c:axId val="-4350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35280"/>
        <c:crosses val="autoZero"/>
        <c:auto val="1"/>
        <c:lblAlgn val="ctr"/>
        <c:lblOffset val="100"/>
        <c:noMultiLvlLbl val="0"/>
      </c:catAx>
      <c:valAx>
        <c:axId val="-1866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3507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</a:t>
            </a:r>
            <a:r>
              <a:rPr lang="en-US" baseline="0"/>
              <a:t> 920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Лист2!$H$9:$H$28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Лист2!$I$9:$I$28</c:f>
              <c:numCache>
                <c:formatCode>General</c:formatCode>
                <c:ptCount val="20"/>
                <c:pt idx="0">
                  <c:v>15</c:v>
                </c:pt>
                <c:pt idx="1">
                  <c:v>13</c:v>
                </c:pt>
                <c:pt idx="2">
                  <c:v>14</c:v>
                </c:pt>
                <c:pt idx="3">
                  <c:v>13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</c:ser>
        <c:ser>
          <c:idx val="2"/>
          <c:order val="2"/>
          <c:tx>
            <c:v>1000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Лист2!$J$9:$J$28</c:f>
              <c:numCache>
                <c:formatCode>General</c:formatCode>
                <c:ptCount val="20"/>
                <c:pt idx="0">
                  <c:v>185</c:v>
                </c:pt>
                <c:pt idx="1">
                  <c:v>165</c:v>
                </c:pt>
                <c:pt idx="2">
                  <c:v>129</c:v>
                </c:pt>
                <c:pt idx="3">
                  <c:v>95</c:v>
                </c:pt>
                <c:pt idx="4">
                  <c:v>85</c:v>
                </c:pt>
                <c:pt idx="5">
                  <c:v>62</c:v>
                </c:pt>
                <c:pt idx="6">
                  <c:v>45</c:v>
                </c:pt>
                <c:pt idx="7">
                  <c:v>40</c:v>
                </c:pt>
                <c:pt idx="8">
                  <c:v>38</c:v>
                </c:pt>
                <c:pt idx="9">
                  <c:v>26</c:v>
                </c:pt>
                <c:pt idx="10">
                  <c:v>30</c:v>
                </c:pt>
                <c:pt idx="11">
                  <c:v>21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5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23</c:v>
                </c:pt>
              </c:numCache>
            </c:numRef>
          </c:val>
        </c:ser>
        <c:ser>
          <c:idx val="3"/>
          <c:order val="3"/>
          <c:tx>
            <c:v>5000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Лист2!$A$9:$A$28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Лист2!$K$9:$K$28</c:f>
              <c:numCache>
                <c:formatCode>General</c:formatCode>
                <c:ptCount val="20"/>
                <c:pt idx="0">
                  <c:v>916</c:v>
                </c:pt>
                <c:pt idx="1">
                  <c:v>791</c:v>
                </c:pt>
                <c:pt idx="2">
                  <c:v>638</c:v>
                </c:pt>
                <c:pt idx="3">
                  <c:v>491</c:v>
                </c:pt>
                <c:pt idx="4">
                  <c:v>408</c:v>
                </c:pt>
                <c:pt idx="5">
                  <c:v>285</c:v>
                </c:pt>
                <c:pt idx="6">
                  <c:v>273</c:v>
                </c:pt>
                <c:pt idx="7">
                  <c:v>228</c:v>
                </c:pt>
                <c:pt idx="8">
                  <c:v>180</c:v>
                </c:pt>
                <c:pt idx="9">
                  <c:v>127</c:v>
                </c:pt>
                <c:pt idx="10">
                  <c:v>140</c:v>
                </c:pt>
                <c:pt idx="11">
                  <c:v>108</c:v>
                </c:pt>
                <c:pt idx="12">
                  <c:v>68</c:v>
                </c:pt>
                <c:pt idx="13">
                  <c:v>54</c:v>
                </c:pt>
                <c:pt idx="14">
                  <c:v>50</c:v>
                </c:pt>
                <c:pt idx="15">
                  <c:v>46</c:v>
                </c:pt>
                <c:pt idx="16">
                  <c:v>31</c:v>
                </c:pt>
                <c:pt idx="17">
                  <c:v>34</c:v>
                </c:pt>
                <c:pt idx="18">
                  <c:v>27</c:v>
                </c:pt>
                <c:pt idx="19">
                  <c:v>105</c:v>
                </c:pt>
              </c:numCache>
            </c:numRef>
          </c:val>
        </c:ser>
        <c:ser>
          <c:idx val="4"/>
          <c:order val="4"/>
          <c:tx>
            <c:v>10000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Лист2!$A$9:$A$28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Лист2!$L$9:$L$28</c:f>
              <c:numCache>
                <c:formatCode>General</c:formatCode>
                <c:ptCount val="20"/>
                <c:pt idx="0">
                  <c:v>1817</c:v>
                </c:pt>
                <c:pt idx="1">
                  <c:v>1540</c:v>
                </c:pt>
                <c:pt idx="2">
                  <c:v>1255</c:v>
                </c:pt>
                <c:pt idx="3">
                  <c:v>983</c:v>
                </c:pt>
                <c:pt idx="4">
                  <c:v>832</c:v>
                </c:pt>
                <c:pt idx="5">
                  <c:v>593</c:v>
                </c:pt>
                <c:pt idx="6">
                  <c:v>544</c:v>
                </c:pt>
                <c:pt idx="7">
                  <c:v>477</c:v>
                </c:pt>
                <c:pt idx="8">
                  <c:v>340</c:v>
                </c:pt>
                <c:pt idx="9">
                  <c:v>256</c:v>
                </c:pt>
                <c:pt idx="10">
                  <c:v>294</c:v>
                </c:pt>
                <c:pt idx="11">
                  <c:v>219</c:v>
                </c:pt>
                <c:pt idx="12">
                  <c:v>136</c:v>
                </c:pt>
                <c:pt idx="13">
                  <c:v>117</c:v>
                </c:pt>
                <c:pt idx="14">
                  <c:v>114</c:v>
                </c:pt>
                <c:pt idx="15">
                  <c:v>89</c:v>
                </c:pt>
                <c:pt idx="16">
                  <c:v>62</c:v>
                </c:pt>
                <c:pt idx="17">
                  <c:v>61</c:v>
                </c:pt>
                <c:pt idx="18">
                  <c:v>60</c:v>
                </c:pt>
                <c:pt idx="19">
                  <c:v>211</c:v>
                </c:pt>
              </c:numCache>
            </c:numRef>
          </c:val>
        </c:ser>
        <c:ser>
          <c:idx val="5"/>
          <c:order val="5"/>
          <c:tx>
            <c:v>20000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Лист2!$A$9:$A$28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Лист2!$M$9:$M$28</c:f>
              <c:numCache>
                <c:formatCode>General</c:formatCode>
                <c:ptCount val="20"/>
                <c:pt idx="0">
                  <c:v>3703</c:v>
                </c:pt>
                <c:pt idx="1">
                  <c:v>2994</c:v>
                </c:pt>
                <c:pt idx="2">
                  <c:v>2447</c:v>
                </c:pt>
                <c:pt idx="3">
                  <c:v>1910</c:v>
                </c:pt>
                <c:pt idx="4">
                  <c:v>1709</c:v>
                </c:pt>
                <c:pt idx="5">
                  <c:v>1235</c:v>
                </c:pt>
                <c:pt idx="6">
                  <c:v>1066</c:v>
                </c:pt>
                <c:pt idx="7">
                  <c:v>954</c:v>
                </c:pt>
                <c:pt idx="8">
                  <c:v>716</c:v>
                </c:pt>
                <c:pt idx="9">
                  <c:v>541</c:v>
                </c:pt>
                <c:pt idx="10">
                  <c:v>521</c:v>
                </c:pt>
                <c:pt idx="11">
                  <c:v>412</c:v>
                </c:pt>
                <c:pt idx="12">
                  <c:v>323</c:v>
                </c:pt>
                <c:pt idx="13">
                  <c:v>250</c:v>
                </c:pt>
                <c:pt idx="14">
                  <c:v>201</c:v>
                </c:pt>
                <c:pt idx="15">
                  <c:v>180</c:v>
                </c:pt>
                <c:pt idx="16">
                  <c:v>138</c:v>
                </c:pt>
                <c:pt idx="17">
                  <c:v>133</c:v>
                </c:pt>
                <c:pt idx="18">
                  <c:v>121</c:v>
                </c:pt>
                <c:pt idx="19">
                  <c:v>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5067008"/>
        <c:axId val="-435065920"/>
      </c:barChart>
      <c:catAx>
        <c:axId val="-4350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35065920"/>
        <c:crosses val="autoZero"/>
        <c:auto val="1"/>
        <c:lblAlgn val="ctr"/>
        <c:lblOffset val="100"/>
        <c:noMultiLvlLbl val="0"/>
      </c:catAx>
      <c:valAx>
        <c:axId val="-4350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350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 величин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Лист1!$A$10:$A$19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Лист1!$C$10:$C$19</c:f>
              <c:numCache>
                <c:formatCode>General</c:formatCode>
                <c:ptCount val="10"/>
                <c:pt idx="0">
                  <c:v>8</c:v>
                </c:pt>
                <c:pt idx="1">
                  <c:v>15</c:v>
                </c:pt>
                <c:pt idx="2">
                  <c:v>4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13</c:v>
                </c:pt>
                <c:pt idx="7">
                  <c:v>12</c:v>
                </c:pt>
                <c:pt idx="8">
                  <c:v>15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7248688"/>
        <c:axId val="-437234000"/>
      </c:barChart>
      <c:catAx>
        <c:axId val="-43724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37234000"/>
        <c:crosses val="autoZero"/>
        <c:auto val="1"/>
        <c:lblAlgn val="ctr"/>
        <c:lblOffset val="100"/>
        <c:noMultiLvlLbl val="0"/>
      </c:catAx>
      <c:valAx>
        <c:axId val="-4372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3724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 величин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Лист1!$A$10:$A$19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Лист1!$D$10:$D$19</c:f>
              <c:numCache>
                <c:formatCode>General</c:formatCode>
                <c:ptCount val="10"/>
                <c:pt idx="0">
                  <c:v>109</c:v>
                </c:pt>
                <c:pt idx="1">
                  <c:v>88</c:v>
                </c:pt>
                <c:pt idx="2">
                  <c:v>97</c:v>
                </c:pt>
                <c:pt idx="3">
                  <c:v>92</c:v>
                </c:pt>
                <c:pt idx="4">
                  <c:v>108</c:v>
                </c:pt>
                <c:pt idx="5">
                  <c:v>104</c:v>
                </c:pt>
                <c:pt idx="6">
                  <c:v>104</c:v>
                </c:pt>
                <c:pt idx="7">
                  <c:v>118</c:v>
                </c:pt>
                <c:pt idx="8">
                  <c:v>110</c:v>
                </c:pt>
                <c:pt idx="9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7001808"/>
        <c:axId val="-607001264"/>
      </c:barChart>
      <c:catAx>
        <c:axId val="-607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264"/>
        <c:crosses val="autoZero"/>
        <c:auto val="1"/>
        <c:lblAlgn val="ctr"/>
        <c:lblOffset val="100"/>
        <c:noMultiLvlLbl val="0"/>
      </c:catAx>
      <c:valAx>
        <c:axId val="-6070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700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5000 величин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Лист1!$A$10:$A$19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Лист1!$E$10:$E$19</c:f>
              <c:numCache>
                <c:formatCode>General</c:formatCode>
                <c:ptCount val="10"/>
                <c:pt idx="0">
                  <c:v>520</c:v>
                </c:pt>
                <c:pt idx="1">
                  <c:v>464</c:v>
                </c:pt>
                <c:pt idx="2">
                  <c:v>508</c:v>
                </c:pt>
                <c:pt idx="3">
                  <c:v>522</c:v>
                </c:pt>
                <c:pt idx="4">
                  <c:v>518</c:v>
                </c:pt>
                <c:pt idx="5">
                  <c:v>480</c:v>
                </c:pt>
                <c:pt idx="6">
                  <c:v>522</c:v>
                </c:pt>
                <c:pt idx="7">
                  <c:v>491</c:v>
                </c:pt>
                <c:pt idx="8">
                  <c:v>508</c:v>
                </c:pt>
                <c:pt idx="9">
                  <c:v>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6320864"/>
        <c:axId val="-304515600"/>
      </c:barChart>
      <c:catAx>
        <c:axId val="-3763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04515600"/>
        <c:crosses val="autoZero"/>
        <c:auto val="1"/>
        <c:lblAlgn val="ctr"/>
        <c:lblOffset val="100"/>
        <c:noMultiLvlLbl val="0"/>
      </c:catAx>
      <c:valAx>
        <c:axId val="-3045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7632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10000 величин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Лист1!$A$10:$A$19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Лист1!$F$10:$F$19</c:f>
              <c:numCache>
                <c:formatCode>General</c:formatCode>
                <c:ptCount val="10"/>
                <c:pt idx="0">
                  <c:v>1014</c:v>
                </c:pt>
                <c:pt idx="1">
                  <c:v>990</c:v>
                </c:pt>
                <c:pt idx="2">
                  <c:v>996</c:v>
                </c:pt>
                <c:pt idx="3">
                  <c:v>1061</c:v>
                </c:pt>
                <c:pt idx="4">
                  <c:v>1008</c:v>
                </c:pt>
                <c:pt idx="5">
                  <c:v>955</c:v>
                </c:pt>
                <c:pt idx="6">
                  <c:v>1022</c:v>
                </c:pt>
                <c:pt idx="7">
                  <c:v>991</c:v>
                </c:pt>
                <c:pt idx="8">
                  <c:v>988</c:v>
                </c:pt>
                <c:pt idx="9">
                  <c:v>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4524304"/>
        <c:axId val="-304514512"/>
      </c:barChart>
      <c:catAx>
        <c:axId val="-3045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04514512"/>
        <c:crosses val="autoZero"/>
        <c:auto val="1"/>
        <c:lblAlgn val="ctr"/>
        <c:lblOffset val="100"/>
        <c:noMultiLvlLbl val="0"/>
      </c:catAx>
      <c:valAx>
        <c:axId val="-3045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0452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20000 величин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Лист1!$A$10:$A$19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Лист1!$G$10:$G$19</c:f>
              <c:numCache>
                <c:formatCode>General</c:formatCode>
                <c:ptCount val="10"/>
                <c:pt idx="0">
                  <c:v>1979</c:v>
                </c:pt>
                <c:pt idx="1">
                  <c:v>2028</c:v>
                </c:pt>
                <c:pt idx="2">
                  <c:v>2027</c:v>
                </c:pt>
                <c:pt idx="3">
                  <c:v>2043</c:v>
                </c:pt>
                <c:pt idx="4">
                  <c:v>2017</c:v>
                </c:pt>
                <c:pt idx="5">
                  <c:v>1926</c:v>
                </c:pt>
                <c:pt idx="6">
                  <c:v>2021</c:v>
                </c:pt>
                <c:pt idx="7">
                  <c:v>1980</c:v>
                </c:pt>
                <c:pt idx="8">
                  <c:v>1984</c:v>
                </c:pt>
                <c:pt idx="9">
                  <c:v>1995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4523216"/>
        <c:axId val="-304522128"/>
      </c:barChart>
      <c:catAx>
        <c:axId val="-30452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04522128"/>
        <c:crosses val="autoZero"/>
        <c:auto val="1"/>
        <c:lblAlgn val="ctr"/>
        <c:lblOffset val="100"/>
        <c:noMultiLvlLbl val="0"/>
      </c:catAx>
      <c:valAx>
        <c:axId val="-304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0452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Лист1!$A$10:$A$19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Лист1!$H$10:$H$19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v>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Лист1!$A$10:$A$19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Лист1!$I$10:$I$19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14</c:v>
                </c:pt>
                <c:pt idx="3">
                  <c:v>6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</c:ser>
        <c:ser>
          <c:idx val="2"/>
          <c:order val="2"/>
          <c:tx>
            <c:v>1000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Лист1!$A$10:$A$19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Лист1!$J$10:$J$19</c:f>
              <c:numCache>
                <c:formatCode>General</c:formatCode>
                <c:ptCount val="10"/>
                <c:pt idx="0">
                  <c:v>110</c:v>
                </c:pt>
                <c:pt idx="1">
                  <c:v>90</c:v>
                </c:pt>
                <c:pt idx="2">
                  <c:v>96</c:v>
                </c:pt>
                <c:pt idx="3">
                  <c:v>88</c:v>
                </c:pt>
                <c:pt idx="4">
                  <c:v>103</c:v>
                </c:pt>
                <c:pt idx="5">
                  <c:v>118</c:v>
                </c:pt>
                <c:pt idx="6">
                  <c:v>95</c:v>
                </c:pt>
                <c:pt idx="7">
                  <c:v>98</c:v>
                </c:pt>
                <c:pt idx="8">
                  <c:v>98</c:v>
                </c:pt>
                <c:pt idx="9">
                  <c:v>104</c:v>
                </c:pt>
              </c:numCache>
            </c:numRef>
          </c:val>
        </c:ser>
        <c:ser>
          <c:idx val="3"/>
          <c:order val="3"/>
          <c:tx>
            <c:v>5000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Лист1!$A$10:$A$19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Лист1!$K$10:$K$19</c:f>
              <c:numCache>
                <c:formatCode>General</c:formatCode>
                <c:ptCount val="10"/>
                <c:pt idx="0">
                  <c:v>539</c:v>
                </c:pt>
                <c:pt idx="1">
                  <c:v>465</c:v>
                </c:pt>
                <c:pt idx="2">
                  <c:v>449</c:v>
                </c:pt>
                <c:pt idx="3">
                  <c:v>505</c:v>
                </c:pt>
                <c:pt idx="4">
                  <c:v>493</c:v>
                </c:pt>
                <c:pt idx="5">
                  <c:v>514</c:v>
                </c:pt>
                <c:pt idx="6">
                  <c:v>496</c:v>
                </c:pt>
                <c:pt idx="7">
                  <c:v>523</c:v>
                </c:pt>
                <c:pt idx="8">
                  <c:v>534</c:v>
                </c:pt>
                <c:pt idx="9">
                  <c:v>482</c:v>
                </c:pt>
              </c:numCache>
            </c:numRef>
          </c:val>
        </c:ser>
        <c:ser>
          <c:idx val="4"/>
          <c:order val="4"/>
          <c:tx>
            <c:v>10000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Лист1!$A$10:$A$19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Лист1!$L$10:$L$19</c:f>
              <c:numCache>
                <c:formatCode>General</c:formatCode>
                <c:ptCount val="10"/>
                <c:pt idx="0">
                  <c:v>1001</c:v>
                </c:pt>
                <c:pt idx="1">
                  <c:v>980</c:v>
                </c:pt>
                <c:pt idx="2">
                  <c:v>957</c:v>
                </c:pt>
                <c:pt idx="3">
                  <c:v>1007</c:v>
                </c:pt>
                <c:pt idx="4">
                  <c:v>1031</c:v>
                </c:pt>
                <c:pt idx="5">
                  <c:v>1000</c:v>
                </c:pt>
                <c:pt idx="6">
                  <c:v>1004</c:v>
                </c:pt>
                <c:pt idx="7">
                  <c:v>1007</c:v>
                </c:pt>
                <c:pt idx="8">
                  <c:v>1020</c:v>
                </c:pt>
                <c:pt idx="9">
                  <c:v>993</c:v>
                </c:pt>
              </c:numCache>
            </c:numRef>
          </c:val>
        </c:ser>
        <c:ser>
          <c:idx val="5"/>
          <c:order val="5"/>
          <c:tx>
            <c:v>20000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Лист1!$A$10:$A$19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Лист1!$M$10:$M$19</c:f>
              <c:numCache>
                <c:formatCode>General</c:formatCode>
                <c:ptCount val="10"/>
                <c:pt idx="0">
                  <c:v>1982</c:v>
                </c:pt>
                <c:pt idx="1">
                  <c:v>2033</c:v>
                </c:pt>
                <c:pt idx="2">
                  <c:v>1921</c:v>
                </c:pt>
                <c:pt idx="3">
                  <c:v>1988</c:v>
                </c:pt>
                <c:pt idx="4">
                  <c:v>2062</c:v>
                </c:pt>
                <c:pt idx="5">
                  <c:v>1969</c:v>
                </c:pt>
                <c:pt idx="6">
                  <c:v>2021</c:v>
                </c:pt>
                <c:pt idx="7">
                  <c:v>2008</c:v>
                </c:pt>
                <c:pt idx="8">
                  <c:v>2037</c:v>
                </c:pt>
                <c:pt idx="9">
                  <c:v>1979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1637808"/>
        <c:axId val="-191647600"/>
      </c:barChart>
      <c:catAx>
        <c:axId val="-1916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1647600"/>
        <c:crosses val="autoZero"/>
        <c:auto val="1"/>
        <c:lblAlgn val="ctr"/>
        <c:lblOffset val="100"/>
        <c:noMultiLvlLbl val="0"/>
      </c:catAx>
      <c:valAx>
        <c:axId val="-1916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16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 величин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Лист2!$B$9:$B$28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6325216"/>
        <c:axId val="-373379040"/>
      </c:barChart>
      <c:catAx>
        <c:axId val="-3763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73379040"/>
        <c:crosses val="autoZero"/>
        <c:auto val="1"/>
        <c:lblAlgn val="ctr"/>
        <c:lblOffset val="100"/>
        <c:noMultiLvlLbl val="0"/>
      </c:catAx>
      <c:valAx>
        <c:axId val="-3733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7632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</a:t>
            </a:r>
            <a:r>
              <a:rPr lang="ru-RU" sz="1400" b="0" i="0" u="none" strike="noStrike" baseline="0">
                <a:effectLst/>
              </a:rPr>
              <a:t> величин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Лист2!$A$9:$A$28</c:f>
              <c:strCache>
                <c:ptCount val="20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</c:v>
                </c:pt>
                <c:pt idx="11">
                  <c:v>1100-1200</c:v>
                </c:pt>
                <c:pt idx="12">
                  <c:v>1200-1300</c:v>
                </c:pt>
                <c:pt idx="13">
                  <c:v>1300-1400</c:v>
                </c:pt>
                <c:pt idx="14">
                  <c:v>1400-1500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Лист2!$C$9:$C$28</c:f>
              <c:numCache>
                <c:formatCode>General</c:formatCode>
                <c:ptCount val="20"/>
                <c:pt idx="0">
                  <c:v>13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16</c:v>
                </c:pt>
                <c:pt idx="5">
                  <c:v>6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649424"/>
        <c:axId val="-186639632"/>
      </c:barChart>
      <c:catAx>
        <c:axId val="-18664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39632"/>
        <c:crosses val="autoZero"/>
        <c:auto val="1"/>
        <c:lblAlgn val="ctr"/>
        <c:lblOffset val="100"/>
        <c:noMultiLvlLbl val="0"/>
      </c:catAx>
      <c:valAx>
        <c:axId val="-1866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4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0</xdr:row>
      <xdr:rowOff>61912</xdr:rowOff>
    </xdr:from>
    <xdr:to>
      <xdr:col>20</xdr:col>
      <xdr:colOff>361950</xdr:colOff>
      <xdr:row>12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</xdr:colOff>
      <xdr:row>12</xdr:row>
      <xdr:rowOff>185737</xdr:rowOff>
    </xdr:from>
    <xdr:to>
      <xdr:col>20</xdr:col>
      <xdr:colOff>352425</xdr:colOff>
      <xdr:row>26</xdr:row>
      <xdr:rowOff>128587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109537</xdr:rowOff>
    </xdr:from>
    <xdr:to>
      <xdr:col>6</xdr:col>
      <xdr:colOff>581025</xdr:colOff>
      <xdr:row>33</xdr:row>
      <xdr:rowOff>185737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619125</xdr:colOff>
      <xdr:row>19</xdr:row>
      <xdr:rowOff>109537</xdr:rowOff>
    </xdr:from>
    <xdr:to>
      <xdr:col>14</xdr:col>
      <xdr:colOff>47625</xdr:colOff>
      <xdr:row>33</xdr:row>
      <xdr:rowOff>185737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52387</xdr:rowOff>
    </xdr:from>
    <xdr:to>
      <xdr:col>6</xdr:col>
      <xdr:colOff>581025</xdr:colOff>
      <xdr:row>48</xdr:row>
      <xdr:rowOff>128587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34</xdr:row>
      <xdr:rowOff>23812</xdr:rowOff>
    </xdr:from>
    <xdr:to>
      <xdr:col>14</xdr:col>
      <xdr:colOff>66675</xdr:colOff>
      <xdr:row>48</xdr:row>
      <xdr:rowOff>100012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49</xdr:row>
      <xdr:rowOff>52387</xdr:rowOff>
    </xdr:from>
    <xdr:to>
      <xdr:col>6</xdr:col>
      <xdr:colOff>581025</xdr:colOff>
      <xdr:row>63</xdr:row>
      <xdr:rowOff>128587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</xdr:colOff>
      <xdr:row>0</xdr:row>
      <xdr:rowOff>52387</xdr:rowOff>
    </xdr:from>
    <xdr:to>
      <xdr:col>20</xdr:col>
      <xdr:colOff>357187</xdr:colOff>
      <xdr:row>13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</xdr:colOff>
      <xdr:row>13</xdr:row>
      <xdr:rowOff>138112</xdr:rowOff>
    </xdr:from>
    <xdr:to>
      <xdr:col>20</xdr:col>
      <xdr:colOff>357187</xdr:colOff>
      <xdr:row>27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61912</xdr:rowOff>
    </xdr:from>
    <xdr:to>
      <xdr:col>7</xdr:col>
      <xdr:colOff>238125</xdr:colOff>
      <xdr:row>42</xdr:row>
      <xdr:rowOff>71437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271462</xdr:colOff>
      <xdr:row>28</xdr:row>
      <xdr:rowOff>52387</xdr:rowOff>
    </xdr:from>
    <xdr:to>
      <xdr:col>14</xdr:col>
      <xdr:colOff>576262</xdr:colOff>
      <xdr:row>42</xdr:row>
      <xdr:rowOff>61912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90487</xdr:rowOff>
    </xdr:from>
    <xdr:to>
      <xdr:col>7</xdr:col>
      <xdr:colOff>238125</xdr:colOff>
      <xdr:row>56</xdr:row>
      <xdr:rowOff>61912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252412</xdr:colOff>
      <xdr:row>42</xdr:row>
      <xdr:rowOff>100012</xdr:rowOff>
    </xdr:from>
    <xdr:to>
      <xdr:col>14</xdr:col>
      <xdr:colOff>557212</xdr:colOff>
      <xdr:row>56</xdr:row>
      <xdr:rowOff>71437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481012</xdr:colOff>
      <xdr:row>56</xdr:row>
      <xdr:rowOff>128587</xdr:rowOff>
    </xdr:from>
    <xdr:to>
      <xdr:col>10</xdr:col>
      <xdr:colOff>176212</xdr:colOff>
      <xdr:row>71</xdr:row>
      <xdr:rowOff>14287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H10" sqref="H10:M19"/>
    </sheetView>
  </sheetViews>
  <sheetFormatPr defaultRowHeight="15" x14ac:dyDescent="0.25"/>
  <cols>
    <col min="1" max="1" width="13.140625" style="23" bestFit="1" customWidth="1"/>
    <col min="2" max="5" width="9.28515625" style="23" bestFit="1" customWidth="1"/>
    <col min="6" max="7" width="9.5703125" style="23" bestFit="1" customWidth="1"/>
    <col min="8" max="11" width="9.28515625" style="23" bestFit="1" customWidth="1"/>
    <col min="12" max="12" width="9.5703125" style="23" bestFit="1" customWidth="1"/>
    <col min="13" max="13" width="11.7109375" style="23" bestFit="1" customWidth="1"/>
    <col min="14" max="16384" width="9.140625" style="23"/>
  </cols>
  <sheetData>
    <row r="1" spans="1:13" ht="27" customHeight="1" thickBot="1" x14ac:dyDescent="0.3">
      <c r="A1" s="4" t="s">
        <v>28</v>
      </c>
      <c r="B1" s="5" t="s">
        <v>29</v>
      </c>
      <c r="C1" s="6"/>
      <c r="D1" s="6"/>
      <c r="E1" s="6"/>
      <c r="F1" s="6"/>
      <c r="G1" s="7"/>
      <c r="H1" s="5" t="s">
        <v>30</v>
      </c>
      <c r="I1" s="6"/>
      <c r="J1" s="6"/>
      <c r="K1" s="6"/>
      <c r="L1" s="6"/>
      <c r="M1" s="7"/>
    </row>
    <row r="2" spans="1:13" ht="16.5" thickBot="1" x14ac:dyDescent="0.3">
      <c r="A2" s="8"/>
      <c r="B2" s="9">
        <v>10</v>
      </c>
      <c r="C2" s="9">
        <v>100</v>
      </c>
      <c r="D2" s="9">
        <v>1000</v>
      </c>
      <c r="E2" s="9">
        <v>5000</v>
      </c>
      <c r="F2" s="9">
        <v>10000</v>
      </c>
      <c r="G2" s="9">
        <v>20000</v>
      </c>
      <c r="H2" s="10">
        <v>10</v>
      </c>
      <c r="I2" s="10">
        <v>100</v>
      </c>
      <c r="J2" s="10">
        <v>1000</v>
      </c>
      <c r="K2" s="10">
        <v>5000</v>
      </c>
      <c r="L2" s="10">
        <v>10000</v>
      </c>
      <c r="M2" s="10">
        <v>20000</v>
      </c>
    </row>
    <row r="3" spans="1:13" ht="16.5" thickBot="1" x14ac:dyDescent="0.3">
      <c r="A3" s="11" t="s">
        <v>0</v>
      </c>
      <c r="B3" s="12">
        <v>464.4</v>
      </c>
      <c r="C3" s="17">
        <v>509.35</v>
      </c>
      <c r="D3" s="17">
        <v>496.947</v>
      </c>
      <c r="E3" s="17">
        <v>497.48399999999998</v>
      </c>
      <c r="F3" s="17">
        <v>497.702</v>
      </c>
      <c r="G3" s="17">
        <v>498.846</v>
      </c>
      <c r="H3" s="13">
        <v>525.79999999999995</v>
      </c>
      <c r="I3" s="13">
        <v>556.05999999999995</v>
      </c>
      <c r="J3" s="18">
        <v>503.51600000000002</v>
      </c>
      <c r="K3" s="18">
        <v>503.642</v>
      </c>
      <c r="L3" s="18">
        <v>502.19499999999999</v>
      </c>
      <c r="M3" s="18">
        <v>501.59899999999999</v>
      </c>
    </row>
    <row r="4" spans="1:13" ht="15.75" thickBot="1" x14ac:dyDescent="0.3">
      <c r="A4" s="14">
        <f>500</f>
        <v>500</v>
      </c>
      <c r="B4" s="26">
        <f>ABS(B3-$A$4)/$A4</f>
        <v>7.1200000000000041E-2</v>
      </c>
      <c r="C4" s="26">
        <f t="shared" ref="C4:M4" si="0">ABS(C3-$A$4)/$A4</f>
        <v>1.8700000000000046E-2</v>
      </c>
      <c r="D4" s="26">
        <f t="shared" si="0"/>
        <v>6.1059999999999942E-3</v>
      </c>
      <c r="E4" s="17">
        <f t="shared" si="0"/>
        <v>5.032000000000039E-3</v>
      </c>
      <c r="F4" s="26">
        <f t="shared" si="0"/>
        <v>4.5960000000000037E-3</v>
      </c>
      <c r="G4" s="26">
        <f t="shared" si="0"/>
        <v>2.3079999999999928E-3</v>
      </c>
      <c r="H4" s="26">
        <f t="shared" si="0"/>
        <v>5.159999999999991E-2</v>
      </c>
      <c r="I4" s="26">
        <f t="shared" si="0"/>
        <v>0.11211999999999989</v>
      </c>
      <c r="J4" s="17">
        <f t="shared" si="0"/>
        <v>7.0320000000000391E-3</v>
      </c>
      <c r="K4" s="26">
        <f t="shared" si="0"/>
        <v>7.2839999999999919E-3</v>
      </c>
      <c r="L4" s="26">
        <f t="shared" si="0"/>
        <v>4.3899999999999859E-3</v>
      </c>
      <c r="M4" s="26">
        <f t="shared" si="0"/>
        <v>3.1979999999999791E-3</v>
      </c>
    </row>
    <row r="5" spans="1:13" ht="15.75" x14ac:dyDescent="0.25">
      <c r="A5" s="11" t="s">
        <v>1</v>
      </c>
      <c r="B5" s="19">
        <v>309.63600000000002</v>
      </c>
      <c r="C5" s="19">
        <v>281.38299999999998</v>
      </c>
      <c r="D5" s="19">
        <v>282.56599999999997</v>
      </c>
      <c r="E5" s="19">
        <v>287.26799999999997</v>
      </c>
      <c r="F5" s="19">
        <v>288.423</v>
      </c>
      <c r="G5" s="19">
        <v>288.63099999999997</v>
      </c>
      <c r="H5" s="20">
        <v>274.51600000000002</v>
      </c>
      <c r="I5" s="24">
        <v>286.11</v>
      </c>
      <c r="J5" s="20">
        <v>289.30799999999999</v>
      </c>
      <c r="K5" s="20">
        <v>289.84500000000003</v>
      </c>
      <c r="L5" s="20">
        <v>288.24700000000001</v>
      </c>
      <c r="M5" s="20">
        <v>288.649</v>
      </c>
    </row>
    <row r="6" spans="1:13" ht="16.5" thickBot="1" x14ac:dyDescent="0.3">
      <c r="A6" s="2">
        <f xml:space="preserve">   500/SQRT(3)</f>
        <v>288.6751345948129</v>
      </c>
      <c r="B6" s="21"/>
      <c r="C6" s="21"/>
      <c r="D6" s="21"/>
      <c r="E6" s="21"/>
      <c r="F6" s="21"/>
      <c r="G6" s="21"/>
      <c r="H6" s="22"/>
      <c r="I6" s="25"/>
      <c r="J6" s="22"/>
      <c r="K6" s="22"/>
      <c r="L6" s="22"/>
      <c r="M6" s="22"/>
    </row>
    <row r="7" spans="1:13" ht="15.75" thickBot="1" x14ac:dyDescent="0.3">
      <c r="A7" s="15"/>
      <c r="B7" s="26">
        <f>ABS(B5-$A6)/$A6</f>
        <v>7.261056770479378E-2</v>
      </c>
      <c r="C7" s="26">
        <f t="shared" ref="C7:M7" si="1">ABS(C5-$A6)/$A6</f>
        <v>2.5260695227693336E-2</v>
      </c>
      <c r="D7" s="26">
        <f t="shared" si="1"/>
        <v>2.1162663016985397E-2</v>
      </c>
      <c r="E7" s="26">
        <f t="shared" si="1"/>
        <v>4.8744572226076827E-3</v>
      </c>
      <c r="F7" s="26">
        <f t="shared" si="1"/>
        <v>8.7341985712347371E-4</v>
      </c>
      <c r="G7" s="26">
        <f t="shared" si="1"/>
        <v>1.5288672117492474E-4</v>
      </c>
      <c r="H7" s="17">
        <f t="shared" si="1"/>
        <v>4.9048681018844159E-2</v>
      </c>
      <c r="I7" s="26">
        <f t="shared" si="1"/>
        <v>8.8858868929370585E-3</v>
      </c>
      <c r="J7" s="26">
        <f t="shared" si="1"/>
        <v>2.1923100722734076E-3</v>
      </c>
      <c r="K7" s="26">
        <f t="shared" si="1"/>
        <v>4.0525326396025014E-3</v>
      </c>
      <c r="L7" s="26">
        <f t="shared" si="1"/>
        <v>1.483101741387676E-3</v>
      </c>
      <c r="M7" s="12">
        <v>0</v>
      </c>
    </row>
    <row r="8" spans="1:13" ht="16.5" thickBot="1" x14ac:dyDescent="0.3">
      <c r="A8" s="11" t="s">
        <v>2</v>
      </c>
      <c r="B8" s="17">
        <f>B5/B3</f>
        <v>0.66674418604651176</v>
      </c>
      <c r="C8" s="17">
        <f t="shared" ref="C8:M8" si="2">C5/C3</f>
        <v>0.55243545695494256</v>
      </c>
      <c r="D8" s="17">
        <f t="shared" si="2"/>
        <v>0.56860389538522216</v>
      </c>
      <c r="E8" s="17">
        <f t="shared" si="2"/>
        <v>0.57744168656680417</v>
      </c>
      <c r="F8" s="12">
        <f t="shared" si="2"/>
        <v>0.57950942531876504</v>
      </c>
      <c r="G8" s="17">
        <f t="shared" si="2"/>
        <v>0.5785974028056754</v>
      </c>
      <c r="H8" s="17">
        <f t="shared" si="2"/>
        <v>0.52209205020920513</v>
      </c>
      <c r="I8" s="17">
        <f t="shared" si="2"/>
        <v>0.51453080602812651</v>
      </c>
      <c r="J8" s="17">
        <f t="shared" si="2"/>
        <v>0.57457558448986723</v>
      </c>
      <c r="K8" s="17">
        <f t="shared" si="2"/>
        <v>0.57549807204323711</v>
      </c>
      <c r="L8" s="17">
        <f t="shared" si="2"/>
        <v>0.5739742530292018</v>
      </c>
      <c r="M8" s="17">
        <f t="shared" si="2"/>
        <v>0.5754576863191514</v>
      </c>
    </row>
    <row r="9" spans="1:13" ht="16.5" thickBot="1" x14ac:dyDescent="0.3">
      <c r="A9" s="3">
        <f xml:space="preserve"> 1/SQRT(3)</f>
        <v>0.57735026918962584</v>
      </c>
      <c r="B9" s="26">
        <f>ABS(B8-$A9)/$A9</f>
        <v>0.15483480588371429</v>
      </c>
      <c r="C9" s="26">
        <f t="shared" ref="C9:M9" si="3">ABS(C8-$A9)/$A9</f>
        <v>4.3153720651510116E-2</v>
      </c>
      <c r="D9" s="26">
        <f t="shared" si="3"/>
        <v>1.5149163811216672E-2</v>
      </c>
      <c r="E9" s="12">
        <v>0</v>
      </c>
      <c r="F9" s="26">
        <f t="shared" si="3"/>
        <v>3.7397681171428328E-3</v>
      </c>
      <c r="G9" s="26">
        <f t="shared" si="3"/>
        <v>2.1600987868249273E-3</v>
      </c>
      <c r="H9" s="26">
        <f t="shared" si="3"/>
        <v>9.5710042809855553E-2</v>
      </c>
      <c r="I9" s="26">
        <f t="shared" si="3"/>
        <v>0.10880650189991824</v>
      </c>
      <c r="J9" s="26">
        <f t="shared" si="3"/>
        <v>4.8058948749659103E-3</v>
      </c>
      <c r="K9" s="26">
        <f t="shared" si="3"/>
        <v>3.2080995631793771E-3</v>
      </c>
      <c r="L9" s="26">
        <f t="shared" si="3"/>
        <v>5.8474315170280464E-3</v>
      </c>
      <c r="M9" s="26">
        <f t="shared" si="3"/>
        <v>3.278049689196288E-3</v>
      </c>
    </row>
    <row r="10" spans="1:13" ht="16.5" thickBot="1" x14ac:dyDescent="0.3">
      <c r="A10" s="16" t="s">
        <v>3</v>
      </c>
      <c r="B10" s="12">
        <v>2</v>
      </c>
      <c r="C10" s="12">
        <v>8</v>
      </c>
      <c r="D10" s="12">
        <v>109</v>
      </c>
      <c r="E10" s="12">
        <v>520</v>
      </c>
      <c r="F10" s="12">
        <v>1014</v>
      </c>
      <c r="G10" s="12">
        <v>1979</v>
      </c>
      <c r="H10" s="13">
        <v>0</v>
      </c>
      <c r="I10" s="13">
        <v>8</v>
      </c>
      <c r="J10" s="13">
        <v>110</v>
      </c>
      <c r="K10" s="13">
        <v>539</v>
      </c>
      <c r="L10" s="13">
        <v>1001</v>
      </c>
      <c r="M10" s="13">
        <v>1982</v>
      </c>
    </row>
    <row r="11" spans="1:13" ht="16.5" thickBot="1" x14ac:dyDescent="0.3">
      <c r="A11" s="16" t="s">
        <v>4</v>
      </c>
      <c r="B11" s="12">
        <v>1</v>
      </c>
      <c r="C11" s="12">
        <v>15</v>
      </c>
      <c r="D11" s="12">
        <v>88</v>
      </c>
      <c r="E11" s="12">
        <v>464</v>
      </c>
      <c r="F11" s="12">
        <v>990</v>
      </c>
      <c r="G11" s="12">
        <v>2028</v>
      </c>
      <c r="H11" s="13">
        <v>1</v>
      </c>
      <c r="I11" s="13">
        <v>5</v>
      </c>
      <c r="J11" s="13">
        <v>90</v>
      </c>
      <c r="K11" s="13">
        <v>465</v>
      </c>
      <c r="L11" s="13">
        <v>980</v>
      </c>
      <c r="M11" s="13">
        <v>2033</v>
      </c>
    </row>
    <row r="12" spans="1:13" ht="16.5" thickBot="1" x14ac:dyDescent="0.3">
      <c r="A12" s="16" t="s">
        <v>5</v>
      </c>
      <c r="B12" s="12">
        <v>0</v>
      </c>
      <c r="C12" s="12">
        <v>4</v>
      </c>
      <c r="D12" s="12">
        <v>97</v>
      </c>
      <c r="E12" s="12">
        <v>508</v>
      </c>
      <c r="F12" s="12">
        <v>996</v>
      </c>
      <c r="G12" s="12">
        <v>2027</v>
      </c>
      <c r="H12" s="13">
        <v>2</v>
      </c>
      <c r="I12" s="13">
        <v>14</v>
      </c>
      <c r="J12" s="13">
        <v>96</v>
      </c>
      <c r="K12" s="13">
        <v>449</v>
      </c>
      <c r="L12" s="13">
        <v>957</v>
      </c>
      <c r="M12" s="13">
        <v>1921</v>
      </c>
    </row>
    <row r="13" spans="1:13" ht="16.5" thickBot="1" x14ac:dyDescent="0.3">
      <c r="A13" s="16" t="s">
        <v>6</v>
      </c>
      <c r="B13" s="12">
        <v>1</v>
      </c>
      <c r="C13" s="12">
        <v>11</v>
      </c>
      <c r="D13" s="12">
        <v>92</v>
      </c>
      <c r="E13" s="12">
        <v>522</v>
      </c>
      <c r="F13" s="12">
        <v>1061</v>
      </c>
      <c r="G13" s="12">
        <v>2043</v>
      </c>
      <c r="H13" s="13">
        <v>1</v>
      </c>
      <c r="I13" s="13">
        <v>6</v>
      </c>
      <c r="J13" s="13">
        <v>88</v>
      </c>
      <c r="K13" s="13">
        <v>505</v>
      </c>
      <c r="L13" s="13">
        <v>1007</v>
      </c>
      <c r="M13" s="13">
        <v>1988</v>
      </c>
    </row>
    <row r="14" spans="1:13" ht="16.5" thickBot="1" x14ac:dyDescent="0.3">
      <c r="A14" s="16" t="s">
        <v>7</v>
      </c>
      <c r="B14" s="12">
        <v>1</v>
      </c>
      <c r="C14" s="12">
        <v>9</v>
      </c>
      <c r="D14" s="12">
        <v>108</v>
      </c>
      <c r="E14" s="12">
        <v>518</v>
      </c>
      <c r="F14" s="12">
        <v>1008</v>
      </c>
      <c r="G14" s="12">
        <v>2017</v>
      </c>
      <c r="H14" s="13">
        <v>1</v>
      </c>
      <c r="I14" s="13">
        <v>10</v>
      </c>
      <c r="J14" s="13">
        <v>103</v>
      </c>
      <c r="K14" s="13">
        <v>493</v>
      </c>
      <c r="L14" s="13">
        <v>1031</v>
      </c>
      <c r="M14" s="13">
        <v>2062</v>
      </c>
    </row>
    <row r="15" spans="1:13" ht="16.5" thickBot="1" x14ac:dyDescent="0.3">
      <c r="A15" s="16" t="s">
        <v>8</v>
      </c>
      <c r="B15" s="12">
        <v>1</v>
      </c>
      <c r="C15" s="12">
        <v>8</v>
      </c>
      <c r="D15" s="12">
        <v>104</v>
      </c>
      <c r="E15" s="12">
        <v>480</v>
      </c>
      <c r="F15" s="12">
        <v>955</v>
      </c>
      <c r="G15" s="12">
        <v>1926</v>
      </c>
      <c r="H15" s="13">
        <v>0</v>
      </c>
      <c r="I15" s="13">
        <v>10</v>
      </c>
      <c r="J15" s="13">
        <v>118</v>
      </c>
      <c r="K15" s="13">
        <v>514</v>
      </c>
      <c r="L15" s="13">
        <v>1000</v>
      </c>
      <c r="M15" s="13">
        <v>1969</v>
      </c>
    </row>
    <row r="16" spans="1:13" ht="16.5" thickBot="1" x14ac:dyDescent="0.3">
      <c r="A16" s="16" t="s">
        <v>9</v>
      </c>
      <c r="B16" s="12">
        <v>2</v>
      </c>
      <c r="C16" s="12">
        <v>13</v>
      </c>
      <c r="D16" s="12">
        <v>104</v>
      </c>
      <c r="E16" s="12">
        <v>522</v>
      </c>
      <c r="F16" s="12">
        <v>1022</v>
      </c>
      <c r="G16" s="12">
        <v>2021</v>
      </c>
      <c r="H16" s="13">
        <v>2</v>
      </c>
      <c r="I16" s="13">
        <v>9</v>
      </c>
      <c r="J16" s="13">
        <v>95</v>
      </c>
      <c r="K16" s="13">
        <v>496</v>
      </c>
      <c r="L16" s="13">
        <v>1004</v>
      </c>
      <c r="M16" s="13">
        <v>2021</v>
      </c>
    </row>
    <row r="17" spans="1:13" ht="16.5" thickBot="1" x14ac:dyDescent="0.3">
      <c r="A17" s="16" t="s">
        <v>10</v>
      </c>
      <c r="B17" s="12">
        <v>0</v>
      </c>
      <c r="C17" s="12">
        <v>12</v>
      </c>
      <c r="D17" s="12">
        <v>118</v>
      </c>
      <c r="E17" s="12">
        <v>491</v>
      </c>
      <c r="F17" s="12">
        <v>991</v>
      </c>
      <c r="G17" s="12">
        <v>1980</v>
      </c>
      <c r="H17" s="13">
        <v>2</v>
      </c>
      <c r="I17" s="13">
        <v>11</v>
      </c>
      <c r="J17" s="13">
        <v>98</v>
      </c>
      <c r="K17" s="13">
        <v>523</v>
      </c>
      <c r="L17" s="13">
        <v>1007</v>
      </c>
      <c r="M17" s="13">
        <v>2008</v>
      </c>
    </row>
    <row r="18" spans="1:13" ht="16.5" thickBot="1" x14ac:dyDescent="0.3">
      <c r="A18" s="16" t="s">
        <v>11</v>
      </c>
      <c r="B18" s="12">
        <v>2</v>
      </c>
      <c r="C18" s="12">
        <v>15</v>
      </c>
      <c r="D18" s="12">
        <v>110</v>
      </c>
      <c r="E18" s="12">
        <v>508</v>
      </c>
      <c r="F18" s="12">
        <v>988</v>
      </c>
      <c r="G18" s="12">
        <v>1984</v>
      </c>
      <c r="H18" s="13">
        <v>0</v>
      </c>
      <c r="I18" s="13">
        <v>13</v>
      </c>
      <c r="J18" s="13">
        <v>98</v>
      </c>
      <c r="K18" s="13">
        <v>534</v>
      </c>
      <c r="L18" s="13">
        <v>1020</v>
      </c>
      <c r="M18" s="13">
        <v>2037</v>
      </c>
    </row>
    <row r="19" spans="1:13" ht="16.5" thickBot="1" x14ac:dyDescent="0.3">
      <c r="A19" s="16" t="s">
        <v>12</v>
      </c>
      <c r="B19" s="12">
        <v>0</v>
      </c>
      <c r="C19" s="12">
        <v>5</v>
      </c>
      <c r="D19" s="12">
        <v>70</v>
      </c>
      <c r="E19" s="12">
        <v>467</v>
      </c>
      <c r="F19" s="12">
        <v>975</v>
      </c>
      <c r="G19" s="12">
        <v>1995</v>
      </c>
      <c r="H19" s="13">
        <v>1</v>
      </c>
      <c r="I19" s="13">
        <v>14</v>
      </c>
      <c r="J19" s="13">
        <v>104</v>
      </c>
      <c r="K19" s="13">
        <v>482</v>
      </c>
      <c r="L19" s="13">
        <v>993</v>
      </c>
      <c r="M19" s="13">
        <v>1979</v>
      </c>
    </row>
  </sheetData>
  <mergeCells count="15">
    <mergeCell ref="I5:I6"/>
    <mergeCell ref="J5:J6"/>
    <mergeCell ref="K5:K6"/>
    <mergeCell ref="L5:L6"/>
    <mergeCell ref="M5:M6"/>
    <mergeCell ref="A1:A2"/>
    <mergeCell ref="B1:G1"/>
    <mergeCell ref="H1:M1"/>
    <mergeCell ref="B5:B6"/>
    <mergeCell ref="C5:C6"/>
    <mergeCell ref="D5:D6"/>
    <mergeCell ref="E5:E6"/>
    <mergeCell ref="F5:F6"/>
    <mergeCell ref="G5:G6"/>
    <mergeCell ref="H5:H6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B6" sqref="B6"/>
    </sheetView>
  </sheetViews>
  <sheetFormatPr defaultRowHeight="15" x14ac:dyDescent="0.25"/>
  <cols>
    <col min="1" max="1" width="10.140625" style="1" bestFit="1" customWidth="1"/>
    <col min="2" max="16384" width="9.140625" style="1"/>
  </cols>
  <sheetData>
    <row r="1" spans="1:13" ht="27" customHeight="1" thickBot="1" x14ac:dyDescent="0.3">
      <c r="A1" s="31" t="s">
        <v>31</v>
      </c>
      <c r="B1" s="32" t="s">
        <v>32</v>
      </c>
      <c r="C1" s="33"/>
      <c r="D1" s="33"/>
      <c r="E1" s="33"/>
      <c r="F1" s="33"/>
      <c r="G1" s="34"/>
      <c r="H1" s="32" t="s">
        <v>33</v>
      </c>
      <c r="I1" s="33"/>
      <c r="J1" s="33"/>
      <c r="K1" s="33"/>
      <c r="L1" s="33"/>
      <c r="M1" s="34"/>
    </row>
    <row r="2" spans="1:13" ht="15.75" thickBot="1" x14ac:dyDescent="0.3">
      <c r="A2" s="35"/>
      <c r="B2" s="36">
        <v>10</v>
      </c>
      <c r="C2" s="36">
        <v>100</v>
      </c>
      <c r="D2" s="36">
        <v>1000</v>
      </c>
      <c r="E2" s="36">
        <v>5000</v>
      </c>
      <c r="F2" s="36">
        <v>10000</v>
      </c>
      <c r="G2" s="36">
        <v>20000</v>
      </c>
      <c r="H2" s="37">
        <v>10</v>
      </c>
      <c r="I2" s="37">
        <v>100</v>
      </c>
      <c r="J2" s="37">
        <v>1000</v>
      </c>
      <c r="K2" s="37">
        <v>5000</v>
      </c>
      <c r="L2" s="37">
        <v>10000</v>
      </c>
      <c r="M2" s="37">
        <v>20000</v>
      </c>
    </row>
    <row r="3" spans="1:13" ht="15.75" thickBot="1" x14ac:dyDescent="0.3">
      <c r="A3" s="38" t="s">
        <v>0</v>
      </c>
      <c r="B3" s="39">
        <v>547.26199999999994</v>
      </c>
      <c r="C3" s="39">
        <v>603.75699999999995</v>
      </c>
      <c r="D3" s="39">
        <v>498.02300000000002</v>
      </c>
      <c r="E3" s="39">
        <v>488.20699999999999</v>
      </c>
      <c r="F3" s="39">
        <v>491.16500000000002</v>
      </c>
      <c r="G3" s="39">
        <v>494.44900000000001</v>
      </c>
      <c r="H3" s="40">
        <v>273.483</v>
      </c>
      <c r="I3" s="40">
        <v>517.78099999999995</v>
      </c>
      <c r="J3" s="40">
        <v>481.78199999999998</v>
      </c>
      <c r="K3" s="40">
        <v>488.36200000000002</v>
      </c>
      <c r="L3" s="40">
        <v>493.13499999999999</v>
      </c>
      <c r="M3" s="40">
        <v>497.62299999999999</v>
      </c>
    </row>
    <row r="4" spans="1:13" ht="15.75" thickBot="1" x14ac:dyDescent="0.3">
      <c r="A4" s="41">
        <f xml:space="preserve"> 500</f>
        <v>500</v>
      </c>
      <c r="B4" s="42">
        <f>ABS(B3-$A$4)/$A4</f>
        <v>9.4523999999999886E-2</v>
      </c>
      <c r="C4" s="42">
        <f t="shared" ref="C4:M4" si="0">ABS(C3-$A$4)/$A4</f>
        <v>0.20751399999999989</v>
      </c>
      <c r="D4" s="43">
        <f t="shared" si="0"/>
        <v>3.9539999999999506E-3</v>
      </c>
      <c r="E4" s="42">
        <f t="shared" si="0"/>
        <v>2.3586000000000013E-2</v>
      </c>
      <c r="F4" s="42">
        <f t="shared" si="0"/>
        <v>1.766999999999996E-2</v>
      </c>
      <c r="G4" s="42">
        <f t="shared" si="0"/>
        <v>1.1101999999999975E-2</v>
      </c>
      <c r="H4" s="43">
        <f>ABS(H3-$A$4)/$A4</f>
        <v>0.45303399999999999</v>
      </c>
      <c r="I4" s="42">
        <f t="shared" si="0"/>
        <v>3.5561999999999899E-2</v>
      </c>
      <c r="J4" s="42">
        <f t="shared" si="0"/>
        <v>3.6436000000000038E-2</v>
      </c>
      <c r="K4" s="42">
        <f t="shared" si="0"/>
        <v>2.3275999999999953E-2</v>
      </c>
      <c r="L4" s="42">
        <f t="shared" si="0"/>
        <v>1.3730000000000018E-2</v>
      </c>
      <c r="M4" s="42">
        <f t="shared" si="0"/>
        <v>4.7540000000000195E-3</v>
      </c>
    </row>
    <row r="5" spans="1:13" ht="15.75" thickBot="1" x14ac:dyDescent="0.3">
      <c r="A5" s="38" t="s">
        <v>1</v>
      </c>
      <c r="B5" s="39">
        <v>338.03300000000002</v>
      </c>
      <c r="C5" s="39">
        <v>554.572</v>
      </c>
      <c r="D5" s="43">
        <v>496.58</v>
      </c>
      <c r="E5" s="39">
        <v>494.30799999999999</v>
      </c>
      <c r="F5" s="39">
        <v>494.68700000000001</v>
      </c>
      <c r="G5" s="39">
        <v>499.26</v>
      </c>
      <c r="H5" s="40">
        <v>254.739</v>
      </c>
      <c r="I5" s="40">
        <v>487.10300000000001</v>
      </c>
      <c r="J5" s="40">
        <v>494.51400000000001</v>
      </c>
      <c r="K5" s="40">
        <v>496.00200000000001</v>
      </c>
      <c r="L5" s="44">
        <v>496.91</v>
      </c>
      <c r="M5" s="40">
        <v>502.43099999999998</v>
      </c>
    </row>
    <row r="6" spans="1:13" ht="15.75" thickBot="1" x14ac:dyDescent="0.3">
      <c r="A6" s="41">
        <f xml:space="preserve">   500</f>
        <v>500</v>
      </c>
      <c r="B6" s="42">
        <f>ABS(B5-$A6)/$A6</f>
        <v>0.32393399999999994</v>
      </c>
      <c r="C6" s="42">
        <f t="shared" ref="C6:M6" si="1">ABS(C5-$A6)/$A6</f>
        <v>0.109144</v>
      </c>
      <c r="D6" s="42">
        <f t="shared" si="1"/>
        <v>6.8400000000000318E-3</v>
      </c>
      <c r="E6" s="42">
        <f t="shared" si="1"/>
        <v>1.1384000000000014E-2</v>
      </c>
      <c r="F6" s="42">
        <f t="shared" si="1"/>
        <v>1.0625999999999976E-2</v>
      </c>
      <c r="G6" s="42">
        <f t="shared" si="1"/>
        <v>1.4800000000000182E-3</v>
      </c>
      <c r="H6" s="42">
        <f t="shared" si="1"/>
        <v>0.49052200000000001</v>
      </c>
      <c r="I6" s="42">
        <f t="shared" si="1"/>
        <v>2.5793999999999984E-2</v>
      </c>
      <c r="J6" s="43">
        <f>ABS(J5-$A6)/$A6</f>
        <v>1.097199999999998E-2</v>
      </c>
      <c r="K6" s="43">
        <f t="shared" si="1"/>
        <v>7.9959999999999806E-3</v>
      </c>
      <c r="L6" s="42">
        <f t="shared" si="1"/>
        <v>6.1799999999999503E-3</v>
      </c>
      <c r="M6" s="42">
        <f t="shared" si="1"/>
        <v>4.8619999999999662E-3</v>
      </c>
    </row>
    <row r="7" spans="1:13" ht="15.75" thickBot="1" x14ac:dyDescent="0.3">
      <c r="A7" s="38" t="s">
        <v>2</v>
      </c>
      <c r="B7" s="43">
        <f>B5/B3</f>
        <v>0.61768037978153068</v>
      </c>
      <c r="C7" s="43">
        <f t="shared" ref="C7:M7" si="2">C5/C3</f>
        <v>0.91853510601119337</v>
      </c>
      <c r="D7" s="43">
        <f t="shared" si="2"/>
        <v>0.99710254345682825</v>
      </c>
      <c r="E7" s="43">
        <f t="shared" si="2"/>
        <v>1.0124967483055343</v>
      </c>
      <c r="F7" s="43">
        <f t="shared" si="2"/>
        <v>1.0071707063817659</v>
      </c>
      <c r="G7" s="45">
        <f t="shared" si="2"/>
        <v>1.0097300227121502</v>
      </c>
      <c r="H7" s="43">
        <f t="shared" si="2"/>
        <v>0.93146191902238895</v>
      </c>
      <c r="I7" s="43">
        <f t="shared" si="2"/>
        <v>0.94075101249369919</v>
      </c>
      <c r="J7" s="43">
        <f t="shared" si="2"/>
        <v>1.0264268901702431</v>
      </c>
      <c r="K7" s="43">
        <f t="shared" si="2"/>
        <v>1.0156441328358881</v>
      </c>
      <c r="L7" s="43">
        <f t="shared" si="2"/>
        <v>1.0076551045859654</v>
      </c>
      <c r="M7" s="45">
        <f t="shared" si="2"/>
        <v>1.0096619328286676</v>
      </c>
    </row>
    <row r="8" spans="1:13" ht="15.75" thickBot="1" x14ac:dyDescent="0.3">
      <c r="A8" s="41">
        <f xml:space="preserve"> 1</f>
        <v>1</v>
      </c>
      <c r="B8" s="42">
        <f>ABS(B7-$A8)/$A8</f>
        <v>0.38231962021846932</v>
      </c>
      <c r="C8" s="42">
        <f t="shared" ref="C8:M8" si="3">ABS(C7-$A8)/$A8</f>
        <v>8.146489398880663E-2</v>
      </c>
      <c r="D8" s="42">
        <f t="shared" si="3"/>
        <v>2.8974565431717503E-3</v>
      </c>
      <c r="E8" s="46">
        <v>0</v>
      </c>
      <c r="F8" s="42">
        <f t="shared" si="3"/>
        <v>7.1707063817658678E-3</v>
      </c>
      <c r="G8" s="42">
        <f t="shared" si="3"/>
        <v>9.730022712150177E-3</v>
      </c>
      <c r="H8" s="42">
        <f t="shared" si="3"/>
        <v>6.8538080977611049E-2</v>
      </c>
      <c r="I8" s="42">
        <f>ABS(I7-$A8)/$A8</f>
        <v>5.924898750630081E-2</v>
      </c>
      <c r="J8" s="42">
        <f t="shared" si="3"/>
        <v>2.6426890170243134E-2</v>
      </c>
      <c r="K8" s="42">
        <f t="shared" si="3"/>
        <v>1.5644132835888058E-2</v>
      </c>
      <c r="L8" s="42">
        <f t="shared" si="3"/>
        <v>7.655104585965411E-3</v>
      </c>
      <c r="M8" s="42">
        <f t="shared" si="3"/>
        <v>9.6619328286675632E-3</v>
      </c>
    </row>
    <row r="9" spans="1:13" ht="15.75" thickBot="1" x14ac:dyDescent="0.3">
      <c r="A9" s="41" t="s">
        <v>13</v>
      </c>
      <c r="B9" s="39">
        <v>0</v>
      </c>
      <c r="C9" s="39">
        <v>13</v>
      </c>
      <c r="D9" s="39">
        <v>186</v>
      </c>
      <c r="E9" s="39">
        <v>938</v>
      </c>
      <c r="F9" s="39">
        <v>1858</v>
      </c>
      <c r="G9" s="39">
        <v>3719</v>
      </c>
      <c r="H9" s="40">
        <v>1</v>
      </c>
      <c r="I9" s="40">
        <v>15</v>
      </c>
      <c r="J9" s="40">
        <v>185</v>
      </c>
      <c r="K9" s="40">
        <v>916</v>
      </c>
      <c r="L9" s="40">
        <v>1817</v>
      </c>
      <c r="M9" s="40">
        <v>3703</v>
      </c>
    </row>
    <row r="10" spans="1:13" ht="15.75" thickBot="1" x14ac:dyDescent="0.3">
      <c r="A10" s="41" t="s">
        <v>14</v>
      </c>
      <c r="B10" s="39">
        <v>2</v>
      </c>
      <c r="C10" s="39">
        <v>8</v>
      </c>
      <c r="D10" s="39">
        <v>132</v>
      </c>
      <c r="E10" s="39">
        <v>742</v>
      </c>
      <c r="F10" s="39">
        <v>1493</v>
      </c>
      <c r="G10" s="39">
        <v>3001</v>
      </c>
      <c r="H10" s="40">
        <v>4</v>
      </c>
      <c r="I10" s="40">
        <v>13</v>
      </c>
      <c r="J10" s="40">
        <v>165</v>
      </c>
      <c r="K10" s="40">
        <v>791</v>
      </c>
      <c r="L10" s="40">
        <v>1540</v>
      </c>
      <c r="M10" s="40">
        <v>2994</v>
      </c>
    </row>
    <row r="11" spans="1:13" ht="15.75" thickBot="1" x14ac:dyDescent="0.3">
      <c r="A11" s="41" t="s">
        <v>15</v>
      </c>
      <c r="B11" s="39">
        <v>1</v>
      </c>
      <c r="C11" s="39">
        <v>10</v>
      </c>
      <c r="D11" s="39">
        <v>130</v>
      </c>
      <c r="E11" s="39">
        <v>639</v>
      </c>
      <c r="F11" s="39">
        <v>1239</v>
      </c>
      <c r="G11" s="39">
        <v>2455</v>
      </c>
      <c r="H11" s="40">
        <v>2</v>
      </c>
      <c r="I11" s="40">
        <v>14</v>
      </c>
      <c r="J11" s="40">
        <v>129</v>
      </c>
      <c r="K11" s="40">
        <v>638</v>
      </c>
      <c r="L11" s="40">
        <v>1255</v>
      </c>
      <c r="M11" s="40">
        <v>2447</v>
      </c>
    </row>
    <row r="12" spans="1:13" ht="15.75" thickBot="1" x14ac:dyDescent="0.3">
      <c r="A12" s="41" t="s">
        <v>16</v>
      </c>
      <c r="B12" s="39">
        <v>0</v>
      </c>
      <c r="C12" s="39">
        <v>11</v>
      </c>
      <c r="D12" s="39">
        <v>98</v>
      </c>
      <c r="E12" s="39">
        <v>490</v>
      </c>
      <c r="F12" s="39">
        <v>969</v>
      </c>
      <c r="G12" s="39">
        <v>1916</v>
      </c>
      <c r="H12" s="40">
        <v>1</v>
      </c>
      <c r="I12" s="40">
        <v>13</v>
      </c>
      <c r="J12" s="40">
        <v>95</v>
      </c>
      <c r="K12" s="40">
        <v>491</v>
      </c>
      <c r="L12" s="40">
        <v>983</v>
      </c>
      <c r="M12" s="40">
        <v>1910</v>
      </c>
    </row>
    <row r="13" spans="1:13" ht="15.75" thickBot="1" x14ac:dyDescent="0.3">
      <c r="A13" s="41" t="s">
        <v>17</v>
      </c>
      <c r="B13" s="39">
        <v>3</v>
      </c>
      <c r="C13" s="39">
        <v>16</v>
      </c>
      <c r="D13" s="39">
        <v>88</v>
      </c>
      <c r="E13" s="39">
        <v>417</v>
      </c>
      <c r="F13" s="39">
        <v>863</v>
      </c>
      <c r="G13" s="39">
        <v>1681</v>
      </c>
      <c r="H13" s="40">
        <v>1</v>
      </c>
      <c r="I13" s="40">
        <v>8</v>
      </c>
      <c r="J13" s="40">
        <v>85</v>
      </c>
      <c r="K13" s="40">
        <v>408</v>
      </c>
      <c r="L13" s="40">
        <v>832</v>
      </c>
      <c r="M13" s="40">
        <v>1709</v>
      </c>
    </row>
    <row r="14" spans="1:13" ht="15.75" thickBot="1" x14ac:dyDescent="0.3">
      <c r="A14" s="41" t="s">
        <v>8</v>
      </c>
      <c r="B14" s="39">
        <v>0</v>
      </c>
      <c r="C14" s="39">
        <v>6</v>
      </c>
      <c r="D14" s="39">
        <v>68</v>
      </c>
      <c r="E14" s="39">
        <v>331</v>
      </c>
      <c r="F14" s="39">
        <v>659</v>
      </c>
      <c r="G14" s="39">
        <v>1323</v>
      </c>
      <c r="H14" s="40">
        <v>0</v>
      </c>
      <c r="I14" s="40">
        <v>7</v>
      </c>
      <c r="J14" s="40">
        <v>62</v>
      </c>
      <c r="K14" s="40">
        <v>285</v>
      </c>
      <c r="L14" s="40">
        <v>593</v>
      </c>
      <c r="M14" s="40">
        <v>1235</v>
      </c>
    </row>
    <row r="15" spans="1:13" ht="15.75" thickBot="1" x14ac:dyDescent="0.3">
      <c r="A15" s="41" t="s">
        <v>9</v>
      </c>
      <c r="B15" s="39">
        <v>1</v>
      </c>
      <c r="C15" s="39">
        <v>4</v>
      </c>
      <c r="D15" s="39">
        <v>65</v>
      </c>
      <c r="E15" s="39">
        <v>291</v>
      </c>
      <c r="F15" s="39">
        <v>567</v>
      </c>
      <c r="G15" s="39">
        <v>1108</v>
      </c>
      <c r="H15" s="40">
        <v>0</v>
      </c>
      <c r="I15" s="40">
        <v>8</v>
      </c>
      <c r="J15" s="40">
        <v>45</v>
      </c>
      <c r="K15" s="40">
        <v>273</v>
      </c>
      <c r="L15" s="40">
        <v>544</v>
      </c>
      <c r="M15" s="40">
        <v>1066</v>
      </c>
    </row>
    <row r="16" spans="1:13" ht="15.75" thickBot="1" x14ac:dyDescent="0.3">
      <c r="A16" s="41" t="s">
        <v>10</v>
      </c>
      <c r="B16" s="39">
        <v>0</v>
      </c>
      <c r="C16" s="39">
        <v>7</v>
      </c>
      <c r="D16" s="39">
        <v>45</v>
      </c>
      <c r="E16" s="39">
        <v>211</v>
      </c>
      <c r="F16" s="39">
        <v>457</v>
      </c>
      <c r="G16" s="39">
        <v>888</v>
      </c>
      <c r="H16" s="40">
        <v>0</v>
      </c>
      <c r="I16" s="40">
        <v>3</v>
      </c>
      <c r="J16" s="40">
        <v>40</v>
      </c>
      <c r="K16" s="40">
        <v>228</v>
      </c>
      <c r="L16" s="40">
        <v>477</v>
      </c>
      <c r="M16" s="40">
        <v>954</v>
      </c>
    </row>
    <row r="17" spans="1:13" ht="15.75" thickBot="1" x14ac:dyDescent="0.3">
      <c r="A17" s="41" t="s">
        <v>11</v>
      </c>
      <c r="B17" s="39">
        <v>1</v>
      </c>
      <c r="C17" s="39">
        <v>6</v>
      </c>
      <c r="D17" s="39">
        <v>35</v>
      </c>
      <c r="E17" s="39">
        <v>170</v>
      </c>
      <c r="F17" s="39">
        <v>321</v>
      </c>
      <c r="G17" s="39">
        <v>691</v>
      </c>
      <c r="H17" s="40">
        <v>0</v>
      </c>
      <c r="I17" s="40">
        <v>2</v>
      </c>
      <c r="J17" s="40">
        <v>38</v>
      </c>
      <c r="K17" s="40">
        <v>180</v>
      </c>
      <c r="L17" s="40">
        <v>340</v>
      </c>
      <c r="M17" s="40">
        <v>716</v>
      </c>
    </row>
    <row r="18" spans="1:13" ht="15.75" thickBot="1" x14ac:dyDescent="0.3">
      <c r="A18" s="41" t="s">
        <v>12</v>
      </c>
      <c r="B18" s="39">
        <v>1</v>
      </c>
      <c r="C18" s="39">
        <v>4</v>
      </c>
      <c r="D18" s="39">
        <v>24</v>
      </c>
      <c r="E18" s="39">
        <v>129</v>
      </c>
      <c r="F18" s="39">
        <v>275</v>
      </c>
      <c r="G18" s="39">
        <v>555</v>
      </c>
      <c r="H18" s="40">
        <v>1</v>
      </c>
      <c r="I18" s="40">
        <v>2</v>
      </c>
      <c r="J18" s="40">
        <v>26</v>
      </c>
      <c r="K18" s="40">
        <v>127</v>
      </c>
      <c r="L18" s="40">
        <v>256</v>
      </c>
      <c r="M18" s="40">
        <v>541</v>
      </c>
    </row>
    <row r="19" spans="1:13" ht="15.75" thickBot="1" x14ac:dyDescent="0.3">
      <c r="A19" s="41" t="s">
        <v>18</v>
      </c>
      <c r="B19" s="39">
        <v>1</v>
      </c>
      <c r="C19" s="39">
        <v>2</v>
      </c>
      <c r="D19" s="39">
        <v>22</v>
      </c>
      <c r="E19" s="39">
        <v>101</v>
      </c>
      <c r="F19" s="39">
        <v>208</v>
      </c>
      <c r="G19" s="39">
        <v>464</v>
      </c>
      <c r="H19" s="40">
        <v>0</v>
      </c>
      <c r="I19" s="40">
        <v>2</v>
      </c>
      <c r="J19" s="40">
        <v>30</v>
      </c>
      <c r="K19" s="40">
        <v>140</v>
      </c>
      <c r="L19" s="40">
        <v>294</v>
      </c>
      <c r="M19" s="40">
        <v>521</v>
      </c>
    </row>
    <row r="20" spans="1:13" ht="15.75" thickBot="1" x14ac:dyDescent="0.3">
      <c r="A20" s="41" t="s">
        <v>19</v>
      </c>
      <c r="B20" s="39">
        <v>0</v>
      </c>
      <c r="C20" s="39">
        <v>1</v>
      </c>
      <c r="D20" s="39">
        <v>19</v>
      </c>
      <c r="E20" s="39">
        <v>91</v>
      </c>
      <c r="F20" s="39">
        <v>205</v>
      </c>
      <c r="G20" s="39">
        <v>406</v>
      </c>
      <c r="H20" s="40">
        <v>0</v>
      </c>
      <c r="I20" s="40">
        <v>1</v>
      </c>
      <c r="J20" s="40">
        <v>21</v>
      </c>
      <c r="K20" s="40">
        <v>108</v>
      </c>
      <c r="L20" s="40">
        <v>219</v>
      </c>
      <c r="M20" s="40">
        <v>412</v>
      </c>
    </row>
    <row r="21" spans="1:13" ht="15.75" thickBot="1" x14ac:dyDescent="0.3">
      <c r="A21" s="41" t="s">
        <v>20</v>
      </c>
      <c r="B21" s="39">
        <v>0</v>
      </c>
      <c r="C21" s="39">
        <v>2</v>
      </c>
      <c r="D21" s="39">
        <v>13</v>
      </c>
      <c r="E21" s="39">
        <v>73</v>
      </c>
      <c r="F21" s="39">
        <v>155</v>
      </c>
      <c r="G21" s="39">
        <v>298</v>
      </c>
      <c r="H21" s="40">
        <v>0</v>
      </c>
      <c r="I21" s="40">
        <v>2</v>
      </c>
      <c r="J21" s="40">
        <v>12</v>
      </c>
      <c r="K21" s="40">
        <v>68</v>
      </c>
      <c r="L21" s="40">
        <v>136</v>
      </c>
      <c r="M21" s="40">
        <v>323</v>
      </c>
    </row>
    <row r="22" spans="1:13" ht="15.75" thickBot="1" x14ac:dyDescent="0.3">
      <c r="A22" s="41" t="s">
        <v>21</v>
      </c>
      <c r="B22" s="39">
        <v>0</v>
      </c>
      <c r="C22" s="39">
        <v>2</v>
      </c>
      <c r="D22" s="39">
        <v>15</v>
      </c>
      <c r="E22" s="39">
        <v>73</v>
      </c>
      <c r="F22" s="39">
        <v>136</v>
      </c>
      <c r="G22" s="39">
        <v>273</v>
      </c>
      <c r="H22" s="40">
        <v>0</v>
      </c>
      <c r="I22" s="40">
        <v>2</v>
      </c>
      <c r="J22" s="40">
        <v>12</v>
      </c>
      <c r="K22" s="40">
        <v>54</v>
      </c>
      <c r="L22" s="40">
        <v>117</v>
      </c>
      <c r="M22" s="40">
        <v>250</v>
      </c>
    </row>
    <row r="23" spans="1:13" ht="15.75" thickBot="1" x14ac:dyDescent="0.3">
      <c r="A23" s="41" t="s">
        <v>22</v>
      </c>
      <c r="B23" s="39">
        <v>0</v>
      </c>
      <c r="C23" s="39">
        <v>0</v>
      </c>
      <c r="D23" s="39">
        <v>8</v>
      </c>
      <c r="E23" s="39">
        <v>57</v>
      </c>
      <c r="F23" s="39">
        <v>101</v>
      </c>
      <c r="G23" s="39">
        <v>215</v>
      </c>
      <c r="H23" s="40">
        <v>0</v>
      </c>
      <c r="I23" s="40">
        <v>3</v>
      </c>
      <c r="J23" s="40">
        <v>11</v>
      </c>
      <c r="K23" s="40">
        <v>50</v>
      </c>
      <c r="L23" s="40">
        <v>114</v>
      </c>
      <c r="M23" s="40">
        <v>201</v>
      </c>
    </row>
    <row r="24" spans="1:13" ht="15.75" thickBot="1" x14ac:dyDescent="0.3">
      <c r="A24" s="41" t="s">
        <v>23</v>
      </c>
      <c r="B24" s="39">
        <v>0</v>
      </c>
      <c r="C24" s="39">
        <v>2</v>
      </c>
      <c r="D24" s="39">
        <v>9</v>
      </c>
      <c r="E24" s="39">
        <v>50</v>
      </c>
      <c r="F24" s="39">
        <v>93</v>
      </c>
      <c r="G24" s="39">
        <v>192</v>
      </c>
      <c r="H24" s="40">
        <v>0</v>
      </c>
      <c r="I24" s="40">
        <v>0</v>
      </c>
      <c r="J24" s="40">
        <v>5</v>
      </c>
      <c r="K24" s="40">
        <v>46</v>
      </c>
      <c r="L24" s="40">
        <v>89</v>
      </c>
      <c r="M24" s="40">
        <v>180</v>
      </c>
    </row>
    <row r="25" spans="1:13" ht="15.75" thickBot="1" x14ac:dyDescent="0.3">
      <c r="A25" s="41" t="s">
        <v>24</v>
      </c>
      <c r="B25" s="39">
        <v>0</v>
      </c>
      <c r="C25" s="39">
        <v>1</v>
      </c>
      <c r="D25" s="39">
        <v>8</v>
      </c>
      <c r="E25" s="39">
        <v>38</v>
      </c>
      <c r="F25" s="39">
        <v>80</v>
      </c>
      <c r="G25" s="39">
        <v>151</v>
      </c>
      <c r="H25" s="40">
        <v>0</v>
      </c>
      <c r="I25" s="40">
        <v>0</v>
      </c>
      <c r="J25" s="40">
        <v>7</v>
      </c>
      <c r="K25" s="40">
        <v>31</v>
      </c>
      <c r="L25" s="40">
        <v>62</v>
      </c>
      <c r="M25" s="40">
        <v>138</v>
      </c>
    </row>
    <row r="26" spans="1:13" ht="15.75" thickBot="1" x14ac:dyDescent="0.3">
      <c r="A26" s="41" t="s">
        <v>25</v>
      </c>
      <c r="B26" s="39">
        <v>0</v>
      </c>
      <c r="C26" s="39">
        <v>1</v>
      </c>
      <c r="D26" s="39">
        <v>8</v>
      </c>
      <c r="E26" s="39">
        <v>28</v>
      </c>
      <c r="F26" s="39">
        <v>59</v>
      </c>
      <c r="G26" s="39">
        <v>126</v>
      </c>
      <c r="H26" s="40">
        <v>0</v>
      </c>
      <c r="I26" s="40">
        <v>3</v>
      </c>
      <c r="J26" s="40">
        <v>6</v>
      </c>
      <c r="K26" s="40">
        <v>34</v>
      </c>
      <c r="L26" s="40">
        <v>61</v>
      </c>
      <c r="M26" s="40">
        <v>133</v>
      </c>
    </row>
    <row r="27" spans="1:13" ht="15.75" thickBot="1" x14ac:dyDescent="0.3">
      <c r="A27" s="38" t="s">
        <v>26</v>
      </c>
      <c r="B27" s="47">
        <v>0</v>
      </c>
      <c r="C27" s="47">
        <v>0</v>
      </c>
      <c r="D27" s="47">
        <v>4</v>
      </c>
      <c r="E27" s="47">
        <v>22</v>
      </c>
      <c r="F27" s="47">
        <v>42</v>
      </c>
      <c r="G27" s="47">
        <v>89</v>
      </c>
      <c r="H27" s="48">
        <v>0</v>
      </c>
      <c r="I27" s="48">
        <v>0</v>
      </c>
      <c r="J27" s="48">
        <v>3</v>
      </c>
      <c r="K27" s="48">
        <v>27</v>
      </c>
      <c r="L27" s="48">
        <v>60</v>
      </c>
      <c r="M27" s="48">
        <v>121</v>
      </c>
    </row>
    <row r="28" spans="1:13" ht="15.75" thickBot="1" x14ac:dyDescent="0.3">
      <c r="A28" s="49" t="s">
        <v>27</v>
      </c>
      <c r="B28" s="50">
        <v>0</v>
      </c>
      <c r="C28" s="50">
        <v>4</v>
      </c>
      <c r="D28" s="50">
        <v>23</v>
      </c>
      <c r="E28" s="50">
        <v>109</v>
      </c>
      <c r="F28" s="50">
        <v>220</v>
      </c>
      <c r="G28" s="50">
        <v>449</v>
      </c>
      <c r="H28" s="51">
        <v>0</v>
      </c>
      <c r="I28" s="51">
        <v>2</v>
      </c>
      <c r="J28" s="51">
        <v>23</v>
      </c>
      <c r="K28" s="51">
        <v>105</v>
      </c>
      <c r="L28" s="51">
        <v>211</v>
      </c>
      <c r="M28" s="51">
        <v>446</v>
      </c>
    </row>
    <row r="29" spans="1:13" ht="15.75" x14ac:dyDescent="0.25">
      <c r="A29" s="27"/>
      <c r="B29" s="28"/>
      <c r="C29" s="28"/>
      <c r="D29" s="28"/>
      <c r="E29" s="28"/>
      <c r="F29" s="28"/>
      <c r="G29" s="28"/>
      <c r="H29" s="29"/>
      <c r="I29" s="29"/>
      <c r="J29" s="29"/>
      <c r="K29" s="29"/>
      <c r="L29" s="29"/>
      <c r="M29" s="29"/>
    </row>
    <row r="34" spans="1:13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</row>
    <row r="35" spans="1:13" ht="15.75" customHeight="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</row>
    <row r="36" spans="1:13" ht="15.75" customHeight="1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1:13" ht="15.75" customHeight="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</row>
    <row r="38" spans="1:13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</row>
    <row r="39" spans="1:13" ht="15.75" customHeight="1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</row>
    <row r="40" spans="1:13" ht="15.75" customHeight="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</row>
    <row r="41" spans="1:13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</row>
    <row r="42" spans="1:13" ht="15.75" customHeight="1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</row>
    <row r="43" spans="1:13" ht="15.75" customHeight="1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</row>
    <row r="44" spans="1:13" ht="15.75" customHeight="1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</row>
    <row r="45" spans="1:13" ht="15.75" customHeight="1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</row>
    <row r="46" spans="1:13" ht="15.75" customHeight="1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</row>
    <row r="47" spans="1:13" ht="15.75" customHeight="1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</row>
    <row r="48" spans="1:13" ht="15.75" customHeight="1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</row>
    <row r="49" spans="1:13" ht="15.75" customHeight="1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</row>
    <row r="50" spans="1:13" ht="15.75" customHeight="1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</row>
    <row r="51" spans="1:13" ht="15.75" customHeight="1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</row>
    <row r="52" spans="1:13" ht="15.75" customHeight="1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</row>
    <row r="53" spans="1:13" ht="15.75" customHeight="1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</row>
  </sheetData>
  <mergeCells count="3">
    <mergeCell ref="A1:A2"/>
    <mergeCell ref="B1:G1"/>
    <mergeCell ref="H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Журавлев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</dc:creator>
  <cp:lastModifiedBy>Виталий</cp:lastModifiedBy>
  <dcterms:created xsi:type="dcterms:W3CDTF">2014-04-12T09:52:48Z</dcterms:created>
  <dcterms:modified xsi:type="dcterms:W3CDTF">2014-04-12T13:28:55Z</dcterms:modified>
</cp:coreProperties>
</file>