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f\Desktop\BILGISAYAR_MUH_DERSLER\yaz okulu\görüntü işleme\"/>
    </mc:Choice>
  </mc:AlternateContent>
  <xr:revisionPtr revIDLastSave="0" documentId="13_ncr:1_{746D6836-44C6-484E-BFFA-0E8C6BD2B5C7}" xr6:coauthVersionLast="47" xr6:coauthVersionMax="47" xr10:uidLastSave="{00000000-0000-0000-0000-000000000000}"/>
  <bookViews>
    <workbookView xWindow="1044" yWindow="3696" windowWidth="23040" windowHeight="12204" activeTab="2" xr2:uid="{517B96B9-DFA6-46FA-85CB-B003A772755D}"/>
  </bookViews>
  <sheets>
    <sheet name="bitmap" sheetId="1" r:id="rId1"/>
    <sheet name="ortalamalar" sheetId="2" r:id="rId2"/>
    <sheet name="efektl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4" i="3" l="1"/>
  <c r="H5" i="3"/>
  <c r="H13" i="1"/>
  <c r="M13" i="1" s="1"/>
  <c r="A12" i="2"/>
  <c r="N8" i="2" s="1"/>
  <c r="D2" i="2"/>
  <c r="J2" i="2" s="1"/>
  <c r="I13" i="1"/>
  <c r="N13" i="1" s="1"/>
  <c r="I19" i="1"/>
  <c r="N19" i="1" s="1"/>
  <c r="H16" i="1"/>
  <c r="M16" i="1" s="1"/>
  <c r="G16" i="1"/>
  <c r="L16" i="1" s="1"/>
  <c r="F13" i="1"/>
  <c r="K13" i="1" s="1"/>
  <c r="M19" i="1"/>
  <c r="K19" i="1"/>
  <c r="K16" i="1"/>
  <c r="Z5" i="1"/>
  <c r="D7" i="3"/>
  <c r="C7" i="3"/>
  <c r="B7" i="3"/>
  <c r="D11" i="3"/>
  <c r="C11" i="3"/>
  <c r="B11" i="3"/>
  <c r="D10" i="3"/>
  <c r="C10" i="3"/>
  <c r="B10" i="3"/>
  <c r="D9" i="3"/>
  <c r="C9" i="3"/>
  <c r="B9" i="3"/>
  <c r="D8" i="3"/>
  <c r="C8" i="3"/>
  <c r="B8" i="3"/>
  <c r="D6" i="3"/>
  <c r="C6" i="3"/>
  <c r="B6" i="3"/>
  <c r="D5" i="3"/>
  <c r="C5" i="3"/>
  <c r="B5" i="3"/>
  <c r="N3" i="2"/>
  <c r="B12" i="2"/>
  <c r="O8" i="2" s="1"/>
  <c r="C12" i="2"/>
  <c r="P8" i="2" s="1"/>
  <c r="B13" i="2"/>
  <c r="O9" i="2" s="1"/>
  <c r="C13" i="2"/>
  <c r="P3" i="2" s="1"/>
  <c r="B14" i="2"/>
  <c r="O4" i="2" s="1"/>
  <c r="C14" i="2"/>
  <c r="P4" i="2" s="1"/>
  <c r="A13" i="2"/>
  <c r="N6" i="2" s="1"/>
  <c r="A14" i="2"/>
  <c r="N10" i="2" s="1"/>
  <c r="D3" i="2"/>
  <c r="D4" i="2"/>
  <c r="J4" i="2" s="1"/>
  <c r="D5" i="2"/>
  <c r="K5" i="2" s="1"/>
  <c r="D6" i="2"/>
  <c r="L6" i="2" s="1"/>
  <c r="D7" i="2"/>
  <c r="L7" i="2" s="1"/>
  <c r="D8" i="2"/>
  <c r="K8" i="2" s="1"/>
  <c r="D9" i="2"/>
  <c r="K9" i="2" s="1"/>
  <c r="D10" i="2"/>
  <c r="L10" i="2" s="1"/>
  <c r="U5" i="1"/>
  <c r="V5" i="1"/>
  <c r="AA5" i="1" s="1"/>
  <c r="W5" i="1"/>
  <c r="AB5" i="1" s="1"/>
  <c r="X5" i="1"/>
  <c r="AC5" i="1" s="1"/>
  <c r="U8" i="1"/>
  <c r="Z8" i="1" s="1"/>
  <c r="V8" i="1"/>
  <c r="AA8" i="1" s="1"/>
  <c r="W8" i="1"/>
  <c r="AB8" i="1" s="1"/>
  <c r="X8" i="1"/>
  <c r="AC8" i="1" s="1"/>
  <c r="V2" i="1"/>
  <c r="AA2" i="1" s="1"/>
  <c r="W2" i="1"/>
  <c r="AB2" i="1" s="1"/>
  <c r="X2" i="1"/>
  <c r="AC2" i="1" s="1"/>
  <c r="U2" i="1"/>
  <c r="Z2" i="1" s="1"/>
  <c r="F16" i="1"/>
  <c r="I16" i="1"/>
  <c r="N16" i="1" s="1"/>
  <c r="F19" i="1"/>
  <c r="G19" i="1"/>
  <c r="L19" i="1" s="1"/>
  <c r="H19" i="1"/>
  <c r="G13" i="1"/>
  <c r="L13" i="1" s="1"/>
  <c r="G2" i="1"/>
  <c r="L2" i="1" s="1"/>
  <c r="I2" i="1"/>
  <c r="N2" i="1" s="1"/>
  <c r="F5" i="1"/>
  <c r="K5" i="1" s="1"/>
  <c r="G5" i="1"/>
  <c r="L5" i="1" s="1"/>
  <c r="H5" i="1"/>
  <c r="M5" i="1" s="1"/>
  <c r="I5" i="1"/>
  <c r="N5" i="1" s="1"/>
  <c r="F8" i="1"/>
  <c r="K8" i="1" s="1"/>
  <c r="G8" i="1"/>
  <c r="L8" i="1" s="1"/>
  <c r="H8" i="1"/>
  <c r="M8" i="1" s="1"/>
  <c r="I8" i="1"/>
  <c r="N8" i="1" s="1"/>
  <c r="H2" i="1"/>
  <c r="M2" i="1" s="1"/>
  <c r="F2" i="1"/>
  <c r="K2" i="1" s="1"/>
  <c r="N9" i="2" l="1"/>
  <c r="O7" i="2"/>
  <c r="O10" i="2"/>
  <c r="K10" i="2"/>
  <c r="H9" i="2"/>
  <c r="F2" i="2"/>
  <c r="P10" i="2"/>
  <c r="P7" i="2"/>
  <c r="P6" i="2"/>
  <c r="P9" i="2"/>
  <c r="P5" i="2"/>
  <c r="P2" i="2"/>
  <c r="L2" i="2"/>
  <c r="G2" i="2"/>
  <c r="O3" i="2"/>
  <c r="O6" i="2"/>
  <c r="O5" i="2"/>
  <c r="F8" i="2"/>
  <c r="H5" i="2"/>
  <c r="G8" i="2"/>
  <c r="O2" i="2"/>
  <c r="G5" i="2"/>
  <c r="N4" i="2"/>
  <c r="F10" i="2"/>
  <c r="N7" i="2"/>
  <c r="H7" i="2"/>
  <c r="G10" i="2"/>
  <c r="G7" i="2"/>
  <c r="H10" i="2"/>
  <c r="F4" i="2"/>
  <c r="F7" i="2"/>
  <c r="F3" i="2"/>
  <c r="F6" i="2"/>
  <c r="F9" i="2"/>
  <c r="G6" i="2"/>
  <c r="G9" i="2"/>
  <c r="H6" i="2"/>
  <c r="N5" i="2"/>
  <c r="H8" i="2"/>
  <c r="N2" i="2"/>
  <c r="F5" i="2"/>
  <c r="L4" i="2"/>
  <c r="K6" i="2"/>
  <c r="H4" i="2"/>
  <c r="J3" i="2"/>
  <c r="L5" i="2"/>
  <c r="J7" i="2"/>
  <c r="L9" i="2"/>
  <c r="H3" i="2"/>
  <c r="L3" i="2"/>
  <c r="K4" i="2"/>
  <c r="J6" i="2"/>
  <c r="K7" i="2"/>
  <c r="L8" i="2"/>
  <c r="J10" i="2"/>
  <c r="G3" i="2"/>
  <c r="H2" i="2"/>
  <c r="K2" i="2"/>
  <c r="K3" i="2"/>
  <c r="J5" i="2"/>
  <c r="J9" i="2"/>
  <c r="G4" i="2"/>
  <c r="J8" i="2"/>
</calcChain>
</file>

<file path=xl/sharedStrings.xml><?xml version="1.0" encoding="utf-8"?>
<sst xmlns="http://schemas.openxmlformats.org/spreadsheetml/2006/main" count="39" uniqueCount="28">
  <si>
    <t>RGB</t>
  </si>
  <si>
    <t>Avg-GrayScale</t>
  </si>
  <si>
    <t>Avg-BİTMAP &gt;100</t>
  </si>
  <si>
    <t>Li-GrayScale</t>
  </si>
  <si>
    <t>Lu-GrayScale</t>
  </si>
  <si>
    <t xml:space="preserve"> </t>
  </si>
  <si>
    <t>satır toplamı</t>
  </si>
  <si>
    <t>red</t>
  </si>
  <si>
    <t>green</t>
  </si>
  <si>
    <t>blue</t>
  </si>
  <si>
    <t>Görüntü Ortalaması</t>
  </si>
  <si>
    <t>Satır temelli görüntü ortalaması</t>
  </si>
  <si>
    <t>Sütun temelli görüntü ortalaması</t>
  </si>
  <si>
    <t>Darken</t>
  </si>
  <si>
    <t>Lower</t>
  </si>
  <si>
    <t>Nonlinear</t>
  </si>
  <si>
    <t>Invert</t>
  </si>
  <si>
    <t>Lighten</t>
  </si>
  <si>
    <t>Raise Cons</t>
  </si>
  <si>
    <t>Nonlinear raise kontr</t>
  </si>
  <si>
    <t>original</t>
  </si>
  <si>
    <t>R</t>
  </si>
  <si>
    <t>G</t>
  </si>
  <si>
    <t>B</t>
  </si>
  <si>
    <t>TRES</t>
  </si>
  <si>
    <t>lu grayscala</t>
  </si>
  <si>
    <t>ligrayscala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</si>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</sst>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0"/>
      <color rgb="FF00B050"/>
      <name val="Calibri"/>
      <family val="2"/>
      <charset val="162"/>
      <scheme val="minor"/>
    </font>
    <font>
      <b/>
      <sz val="20"/>
      <color rgb="FF0070C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theme="8" tint="-0.249977111117893"/>
      </right>
      <top/>
      <bottom/>
      <diagonal/>
    </border>
    <border>
      <left/>
      <right/>
      <top/>
      <bottom style="thick">
        <color theme="8" tint="-0.249977111117893"/>
      </bottom>
      <diagonal/>
    </border>
    <border>
      <left/>
      <right style="thick">
        <color theme="8" tint="-0.249977111117893"/>
      </right>
      <top/>
      <bottom style="thick">
        <color theme="8" tint="-0.249977111117893"/>
      </bottom>
      <diagonal/>
    </border>
    <border>
      <left/>
      <right/>
      <top style="medium">
        <color indexed="64"/>
      </top>
      <bottom style="thick">
        <color theme="8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1" fontId="0" fillId="7" borderId="13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8">
    <dxf>
      <font>
        <color theme="0"/>
      </font>
      <fill>
        <patternFill>
          <bgColor rgb="FF002060"/>
        </patternFill>
      </fill>
    </dxf>
    <dxf>
      <font>
        <b/>
        <i val="0"/>
        <u/>
        <color theme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ont>
        <color theme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ont>
        <color theme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  <border>
        <vertical/>
        <horizontal/>
      </border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EA30-59CF-442C-A66A-95D43105F750}">
  <dimension ref="A1:AD22"/>
  <sheetViews>
    <sheetView zoomScale="40" zoomScaleNormal="40" workbookViewId="0">
      <selection activeCell="I13" sqref="I13:I15"/>
    </sheetView>
  </sheetViews>
  <sheetFormatPr defaultRowHeight="25.8" x14ac:dyDescent="0.3"/>
  <cols>
    <col min="1" max="4" width="10.44140625" style="1" customWidth="1"/>
    <col min="5" max="5" width="8.88671875" style="1"/>
    <col min="6" max="9" width="11.33203125" style="1" customWidth="1"/>
    <col min="10" max="10" width="8.88671875" style="1"/>
    <col min="11" max="14" width="12.33203125" style="1" customWidth="1"/>
    <col min="15" max="15" width="8.88671875" style="1"/>
    <col min="16" max="29" width="10.77734375" style="1" customWidth="1"/>
    <col min="30" max="16384" width="8.88671875" style="1"/>
  </cols>
  <sheetData>
    <row r="1" spans="1:30" ht="40.200000000000003" customHeight="1" thickBot="1" x14ac:dyDescent="0.35">
      <c r="A1" s="2"/>
      <c r="B1" s="2"/>
      <c r="C1" s="2" t="s">
        <v>0</v>
      </c>
      <c r="D1" s="2"/>
      <c r="E1" s="2"/>
      <c r="F1" s="2"/>
      <c r="G1" s="2" t="s">
        <v>1</v>
      </c>
      <c r="H1" s="2"/>
      <c r="I1" s="2"/>
      <c r="J1" s="2"/>
      <c r="K1" s="2"/>
      <c r="L1" s="2" t="s">
        <v>2</v>
      </c>
      <c r="M1" s="2"/>
      <c r="N1" s="2"/>
      <c r="O1" s="3"/>
      <c r="P1" s="15"/>
      <c r="Q1" s="15"/>
      <c r="R1" s="15" t="s">
        <v>0</v>
      </c>
      <c r="S1" s="15"/>
      <c r="T1" s="15"/>
      <c r="U1" s="15"/>
      <c r="V1" s="15" t="s">
        <v>4</v>
      </c>
      <c r="W1" s="15"/>
      <c r="X1" s="15"/>
      <c r="Y1" s="15"/>
      <c r="Z1" s="15"/>
      <c r="AA1" s="15" t="s">
        <v>2</v>
      </c>
      <c r="AB1" s="15"/>
      <c r="AC1" s="15"/>
      <c r="AD1" s="16"/>
    </row>
    <row r="2" spans="1:30" ht="36" customHeight="1" x14ac:dyDescent="0.3">
      <c r="A2" s="4">
        <v>100</v>
      </c>
      <c r="B2" s="4">
        <v>10</v>
      </c>
      <c r="C2" s="4">
        <v>50</v>
      </c>
      <c r="D2" s="5">
        <v>205</v>
      </c>
      <c r="E2" s="6"/>
      <c r="F2" s="34">
        <f>SUM(A2:A4)/3</f>
        <v>36.666666666666664</v>
      </c>
      <c r="G2" s="34">
        <f>SUM(B2:B4)/3</f>
        <v>10</v>
      </c>
      <c r="H2" s="34">
        <f>SUM(C2:C4)/3</f>
        <v>50</v>
      </c>
      <c r="I2" s="34">
        <f>SUM(D2:D4)/3</f>
        <v>125</v>
      </c>
      <c r="J2" s="6"/>
      <c r="K2" s="34">
        <f>IF(F2&gt;=P14,1,0)</f>
        <v>0</v>
      </c>
      <c r="L2" s="34">
        <f>IF(G2&gt;=P14,1,0)</f>
        <v>0</v>
      </c>
      <c r="M2" s="34">
        <f>IF(H2&gt;=P14,1,0)</f>
        <v>0</v>
      </c>
      <c r="N2" s="34">
        <f>IF(I2&gt;=P14,1,0)</f>
        <v>1</v>
      </c>
      <c r="O2" s="7"/>
      <c r="P2" s="4">
        <v>10</v>
      </c>
      <c r="Q2" s="4">
        <v>70</v>
      </c>
      <c r="R2" s="4">
        <v>10</v>
      </c>
      <c r="S2" s="5">
        <v>205</v>
      </c>
      <c r="T2" s="16"/>
      <c r="U2" s="30">
        <f>0.33*P2+0.56*P3+0.11*P4</f>
        <v>44.5</v>
      </c>
      <c r="V2" s="30">
        <f>0.33*Q2+0.56*Q3+0.11*Q4</f>
        <v>69.800000000000011</v>
      </c>
      <c r="W2" s="30">
        <f>0.33*R2+0.56*R3+0.11*R4</f>
        <v>58.9</v>
      </c>
      <c r="X2" s="30">
        <f>0.33*S2+0.56*S3+0.11*S4</f>
        <v>108.85000000000001</v>
      </c>
      <c r="Y2" s="16"/>
      <c r="Z2" s="30">
        <f>IF(U2&gt;=P14,1,0)</f>
        <v>0</v>
      </c>
      <c r="AA2" s="30">
        <f>IF(V2&gt;=P14,1,0)</f>
        <v>0</v>
      </c>
      <c r="AB2" s="30">
        <f>IF(W2&gt;=100,1,0)</f>
        <v>0</v>
      </c>
      <c r="AC2" s="30">
        <f>IF(X2&gt;=P14,1,0)</f>
        <v>1</v>
      </c>
      <c r="AD2" s="16"/>
    </row>
    <row r="3" spans="1:30" ht="36" customHeight="1" x14ac:dyDescent="0.3">
      <c r="A3" s="8">
        <v>5</v>
      </c>
      <c r="B3" s="8">
        <v>10</v>
      </c>
      <c r="C3" s="8">
        <v>50</v>
      </c>
      <c r="D3" s="9">
        <v>50</v>
      </c>
      <c r="E3" s="6"/>
      <c r="F3" s="35"/>
      <c r="G3" s="35"/>
      <c r="H3" s="35"/>
      <c r="I3" s="35"/>
      <c r="J3" s="6"/>
      <c r="K3" s="35"/>
      <c r="L3" s="35"/>
      <c r="M3" s="35"/>
      <c r="N3" s="35"/>
      <c r="O3" s="7"/>
      <c r="P3" s="8">
        <v>50</v>
      </c>
      <c r="Q3" s="8">
        <v>50</v>
      </c>
      <c r="R3" s="8">
        <v>60</v>
      </c>
      <c r="S3" s="9">
        <v>50</v>
      </c>
      <c r="T3" s="16"/>
      <c r="U3" s="31"/>
      <c r="V3" s="31"/>
      <c r="W3" s="31"/>
      <c r="X3" s="31"/>
      <c r="Y3" s="16"/>
      <c r="Z3" s="31"/>
      <c r="AA3" s="31"/>
      <c r="AB3" s="31"/>
      <c r="AC3" s="31"/>
      <c r="AD3" s="16"/>
    </row>
    <row r="4" spans="1:30" ht="36" customHeight="1" thickBot="1" x14ac:dyDescent="0.35">
      <c r="A4" s="10">
        <v>5</v>
      </c>
      <c r="B4" s="10">
        <v>10</v>
      </c>
      <c r="C4" s="10">
        <v>50</v>
      </c>
      <c r="D4" s="11">
        <v>120</v>
      </c>
      <c r="E4" s="6"/>
      <c r="F4" s="36"/>
      <c r="G4" s="36"/>
      <c r="H4" s="36"/>
      <c r="I4" s="36"/>
      <c r="J4" s="6"/>
      <c r="K4" s="36"/>
      <c r="L4" s="36"/>
      <c r="M4" s="36"/>
      <c r="N4" s="36"/>
      <c r="O4" s="7"/>
      <c r="P4" s="10">
        <v>120</v>
      </c>
      <c r="Q4" s="10">
        <v>170</v>
      </c>
      <c r="R4" s="10">
        <v>200</v>
      </c>
      <c r="S4" s="11">
        <v>120</v>
      </c>
      <c r="T4" s="16"/>
      <c r="U4" s="32"/>
      <c r="V4" s="32"/>
      <c r="W4" s="32"/>
      <c r="X4" s="32"/>
      <c r="Y4" s="16"/>
      <c r="Z4" s="32"/>
      <c r="AA4" s="32"/>
      <c r="AB4" s="32"/>
      <c r="AC4" s="32"/>
      <c r="AD4" s="16"/>
    </row>
    <row r="5" spans="1:30" ht="36" customHeight="1" x14ac:dyDescent="0.3">
      <c r="A5" s="4">
        <v>80</v>
      </c>
      <c r="B5" s="4">
        <v>70</v>
      </c>
      <c r="C5" s="4">
        <v>50</v>
      </c>
      <c r="D5" s="5">
        <v>30</v>
      </c>
      <c r="E5" s="6"/>
      <c r="F5" s="34">
        <f t="shared" ref="F5" si="0">SUM(A5:A7)/3</f>
        <v>80</v>
      </c>
      <c r="G5" s="34">
        <f t="shared" ref="G5" si="1">SUM(B5:B7)/3</f>
        <v>70</v>
      </c>
      <c r="H5" s="34">
        <f t="shared" ref="H5" si="2">SUM(C5:C7)/3</f>
        <v>50</v>
      </c>
      <c r="I5" s="34">
        <f t="shared" ref="I5" si="3">SUM(D5:D7)/3</f>
        <v>30</v>
      </c>
      <c r="J5" s="6"/>
      <c r="K5" s="34">
        <f>IF(F5&gt;=P14,1,0)</f>
        <v>1</v>
      </c>
      <c r="L5" s="34">
        <f>IF(G5&gt;=P14,1,0)</f>
        <v>0</v>
      </c>
      <c r="M5" s="34">
        <f>IF(H5&gt;=P14,1,0)</f>
        <v>0</v>
      </c>
      <c r="N5" s="34">
        <f>IF(I5&gt;=P14,1,0)</f>
        <v>0</v>
      </c>
      <c r="O5" s="7"/>
      <c r="P5" s="4">
        <v>30</v>
      </c>
      <c r="Q5" s="4">
        <v>240</v>
      </c>
      <c r="R5" s="4">
        <v>70</v>
      </c>
      <c r="S5" s="5">
        <v>30</v>
      </c>
      <c r="T5" s="16"/>
      <c r="U5" s="30">
        <f>0.33*P5+0.56*P6+0.11*P7</f>
        <v>63.6</v>
      </c>
      <c r="V5" s="30">
        <f>0.33*Q5+0.56*Q6+0.11*Q7</f>
        <v>138.50000000000003</v>
      </c>
      <c r="W5" s="30">
        <f>0.33*R5+0.56*R6+0.11*R7</f>
        <v>71.2</v>
      </c>
      <c r="X5" s="30">
        <f>0.33*S5+0.56*S6+0.11*S7</f>
        <v>30.000000000000004</v>
      </c>
      <c r="Y5" s="16"/>
      <c r="Z5" s="30">
        <f>IF(U5&gt;=P14,1,0)</f>
        <v>0</v>
      </c>
      <c r="AA5" s="30">
        <f>IF(V5&gt;=P14,1,0)</f>
        <v>1</v>
      </c>
      <c r="AB5" s="30">
        <f>IF(W5&gt;=P14,1,0)</f>
        <v>0</v>
      </c>
      <c r="AC5" s="30">
        <f>IF(X5&gt;=P14,1,0)</f>
        <v>0</v>
      </c>
      <c r="AD5" s="16"/>
    </row>
    <row r="6" spans="1:30" ht="36" customHeight="1" x14ac:dyDescent="0.3">
      <c r="A6" s="8">
        <v>80</v>
      </c>
      <c r="B6" s="8">
        <v>70</v>
      </c>
      <c r="C6" s="8">
        <v>50</v>
      </c>
      <c r="D6" s="9">
        <v>30</v>
      </c>
      <c r="E6" s="6"/>
      <c r="F6" s="35"/>
      <c r="G6" s="35"/>
      <c r="H6" s="35"/>
      <c r="I6" s="35"/>
      <c r="J6" s="6"/>
      <c r="K6" s="35"/>
      <c r="L6" s="35"/>
      <c r="M6" s="35"/>
      <c r="N6" s="35"/>
      <c r="O6" s="7"/>
      <c r="P6" s="8">
        <v>90</v>
      </c>
      <c r="Q6" s="8">
        <v>100</v>
      </c>
      <c r="R6" s="8">
        <v>80</v>
      </c>
      <c r="S6" s="9">
        <v>30</v>
      </c>
      <c r="T6" s="16"/>
      <c r="U6" s="31"/>
      <c r="V6" s="31"/>
      <c r="W6" s="31"/>
      <c r="X6" s="31"/>
      <c r="Y6" s="16"/>
      <c r="Z6" s="31"/>
      <c r="AA6" s="31"/>
      <c r="AB6" s="31"/>
      <c r="AC6" s="31"/>
      <c r="AD6" s="16"/>
    </row>
    <row r="7" spans="1:30" ht="36" customHeight="1" thickBot="1" x14ac:dyDescent="0.35">
      <c r="A7" s="10">
        <v>80</v>
      </c>
      <c r="B7" s="10">
        <v>70</v>
      </c>
      <c r="C7" s="10">
        <v>50</v>
      </c>
      <c r="D7" s="11">
        <v>30</v>
      </c>
      <c r="E7" s="6"/>
      <c r="F7" s="36"/>
      <c r="G7" s="36"/>
      <c r="H7" s="36"/>
      <c r="I7" s="36"/>
      <c r="J7" s="6"/>
      <c r="K7" s="36"/>
      <c r="L7" s="36"/>
      <c r="M7" s="36"/>
      <c r="N7" s="36"/>
      <c r="O7" s="7"/>
      <c r="P7" s="10">
        <v>30</v>
      </c>
      <c r="Q7" s="10">
        <v>30</v>
      </c>
      <c r="R7" s="10">
        <v>30</v>
      </c>
      <c r="S7" s="11">
        <v>30</v>
      </c>
      <c r="T7" s="16"/>
      <c r="U7" s="32"/>
      <c r="V7" s="32"/>
      <c r="W7" s="32"/>
      <c r="X7" s="32"/>
      <c r="Y7" s="16"/>
      <c r="Z7" s="32"/>
      <c r="AA7" s="32"/>
      <c r="AB7" s="32"/>
      <c r="AC7" s="32"/>
      <c r="AD7" s="16"/>
    </row>
    <row r="8" spans="1:30" ht="36" customHeight="1" x14ac:dyDescent="0.3">
      <c r="A8" s="4">
        <v>90</v>
      </c>
      <c r="B8" s="4">
        <v>105</v>
      </c>
      <c r="C8" s="4">
        <v>140</v>
      </c>
      <c r="D8" s="5">
        <v>180</v>
      </c>
      <c r="E8" s="6"/>
      <c r="F8" s="34">
        <f t="shared" ref="F8" si="4">SUM(A8:A10)/3</f>
        <v>90</v>
      </c>
      <c r="G8" s="34">
        <f t="shared" ref="G8" si="5">SUM(B8:B10)/3</f>
        <v>105</v>
      </c>
      <c r="H8" s="34">
        <f t="shared" ref="H8" si="6">SUM(C8:C10)/3</f>
        <v>140</v>
      </c>
      <c r="I8" s="34">
        <f t="shared" ref="I8" si="7">SUM(D8:D10)/3</f>
        <v>68.333333333333329</v>
      </c>
      <c r="J8" s="6"/>
      <c r="K8" s="34">
        <f>IF(F8&gt;=P14,1,0)</f>
        <v>1</v>
      </c>
      <c r="L8" s="34">
        <f>IF(G8&gt;=P14,1,0)</f>
        <v>1</v>
      </c>
      <c r="M8" s="34">
        <f>IF(H8&gt;=P14,1,0)</f>
        <v>1</v>
      </c>
      <c r="N8" s="34">
        <f>IF(I8&gt;=P14,1,0)</f>
        <v>0</v>
      </c>
      <c r="O8" s="7"/>
      <c r="P8" s="4">
        <v>105</v>
      </c>
      <c r="Q8" s="4">
        <v>100</v>
      </c>
      <c r="R8" s="4">
        <v>10</v>
      </c>
      <c r="S8" s="5">
        <v>180</v>
      </c>
      <c r="T8" s="16"/>
      <c r="U8" s="30">
        <f>0.33*P8+0.56*P9+0.11*P10</f>
        <v>121.95</v>
      </c>
      <c r="V8" s="30">
        <f>0.33*Q8+0.56*Q9+0.11*Q10</f>
        <v>201.10000000000002</v>
      </c>
      <c r="W8" s="30">
        <f>0.33*R8+0.56*R9+0.11*R10</f>
        <v>112.60000000000001</v>
      </c>
      <c r="X8" s="30">
        <f>0.33*S8+0.56*S9+0.11*S10</f>
        <v>71.150000000000006</v>
      </c>
      <c r="Y8" s="16"/>
      <c r="Z8" s="30">
        <f>IF(U8&gt;=P14,1,0)</f>
        <v>1</v>
      </c>
      <c r="AA8" s="30">
        <f>IF(V8&gt;=P14,1,0)</f>
        <v>1</v>
      </c>
      <c r="AB8" s="30">
        <f>IF(W8&gt;=P14,1,0)</f>
        <v>1</v>
      </c>
      <c r="AC8" s="30">
        <f>IF(X8&gt;=P14,1,0)</f>
        <v>0</v>
      </c>
      <c r="AD8" s="16"/>
    </row>
    <row r="9" spans="1:30" ht="36" customHeight="1" x14ac:dyDescent="0.3">
      <c r="A9" s="8">
        <v>90</v>
      </c>
      <c r="B9" s="8">
        <v>105</v>
      </c>
      <c r="C9" s="8">
        <v>140</v>
      </c>
      <c r="D9" s="9">
        <v>20</v>
      </c>
      <c r="E9" s="6"/>
      <c r="F9" s="35"/>
      <c r="G9" s="35"/>
      <c r="H9" s="35"/>
      <c r="I9" s="35"/>
      <c r="J9" s="6"/>
      <c r="K9" s="35"/>
      <c r="L9" s="35"/>
      <c r="M9" s="35"/>
      <c r="N9" s="35"/>
      <c r="O9" s="7"/>
      <c r="P9" s="8">
        <v>150</v>
      </c>
      <c r="Q9" s="8">
        <v>255</v>
      </c>
      <c r="R9" s="8">
        <v>150</v>
      </c>
      <c r="S9" s="9">
        <v>20</v>
      </c>
      <c r="T9" s="16"/>
      <c r="U9" s="31"/>
      <c r="V9" s="31"/>
      <c r="W9" s="31"/>
      <c r="X9" s="31"/>
      <c r="Y9" s="16"/>
      <c r="Z9" s="31"/>
      <c r="AA9" s="31"/>
      <c r="AB9" s="31"/>
      <c r="AC9" s="31"/>
      <c r="AD9" s="16"/>
    </row>
    <row r="10" spans="1:30" ht="36" customHeight="1" thickBot="1" x14ac:dyDescent="0.35">
      <c r="A10" s="10">
        <v>90</v>
      </c>
      <c r="B10" s="10">
        <v>105</v>
      </c>
      <c r="C10" s="10">
        <v>140</v>
      </c>
      <c r="D10" s="11">
        <v>5</v>
      </c>
      <c r="E10" s="6"/>
      <c r="F10" s="36"/>
      <c r="G10" s="36"/>
      <c r="H10" s="36"/>
      <c r="I10" s="36"/>
      <c r="J10" s="6"/>
      <c r="K10" s="36"/>
      <c r="L10" s="36"/>
      <c r="M10" s="36"/>
      <c r="N10" s="36"/>
      <c r="O10" s="7"/>
      <c r="P10" s="10">
        <v>30</v>
      </c>
      <c r="Q10" s="10">
        <v>230</v>
      </c>
      <c r="R10" s="10">
        <v>230</v>
      </c>
      <c r="S10" s="11">
        <v>5</v>
      </c>
      <c r="T10" s="16"/>
      <c r="U10" s="32"/>
      <c r="V10" s="32"/>
      <c r="W10" s="32"/>
      <c r="X10" s="32"/>
      <c r="Y10" s="16"/>
      <c r="Z10" s="32"/>
      <c r="AA10" s="32"/>
      <c r="AB10" s="32"/>
      <c r="AC10" s="32"/>
      <c r="AD10" s="16"/>
    </row>
    <row r="11" spans="1:30" ht="26.4" thickBot="1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ht="40.799999999999997" customHeight="1" thickTop="1" thickBot="1" x14ac:dyDescent="0.35">
      <c r="A12" s="33" t="s">
        <v>0</v>
      </c>
      <c r="B12" s="33"/>
      <c r="C12" s="33"/>
      <c r="D12" s="33"/>
      <c r="E12" s="17"/>
      <c r="F12" s="33" t="s">
        <v>3</v>
      </c>
      <c r="G12" s="33"/>
      <c r="H12" s="33"/>
      <c r="I12" s="33"/>
      <c r="J12" s="17"/>
      <c r="K12" s="33" t="s">
        <v>2</v>
      </c>
      <c r="L12" s="33"/>
      <c r="M12" s="33"/>
      <c r="N12" s="33"/>
      <c r="O12" s="18"/>
    </row>
    <row r="13" spans="1:30" ht="40.799999999999997" customHeight="1" x14ac:dyDescent="0.3">
      <c r="A13" s="4">
        <v>10</v>
      </c>
      <c r="B13" s="4">
        <v>70</v>
      </c>
      <c r="C13" s="4">
        <v>10</v>
      </c>
      <c r="D13" s="5">
        <v>205</v>
      </c>
      <c r="E13" s="18"/>
      <c r="F13" s="37">
        <f>(MAX(A13:A15)+MIN(A13:A15))/2</f>
        <v>65</v>
      </c>
      <c r="G13" s="37">
        <f>(MAX(B13:B15)+MIN(B13:B15))/2</f>
        <v>110</v>
      </c>
      <c r="H13" s="37">
        <f>(MAX(C13:C15)+MIN(C13:C15))/2</f>
        <v>105</v>
      </c>
      <c r="I13" s="37">
        <f>(MAX(D13:D15)+MIN(D13:D15))/2</f>
        <v>127.5</v>
      </c>
      <c r="J13" s="18"/>
      <c r="K13" s="37">
        <f>IF(F13&gt;=P14,1,0)</f>
        <v>0</v>
      </c>
      <c r="L13" s="37">
        <f>IF(G13&gt;=P14,1,0)</f>
        <v>1</v>
      </c>
      <c r="M13" s="37">
        <f>IF(H13&gt;=P14,1,0)</f>
        <v>1</v>
      </c>
      <c r="N13" s="37">
        <f>IF(I13&gt;=P14,1,0)</f>
        <v>1</v>
      </c>
      <c r="O13" s="18"/>
      <c r="P13" s="1" t="s">
        <v>24</v>
      </c>
    </row>
    <row r="14" spans="1:30" ht="40.799999999999997" customHeight="1" x14ac:dyDescent="0.3">
      <c r="A14" s="8">
        <v>50</v>
      </c>
      <c r="B14" s="8">
        <v>50</v>
      </c>
      <c r="C14" s="8">
        <v>60</v>
      </c>
      <c r="D14" s="9">
        <v>50</v>
      </c>
      <c r="E14" s="18"/>
      <c r="F14" s="38"/>
      <c r="G14" s="38"/>
      <c r="H14" s="38"/>
      <c r="I14" s="38"/>
      <c r="J14" s="18"/>
      <c r="K14" s="38"/>
      <c r="L14" s="38"/>
      <c r="M14" s="38"/>
      <c r="N14" s="38"/>
      <c r="O14" s="18"/>
      <c r="P14" s="1">
        <v>80</v>
      </c>
    </row>
    <row r="15" spans="1:30" ht="40.799999999999997" customHeight="1" thickBot="1" x14ac:dyDescent="0.35">
      <c r="A15" s="10">
        <v>120</v>
      </c>
      <c r="B15" s="10">
        <v>170</v>
      </c>
      <c r="C15" s="10">
        <v>200</v>
      </c>
      <c r="D15" s="11">
        <v>120</v>
      </c>
      <c r="E15" s="18"/>
      <c r="F15" s="39"/>
      <c r="G15" s="39"/>
      <c r="H15" s="39"/>
      <c r="I15" s="39"/>
      <c r="J15" s="18"/>
      <c r="K15" s="39"/>
      <c r="L15" s="39"/>
      <c r="M15" s="39"/>
      <c r="N15" s="39"/>
      <c r="O15" s="18"/>
    </row>
    <row r="16" spans="1:30" ht="40.799999999999997" customHeight="1" x14ac:dyDescent="0.3">
      <c r="A16" s="4">
        <v>30</v>
      </c>
      <c r="B16" s="4">
        <v>240</v>
      </c>
      <c r="C16" s="4">
        <v>70</v>
      </c>
      <c r="D16" s="5">
        <v>30</v>
      </c>
      <c r="E16" s="18"/>
      <c r="F16" s="37">
        <f>(MAX(A16:A18)+MIN(A16:A18))/2</f>
        <v>60</v>
      </c>
      <c r="G16" s="37">
        <f>(MAX(B16:B18)+MIN(B16:B18))/2</f>
        <v>135</v>
      </c>
      <c r="H16" s="37">
        <f>(MAX(C16:C18)+MIN(C16:C18))/2</f>
        <v>55</v>
      </c>
      <c r="I16" s="37">
        <f>(MAX(D16:D18)+MIN(D16:D18))/2</f>
        <v>30</v>
      </c>
      <c r="J16" s="18"/>
      <c r="K16" s="37">
        <f>IF(F16&gt;=P14,1,0)</f>
        <v>0</v>
      </c>
      <c r="L16" s="37">
        <f>IF(G16&gt;=P14,1,0)</f>
        <v>1</v>
      </c>
      <c r="M16" s="37">
        <f>IF(H16&gt;=P14,1,0)</f>
        <v>0</v>
      </c>
      <c r="N16" s="37">
        <f>IF(I16&gt;=P14,1,0)</f>
        <v>0</v>
      </c>
      <c r="O16" s="18"/>
    </row>
    <row r="17" spans="1:18" ht="40.799999999999997" customHeight="1" x14ac:dyDescent="0.3">
      <c r="A17" s="8">
        <v>90</v>
      </c>
      <c r="B17" s="8">
        <v>100</v>
      </c>
      <c r="C17" s="8">
        <v>80</v>
      </c>
      <c r="D17" s="9">
        <v>30</v>
      </c>
      <c r="E17" s="18"/>
      <c r="F17" s="38"/>
      <c r="G17" s="38"/>
      <c r="H17" s="38"/>
      <c r="I17" s="38"/>
      <c r="J17" s="18"/>
      <c r="K17" s="38"/>
      <c r="L17" s="38"/>
      <c r="M17" s="38"/>
      <c r="N17" s="38"/>
      <c r="O17" s="18"/>
    </row>
    <row r="18" spans="1:18" ht="40.799999999999997" customHeight="1" thickBot="1" x14ac:dyDescent="0.35">
      <c r="A18" s="10">
        <v>30</v>
      </c>
      <c r="B18" s="10">
        <v>30</v>
      </c>
      <c r="C18" s="10">
        <v>30</v>
      </c>
      <c r="D18" s="11">
        <v>30</v>
      </c>
      <c r="E18" s="18"/>
      <c r="F18" s="39"/>
      <c r="G18" s="39"/>
      <c r="H18" s="39"/>
      <c r="I18" s="39"/>
      <c r="J18" s="18"/>
      <c r="K18" s="39"/>
      <c r="L18" s="39"/>
      <c r="M18" s="39"/>
      <c r="N18" s="39"/>
      <c r="O18" s="18"/>
    </row>
    <row r="19" spans="1:18" ht="40.799999999999997" customHeight="1" x14ac:dyDescent="0.3">
      <c r="A19" s="4">
        <v>105</v>
      </c>
      <c r="B19" s="4">
        <v>100</v>
      </c>
      <c r="C19" s="4">
        <v>10</v>
      </c>
      <c r="D19" s="5">
        <v>180</v>
      </c>
      <c r="E19" s="18"/>
      <c r="F19" s="37">
        <f>(MAX(A19:A21)+MIN(A19:A21))/2</f>
        <v>90</v>
      </c>
      <c r="G19" s="37">
        <f>(MAX(B19:B21)+MIN(B19:B21))/2</f>
        <v>177.5</v>
      </c>
      <c r="H19" s="37">
        <f>(MAX(C19:C21)+MIN(C19:C21))/2</f>
        <v>120</v>
      </c>
      <c r="I19" s="37">
        <f>(MAX(D19:D21)+MIN(D19:D21))/2</f>
        <v>92.5</v>
      </c>
      <c r="J19" s="18"/>
      <c r="K19" s="37">
        <f>IF(F19&gt;=P14,1,0)</f>
        <v>1</v>
      </c>
      <c r="L19" s="37">
        <f>IF(G19&gt;=P14,1,0)</f>
        <v>1</v>
      </c>
      <c r="M19" s="37">
        <f>IF(H19&gt;=P14,1,0)</f>
        <v>1</v>
      </c>
      <c r="N19" s="37">
        <f>IF(I19&gt;=P14,1,0)</f>
        <v>1</v>
      </c>
      <c r="O19" s="18"/>
      <c r="R19" s="1" t="s">
        <v>5</v>
      </c>
    </row>
    <row r="20" spans="1:18" ht="40.799999999999997" customHeight="1" x14ac:dyDescent="0.3">
      <c r="A20" s="8">
        <v>150</v>
      </c>
      <c r="B20" s="8">
        <v>255</v>
      </c>
      <c r="C20" s="8">
        <v>150</v>
      </c>
      <c r="D20" s="9">
        <v>20</v>
      </c>
      <c r="E20" s="18"/>
      <c r="F20" s="38"/>
      <c r="G20" s="38"/>
      <c r="H20" s="38"/>
      <c r="I20" s="38"/>
      <c r="J20" s="18"/>
      <c r="K20" s="38"/>
      <c r="L20" s="38"/>
      <c r="M20" s="38"/>
      <c r="N20" s="38"/>
      <c r="O20" s="18"/>
    </row>
    <row r="21" spans="1:18" ht="40.799999999999997" customHeight="1" thickBot="1" x14ac:dyDescent="0.35">
      <c r="A21" s="10">
        <v>30</v>
      </c>
      <c r="B21" s="10">
        <v>230</v>
      </c>
      <c r="C21" s="10">
        <v>230</v>
      </c>
      <c r="D21" s="11">
        <v>5</v>
      </c>
      <c r="E21" s="18"/>
      <c r="F21" s="39"/>
      <c r="G21" s="39"/>
      <c r="H21" s="39"/>
      <c r="I21" s="39"/>
      <c r="J21" s="18"/>
      <c r="K21" s="39"/>
      <c r="L21" s="39"/>
      <c r="M21" s="39"/>
      <c r="N21" s="39"/>
      <c r="O21" s="18"/>
    </row>
    <row r="22" spans="1:18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</sheetData>
  <mergeCells count="75">
    <mergeCell ref="H2:H4"/>
    <mergeCell ref="I2:I4"/>
    <mergeCell ref="F5:F7"/>
    <mergeCell ref="G5:G7"/>
    <mergeCell ref="H5:H7"/>
    <mergeCell ref="I5:I7"/>
    <mergeCell ref="L16:L18"/>
    <mergeCell ref="M8:M10"/>
    <mergeCell ref="N8:N10"/>
    <mergeCell ref="F13:F15"/>
    <mergeCell ref="G13:G15"/>
    <mergeCell ref="H13:H15"/>
    <mergeCell ref="I13:I15"/>
    <mergeCell ref="K13:K15"/>
    <mergeCell ref="L13:L15"/>
    <mergeCell ref="M13:M15"/>
    <mergeCell ref="N13:N15"/>
    <mergeCell ref="F8:F10"/>
    <mergeCell ref="G8:G10"/>
    <mergeCell ref="H8:H10"/>
    <mergeCell ref="I8:I10"/>
    <mergeCell ref="K8:K10"/>
    <mergeCell ref="W2:W4"/>
    <mergeCell ref="M16:M18"/>
    <mergeCell ref="N16:N18"/>
    <mergeCell ref="F19:F21"/>
    <mergeCell ref="G19:G21"/>
    <mergeCell ref="H19:H21"/>
    <mergeCell ref="I19:I21"/>
    <mergeCell ref="K19:K21"/>
    <mergeCell ref="L19:L21"/>
    <mergeCell ref="M19:M21"/>
    <mergeCell ref="N19:N21"/>
    <mergeCell ref="F16:F18"/>
    <mergeCell ref="G16:G18"/>
    <mergeCell ref="H16:H18"/>
    <mergeCell ref="I16:I18"/>
    <mergeCell ref="K16:K18"/>
    <mergeCell ref="F12:I12"/>
    <mergeCell ref="K12:N12"/>
    <mergeCell ref="A12:D12"/>
    <mergeCell ref="U2:U4"/>
    <mergeCell ref="V2:V4"/>
    <mergeCell ref="M2:M4"/>
    <mergeCell ref="N2:N4"/>
    <mergeCell ref="K5:K7"/>
    <mergeCell ref="L5:L7"/>
    <mergeCell ref="M5:M7"/>
    <mergeCell ref="N5:N7"/>
    <mergeCell ref="K2:K4"/>
    <mergeCell ref="L2:L4"/>
    <mergeCell ref="L8:L10"/>
    <mergeCell ref="F2:F4"/>
    <mergeCell ref="G2:G4"/>
    <mergeCell ref="X2:X4"/>
    <mergeCell ref="Z2:Z4"/>
    <mergeCell ref="AA2:AA4"/>
    <mergeCell ref="AB2:AB4"/>
    <mergeCell ref="AC2:AC4"/>
    <mergeCell ref="AC8:AC10"/>
    <mergeCell ref="AA5:AA7"/>
    <mergeCell ref="AB5:AB7"/>
    <mergeCell ref="AC5:AC7"/>
    <mergeCell ref="U8:U10"/>
    <mergeCell ref="V8:V10"/>
    <mergeCell ref="W8:W10"/>
    <mergeCell ref="X8:X10"/>
    <mergeCell ref="Z8:Z10"/>
    <mergeCell ref="AA8:AA10"/>
    <mergeCell ref="AB8:AB10"/>
    <mergeCell ref="U5:U7"/>
    <mergeCell ref="V5:V7"/>
    <mergeCell ref="W5:W7"/>
    <mergeCell ref="X5:X7"/>
    <mergeCell ref="Z5:Z7"/>
  </mergeCells>
  <conditionalFormatting sqref="K2:N10">
    <cfRule type="cellIs" dxfId="7" priority="5" operator="equal">
      <formula>1</formula>
    </cfRule>
    <cfRule type="cellIs" dxfId="6" priority="6" operator="equal">
      <formula>0</formula>
    </cfRule>
  </conditionalFormatting>
  <conditionalFormatting sqref="K13:N21">
    <cfRule type="cellIs" dxfId="5" priority="3" operator="equal">
      <formula>1</formula>
    </cfRule>
    <cfRule type="cellIs" dxfId="4" priority="4" operator="equal">
      <formula>0</formula>
    </cfRule>
  </conditionalFormatting>
  <conditionalFormatting sqref="Z2:AC10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958D-F882-4138-891F-A92D0575FB10}">
  <dimension ref="A1:P14"/>
  <sheetViews>
    <sheetView zoomScale="70" zoomScaleNormal="70" workbookViewId="0">
      <selection activeCell="A2" sqref="A2"/>
    </sheetView>
  </sheetViews>
  <sheetFormatPr defaultRowHeight="14.4" x14ac:dyDescent="0.3"/>
  <cols>
    <col min="1" max="16384" width="8.88671875" style="19"/>
  </cols>
  <sheetData>
    <row r="1" spans="1:16" ht="43.8" customHeight="1" thickBot="1" x14ac:dyDescent="0.35">
      <c r="A1" s="40" t="s">
        <v>0</v>
      </c>
      <c r="B1" s="40"/>
      <c r="C1" s="40"/>
      <c r="D1" s="26" t="s">
        <v>6</v>
      </c>
      <c r="E1" s="27"/>
      <c r="F1" s="41" t="s">
        <v>10</v>
      </c>
      <c r="G1" s="41"/>
      <c r="H1" s="41"/>
      <c r="I1" s="27"/>
      <c r="J1" s="41" t="s">
        <v>11</v>
      </c>
      <c r="K1" s="41"/>
      <c r="L1" s="41"/>
      <c r="M1" s="27"/>
      <c r="N1" s="42" t="s">
        <v>12</v>
      </c>
      <c r="O1" s="42"/>
      <c r="P1" s="42"/>
    </row>
    <row r="2" spans="1:16" ht="25.8" x14ac:dyDescent="0.3">
      <c r="A2" s="4">
        <v>50</v>
      </c>
      <c r="B2" s="4">
        <v>40</v>
      </c>
      <c r="C2" s="4">
        <v>0</v>
      </c>
      <c r="D2" s="20">
        <f>SUM(A2:C2)</f>
        <v>90</v>
      </c>
      <c r="E2" s="20" t="s">
        <v>7</v>
      </c>
      <c r="F2" s="23">
        <f>(D2+D5+D8)/9</f>
        <v>26.666666666666668</v>
      </c>
      <c r="G2" s="23">
        <f>(D2+D5+D8)/9</f>
        <v>26.666666666666668</v>
      </c>
      <c r="H2" s="23">
        <f>(D2+D5+D8)/9</f>
        <v>26.666666666666668</v>
      </c>
      <c r="J2" s="23">
        <f>D2/3</f>
        <v>30</v>
      </c>
      <c r="K2" s="23">
        <f t="shared" ref="K2:K10" si="0">D2/3</f>
        <v>30</v>
      </c>
      <c r="L2" s="23">
        <f t="shared" ref="L2:L10" si="1">D2/3</f>
        <v>30</v>
      </c>
      <c r="N2" s="23">
        <f>A12/3</f>
        <v>40</v>
      </c>
      <c r="O2" s="23">
        <f t="shared" ref="O2:P2" si="2">B12/3</f>
        <v>40</v>
      </c>
      <c r="P2" s="23">
        <f t="shared" si="2"/>
        <v>0</v>
      </c>
    </row>
    <row r="3" spans="1:16" ht="25.8" x14ac:dyDescent="0.3">
      <c r="A3" s="8">
        <v>40</v>
      </c>
      <c r="B3" s="8">
        <v>80</v>
      </c>
      <c r="C3" s="8">
        <v>0</v>
      </c>
      <c r="D3" s="21">
        <f t="shared" ref="D3:D10" si="3">SUM(A3:C3)</f>
        <v>120</v>
      </c>
      <c r="E3" s="21" t="s">
        <v>8</v>
      </c>
      <c r="F3" s="24">
        <f>(D3+D6+D9)/9</f>
        <v>42.222222222222221</v>
      </c>
      <c r="G3" s="24">
        <f>(D3+D6+D9)/9</f>
        <v>42.222222222222221</v>
      </c>
      <c r="H3" s="24">
        <f>(D3+D6+D9)/9</f>
        <v>42.222222222222221</v>
      </c>
      <c r="J3" s="24">
        <f t="shared" ref="J3:J10" si="4">D3/3</f>
        <v>40</v>
      </c>
      <c r="K3" s="24">
        <f t="shared" si="0"/>
        <v>40</v>
      </c>
      <c r="L3" s="24">
        <f t="shared" si="1"/>
        <v>40</v>
      </c>
      <c r="N3" s="24">
        <f>A13/3</f>
        <v>33.333333333333336</v>
      </c>
      <c r="O3" s="24">
        <f t="shared" ref="O3:P3" si="5">B13/3</f>
        <v>93.333333333333329</v>
      </c>
      <c r="P3" s="24">
        <f t="shared" si="5"/>
        <v>0</v>
      </c>
    </row>
    <row r="4" spans="1:16" ht="26.4" thickBot="1" x14ac:dyDescent="0.35">
      <c r="A4" s="10">
        <v>100</v>
      </c>
      <c r="B4" s="10">
        <v>20</v>
      </c>
      <c r="C4" s="10">
        <v>0</v>
      </c>
      <c r="D4" s="22">
        <f t="shared" si="3"/>
        <v>120</v>
      </c>
      <c r="E4" s="22" t="s">
        <v>9</v>
      </c>
      <c r="F4" s="25">
        <f>(D4+D7+D10)/9</f>
        <v>62.222222222222221</v>
      </c>
      <c r="G4" s="25">
        <f>(D4+D7+D10)/9</f>
        <v>62.222222222222221</v>
      </c>
      <c r="H4" s="25">
        <f>(D4+D7+D10)/9</f>
        <v>62.222222222222221</v>
      </c>
      <c r="J4" s="25">
        <f t="shared" si="4"/>
        <v>40</v>
      </c>
      <c r="K4" s="25">
        <f t="shared" si="0"/>
        <v>40</v>
      </c>
      <c r="L4" s="25">
        <f t="shared" si="1"/>
        <v>40</v>
      </c>
      <c r="N4" s="25">
        <f>A14/3</f>
        <v>113.33333333333333</v>
      </c>
      <c r="O4" s="25">
        <f t="shared" ref="O4:P4" si="6">B14/3</f>
        <v>73.333333333333329</v>
      </c>
      <c r="P4" s="25">
        <f t="shared" si="6"/>
        <v>0</v>
      </c>
    </row>
    <row r="5" spans="1:16" ht="25.8" x14ac:dyDescent="0.3">
      <c r="A5" s="4">
        <v>70</v>
      </c>
      <c r="B5" s="4">
        <v>80</v>
      </c>
      <c r="C5" s="4">
        <v>0</v>
      </c>
      <c r="D5" s="20">
        <f t="shared" si="3"/>
        <v>150</v>
      </c>
      <c r="E5" s="20" t="s">
        <v>7</v>
      </c>
      <c r="F5" s="23">
        <f>(D2+D5+D8)/9</f>
        <v>26.666666666666668</v>
      </c>
      <c r="G5" s="23">
        <f>(D2+D5+D8)/9</f>
        <v>26.666666666666668</v>
      </c>
      <c r="H5" s="23">
        <f>(D2+D5+D8)/9</f>
        <v>26.666666666666668</v>
      </c>
      <c r="J5" s="23">
        <f t="shared" si="4"/>
        <v>50</v>
      </c>
      <c r="K5" s="23">
        <f t="shared" si="0"/>
        <v>50</v>
      </c>
      <c r="L5" s="23">
        <f t="shared" si="1"/>
        <v>50</v>
      </c>
      <c r="N5" s="23">
        <f>A12/3</f>
        <v>40</v>
      </c>
      <c r="O5" s="23">
        <f t="shared" ref="O5:P5" si="7">B12/3</f>
        <v>40</v>
      </c>
      <c r="P5" s="23">
        <f t="shared" si="7"/>
        <v>0</v>
      </c>
    </row>
    <row r="6" spans="1:16" ht="25.8" x14ac:dyDescent="0.3">
      <c r="A6" s="8">
        <v>60</v>
      </c>
      <c r="B6" s="8">
        <v>200</v>
      </c>
      <c r="C6" s="8">
        <v>0</v>
      </c>
      <c r="D6" s="21">
        <f t="shared" si="3"/>
        <v>260</v>
      </c>
      <c r="E6" s="21" t="s">
        <v>8</v>
      </c>
      <c r="F6" s="24">
        <f>(D3+D6+D9)/9</f>
        <v>42.222222222222221</v>
      </c>
      <c r="G6" s="24">
        <f>(D3+D6+D9)/9</f>
        <v>42.222222222222221</v>
      </c>
      <c r="H6" s="24">
        <f>(D3+D6+D9)/9</f>
        <v>42.222222222222221</v>
      </c>
      <c r="J6" s="24">
        <f t="shared" si="4"/>
        <v>86.666666666666671</v>
      </c>
      <c r="K6" s="24">
        <f t="shared" si="0"/>
        <v>86.666666666666671</v>
      </c>
      <c r="L6" s="24">
        <f t="shared" si="1"/>
        <v>86.666666666666671</v>
      </c>
      <c r="N6" s="24">
        <f>A13/3</f>
        <v>33.333333333333336</v>
      </c>
      <c r="O6" s="24">
        <f t="shared" ref="O6:P6" si="8">B13/3</f>
        <v>93.333333333333329</v>
      </c>
      <c r="P6" s="24">
        <f t="shared" si="8"/>
        <v>0</v>
      </c>
    </row>
    <row r="7" spans="1:16" ht="26.4" thickBot="1" x14ac:dyDescent="0.35">
      <c r="A7" s="10">
        <v>240</v>
      </c>
      <c r="B7" s="10">
        <v>200</v>
      </c>
      <c r="C7" s="10">
        <v>0</v>
      </c>
      <c r="D7" s="22">
        <f t="shared" si="3"/>
        <v>440</v>
      </c>
      <c r="E7" s="22" t="s">
        <v>9</v>
      </c>
      <c r="F7" s="25">
        <f>(D4+D7+D10)/9</f>
        <v>62.222222222222221</v>
      </c>
      <c r="G7" s="25">
        <f>(D4+D7+D10)/9</f>
        <v>62.222222222222221</v>
      </c>
      <c r="H7" s="25">
        <f>(D4+D7+D10)/9</f>
        <v>62.222222222222221</v>
      </c>
      <c r="J7" s="25">
        <f t="shared" si="4"/>
        <v>146.66666666666666</v>
      </c>
      <c r="K7" s="25">
        <f t="shared" si="0"/>
        <v>146.66666666666666</v>
      </c>
      <c r="L7" s="25">
        <f t="shared" si="1"/>
        <v>146.66666666666666</v>
      </c>
      <c r="N7" s="25">
        <f>A14/3</f>
        <v>113.33333333333333</v>
      </c>
      <c r="O7" s="25">
        <f t="shared" ref="O7:P7" si="9">B14/3</f>
        <v>73.333333333333329</v>
      </c>
      <c r="P7" s="25">
        <f t="shared" si="9"/>
        <v>0</v>
      </c>
    </row>
    <row r="8" spans="1:16" ht="25.8" x14ac:dyDescent="0.3">
      <c r="A8" s="4">
        <v>0</v>
      </c>
      <c r="B8" s="4">
        <v>0</v>
      </c>
      <c r="C8" s="4">
        <v>0</v>
      </c>
      <c r="D8" s="20">
        <f t="shared" si="3"/>
        <v>0</v>
      </c>
      <c r="E8" s="20" t="s">
        <v>7</v>
      </c>
      <c r="F8" s="23">
        <f>(D2+D5+D8)/9</f>
        <v>26.666666666666668</v>
      </c>
      <c r="G8" s="23">
        <f>(D2+D5+D8)/9</f>
        <v>26.666666666666668</v>
      </c>
      <c r="H8" s="23">
        <f>(D2+D5+D8)/9</f>
        <v>26.666666666666668</v>
      </c>
      <c r="J8" s="23">
        <f t="shared" si="4"/>
        <v>0</v>
      </c>
      <c r="K8" s="23">
        <f t="shared" si="0"/>
        <v>0</v>
      </c>
      <c r="L8" s="23">
        <f t="shared" si="1"/>
        <v>0</v>
      </c>
      <c r="N8" s="23">
        <f>A12/3</f>
        <v>40</v>
      </c>
      <c r="O8" s="23">
        <f t="shared" ref="O8:P8" si="10">B12/3</f>
        <v>40</v>
      </c>
      <c r="P8" s="23">
        <f t="shared" si="10"/>
        <v>0</v>
      </c>
    </row>
    <row r="9" spans="1:16" ht="25.8" x14ac:dyDescent="0.3">
      <c r="A9" s="8">
        <v>0</v>
      </c>
      <c r="B9" s="8">
        <v>0</v>
      </c>
      <c r="C9" s="8">
        <v>0</v>
      </c>
      <c r="D9" s="21">
        <f t="shared" si="3"/>
        <v>0</v>
      </c>
      <c r="E9" s="21" t="s">
        <v>8</v>
      </c>
      <c r="F9" s="24">
        <f>(D3+D6+D9)/9</f>
        <v>42.222222222222221</v>
      </c>
      <c r="G9" s="24">
        <f>(D3+D6+D9)/9</f>
        <v>42.222222222222221</v>
      </c>
      <c r="H9" s="24">
        <f>(D3+D6+D9)/9</f>
        <v>42.222222222222221</v>
      </c>
      <c r="J9" s="24">
        <f t="shared" si="4"/>
        <v>0</v>
      </c>
      <c r="K9" s="24">
        <f t="shared" si="0"/>
        <v>0</v>
      </c>
      <c r="L9" s="24">
        <f t="shared" si="1"/>
        <v>0</v>
      </c>
      <c r="N9" s="24">
        <f>A13/3</f>
        <v>33.333333333333336</v>
      </c>
      <c r="O9" s="24">
        <f t="shared" ref="O9:P9" si="11">B13/3</f>
        <v>93.333333333333329</v>
      </c>
      <c r="P9" s="24">
        <f t="shared" si="11"/>
        <v>0</v>
      </c>
    </row>
    <row r="10" spans="1:16" ht="26.4" thickBot="1" x14ac:dyDescent="0.35">
      <c r="A10" s="10">
        <v>0</v>
      </c>
      <c r="B10" s="10">
        <v>0</v>
      </c>
      <c r="C10" s="10">
        <v>0</v>
      </c>
      <c r="D10" s="22">
        <f t="shared" si="3"/>
        <v>0</v>
      </c>
      <c r="E10" s="22" t="s">
        <v>9</v>
      </c>
      <c r="F10" s="25">
        <f>(D4+D7+D10)/9</f>
        <v>62.222222222222221</v>
      </c>
      <c r="G10" s="25">
        <f>(D4+D7+D10)/9</f>
        <v>62.222222222222221</v>
      </c>
      <c r="H10" s="25">
        <f>(D4+D7+D10)/9</f>
        <v>62.222222222222221</v>
      </c>
      <c r="J10" s="25">
        <f t="shared" si="4"/>
        <v>0</v>
      </c>
      <c r="K10" s="25">
        <f t="shared" si="0"/>
        <v>0</v>
      </c>
      <c r="L10" s="25">
        <f t="shared" si="1"/>
        <v>0</v>
      </c>
      <c r="N10" s="25">
        <f>A14/3</f>
        <v>113.33333333333333</v>
      </c>
      <c r="O10" s="25">
        <f t="shared" ref="O10:P10" si="12">B14/3</f>
        <v>73.333333333333329</v>
      </c>
      <c r="P10" s="25">
        <f t="shared" si="12"/>
        <v>0</v>
      </c>
    </row>
    <row r="12" spans="1:16" ht="26.4" customHeight="1" x14ac:dyDescent="0.3">
      <c r="A12" s="20">
        <f>SUM(A2,A5,A8)</f>
        <v>120</v>
      </c>
      <c r="B12" s="20">
        <f t="shared" ref="B12:C12" si="13">SUM(B2,B5,B8)</f>
        <v>120</v>
      </c>
      <c r="C12" s="20">
        <f t="shared" si="13"/>
        <v>0</v>
      </c>
    </row>
    <row r="13" spans="1:16" ht="26.4" customHeight="1" x14ac:dyDescent="0.3">
      <c r="A13" s="21">
        <f>SUM(A3,A6,A9)</f>
        <v>100</v>
      </c>
      <c r="B13" s="21">
        <f t="shared" ref="B13:C13" si="14">SUM(B3,B6,B9)</f>
        <v>280</v>
      </c>
      <c r="C13" s="21">
        <f t="shared" si="14"/>
        <v>0</v>
      </c>
    </row>
    <row r="14" spans="1:16" ht="26.4" customHeight="1" x14ac:dyDescent="0.3">
      <c r="A14" s="22">
        <f>SUM(A4,A7,A10)</f>
        <v>340</v>
      </c>
      <c r="B14" s="22">
        <f t="shared" ref="B14:C14" si="15">SUM(B4,B7,B10)</f>
        <v>220</v>
      </c>
      <c r="C14" s="22">
        <f t="shared" si="15"/>
        <v>0</v>
      </c>
    </row>
  </sheetData>
  <mergeCells count="4">
    <mergeCell ref="A1:C1"/>
    <mergeCell ref="F1:H1"/>
    <mergeCell ref="J1:L1"/>
    <mergeCell ref="N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4E0-DDC6-4E6D-AA01-C50F49359AFD}">
  <dimension ref="A1:H16"/>
  <sheetViews>
    <sheetView tabSelected="1" workbookViewId="0">
      <selection activeCell="H7" sqref="H7"/>
    </sheetView>
  </sheetViews>
  <sheetFormatPr defaultRowHeight="14.4" x14ac:dyDescent="0.3"/>
  <cols>
    <col min="1" max="1" width="21" customWidth="1"/>
    <col min="2" max="4" width="9.44140625" bestFit="1" customWidth="1"/>
    <col min="7" max="7" width="12.77734375" customWidth="1"/>
    <col min="8" max="8" width="12.44140625" customWidth="1"/>
  </cols>
  <sheetData>
    <row r="1" spans="1:8" ht="30.6" customHeight="1" x14ac:dyDescent="0.3"/>
    <row r="2" spans="1:8" ht="30.6" customHeight="1" x14ac:dyDescent="0.3"/>
    <row r="3" spans="1:8" ht="30.6" customHeight="1" x14ac:dyDescent="0.3">
      <c r="B3" t="s">
        <v>21</v>
      </c>
      <c r="C3" t="s">
        <v>22</v>
      </c>
      <c r="D3" t="s">
        <v>23</v>
      </c>
    </row>
    <row r="4" spans="1:8" ht="30.6" customHeight="1" x14ac:dyDescent="0.3">
      <c r="A4" t="s">
        <v>20</v>
      </c>
      <c r="B4" s="19">
        <v>200</v>
      </c>
      <c r="C4" s="19">
        <v>100</v>
      </c>
      <c r="D4" s="19">
        <v>100</v>
      </c>
      <c r="G4" t="s">
        <v>27</v>
      </c>
      <c r="H4" s="28">
        <f>SUM(B4:D4)/3</f>
        <v>133.33333333333334</v>
      </c>
    </row>
    <row r="5" spans="1:8" ht="30.6" customHeight="1" x14ac:dyDescent="0.3">
      <c r="A5" t="s">
        <v>13</v>
      </c>
      <c r="B5" s="19">
        <f>B4-128</f>
        <v>72</v>
      </c>
      <c r="C5" s="19">
        <f>C4-128</f>
        <v>-28</v>
      </c>
      <c r="D5" s="19">
        <f>D4-128</f>
        <v>-28</v>
      </c>
      <c r="G5" t="s">
        <v>26</v>
      </c>
      <c r="H5" s="28">
        <f>(MAX(B4:D4)+MIN(B4:D4))/2</f>
        <v>150</v>
      </c>
    </row>
    <row r="6" spans="1:8" ht="30.6" customHeight="1" x14ac:dyDescent="0.3">
      <c r="A6" t="s">
        <v>14</v>
      </c>
      <c r="B6" s="19">
        <f>B4/2</f>
        <v>100</v>
      </c>
      <c r="C6" s="19">
        <f>C4/2</f>
        <v>50</v>
      </c>
      <c r="D6" s="19">
        <f>D4/2</f>
        <v>50</v>
      </c>
      <c r="G6" t="s">
        <v>25</v>
      </c>
      <c r="H6" s="28">
        <f>(B4*0.33)+(C4*0.56)+(0.11*D4)</f>
        <v>133</v>
      </c>
    </row>
    <row r="7" spans="1:8" ht="30.6" customHeight="1" x14ac:dyDescent="0.3">
      <c r="A7" t="s">
        <v>15</v>
      </c>
      <c r="B7" s="29">
        <f>((B4/255)^(1/3)*255)</f>
        <v>235.16361022462641</v>
      </c>
      <c r="C7" s="29">
        <f>((C4/255)^(1/3))*255</f>
        <v>186.64948112760581</v>
      </c>
      <c r="D7" s="29">
        <f>((D4/255)^(1/3))*255</f>
        <v>186.64948112760581</v>
      </c>
    </row>
    <row r="8" spans="1:8" ht="30.6" customHeight="1" x14ac:dyDescent="0.3">
      <c r="A8" t="s">
        <v>16</v>
      </c>
      <c r="B8" s="19">
        <f>255-B4</f>
        <v>55</v>
      </c>
      <c r="C8" s="19">
        <f>255-C4</f>
        <v>155</v>
      </c>
      <c r="D8" s="19">
        <f>255-D4</f>
        <v>155</v>
      </c>
    </row>
    <row r="9" spans="1:8" ht="30.6" customHeight="1" x14ac:dyDescent="0.3">
      <c r="A9" t="s">
        <v>17</v>
      </c>
      <c r="B9" s="19">
        <f>B4+128</f>
        <v>328</v>
      </c>
      <c r="C9" s="19">
        <f>C4+128</f>
        <v>228</v>
      </c>
      <c r="D9" s="19">
        <f>D4+128</f>
        <v>228</v>
      </c>
    </row>
    <row r="10" spans="1:8" ht="30.6" customHeight="1" x14ac:dyDescent="0.3">
      <c r="A10" t="s">
        <v>18</v>
      </c>
      <c r="B10" s="19">
        <f>B4*2</f>
        <v>400</v>
      </c>
      <c r="C10" s="19">
        <f>C4*2</f>
        <v>200</v>
      </c>
      <c r="D10" s="19">
        <f>D4*2</f>
        <v>200</v>
      </c>
    </row>
    <row r="11" spans="1:8" ht="30.6" customHeight="1" x14ac:dyDescent="0.3">
      <c r="A11" t="s">
        <v>19</v>
      </c>
      <c r="B11">
        <f>((B4/255)^2)*255</f>
        <v>156.8627450980392</v>
      </c>
      <c r="C11">
        <f>((C4/255)^2)*255</f>
        <v>39.2156862745098</v>
      </c>
      <c r="D11">
        <f>((D4/255)^2)*255</f>
        <v>39.2156862745098</v>
      </c>
    </row>
    <row r="12" spans="1:8" ht="30.6" customHeight="1" x14ac:dyDescent="0.3"/>
    <row r="13" spans="1:8" ht="30.6" customHeight="1" x14ac:dyDescent="0.3"/>
    <row r="14" spans="1:8" ht="30.6" customHeight="1" x14ac:dyDescent="0.3"/>
    <row r="16" spans="1:8" x14ac:dyDescent="0.3">
      <c r="B16" s="28"/>
    </row>
  </sheetData>
  <conditionalFormatting sqref="B5:D10">
    <cfRule type="cellIs" dxfId="1" priority="1" operator="lessThan">
      <formula>0</formula>
    </cfRule>
    <cfRule type="cellIs" dxfId="0" priority="2" operator="greaterThan">
      <formula>255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bitmap</vt:lpstr>
      <vt:lpstr>ortalamalar</vt:lpstr>
      <vt:lpstr>efektler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 Arpacı</dc:creator>
  <cp:lastModifiedBy>Sero Arpacı</cp:lastModifiedBy>
  <dcterms:created xsi:type="dcterms:W3CDTF">2021-08-08T13:53:33Z</dcterms:created>
  <dcterms:modified xsi:type="dcterms:W3CDTF">2021-11-14T14:06:15Z</dcterms:modified>
</cp:coreProperties>
</file>