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tps://microsoft-my.sharepoint.com/personal/dgreg_microsoft_com/Documents/Shared with Everyone/"/>
    </mc:Choice>
  </mc:AlternateContent>
  <bookViews>
    <workbookView xWindow="0" yWindow="0" windowWidth="21600" windowHeight="12210" tabRatio="402"/>
  </bookViews>
  <sheets>
    <sheet name="ADFS Calculator" sheetId="7" r:id="rId1"/>
    <sheet name="Raw Data - Do Not Delete" sheetId="6" r:id="rId2"/>
    <sheet name="Readme" sheetId="8" r:id="rId3"/>
  </sheets>
  <calcPr calcId="152511"/>
</workbook>
</file>

<file path=xl/calcChain.xml><?xml version="1.0" encoding="utf-8"?>
<calcChain xmlns="http://schemas.openxmlformats.org/spreadsheetml/2006/main">
  <c r="D7" i="7" l="1"/>
  <c r="D3" i="7" l="1"/>
  <c r="D4" i="7" l="1"/>
  <c r="D11" i="7" l="1"/>
  <c r="D10" i="7"/>
  <c r="D15" i="7"/>
  <c r="D13" i="7"/>
  <c r="D16" i="7" l="1"/>
</calcChain>
</file>

<file path=xl/comments1.xml><?xml version="1.0" encoding="utf-8"?>
<comments xmlns="http://schemas.openxmlformats.org/spreadsheetml/2006/main">
  <authors>
    <author>Jen Field</author>
  </authors>
  <commentList>
    <comment ref="C3" authorId="0" shapeId="0">
      <text>
        <r>
          <rPr>
            <b/>
            <sz val="9"/>
            <color indexed="81"/>
            <rFont val="Tahoma"/>
            <family val="2"/>
          </rPr>
          <t>Select the estimated peak system 
usage load:
-40% of defined users will logon within the peak period
-60% of defined users will logon within the peak period
-80% of defined users will logon within the peak period</t>
        </r>
      </text>
    </comment>
    <comment ref="C4" authorId="0" shapeId="0">
      <text>
        <r>
          <rPr>
            <b/>
            <sz val="9"/>
            <color indexed="81"/>
            <rFont val="Tahoma"/>
            <charset val="1"/>
          </rPr>
          <t>Select the expected duration of peak load.</t>
        </r>
      </text>
    </comment>
    <comment ref="C6" authorId="0" shapeId="0">
      <text>
        <r>
          <rPr>
            <b/>
            <sz val="9"/>
            <color indexed="81"/>
            <rFont val="Tahoma"/>
            <family val="2"/>
          </rPr>
          <t>Enter the number of applications internal to your organization in numeric form, for example 1 or 5.</t>
        </r>
      </text>
    </comment>
    <comment ref="C7" authorId="0" shapeId="0">
      <text>
        <r>
          <rPr>
            <b/>
            <sz val="9"/>
            <color indexed="81"/>
            <rFont val="Tahoma"/>
            <family val="2"/>
          </rPr>
          <t>Enter the number of online (software as a service) applications in numeric form.  For example, if you plan to use  SharePoint, Exchange, and Lync Online, enter 3.</t>
        </r>
      </text>
    </comment>
    <comment ref="C9" authorId="0" shapeId="0">
      <text>
        <r>
          <rPr>
            <b/>
            <sz val="9"/>
            <color indexed="81"/>
            <rFont val="Tahoma"/>
            <charset val="1"/>
          </rPr>
          <t>Enter the total number of users for each type of user.</t>
        </r>
      </text>
    </comment>
    <comment ref="C10" authorId="0" shapeId="0">
      <text>
        <r>
          <rPr>
            <b/>
            <sz val="9"/>
            <color indexed="81"/>
            <rFont val="Tahoma"/>
            <family val="2"/>
          </rPr>
          <t>Enter total count of Active Directory users who will authenticate via Windows Integrated Authentication</t>
        </r>
      </text>
    </comment>
    <comment ref="C11" authorId="0" shapeId="0">
      <text>
        <r>
          <rPr>
            <b/>
            <sz val="9"/>
            <color indexed="81"/>
            <rFont val="Tahoma"/>
            <family val="2"/>
          </rPr>
          <t>Enter total count of Active Directory users who will authenticate via username and password</t>
        </r>
      </text>
    </comment>
    <comment ref="C12" authorId="0" shapeId="0">
      <text>
        <r>
          <rPr>
            <b/>
            <sz val="9"/>
            <color indexed="81"/>
            <rFont val="Tahoma"/>
            <family val="2"/>
          </rPr>
          <t>Select 'y' if you will be using home realm discovery for these users.</t>
        </r>
      </text>
    </comment>
    <comment ref="C13" authorId="0" shapeId="0">
      <text>
        <r>
          <rPr>
            <b/>
            <sz val="9"/>
            <color indexed="81"/>
            <rFont val="Tahoma"/>
            <family val="2"/>
          </rPr>
          <t>Enter total number of partner users who will access your organization's resources via federated authentication.</t>
        </r>
      </text>
    </comment>
    <comment ref="C14" authorId="0" shapeId="0">
      <text>
        <r>
          <rPr>
            <b/>
            <sz val="9"/>
            <color indexed="81"/>
            <rFont val="Tahoma"/>
            <family val="2"/>
          </rPr>
          <t>Select 'y' if you will be using home realm discovery for these users.</t>
        </r>
      </text>
    </comment>
    <comment ref="C15" authorId="0" shapeId="0">
      <text>
        <r>
          <rPr>
            <b/>
            <sz val="9"/>
            <color indexed="81"/>
            <rFont val="Tahoma"/>
            <family val="2"/>
          </rPr>
          <t>Enter total number of users who will authenticate via another identity provider that uses the SAML 2.0 protocol, plus the number of AD users who will be authenticating to a SAML 2.0 relying party.</t>
        </r>
      </text>
    </comment>
    <comment ref="D16" authorId="0" shapeId="0">
      <text>
        <r>
          <rPr>
            <b/>
            <sz val="9"/>
            <color indexed="81"/>
            <rFont val="Tahoma"/>
            <family val="2"/>
          </rPr>
          <t>Use the value here, rounded up to the nearest whole number, as the recommended number of servers</t>
        </r>
      </text>
    </comment>
  </commentList>
</comments>
</file>

<file path=xl/sharedStrings.xml><?xml version="1.0" encoding="utf-8"?>
<sst xmlns="http://schemas.openxmlformats.org/spreadsheetml/2006/main" count="62" uniqueCount="58">
  <si>
    <t>WSTrust13 Kerberos Mixed</t>
  </si>
  <si>
    <t>WSFederation Federation Provider</t>
  </si>
  <si>
    <t>WSTrust13 Issued Token Mixed Symmetric SHA256</t>
  </si>
  <si>
    <t>Home Realm Discovery</t>
  </si>
  <si>
    <t>WSFederation Forms proxy</t>
  </si>
  <si>
    <t>WSFederation Forms</t>
  </si>
  <si>
    <t>WSFederation Windows</t>
  </si>
  <si>
    <t>SamlP Forms proxy</t>
  </si>
  <si>
    <t>SamlP Forms</t>
  </si>
  <si>
    <t>SamlP Windows (Query) Request</t>
  </si>
  <si>
    <t>SamlP Artifact Service + Resolution</t>
  </si>
  <si>
    <t>WSTrust2005 Username/Password Mixed proxy</t>
  </si>
  <si>
    <t>WSTrust2005 Windows Transport</t>
  </si>
  <si>
    <t>Number of Users</t>
  </si>
  <si>
    <t>with home realm discovery? (y/n)</t>
  </si>
  <si>
    <t>Raw data (throughput in req/s, used in calculations)</t>
  </si>
  <si>
    <t>AD FS will allow my AD users to authenticate to SharePoint (2007 or 2010), custom (WIF based) web applications, or Office 365</t>
  </si>
  <si>
    <t>AD FS will allow my partners to authenticate to SharePoint (2007 or 2010) or custom (WIF based) web applications hosted by my organization.</t>
  </si>
  <si>
    <t>AD FS will provide interoperability with a federation product or application that uses the SAML 2.0 protocol</t>
  </si>
  <si>
    <t>User type</t>
  </si>
  <si>
    <t>Number of Federation Servers Recommended</t>
  </si>
  <si>
    <t>WSFederation Forms (behind proxy)</t>
  </si>
  <si>
    <t>WSFederation Federation provider (behind proxy)</t>
  </si>
  <si>
    <t>y</t>
  </si>
  <si>
    <t>Users from a SAML 2.0 identity provider
-or-
Active Directory users authenticating to a SAML 2.0 relying party</t>
  </si>
  <si>
    <t>Configuration environment used during AD FS 2.0 testing</t>
  </si>
  <si>
    <t>The number of federation servers that this spreadsheet will recommend is based on the hardware and network specifications that the AD FS product team used during testing. The team used the following computer hardware, software and network configuration to gather performance and scalability data in tests of the federation server.</t>
  </si>
  <si>
    <r>
      <t>·</t>
    </r>
    <r>
      <rPr>
        <sz val="7"/>
        <color theme="1"/>
        <rFont val="Times New Roman"/>
        <family val="1"/>
      </rPr>
      <t xml:space="preserve">         </t>
    </r>
    <r>
      <rPr>
        <sz val="11"/>
        <color theme="1"/>
        <rFont val="Calibri"/>
        <family val="2"/>
        <scheme val="minor"/>
      </rPr>
      <t>Dual Quad Core 2.27GHz (8 cores)</t>
    </r>
  </si>
  <si>
    <r>
      <t>·</t>
    </r>
    <r>
      <rPr>
        <sz val="7"/>
        <color theme="1"/>
        <rFont val="Times New Roman"/>
        <family val="1"/>
      </rPr>
      <t xml:space="preserve">         </t>
    </r>
    <r>
      <rPr>
        <sz val="11"/>
        <color theme="1"/>
        <rFont val="Calibri"/>
        <family val="2"/>
        <scheme val="minor"/>
      </rPr>
      <t>Windows Server 2008 R2, Enterprise Edition</t>
    </r>
  </si>
  <si>
    <r>
      <t>·</t>
    </r>
    <r>
      <rPr>
        <sz val="7"/>
        <color theme="1"/>
        <rFont val="Times New Roman"/>
        <family val="1"/>
      </rPr>
      <t xml:space="preserve">         </t>
    </r>
    <r>
      <rPr>
        <sz val="11"/>
        <color theme="1"/>
        <rFont val="Calibri"/>
        <family val="2"/>
        <scheme val="minor"/>
      </rPr>
      <t>Gigabit Network</t>
    </r>
  </si>
  <si>
    <t>The product team used the following configuration to gather performance and scalability data for the federation server proxy.</t>
  </si>
  <si>
    <r>
      <t>·</t>
    </r>
    <r>
      <rPr>
        <sz val="7"/>
        <color theme="1"/>
        <rFont val="Times New Roman"/>
        <family val="1"/>
      </rPr>
      <t xml:space="preserve">         </t>
    </r>
    <r>
      <rPr>
        <sz val="11"/>
        <color theme="1"/>
        <rFont val="Calibri"/>
        <family val="2"/>
        <scheme val="minor"/>
      </rPr>
      <t>Quad Core 2.24GHz (4 cores)</t>
    </r>
  </si>
  <si>
    <r>
      <t>·</t>
    </r>
    <r>
      <rPr>
        <sz val="7"/>
        <color theme="1"/>
        <rFont val="Times New Roman"/>
        <family val="1"/>
      </rPr>
      <t xml:space="preserve">         </t>
    </r>
    <r>
      <rPr>
        <sz val="11"/>
        <color theme="1"/>
        <rFont val="Calibri"/>
        <family val="2"/>
        <scheme val="minor"/>
      </rPr>
      <t>4GB RAM</t>
    </r>
  </si>
  <si>
    <t xml:space="preserve">Note </t>
  </si>
  <si>
    <t>How to use the spreadsheet</t>
  </si>
  <si>
    <t>To use the AD FS 2.0 Capacity Planning Sizing Spreadsheet:</t>
  </si>
  <si>
    <r>
      <t>·</t>
    </r>
    <r>
      <rPr>
        <sz val="7"/>
        <color theme="1"/>
        <rFont val="Times New Roman"/>
        <family val="1"/>
      </rPr>
      <t xml:space="preserve">         </t>
    </r>
    <r>
      <rPr>
        <sz val="11"/>
        <color theme="1"/>
        <rFont val="Calibri"/>
        <family val="2"/>
        <scheme val="minor"/>
      </rPr>
      <t>16GB RAM **</t>
    </r>
  </si>
  <si>
    <t>Enter estimated number of online applications (such as Office 365 Exchange Online, SharePoint Online or Lync Online)</t>
  </si>
  <si>
    <t>Users from partner organizations (accessing federated applications hosted by your organization)</t>
  </si>
  <si>
    <t>Example Scenario</t>
  </si>
  <si>
    <r>
      <rPr>
        <b/>
        <sz val="12"/>
        <color theme="1"/>
        <rFont val="Calibri"/>
        <family val="2"/>
        <scheme val="minor"/>
      </rPr>
      <t>Instructions:</t>
    </r>
    <r>
      <rPr>
        <sz val="12"/>
        <color theme="1"/>
        <rFont val="Calibri"/>
        <family val="2"/>
        <scheme val="minor"/>
      </rPr>
      <t xml:space="preserve"> 
Enter your data in column C. </t>
    </r>
    <r>
      <rPr>
        <sz val="12"/>
        <color rgb="FFFF0000"/>
        <rFont val="Calibri"/>
        <family val="2"/>
        <scheme val="minor"/>
      </rPr>
      <t>Hover over cells for help.</t>
    </r>
    <r>
      <rPr>
        <sz val="12"/>
        <color theme="1"/>
        <rFont val="Calibri"/>
        <family val="2"/>
        <scheme val="minor"/>
      </rPr>
      <t xml:space="preserve">
Column D will show the results ( number or federation servers recommended ).</t>
    </r>
  </si>
  <si>
    <t>Enter estimated number of internal applications (such as SharePoint (2007 or 2010) or claims aware web applications)</t>
  </si>
  <si>
    <t>Internal users (AD users authenticating with Windows integrated authentication)</t>
  </si>
  <si>
    <t>External users (AD users from your organization authenticating with username and password through a proxy hosted in a DMZ or perimeter network)</t>
  </si>
  <si>
    <t xml:space="preserve">within the following period of time: </t>
  </si>
  <si>
    <t>1 hour</t>
  </si>
  <si>
    <t>Total number of federation servers recommended:</t>
  </si>
  <si>
    <t>During the peak system usage period, I expect this percentage of my users to authenticate:</t>
  </si>
  <si>
    <t>For sizing advanced scenarios, see raw data throughput values on the next sheet</t>
  </si>
  <si>
    <r>
      <t>1.</t>
    </r>
    <r>
      <rPr>
        <sz val="7"/>
        <color theme="1"/>
        <rFont val="Times New Roman"/>
        <family val="1"/>
      </rPr>
      <t xml:space="preserve">       </t>
    </r>
    <r>
      <rPr>
        <sz val="11"/>
        <color theme="1"/>
        <rFont val="Calibri"/>
        <family val="2"/>
        <scheme val="minor"/>
      </rPr>
      <t>Download and then open the spreadsheet, go to the "ADFS Calculator" tab.</t>
    </r>
  </si>
  <si>
    <r>
      <t>2.</t>
    </r>
    <r>
      <rPr>
        <sz val="7"/>
        <color theme="1"/>
        <rFont val="Times New Roman"/>
        <family val="1"/>
      </rPr>
      <t xml:space="preserve">       </t>
    </r>
    <r>
      <rPr>
        <sz val="11"/>
        <color theme="1"/>
        <rFont val="Calibri"/>
        <family val="2"/>
        <scheme val="minor"/>
      </rPr>
      <t xml:space="preserve">In the cells under the label </t>
    </r>
    <r>
      <rPr>
        <b/>
        <sz val="11"/>
        <color theme="1"/>
        <rFont val="Calibri"/>
        <family val="2"/>
        <scheme val="minor"/>
      </rPr>
      <t>Estimate Peak Load on System</t>
    </r>
    <r>
      <rPr>
        <sz val="11"/>
        <color theme="1"/>
        <rFont val="Calibri"/>
        <family val="2"/>
        <scheme val="minor"/>
      </rPr>
      <t>, you will enter characteristics of what you expect the peak load on your AD FS deployment to be.  First, click the cell labeled "During the peak system usage period, I expect this percentage of my users to authenticate:" and select a percentage of users you would expect to login during a "peak" timeframe.  Next, in the cell labeled "within the following period of time:" select a duration for that timeframe.  For example, you may estimate that 40% of your users will login within 15 minutes, or that 60% will login within 1 hour.  This defines the peak load profile for which your sizing recommendation will be calculated.</t>
    </r>
  </si>
  <si>
    <r>
      <t>3.</t>
    </r>
    <r>
      <rPr>
        <sz val="7"/>
        <color theme="1"/>
        <rFont val="Times New Roman"/>
        <family val="1"/>
      </rPr>
      <t xml:space="preserve">       </t>
    </r>
    <r>
      <rPr>
        <sz val="11"/>
        <color theme="1"/>
        <rFont val="Calibri"/>
        <family val="2"/>
        <scheme val="minor"/>
      </rPr>
      <t xml:space="preserve">In the cells beneath the label </t>
    </r>
    <r>
      <rPr>
        <b/>
        <sz val="11"/>
        <color theme="1"/>
        <rFont val="Calibri"/>
        <family val="2"/>
        <scheme val="minor"/>
      </rPr>
      <t>Enter information about applications,</t>
    </r>
    <r>
      <rPr>
        <sz val="11"/>
        <color theme="1"/>
        <rFont val="Calibri"/>
        <family val="2"/>
        <scheme val="minor"/>
      </rPr>
      <t xml:space="preserve"> you will enter the number of applications for which you expect to provide federated authentication via AD FS.  First, enter the number of applications internal to your organization in numeric form, for example 1 or 5. Then, enter the number of online (software as a service) applications in numeric form.  For example, if you plan to use  SharePoint, Exchange, and Lync Online, enter 3.</t>
    </r>
  </si>
  <si>
    <r>
      <t>4.</t>
    </r>
    <r>
      <rPr>
        <sz val="7"/>
        <color theme="1"/>
        <rFont val="Times New Roman"/>
        <family val="1"/>
      </rPr>
      <t xml:space="preserve">       </t>
    </r>
    <r>
      <rPr>
        <sz val="11"/>
        <color theme="1"/>
        <rFont val="Calibri"/>
        <family val="2"/>
        <scheme val="minor"/>
      </rPr>
      <t xml:space="preserve">In the </t>
    </r>
    <r>
      <rPr>
        <b/>
        <sz val="11"/>
        <color theme="1"/>
        <rFont val="Calibri"/>
        <family val="2"/>
        <scheme val="minor"/>
      </rPr>
      <t>Number of Users</t>
    </r>
    <r>
      <rPr>
        <sz val="11"/>
        <color theme="1"/>
        <rFont val="Calibri"/>
        <family val="2"/>
        <scheme val="minor"/>
      </rPr>
      <t xml:space="preserve"> column, type a number on each row that applies to the type of user and access method. This column should contain the number of defined users, not the peak users per second. If access attempts made to the application must first go through the home realm discovery page, type </t>
    </r>
    <r>
      <rPr>
        <b/>
        <sz val="11"/>
        <color theme="1"/>
        <rFont val="Calibri"/>
        <family val="2"/>
        <scheme val="minor"/>
      </rPr>
      <t>Y</t>
    </r>
    <r>
      <rPr>
        <sz val="11"/>
        <color theme="1"/>
        <rFont val="Calibri"/>
        <family val="2"/>
        <scheme val="minor"/>
      </rPr>
      <t xml:space="preserve">. If you are unsure of this selection, type </t>
    </r>
    <r>
      <rPr>
        <b/>
        <sz val="11"/>
        <color theme="1"/>
        <rFont val="Calibri"/>
        <family val="2"/>
        <scheme val="minor"/>
      </rPr>
      <t>Y</t>
    </r>
    <r>
      <rPr>
        <sz val="11"/>
        <color theme="1"/>
        <rFont val="Calibri"/>
        <family val="2"/>
        <scheme val="minor"/>
      </rPr>
      <t>.</t>
    </r>
  </si>
  <si>
    <r>
      <rPr>
        <b/>
        <sz val="11"/>
        <color theme="1"/>
        <rFont val="Calibri"/>
        <family val="2"/>
        <scheme val="minor"/>
      </rPr>
      <t>Result:</t>
    </r>
    <r>
      <rPr>
        <sz val="11"/>
        <color theme="1"/>
        <rFont val="Calibri"/>
        <family val="2"/>
        <scheme val="minor"/>
      </rPr>
      <t xml:space="preserve"> The total number of recommended federation servers will appear in the lower right cell.  The number of servers required for each scenario will appear at the far right on the corresponding row.</t>
    </r>
  </si>
  <si>
    <t>Capacity recommendations for AD FS 2.0 servers can vary considerably, depending on the specifications you choose for the hardware and network configuration used in a given environment. As a point of reference, the sizing guidance provided in this content is based on a utilization target of 80% on the computers specified above.
** Memory and disk space requirements for federation servers are modest, and they are not likely to be a driving factor in hardware decisions.  The estimates contained in the AD FS capacity planning sizing spreadsheet can be used to estimate the recommended number of federation servers with more moderate memory specifications, such as 4 GB.</t>
  </si>
  <si>
    <t>1. Estimate peak load on system:</t>
  </si>
  <si>
    <t>2. Enter information about applications:</t>
  </si>
  <si>
    <t>3. Enter user counts by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</si>
</sst>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name val="Calibri"/>
      <family val="2"/>
      <scheme val="minor"/>
    </font>
    <font>
      <sz val="12"/>
      <color theme="1"/>
      <name val="Calibri"/>
      <family val="2"/>
      <scheme val="minor"/>
    </font>
    <font>
      <b/>
      <sz val="12"/>
      <color theme="1"/>
      <name val="Calibri"/>
      <family val="2"/>
      <scheme val="minor"/>
    </font>
    <font>
      <sz val="11"/>
      <color theme="0" tint="-0.499984740745262"/>
      <name val="Calibri"/>
      <family val="2"/>
      <scheme val="minor"/>
    </font>
    <font>
      <sz val="12"/>
      <color rgb="FFFF0000"/>
      <name val="Calibri"/>
      <family val="2"/>
      <scheme val="minor"/>
    </font>
    <font>
      <sz val="12"/>
      <color theme="3"/>
      <name val="Calibri"/>
      <family val="2"/>
      <scheme val="minor"/>
    </font>
    <font>
      <b/>
      <sz val="14"/>
      <color theme="3"/>
      <name val="Calibri"/>
      <family val="2"/>
      <scheme val="minor"/>
    </font>
    <font>
      <b/>
      <sz val="12"/>
      <color theme="3"/>
      <name val="Calibri"/>
      <family val="2"/>
      <scheme val="minor"/>
    </font>
    <font>
      <b/>
      <sz val="9"/>
      <color indexed="81"/>
      <name val="Tahoma"/>
      <family val="2"/>
    </font>
    <font>
      <sz val="11"/>
      <color theme="3"/>
      <name val="Calibri"/>
      <family val="2"/>
      <scheme val="minor"/>
    </font>
    <font>
      <b/>
      <sz val="12"/>
      <name val="Calibri"/>
      <family val="2"/>
      <scheme val="minor"/>
    </font>
    <font>
      <b/>
      <sz val="9"/>
      <color indexed="81"/>
      <name val="Tahoma"/>
      <charset val="1"/>
    </font>
    <font>
      <b/>
      <sz val="11"/>
      <color theme="1"/>
      <name val="Calibri"/>
      <family val="2"/>
      <scheme val="minor"/>
    </font>
    <font>
      <b/>
      <sz val="13"/>
      <color rgb="FF4F81BD"/>
      <name val="Cambria"/>
      <family val="1"/>
    </font>
    <font>
      <sz val="11"/>
      <color theme="1"/>
      <name val="Symbol"/>
      <family val="1"/>
      <charset val="2"/>
    </font>
    <font>
      <sz val="7"/>
      <color theme="1"/>
      <name val="Times New Roman"/>
      <family val="1"/>
    </font>
    <font>
      <b/>
      <sz val="11"/>
      <color rgb="FF000066"/>
      <name val="Calibri"/>
      <family val="2"/>
      <scheme val="minor"/>
    </font>
    <font>
      <sz val="11"/>
      <color theme="0" tint="-0.1499984740745262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EFEFF7"/>
        <bgColor indexed="64"/>
      </patternFill>
    </fill>
    <fill>
      <patternFill patternType="solid">
        <fgColor rgb="FFF7F7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medium">
        <color theme="4" tint="0.39994506668294322"/>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right style="medium">
        <color theme="4" tint="0.39994506668294322"/>
      </right>
      <top/>
      <bottom/>
      <diagonal/>
    </border>
    <border>
      <left/>
      <right style="medium">
        <color theme="4" tint="0.39994506668294322"/>
      </right>
      <top/>
      <bottom style="medium">
        <color theme="4" tint="0.39994506668294322"/>
      </bottom>
      <diagonal/>
    </border>
    <border>
      <left/>
      <right style="medium">
        <color theme="4" tint="0.39994506668294322"/>
      </right>
      <top style="medium">
        <color theme="4" tint="0.39994506668294322"/>
      </top>
      <bottom/>
      <diagonal/>
    </border>
    <border>
      <left style="medium">
        <color rgb="FFDDDDDD"/>
      </left>
      <right style="medium">
        <color rgb="FFDDDDDD"/>
      </right>
      <top style="medium">
        <color rgb="FFDDDDDD"/>
      </top>
      <bottom style="medium">
        <color rgb="FFC8CDDE"/>
      </bottom>
      <diagonal/>
    </border>
    <border>
      <left style="medium">
        <color rgb="FFDDDDDD"/>
      </left>
      <right/>
      <top/>
      <bottom/>
      <diagonal/>
    </border>
    <border>
      <left style="medium">
        <color theme="4" tint="0.39991454817346722"/>
      </left>
      <right/>
      <top style="medium">
        <color theme="4" tint="0.39994506668294322"/>
      </top>
      <bottom style="medium">
        <color theme="4" tint="0.39994506668294322"/>
      </bottom>
      <diagonal/>
    </border>
    <border>
      <left style="medium">
        <color theme="4" tint="0.39991454817346722"/>
      </left>
      <right/>
      <top/>
      <bottom style="medium">
        <color theme="4" tint="0.39994506668294322"/>
      </bottom>
      <diagonal/>
    </border>
    <border>
      <left style="medium">
        <color theme="4" tint="0.39994506668294322"/>
      </left>
      <right style="medium">
        <color theme="4" tint="0.39991454817346722"/>
      </right>
      <top style="medium">
        <color theme="4" tint="0.39994506668294322"/>
      </top>
      <bottom style="medium">
        <color theme="4" tint="0.39994506668294322"/>
      </bottom>
      <diagonal/>
    </border>
    <border>
      <left style="medium">
        <color theme="4" tint="0.39994506668294322"/>
      </left>
      <right style="medium">
        <color theme="4" tint="0.39991454817346722"/>
      </right>
      <top style="medium">
        <color theme="4" tint="0.39994506668294322"/>
      </top>
      <bottom/>
      <diagonal/>
    </border>
    <border>
      <left style="medium">
        <color theme="4" tint="0.39994506668294322"/>
      </left>
      <right style="medium">
        <color theme="4" tint="0.39991454817346722"/>
      </right>
      <top/>
      <bottom/>
      <diagonal/>
    </border>
    <border>
      <left style="medium">
        <color theme="4" tint="0.39994506668294322"/>
      </left>
      <right style="medium">
        <color theme="4" tint="0.39991454817346722"/>
      </right>
      <top/>
      <bottom style="medium">
        <color theme="4" tint="0.39994506668294322"/>
      </bottom>
      <diagonal/>
    </border>
    <border>
      <left style="medium">
        <color theme="4" tint="0.39991454817346722"/>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medium">
        <color theme="4" tint="0.39988402966399123"/>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4506668294322"/>
      </top>
      <bottom/>
      <diagonal/>
    </border>
    <border>
      <left/>
      <right/>
      <top/>
      <bottom style="medium">
        <color theme="4" tint="0.39994506668294322"/>
      </bottom>
      <diagonal/>
    </border>
    <border>
      <left style="medium">
        <color theme="4" tint="0.39991454817346722"/>
      </left>
      <right style="thin">
        <color indexed="64"/>
      </right>
      <top style="medium">
        <color theme="4" tint="0.39994506668294322"/>
      </top>
      <bottom style="thin">
        <color theme="4" tint="0.39988402966399123"/>
      </bottom>
      <diagonal/>
    </border>
  </borders>
  <cellStyleXfs count="1">
    <xf numFmtId="0" fontId="0" fillId="0" borderId="0"/>
  </cellStyleXfs>
  <cellXfs count="58">
    <xf numFmtId="0" fontId="0" fillId="0" borderId="0" xfId="0"/>
    <xf numFmtId="0" fontId="0" fillId="0" borderId="0" xfId="0" applyBorder="1"/>
    <xf numFmtId="0" fontId="0" fillId="0" borderId="2" xfId="0" applyBorder="1"/>
    <xf numFmtId="0" fontId="4" fillId="3" borderId="3" xfId="0" applyFont="1" applyFill="1" applyBorder="1" applyAlignment="1">
      <alignment horizontal="right"/>
    </xf>
    <xf numFmtId="0" fontId="4" fillId="3" borderId="3" xfId="0" applyFont="1" applyFill="1" applyBorder="1"/>
    <xf numFmtId="0" fontId="4" fillId="3" borderId="4" xfId="0" applyFont="1" applyFill="1" applyBorder="1" applyAlignment="1">
      <alignment vertical="top"/>
    </xf>
    <xf numFmtId="0" fontId="4" fillId="3" borderId="4" xfId="0" applyFont="1" applyFill="1" applyBorder="1" applyAlignment="1">
      <alignment vertical="top" wrapText="1"/>
    </xf>
    <xf numFmtId="0" fontId="8" fillId="0" borderId="6" xfId="0" applyFont="1" applyBorder="1" applyAlignment="1">
      <alignment wrapText="1"/>
    </xf>
    <xf numFmtId="0" fontId="2" fillId="4" borderId="1" xfId="0" applyFont="1" applyFill="1" applyBorder="1" applyAlignment="1">
      <alignment wrapText="1"/>
    </xf>
    <xf numFmtId="2" fontId="6" fillId="2" borderId="6" xfId="0" applyNumberFormat="1" applyFont="1" applyFill="1" applyBorder="1"/>
    <xf numFmtId="0" fontId="11" fillId="3" borderId="3" xfId="0" applyFont="1" applyFill="1" applyBorder="1" applyAlignment="1">
      <alignment horizontal="right"/>
    </xf>
    <xf numFmtId="0" fontId="11" fillId="3" borderId="3" xfId="0" applyFont="1" applyFill="1" applyBorder="1"/>
    <xf numFmtId="0" fontId="1" fillId="3" borderId="3" xfId="0" applyFont="1" applyFill="1" applyBorder="1" applyAlignment="1">
      <alignment vertical="top"/>
    </xf>
    <xf numFmtId="0" fontId="1" fillId="3" borderId="3" xfId="0" applyFont="1" applyFill="1" applyBorder="1" applyAlignment="1">
      <alignment vertical="top" wrapText="1"/>
    </xf>
    <xf numFmtId="0" fontId="1" fillId="3" borderId="3" xfId="0" applyFont="1" applyFill="1" applyBorder="1" applyAlignment="1">
      <alignment horizontal="right"/>
    </xf>
    <xf numFmtId="0" fontId="1" fillId="3" borderId="3" xfId="0" applyFont="1" applyFill="1" applyBorder="1"/>
    <xf numFmtId="0" fontId="1" fillId="0" borderId="0" xfId="0" applyFont="1"/>
    <xf numFmtId="0" fontId="1" fillId="0" borderId="0" xfId="0" applyFont="1" applyFill="1" applyBorder="1"/>
    <xf numFmtId="0" fontId="0" fillId="0" borderId="0" xfId="0" applyAlignment="1">
      <alignment vertical="center"/>
    </xf>
    <xf numFmtId="0" fontId="14" fillId="0" borderId="0" xfId="0" applyFont="1" applyAlignment="1">
      <alignment vertical="center"/>
    </xf>
    <xf numFmtId="0" fontId="15" fillId="0" borderId="0" xfId="0" applyFont="1" applyAlignment="1">
      <alignment horizontal="left" vertical="center" indent="5"/>
    </xf>
    <xf numFmtId="0" fontId="17" fillId="5" borderId="10" xfId="0" applyFont="1" applyFill="1" applyBorder="1" applyAlignment="1">
      <alignment vertical="center" wrapText="1"/>
    </xf>
    <xf numFmtId="0" fontId="2" fillId="0" borderId="0" xfId="0" applyFont="1" applyFill="1" applyBorder="1" applyAlignment="1">
      <alignment horizontal="center"/>
    </xf>
    <xf numFmtId="0" fontId="5" fillId="0" borderId="0" xfId="0" applyFont="1" applyFill="1" applyBorder="1" applyAlignment="1">
      <alignment vertical="top" wrapText="1"/>
    </xf>
    <xf numFmtId="0" fontId="10" fillId="0" borderId="0" xfId="0" applyFont="1" applyFill="1" applyBorder="1"/>
    <xf numFmtId="0" fontId="0" fillId="0" borderId="0" xfId="0" applyBorder="1" applyAlignment="1">
      <alignment vertical="top" wrapText="1"/>
    </xf>
    <xf numFmtId="0" fontId="7" fillId="0" borderId="14" xfId="0" applyFont="1" applyBorder="1" applyAlignment="1">
      <alignment wrapText="1"/>
    </xf>
    <xf numFmtId="0" fontId="0" fillId="0" borderId="0" xfId="0" applyFill="1" applyAlignment="1">
      <alignment horizontal="center" vertical="top"/>
    </xf>
    <xf numFmtId="2" fontId="8" fillId="2" borderId="18" xfId="0" applyNumberFormat="1" applyFont="1" applyFill="1" applyBorder="1" applyAlignment="1">
      <alignment vertical="top"/>
    </xf>
    <xf numFmtId="0" fontId="2" fillId="0" borderId="0" xfId="0" applyFont="1" applyFill="1" applyBorder="1" applyAlignment="1">
      <alignment wrapText="1"/>
    </xf>
    <xf numFmtId="0" fontId="7" fillId="0" borderId="0" xfId="0" applyFont="1" applyBorder="1" applyAlignment="1">
      <alignment wrapText="1"/>
    </xf>
    <xf numFmtId="9" fontId="2" fillId="4" borderId="1" xfId="0" applyNumberFormat="1" applyFont="1" applyFill="1" applyBorder="1" applyAlignment="1" applyProtection="1">
      <alignment horizontal="center"/>
      <protection locked="0"/>
    </xf>
    <xf numFmtId="0" fontId="2" fillId="4" borderId="1" xfId="0" applyFont="1" applyFill="1" applyBorder="1" applyAlignment="1" applyProtection="1">
      <alignment horizontal="center"/>
      <protection locked="0"/>
    </xf>
    <xf numFmtId="0" fontId="8" fillId="0" borderId="19" xfId="0" applyFont="1" applyBorder="1" applyAlignment="1">
      <alignment wrapText="1"/>
    </xf>
    <xf numFmtId="0" fontId="6" fillId="3" borderId="12" xfId="0" applyFont="1" applyFill="1" applyBorder="1" applyAlignment="1">
      <alignment horizontal="right" wrapText="1"/>
    </xf>
    <xf numFmtId="0" fontId="6" fillId="3" borderId="13" xfId="0" applyFont="1" applyFill="1" applyBorder="1" applyAlignment="1">
      <alignment horizontal="right" vertical="top" wrapText="1"/>
    </xf>
    <xf numFmtId="0" fontId="6" fillId="3" borderId="13" xfId="0" applyFont="1" applyFill="1" applyBorder="1" applyAlignment="1">
      <alignment horizontal="right" wrapText="1"/>
    </xf>
    <xf numFmtId="0" fontId="6" fillId="0" borderId="12" xfId="0" applyFont="1" applyBorder="1" applyAlignment="1">
      <alignment horizontal="right" wrapText="1"/>
    </xf>
    <xf numFmtId="0" fontId="6" fillId="0" borderId="20" xfId="0" applyFont="1" applyBorder="1" applyAlignment="1">
      <alignment horizontal="right" wrapText="1"/>
    </xf>
    <xf numFmtId="0" fontId="6" fillId="0" borderId="5" xfId="0" applyFont="1" applyBorder="1" applyAlignment="1">
      <alignment horizontal="right" wrapText="1"/>
    </xf>
    <xf numFmtId="0" fontId="8" fillId="0" borderId="21" xfId="0" applyFont="1" applyBorder="1" applyAlignment="1">
      <alignment wrapText="1"/>
    </xf>
    <xf numFmtId="0" fontId="2" fillId="4" borderId="1" xfId="0" applyFont="1" applyFill="1" applyBorder="1" applyAlignment="1" applyProtection="1">
      <alignment horizontal="right"/>
      <protection locked="0"/>
    </xf>
    <xf numFmtId="0" fontId="6" fillId="3" borderId="23" xfId="0" applyFont="1" applyFill="1" applyBorder="1" applyAlignment="1">
      <alignment horizontal="right" wrapText="1"/>
    </xf>
    <xf numFmtId="0" fontId="6" fillId="0" borderId="14" xfId="0" applyFont="1" applyBorder="1" applyAlignment="1">
      <alignment horizontal="left" vertical="top" wrapText="1"/>
    </xf>
    <xf numFmtId="2" fontId="18" fillId="0" borderId="0" xfId="0" applyNumberFormat="1" applyFont="1" applyFill="1" applyBorder="1" applyProtection="1">
      <protection hidden="1"/>
    </xf>
    <xf numFmtId="0" fontId="18" fillId="0" borderId="0" xfId="0" applyFont="1" applyFill="1" applyBorder="1" applyProtection="1">
      <protection hidden="1"/>
    </xf>
    <xf numFmtId="0" fontId="18" fillId="0" borderId="0" xfId="0" applyFont="1" applyFill="1" applyBorder="1"/>
    <xf numFmtId="0" fontId="6" fillId="3" borderId="15"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17" xfId="0" applyFont="1" applyFill="1" applyBorder="1" applyAlignment="1">
      <alignment horizontal="left" vertical="top" wrapText="1"/>
    </xf>
    <xf numFmtId="0" fontId="7" fillId="0" borderId="5" xfId="0" applyFont="1" applyBorder="1" applyAlignment="1">
      <alignment horizontal="right" vertical="top" wrapText="1"/>
    </xf>
    <xf numFmtId="0" fontId="7" fillId="0" borderId="22" xfId="0" applyFont="1" applyBorder="1" applyAlignment="1">
      <alignment horizontal="right" vertical="top" wrapText="1"/>
    </xf>
    <xf numFmtId="2" fontId="6" fillId="2" borderId="7" xfId="0" applyNumberFormat="1" applyFont="1" applyFill="1" applyBorder="1"/>
    <xf numFmtId="2" fontId="6" fillId="2" borderId="8" xfId="0" applyNumberFormat="1" applyFont="1" applyFill="1" applyBorder="1"/>
    <xf numFmtId="2" fontId="6" fillId="2" borderId="9" xfId="0" applyNumberFormat="1" applyFont="1" applyFill="1" applyBorder="1"/>
    <xf numFmtId="0" fontId="0" fillId="0" borderId="0" xfId="0" applyAlignment="1">
      <alignment horizontal="left" vertical="center" wrapText="1"/>
    </xf>
    <xf numFmtId="0" fontId="0" fillId="6" borderId="11" xfId="0" applyFill="1" applyBorder="1" applyAlignment="1">
      <alignment horizontal="left" vertical="center" wrapText="1"/>
    </xf>
    <xf numFmtId="0" fontId="0" fillId="6" borderId="0"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0"/>
  <sheetViews>
    <sheetView tabSelected="1" zoomScale="90" zoomScaleNormal="90" workbookViewId="0">
      <selection activeCell="B16" sqref="B16:C16"/>
    </sheetView>
  </sheetViews>
  <sheetFormatPr defaultRowHeight="14.5" x14ac:dyDescent="0.35"/>
  <cols>
    <col min="1" max="1" width="40.1796875" customWidth="1"/>
    <col min="2" max="2" width="47.81640625" customWidth="1"/>
    <col min="3" max="3" width="11.1796875" customWidth="1"/>
    <col min="4" max="4" width="20.81640625" customWidth="1"/>
    <col min="5" max="5" width="43" customWidth="1"/>
    <col min="6" max="6" width="12.81640625" customWidth="1"/>
  </cols>
  <sheetData>
    <row r="1" spans="1:5" ht="77.5" x14ac:dyDescent="0.35">
      <c r="A1" s="8" t="s">
        <v>40</v>
      </c>
      <c r="B1" s="2"/>
      <c r="C1" s="1"/>
      <c r="D1" s="1"/>
    </row>
    <row r="2" spans="1:5" ht="23.25" customHeight="1" thickBot="1" x14ac:dyDescent="0.5">
      <c r="A2" s="29"/>
      <c r="B2" s="30" t="s">
        <v>55</v>
      </c>
      <c r="C2" s="1"/>
      <c r="D2" s="1"/>
      <c r="E2" s="1"/>
    </row>
    <row r="3" spans="1:5" ht="31.5" thickBot="1" x14ac:dyDescent="0.4">
      <c r="A3" s="23"/>
      <c r="B3" s="38" t="s">
        <v>47</v>
      </c>
      <c r="C3" s="31">
        <v>0.6</v>
      </c>
      <c r="D3" s="44">
        <f>IF($C$3=80%, 0.8, IF($C$3=60%, 0.6, 0.4))</f>
        <v>0.6</v>
      </c>
    </row>
    <row r="4" spans="1:5" ht="16" thickBot="1" x14ac:dyDescent="0.4">
      <c r="A4" s="23"/>
      <c r="B4" s="38" t="s">
        <v>44</v>
      </c>
      <c r="C4" s="32" t="s">
        <v>45</v>
      </c>
      <c r="D4" s="45">
        <f>IF($C$4="1 hour", 3600, IF($C$4="15 minutes", 900, 60))</f>
        <v>3600</v>
      </c>
    </row>
    <row r="5" spans="1:5" ht="27.75" customHeight="1" thickBot="1" x14ac:dyDescent="0.5">
      <c r="A5" s="23"/>
      <c r="B5" s="30" t="s">
        <v>56</v>
      </c>
      <c r="C5" s="22"/>
      <c r="D5" s="24"/>
    </row>
    <row r="6" spans="1:5" ht="47" thickBot="1" x14ac:dyDescent="0.4">
      <c r="A6" s="23"/>
      <c r="B6" s="39" t="s">
        <v>41</v>
      </c>
      <c r="C6" s="32">
        <v>2</v>
      </c>
      <c r="D6" s="24"/>
    </row>
    <row r="7" spans="1:5" ht="47" thickBot="1" x14ac:dyDescent="0.4">
      <c r="A7" s="23"/>
      <c r="B7" s="39" t="s">
        <v>37</v>
      </c>
      <c r="C7" s="32">
        <v>2</v>
      </c>
      <c r="D7" s="46">
        <f>$C$6+$C$7</f>
        <v>4</v>
      </c>
    </row>
    <row r="8" spans="1:5" ht="31.5" customHeight="1" thickBot="1" x14ac:dyDescent="0.5">
      <c r="A8" s="25"/>
      <c r="B8" s="30" t="s">
        <v>57</v>
      </c>
      <c r="C8" s="27"/>
    </row>
    <row r="9" spans="1:5" ht="48" thickBot="1" x14ac:dyDescent="0.5">
      <c r="B9" s="33" t="s">
        <v>19</v>
      </c>
      <c r="C9" s="40" t="s">
        <v>13</v>
      </c>
      <c r="D9" s="7" t="s">
        <v>20</v>
      </c>
      <c r="E9" s="26" t="s">
        <v>39</v>
      </c>
    </row>
    <row r="10" spans="1:5" ht="39" customHeight="1" thickBot="1" x14ac:dyDescent="0.4">
      <c r="B10" s="34" t="s">
        <v>42</v>
      </c>
      <c r="C10" s="41">
        <v>75000</v>
      </c>
      <c r="D10" s="9">
        <f>$D$3*$D$7*C10/$D$4/'Raw Data - Do Not Delete'!B5</f>
        <v>0.26041666666666669</v>
      </c>
      <c r="E10" s="47" t="s">
        <v>16</v>
      </c>
    </row>
    <row r="11" spans="1:5" ht="70.5" customHeight="1" x14ac:dyDescent="0.35">
      <c r="B11" s="42" t="s">
        <v>43</v>
      </c>
      <c r="C11" s="41">
        <v>75000</v>
      </c>
      <c r="D11" s="52">
        <f>IF($C$12="n",$D$3*$D$7*C11/$D$4/'Raw Data - Do Not Delete'!B16,($D$3*$D$7*C11/$D$4/'Raw Data - Do Not Delete'!B16 + $D$3*C11/$D$4/'Raw Data - Do Not Delete'!B2))</f>
        <v>0.77863011401743787</v>
      </c>
      <c r="E11" s="48"/>
    </row>
    <row r="12" spans="1:5" ht="16" thickBot="1" x14ac:dyDescent="0.4">
      <c r="B12" s="35" t="s">
        <v>14</v>
      </c>
      <c r="C12" s="32" t="s">
        <v>23</v>
      </c>
      <c r="D12" s="53"/>
      <c r="E12" s="49"/>
    </row>
    <row r="13" spans="1:5" ht="54.75" customHeight="1" x14ac:dyDescent="0.35">
      <c r="B13" s="42" t="s">
        <v>38</v>
      </c>
      <c r="C13" s="41">
        <v>0</v>
      </c>
      <c r="D13" s="54">
        <f>IF($C$14="n",$D$3*$C$6*C13/$D$4/'Raw Data - Do Not Delete'!B17,($D$3*$C$6*C13/$D$4/'Raw Data - Do Not Delete'!B17 + $D$3*C13/$D$4/'Raw Data - Do Not Delete'!B2))</f>
        <v>0</v>
      </c>
      <c r="E13" s="47" t="s">
        <v>17</v>
      </c>
    </row>
    <row r="14" spans="1:5" ht="21" customHeight="1" thickBot="1" x14ac:dyDescent="0.4">
      <c r="B14" s="36" t="s">
        <v>14</v>
      </c>
      <c r="C14" s="32" t="s">
        <v>23</v>
      </c>
      <c r="D14" s="53"/>
      <c r="E14" s="49"/>
    </row>
    <row r="15" spans="1:5" ht="62.5" thickBot="1" x14ac:dyDescent="0.4">
      <c r="B15" s="37" t="s">
        <v>24</v>
      </c>
      <c r="C15" s="41">
        <v>15000</v>
      </c>
      <c r="D15" s="9">
        <f>$D$3*C15/$D$4/'Raw Data - Do Not Delete'!B8</f>
        <v>1.8796992481203006E-2</v>
      </c>
      <c r="E15" s="43" t="s">
        <v>18</v>
      </c>
    </row>
    <row r="16" spans="1:5" ht="45" customHeight="1" thickBot="1" x14ac:dyDescent="0.4">
      <c r="B16" s="50" t="s">
        <v>46</v>
      </c>
      <c r="C16" s="51"/>
      <c r="D16" s="28">
        <f>SUM(D10:D15)/0.8</f>
        <v>1.3223047164566344</v>
      </c>
    </row>
    <row r="17" spans="1:4" x14ac:dyDescent="0.35">
      <c r="A17" s="5"/>
      <c r="B17" s="6"/>
    </row>
    <row r="18" spans="1:4" ht="15.5" x14ac:dyDescent="0.35">
      <c r="A18" s="10"/>
      <c r="B18" s="11" t="s">
        <v>48</v>
      </c>
    </row>
    <row r="19" spans="1:4" ht="15.5" x14ac:dyDescent="0.35">
      <c r="A19" s="10"/>
    </row>
    <row r="20" spans="1:4" x14ac:dyDescent="0.35">
      <c r="A20" s="3"/>
      <c r="B20" s="4"/>
    </row>
    <row r="21" spans="1:4" x14ac:dyDescent="0.35">
      <c r="A21" s="3"/>
      <c r="B21" s="4"/>
    </row>
    <row r="22" spans="1:4" x14ac:dyDescent="0.35">
      <c r="A22" s="3"/>
      <c r="B22" s="4"/>
    </row>
    <row r="23" spans="1:4" x14ac:dyDescent="0.35">
      <c r="A23" s="3"/>
      <c r="B23" s="4"/>
      <c r="D23" s="1"/>
    </row>
    <row r="24" spans="1:4" x14ac:dyDescent="0.35">
      <c r="A24" s="3"/>
      <c r="B24" s="4"/>
      <c r="D24" s="1"/>
    </row>
    <row r="25" spans="1:4" x14ac:dyDescent="0.35">
      <c r="A25" s="3"/>
      <c r="B25" s="4"/>
      <c r="D25" s="1"/>
    </row>
    <row r="26" spans="1:4" x14ac:dyDescent="0.35">
      <c r="A26" s="3"/>
      <c r="B26" s="4"/>
      <c r="C26" s="1"/>
      <c r="D26" s="1"/>
    </row>
    <row r="27" spans="1:4" x14ac:dyDescent="0.35">
      <c r="A27" s="3"/>
      <c r="B27" s="4"/>
      <c r="D27" s="1"/>
    </row>
    <row r="28" spans="1:4" x14ac:dyDescent="0.35">
      <c r="A28" s="3"/>
      <c r="B28" s="4"/>
      <c r="D28" s="1"/>
    </row>
    <row r="29" spans="1:4" x14ac:dyDescent="0.35">
      <c r="A29" s="3"/>
      <c r="B29" s="4"/>
      <c r="D29" s="1"/>
    </row>
    <row r="30" spans="1:4" x14ac:dyDescent="0.35">
      <c r="A30" s="3"/>
      <c r="B30" s="4"/>
    </row>
  </sheetData>
  <sheetProtection password="97CD" sheet="1" objects="1" scenarios="1"/>
  <mergeCells count="5">
    <mergeCell ref="E10:E12"/>
    <mergeCell ref="E13:E14"/>
    <mergeCell ref="B16:C16"/>
    <mergeCell ref="D11:D12"/>
    <mergeCell ref="D13:D14"/>
  </mergeCells>
  <dataValidations count="3">
    <dataValidation type="list" allowBlank="1" showInputMessage="1" showErrorMessage="1" sqref="C12 C14">
      <formula1>"y,n"</formula1>
    </dataValidation>
    <dataValidation type="list" allowBlank="1" showInputMessage="1" showErrorMessage="1" sqref="C3">
      <formula1>"80%,60%,40%"</formula1>
    </dataValidation>
    <dataValidation type="list" allowBlank="1" showInputMessage="1" showErrorMessage="1" sqref="C4">
      <formula1>"1 minute,15 minutes,1 hour"</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6" sqref="B16"/>
    </sheetView>
  </sheetViews>
  <sheetFormatPr defaultRowHeight="14.5" x14ac:dyDescent="0.35"/>
  <cols>
    <col min="1" max="1" width="51.1796875" customWidth="1"/>
    <col min="2" max="2" width="19.7265625" customWidth="1"/>
  </cols>
  <sheetData>
    <row r="1" spans="1:2" x14ac:dyDescent="0.35">
      <c r="A1" s="12" t="s">
        <v>15</v>
      </c>
      <c r="B1" s="13"/>
    </row>
    <row r="2" spans="1:2" x14ac:dyDescent="0.35">
      <c r="A2" s="14" t="s">
        <v>3</v>
      </c>
      <c r="B2" s="15">
        <v>168</v>
      </c>
    </row>
    <row r="3" spans="1:2" x14ac:dyDescent="0.35">
      <c r="A3" s="14" t="s">
        <v>4</v>
      </c>
      <c r="B3" s="15">
        <v>71</v>
      </c>
    </row>
    <row r="4" spans="1:2" x14ac:dyDescent="0.35">
      <c r="A4" s="14" t="s">
        <v>5</v>
      </c>
      <c r="B4" s="15">
        <v>147</v>
      </c>
    </row>
    <row r="5" spans="1:2" x14ac:dyDescent="0.35">
      <c r="A5" s="14" t="s">
        <v>6</v>
      </c>
      <c r="B5" s="15">
        <v>192</v>
      </c>
    </row>
    <row r="6" spans="1:2" x14ac:dyDescent="0.35">
      <c r="A6" s="14" t="s">
        <v>7</v>
      </c>
      <c r="B6" s="15">
        <v>121</v>
      </c>
    </row>
    <row r="7" spans="1:2" x14ac:dyDescent="0.35">
      <c r="A7" s="14" t="s">
        <v>8</v>
      </c>
      <c r="B7" s="15">
        <v>120</v>
      </c>
    </row>
    <row r="8" spans="1:2" x14ac:dyDescent="0.35">
      <c r="A8" s="14" t="s">
        <v>9</v>
      </c>
      <c r="B8" s="15">
        <v>133</v>
      </c>
    </row>
    <row r="9" spans="1:2" x14ac:dyDescent="0.35">
      <c r="A9" s="14" t="s">
        <v>10</v>
      </c>
      <c r="B9" s="15">
        <v>130</v>
      </c>
    </row>
    <row r="10" spans="1:2" x14ac:dyDescent="0.35">
      <c r="A10" s="14" t="s">
        <v>11</v>
      </c>
      <c r="B10" s="15">
        <v>242</v>
      </c>
    </row>
    <row r="11" spans="1:2" x14ac:dyDescent="0.35">
      <c r="A11" s="14" t="s">
        <v>0</v>
      </c>
      <c r="B11" s="15">
        <v>600</v>
      </c>
    </row>
    <row r="12" spans="1:2" x14ac:dyDescent="0.35">
      <c r="A12" s="14" t="s">
        <v>12</v>
      </c>
      <c r="B12" s="15">
        <v>658</v>
      </c>
    </row>
    <row r="13" spans="1:2" x14ac:dyDescent="0.35">
      <c r="A13" s="14" t="s">
        <v>1</v>
      </c>
      <c r="B13" s="15">
        <v>227</v>
      </c>
    </row>
    <row r="14" spans="1:2" x14ac:dyDescent="0.35">
      <c r="A14" s="14" t="s">
        <v>2</v>
      </c>
      <c r="B14" s="15">
        <v>507</v>
      </c>
    </row>
    <row r="15" spans="1:2" x14ac:dyDescent="0.35">
      <c r="A15" s="16"/>
      <c r="B15" s="16"/>
    </row>
    <row r="16" spans="1:2" x14ac:dyDescent="0.35">
      <c r="A16" s="16" t="s">
        <v>21</v>
      </c>
      <c r="B16" s="16">
        <v>71</v>
      </c>
    </row>
    <row r="17" spans="1:2" x14ac:dyDescent="0.35">
      <c r="A17" s="16" t="s">
        <v>22</v>
      </c>
      <c r="B17" s="16">
        <v>157</v>
      </c>
    </row>
    <row r="18" spans="1:2" x14ac:dyDescent="0.35">
      <c r="A18" s="17"/>
    </row>
    <row r="19" spans="1:2" x14ac:dyDescent="0.35">
      <c r="A19" s="17"/>
    </row>
    <row r="20" spans="1:2" x14ac:dyDescent="0.35">
      <c r="A20" s="17"/>
    </row>
  </sheetData>
  <sheetProtection password="97CD"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7" workbookViewId="0">
      <selection activeCell="K21" sqref="K21"/>
    </sheetView>
  </sheetViews>
  <sheetFormatPr defaultRowHeight="14.5" x14ac:dyDescent="0.35"/>
  <cols>
    <col min="6" max="6" width="9.1796875" customWidth="1"/>
  </cols>
  <sheetData>
    <row r="1" spans="1:8" ht="16.5" x14ac:dyDescent="0.35">
      <c r="A1" s="19" t="s">
        <v>34</v>
      </c>
    </row>
    <row r="2" spans="1:8" x14ac:dyDescent="0.35">
      <c r="A2" s="18" t="s">
        <v>35</v>
      </c>
    </row>
    <row r="3" spans="1:8" ht="29.25" customHeight="1" x14ac:dyDescent="0.35">
      <c r="A3" s="55" t="s">
        <v>49</v>
      </c>
      <c r="B3" s="55"/>
      <c r="C3" s="55"/>
      <c r="D3" s="55"/>
      <c r="E3" s="55"/>
      <c r="F3" s="55"/>
      <c r="G3" s="55"/>
      <c r="H3" s="55"/>
    </row>
    <row r="4" spans="1:8" ht="155.25" customHeight="1" x14ac:dyDescent="0.35">
      <c r="A4" s="55" t="s">
        <v>50</v>
      </c>
      <c r="B4" s="55"/>
      <c r="C4" s="55"/>
      <c r="D4" s="55"/>
      <c r="E4" s="55"/>
      <c r="F4" s="55"/>
      <c r="G4" s="55"/>
      <c r="H4" s="55"/>
    </row>
    <row r="5" spans="1:8" ht="114" customHeight="1" x14ac:dyDescent="0.35">
      <c r="A5" s="55" t="s">
        <v>51</v>
      </c>
      <c r="B5" s="55"/>
      <c r="C5" s="55"/>
      <c r="D5" s="55"/>
      <c r="E5" s="55"/>
      <c r="F5" s="55"/>
      <c r="G5" s="55"/>
      <c r="H5" s="55"/>
    </row>
    <row r="6" spans="1:8" ht="117.75" customHeight="1" x14ac:dyDescent="0.35">
      <c r="A6" s="55" t="s">
        <v>52</v>
      </c>
      <c r="B6" s="55"/>
      <c r="C6" s="55"/>
      <c r="D6" s="55"/>
      <c r="E6" s="55"/>
      <c r="F6" s="55"/>
      <c r="G6" s="55"/>
      <c r="H6" s="55"/>
    </row>
    <row r="7" spans="1:8" ht="72.75" customHeight="1" x14ac:dyDescent="0.35">
      <c r="A7" s="55" t="s">
        <v>53</v>
      </c>
      <c r="B7" s="55"/>
      <c r="C7" s="55"/>
      <c r="D7" s="55"/>
      <c r="E7" s="55"/>
      <c r="F7" s="55"/>
      <c r="G7" s="55"/>
      <c r="H7" s="55"/>
    </row>
    <row r="9" spans="1:8" ht="16.5" x14ac:dyDescent="0.35">
      <c r="A9" s="19" t="s">
        <v>25</v>
      </c>
    </row>
    <row r="10" spans="1:8" ht="99.75" customHeight="1" x14ac:dyDescent="0.35">
      <c r="A10" s="55" t="s">
        <v>26</v>
      </c>
      <c r="B10" s="55"/>
      <c r="C10" s="55"/>
      <c r="D10" s="55"/>
      <c r="E10" s="55"/>
      <c r="F10" s="55"/>
    </row>
    <row r="11" spans="1:8" x14ac:dyDescent="0.35">
      <c r="A11" s="20" t="s">
        <v>27</v>
      </c>
    </row>
    <row r="12" spans="1:8" x14ac:dyDescent="0.35">
      <c r="A12" s="20" t="s">
        <v>36</v>
      </c>
    </row>
    <row r="13" spans="1:8" x14ac:dyDescent="0.35">
      <c r="A13" s="20" t="s">
        <v>28</v>
      </c>
    </row>
    <row r="14" spans="1:8" x14ac:dyDescent="0.35">
      <c r="A14" s="20" t="s">
        <v>29</v>
      </c>
    </row>
    <row r="15" spans="1:8" x14ac:dyDescent="0.35">
      <c r="A15" s="18" t="s">
        <v>30</v>
      </c>
    </row>
    <row r="16" spans="1:8" x14ac:dyDescent="0.35">
      <c r="A16" s="20" t="s">
        <v>31</v>
      </c>
    </row>
    <row r="17" spans="1:8" x14ac:dyDescent="0.35">
      <c r="A17" s="20" t="s">
        <v>32</v>
      </c>
    </row>
    <row r="18" spans="1:8" x14ac:dyDescent="0.35">
      <c r="A18" s="20" t="s">
        <v>28</v>
      </c>
    </row>
    <row r="19" spans="1:8" ht="15" thickBot="1" x14ac:dyDescent="0.4">
      <c r="A19" s="20" t="s">
        <v>29</v>
      </c>
    </row>
    <row r="20" spans="1:8" ht="15" thickBot="1" x14ac:dyDescent="0.4">
      <c r="A20" s="21" t="s">
        <v>33</v>
      </c>
    </row>
    <row r="21" spans="1:8" ht="180.75" customHeight="1" x14ac:dyDescent="0.35">
      <c r="A21" s="56" t="s">
        <v>54</v>
      </c>
      <c r="B21" s="57"/>
      <c r="C21" s="57"/>
      <c r="D21" s="57"/>
      <c r="E21" s="57"/>
      <c r="F21" s="57"/>
      <c r="G21" s="57"/>
      <c r="H21" s="57"/>
    </row>
  </sheetData>
  <mergeCells count="7">
    <mergeCell ref="A21:H21"/>
    <mergeCell ref="A10:F10"/>
    <mergeCell ref="A4:H4"/>
    <mergeCell ref="A3:H3"/>
    <mergeCell ref="A5:H5"/>
    <mergeCell ref="A6:H6"/>
    <mergeCell ref="A7:H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D7C23B0B6F914BB72CD11333B6802C" ma:contentTypeVersion="0" ma:contentTypeDescription="Create a new document." ma:contentTypeScope="" ma:versionID="ca1f7ccaced591c5875e9d75f09b8118">
  <xsd:schema xmlns:xsd="http://www.w3.org/2001/XMLSchema" xmlns:xs="http://www.w3.org/2001/XMLSchema" xmlns:p="http://schemas.microsoft.com/office/2006/metadata/properties" targetNamespace="http://schemas.microsoft.com/office/2006/metadata/properties" ma:root="true" ma:fieldsID="45d5823d35c6d515d6fd80c139c7a96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CB7365-8D5F-4B1B-8C54-A0D5902E4C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2064319-4109-4230-BE32-BDB53C04C05F}">
  <ds:schemaRefs>
    <ds:schemaRef ds:uri="http://schemas.microsoft.com/sharepoint/v3/contenttype/forms"/>
  </ds:schemaRefs>
</ds:datastoreItem>
</file>

<file path=customXml/itemProps3.xml><?xml version="1.0" encoding="utf-8"?>
<ds:datastoreItem xmlns:ds="http://schemas.openxmlformats.org/officeDocument/2006/customXml" ds:itemID="{E75D90BD-0A80-4B60-AC6F-803FF2996573}">
  <ds:schemaRefs>
    <ds:schemaRef ds:uri="http://purl.org/dc/elements/1.1/"/>
    <ds:schemaRef ds:uri="http://www.w3.org/XML/1998/namespace"/>
    <ds:schemaRef ds:uri="http://schemas.openxmlformats.org/package/2006/metadata/core-properties"/>
    <ds:schemaRef ds:uri="http://purl.org/dc/dcmitype/"/>
    <ds:schemaRef ds:uri="http://purl.org/dc/terms/"/>
    <ds:schemaRef ds:uri="http://schemas.microsoft.com/office/2006/documentManagement/types"/>
    <ds:schemaRef ds:uri="http://schemas.microsoft.com/office/infopath/2007/PartnerControls"/>
    <ds:schemaRef ds:uri="http://schemas.microsoft.com/office/2006/metadata/properties"/>
  </ds:schemaRefs>
</ds:datastoreItem>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ADFS Calculator</vt:lpstr>
      <vt:lpstr>Raw Data - Do Not Delete</vt:lpstr>
      <vt:lpstr>Readme</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Field</dc:creator>
  <cp:lastModifiedBy>David Gregory</cp:lastModifiedBy>
  <dcterms:created xsi:type="dcterms:W3CDTF">2011-01-11T22:13:30Z</dcterms:created>
  <dcterms:modified xsi:type="dcterms:W3CDTF">2014-11-20T20:44:41Z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0x010100A6D7C23B0B6F914BB72CD11333B6802C</vt:lpwstr>
  </property>
</Properties>
</file>