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_Descargas\"/>
    </mc:Choice>
  </mc:AlternateContent>
  <xr:revisionPtr revIDLastSave="0" documentId="13_ncr:1_{06F9BB1E-2527-44BB-AA98-16DDC536BD87}" xr6:coauthVersionLast="47" xr6:coauthVersionMax="47" xr10:uidLastSave="{00000000-0000-0000-0000-000000000000}"/>
  <bookViews>
    <workbookView xWindow="-120" yWindow="-120" windowWidth="29040" windowHeight="16440" tabRatio="737" activeTab="11" xr2:uid="{00000000-000D-0000-FFFF-FFFF00000000}"/>
  </bookViews>
  <sheets>
    <sheet name="1" sheetId="7" r:id="rId1"/>
    <sheet name="2" sheetId="8" r:id="rId2"/>
    <sheet name="3" sheetId="13" r:id="rId3"/>
    <sheet name="4" sheetId="14" r:id="rId4"/>
    <sheet name="5" sheetId="15" r:id="rId5"/>
    <sheet name="6" sheetId="16" r:id="rId6"/>
    <sheet name="7" sheetId="17" r:id="rId7"/>
    <sheet name="8" sheetId="18" r:id="rId8"/>
    <sheet name="9" sheetId="19" r:id="rId9"/>
    <sheet name="10" sheetId="20" r:id="rId10"/>
    <sheet name="11" sheetId="21" r:id="rId11"/>
    <sheet name="12" sheetId="22" r:id="rId12"/>
    <sheet name="Summary Findings" sheetId="23" r:id="rId13"/>
    <sheet name="Risk Assessment Calculator" sheetId="26" r:id="rId14"/>
    <sheet name="References" sheetId="27" r:id="rId15"/>
  </sheets>
  <definedNames>
    <definedName name="Awareness" localSheetId="14">References!$M$3:$M$7</definedName>
    <definedName name="Awareness" localSheetId="13">References!$M$3:$M$7</definedName>
    <definedName name="Awareness">#REF!</definedName>
    <definedName name="EaseofExploit" localSheetId="14">References!$K$3:$K$7</definedName>
    <definedName name="EaseofExploit" localSheetId="13">References!$K$3:$K$7</definedName>
    <definedName name="EaseofExploit">#REF!</definedName>
    <definedName name="EasyofDiscovery" localSheetId="14">References!$I$3:$I$7</definedName>
    <definedName name="EasyofDiscovery" localSheetId="13">References!$I$3:$I$7</definedName>
    <definedName name="EasyofDiscovery">#REF!</definedName>
    <definedName name="FinancialDamage" localSheetId="14">References!$I$12:$I$16</definedName>
    <definedName name="FinancialDamage" localSheetId="13">References!$I$12:$I$16</definedName>
    <definedName name="FinancialDamage">#REF!</definedName>
    <definedName name="IntrusionDetection" localSheetId="14">References!$O$3:$O$7</definedName>
    <definedName name="IntrusionDetection" localSheetId="13">References!$O$3:$O$7</definedName>
    <definedName name="IntrusionDetection">#REF!</definedName>
    <definedName name="LossofAccountability" localSheetId="14">References!$G$12:$G$15</definedName>
    <definedName name="LossofAccountability" localSheetId="13">References!$G$12:$G$15</definedName>
    <definedName name="LossofAccountability">#REF!</definedName>
    <definedName name="LossofAvailability" localSheetId="14">References!$E$12:$E$16</definedName>
    <definedName name="LossofAvailability" localSheetId="13">References!$E$12:$E$16</definedName>
    <definedName name="LossofAvailability">#REF!</definedName>
    <definedName name="LossofConfidentiality" localSheetId="14">References!$A$12:$A$16</definedName>
    <definedName name="LossofConfidentiality" localSheetId="13">References!$A$12:$A$16</definedName>
    <definedName name="LossofConfidentiality">#REF!</definedName>
    <definedName name="LossofIntegrity" localSheetId="14">References!$C$12:$C$17</definedName>
    <definedName name="LossofIntegrity" localSheetId="13">References!$C$12:$C$17</definedName>
    <definedName name="LossofIntegrity">#REF!</definedName>
    <definedName name="Motive" localSheetId="14">References!$C$3:$C$6</definedName>
    <definedName name="Motive" localSheetId="13">References!$C$3:$C$6</definedName>
    <definedName name="Motive">#REF!</definedName>
    <definedName name="NonCompliance" localSheetId="14">References!$M$12:$M$15</definedName>
    <definedName name="NonCompliance" localSheetId="13">References!$M$12:$M$15</definedName>
    <definedName name="NonCompliance">#REF!</definedName>
    <definedName name="Opportunity" localSheetId="14">References!$E$3:$E$6</definedName>
    <definedName name="Opportunity" localSheetId="13">References!$E$3:$E$6</definedName>
    <definedName name="Opportunity">#REF!</definedName>
    <definedName name="PolicyViolation" localSheetId="14">References!$O$12:$O$16</definedName>
    <definedName name="PolicyViolation" localSheetId="13">References!$O$12:$O$16</definedName>
    <definedName name="PolicyViolation">#REF!</definedName>
    <definedName name="PopulationSize" localSheetId="14">References!$G$3:$G$8</definedName>
    <definedName name="PopulationSize" localSheetId="13">References!$G$3:$G$8</definedName>
    <definedName name="PopulationSize">#REF!</definedName>
    <definedName name="ReputationDamage" localSheetId="14">References!$K$12:$K$16</definedName>
    <definedName name="ReputationDamage" localSheetId="13">References!$K$12:$K$16</definedName>
    <definedName name="ReputationDamage">#REF!</definedName>
    <definedName name="result">#REF!</definedName>
    <definedName name="SkillRequired" localSheetId="14">References!$A$3:$A$8</definedName>
    <definedName name="SkillRequired" localSheetId="13">References!$A$3:$A$8</definedName>
    <definedName name="SkillRequired">#REF!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4" i="26" l="1"/>
  <c r="F14" i="26"/>
  <c r="J13" i="26"/>
  <c r="F13" i="26"/>
  <c r="J12" i="26"/>
  <c r="F12" i="26"/>
  <c r="J11" i="26"/>
  <c r="F11" i="26"/>
  <c r="J8" i="26"/>
  <c r="F8" i="26"/>
  <c r="J7" i="26"/>
  <c r="F7" i="26"/>
  <c r="J6" i="26"/>
  <c r="F6" i="26"/>
  <c r="J5" i="26"/>
  <c r="F5" i="26"/>
  <c r="C16" i="26" l="1"/>
  <c r="B25" i="26" s="1"/>
  <c r="I16" i="26"/>
  <c r="C25" i="26" l="1"/>
  <c r="B24" i="26"/>
  <c r="C26" i="26"/>
  <c r="D25" i="26"/>
  <c r="E20" i="26"/>
  <c r="B26" i="26"/>
  <c r="C24" i="26"/>
  <c r="E23" i="26"/>
  <c r="E24" i="26"/>
  <c r="C23" i="26"/>
  <c r="D26" i="26"/>
  <c r="D23" i="26"/>
  <c r="E25" i="26"/>
  <c r="E26" i="26"/>
  <c r="D2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E2AD474F-A286-4048-85AF-1EE121550A48}">
      <text>
        <r>
          <rPr>
            <sz val="10"/>
            <color rgb="FF000000"/>
            <rFont val="Arial"/>
            <family val="2"/>
          </rPr>
          <t xml:space="preserve">How technically skilled is this group of threat agents? </t>
        </r>
      </text>
    </comment>
    <comment ref="H5" authorId="0" shapeId="0" xr:uid="{7D42CC11-CFB6-4F0E-85E2-A2A6ADBFB443}">
      <text>
        <r>
          <rPr>
            <sz val="10"/>
            <color rgb="FF000000"/>
            <rFont val="Arial"/>
            <family val="2"/>
          </rPr>
          <t>How much data could be disclosed and how sensitive is it?</t>
        </r>
      </text>
    </comment>
    <comment ref="B6" authorId="0" shapeId="0" xr:uid="{496A8E48-A0B6-4AB9-B443-E2D2819DC8D7}">
      <text>
        <r>
          <rPr>
            <sz val="10"/>
            <color rgb="FF000000"/>
            <rFont val="Arial"/>
            <family val="2"/>
          </rPr>
          <t>How motivated is this group of threat agents to find and exploit this vulnerability?</t>
        </r>
      </text>
    </comment>
    <comment ref="H6" authorId="0" shapeId="0" xr:uid="{75248A0A-6F83-454E-995C-1FC75A610C11}">
      <text>
        <r>
          <rPr>
            <sz val="10"/>
            <color rgb="FF000000"/>
            <rFont val="Arial"/>
            <family val="2"/>
          </rPr>
          <t>How much data could be corrupted and how damaged is it?</t>
        </r>
      </text>
    </comment>
    <comment ref="B7" authorId="0" shapeId="0" xr:uid="{A063D982-7B3C-45DD-8FAE-3BC27CF7D43A}">
      <text>
        <r>
          <rPr>
            <sz val="10"/>
            <color rgb="FF000000"/>
            <rFont val="Arial"/>
            <family val="2"/>
          </rPr>
          <t>What resources and opportunities are required for this group of threat agents to find and exploit this vulnerability?</t>
        </r>
      </text>
    </comment>
    <comment ref="H7" authorId="0" shapeId="0" xr:uid="{18FAF390-E720-4B15-9247-E196B9F4027F}">
      <text>
        <r>
          <rPr>
            <sz val="10"/>
            <color rgb="FF000000"/>
            <rFont val="Arial"/>
            <family val="2"/>
          </rPr>
          <t>How much service could be lost and how vital is it?</t>
        </r>
      </text>
    </comment>
    <comment ref="B8" authorId="0" shapeId="0" xr:uid="{0F368689-C646-4C3F-A18E-706624A78274}">
      <text>
        <r>
          <rPr>
            <sz val="10"/>
            <color rgb="FF000000"/>
            <rFont val="Arial"/>
            <family val="2"/>
          </rPr>
          <t>How large is this group of threat agents?</t>
        </r>
      </text>
    </comment>
    <comment ref="H8" authorId="0" shapeId="0" xr:uid="{0A5F7C9B-181C-41D1-B40B-71B75E6022DA}">
      <text>
        <r>
          <rPr>
            <sz val="10"/>
            <color rgb="FF000000"/>
            <rFont val="Arial"/>
            <family val="2"/>
          </rPr>
          <t>Are the threat agents' actions traceable to an individual?</t>
        </r>
      </text>
    </comment>
    <comment ref="B11" authorId="0" shapeId="0" xr:uid="{97FE8EEE-E46F-492A-84E1-45206A528213}">
      <text>
        <r>
          <rPr>
            <sz val="10"/>
            <color rgb="FF000000"/>
            <rFont val="Arial"/>
            <family val="2"/>
          </rPr>
          <t>How easy is it for this group of threat agents to discover this vulnerability?</t>
        </r>
      </text>
    </comment>
    <comment ref="H11" authorId="0" shapeId="0" xr:uid="{14AAE1BA-E561-4F15-8D67-C399C7D90DE0}">
      <text>
        <r>
          <rPr>
            <sz val="10"/>
            <color rgb="FF000000"/>
            <rFont val="Arial"/>
            <family val="2"/>
          </rPr>
          <t>How much financial damage will result from an exploit?</t>
        </r>
      </text>
    </comment>
    <comment ref="B12" authorId="0" shapeId="0" xr:uid="{8B4D4AA8-A28C-465B-968E-B5A9437592D1}">
      <text>
        <r>
          <rPr>
            <sz val="10"/>
            <color rgb="FF000000"/>
            <rFont val="Arial"/>
            <family val="2"/>
          </rPr>
          <t>How easy is it for this group of threat agents to actually exploit this vulnerability?</t>
        </r>
      </text>
    </comment>
    <comment ref="H12" authorId="0" shapeId="0" xr:uid="{07A769E9-6F2E-4262-A316-D0A323DDB942}">
      <text>
        <r>
          <rPr>
            <sz val="10"/>
            <color rgb="FF000000"/>
            <rFont val="Arial"/>
            <family val="2"/>
          </rPr>
          <t>Would an exploit result in reputation damage that would harm the business?</t>
        </r>
      </text>
    </comment>
    <comment ref="B13" authorId="0" shapeId="0" xr:uid="{8E349BD8-57A4-4B78-977C-B11669639A2A}">
      <text>
        <r>
          <rPr>
            <sz val="10"/>
            <color rgb="FF000000"/>
            <rFont val="Arial"/>
            <family val="2"/>
          </rPr>
          <t>How well known is this vulnerability to this group of threat agents?</t>
        </r>
      </text>
    </comment>
    <comment ref="H13" authorId="0" shapeId="0" xr:uid="{A182BA88-5667-4EE4-A3CE-9E65741C3AA3}">
      <text>
        <r>
          <rPr>
            <sz val="10"/>
            <color rgb="FF000000"/>
            <rFont val="Arial"/>
            <family val="2"/>
          </rPr>
          <t>How much exposure does non-compliance introduce?</t>
        </r>
      </text>
    </comment>
    <comment ref="B14" authorId="0" shapeId="0" xr:uid="{6DACEF90-CEE7-4B29-A175-2C82BC3D495E}">
      <text>
        <r>
          <rPr>
            <sz val="10"/>
            <color rgb="FF000000"/>
            <rFont val="Arial"/>
            <family val="2"/>
          </rPr>
          <t>How likely is an exploit to be detected?</t>
        </r>
      </text>
    </comment>
    <comment ref="H14" authorId="0" shapeId="0" xr:uid="{F6971E9B-DD17-49E4-919D-98D03B93CE07}">
      <text>
        <r>
          <rPr>
            <sz val="10"/>
            <color rgb="FF000000"/>
            <rFont val="Arial"/>
            <family val="2"/>
          </rPr>
          <t>How much personally identifiable information could be disclosed?</t>
        </r>
      </text>
    </comment>
  </commentList>
</comments>
</file>

<file path=xl/sharedStrings.xml><?xml version="1.0" encoding="utf-8"?>
<sst xmlns="http://schemas.openxmlformats.org/spreadsheetml/2006/main" count="781" uniqueCount="587">
  <si>
    <t>WSTG-INFO-01</t>
  </si>
  <si>
    <t>WSTG-INFO-02</t>
  </si>
  <si>
    <t>WSTG-INFO-03</t>
  </si>
  <si>
    <t>WSTG-INFO-04</t>
  </si>
  <si>
    <t>WSTG-INFO-05</t>
  </si>
  <si>
    <t>WSTG-INFO-06</t>
  </si>
  <si>
    <t>WSTG-INFO-07</t>
  </si>
  <si>
    <t>WSTG-INFO-08</t>
  </si>
  <si>
    <t>WSTG-INFO-09</t>
  </si>
  <si>
    <t>WSTG-INFO-10</t>
  </si>
  <si>
    <t>WSTG-CONF-01</t>
  </si>
  <si>
    <t>WSTG-CONF-02</t>
  </si>
  <si>
    <t>WSTG-CONF-03</t>
  </si>
  <si>
    <t>WSTG-CONF-04</t>
  </si>
  <si>
    <t>WSTG-CONF-05</t>
  </si>
  <si>
    <t>WSTG-CONF-06</t>
  </si>
  <si>
    <t>WSTG-CONF-07</t>
  </si>
  <si>
    <t>WSTG-CONF-08</t>
  </si>
  <si>
    <t>WSTG-CONF-09</t>
  </si>
  <si>
    <t>WSTG-CONF-10</t>
  </si>
  <si>
    <t>WSTG-CONF-11</t>
  </si>
  <si>
    <t>WSTG-IDNT-01</t>
  </si>
  <si>
    <t>WSTG-IDNT-02</t>
  </si>
  <si>
    <t>WSTG-IDNT-03</t>
  </si>
  <si>
    <t>WSTG-IDNT-04</t>
  </si>
  <si>
    <t>WSTG-IDNT-05</t>
  </si>
  <si>
    <t>WSTG-ATHN-01</t>
  </si>
  <si>
    <t>WSTG-ATHN-02</t>
  </si>
  <si>
    <t>WSTG-ATHN-03</t>
  </si>
  <si>
    <t>WSTG-ATHN-04</t>
  </si>
  <si>
    <t>WSTG-ATHN-05</t>
  </si>
  <si>
    <t>WSTG-ATHN-06</t>
  </si>
  <si>
    <t>WSTG-ATHN-07</t>
  </si>
  <si>
    <t>WSTG-ATHN-08</t>
  </si>
  <si>
    <t>WSTG-ATHN-09</t>
  </si>
  <si>
    <t>WSTG-ATHN-10</t>
  </si>
  <si>
    <t>WSTG-ATHZ-01</t>
  </si>
  <si>
    <t>WSTG-ATHZ-02</t>
  </si>
  <si>
    <t>WSTG-ATHZ-03</t>
  </si>
  <si>
    <t>WSTG-ATHZ-04</t>
  </si>
  <si>
    <t>WSTG-SESS-01</t>
  </si>
  <si>
    <t>WSTG-SESS-02</t>
  </si>
  <si>
    <t>WSTG-SESS-03</t>
  </si>
  <si>
    <t>WSTG-SESS-04</t>
  </si>
  <si>
    <t>WSTG-SESS-05</t>
  </si>
  <si>
    <t>WSTG-SESS-06</t>
  </si>
  <si>
    <t>WSTG-SESS-07</t>
  </si>
  <si>
    <t>WSTG-SESS-08</t>
  </si>
  <si>
    <t>WSTG-SESS-09</t>
  </si>
  <si>
    <t>WSTG-INPV-01</t>
  </si>
  <si>
    <t>WSTG-INPV-02</t>
  </si>
  <si>
    <t>WSTG-INPV-03</t>
  </si>
  <si>
    <t>WSTG-INPV-04</t>
  </si>
  <si>
    <t>WSTG-INPV-05</t>
  </si>
  <si>
    <t>WSTG-INPV-06</t>
  </si>
  <si>
    <t>WSTG-INPV-07</t>
  </si>
  <si>
    <t>WSTG-INPV-08</t>
  </si>
  <si>
    <t>WSTG-INPV-09</t>
  </si>
  <si>
    <t>WSTG-INPV-10</t>
  </si>
  <si>
    <t>WSTG-INPV-11</t>
  </si>
  <si>
    <t>WSTG-INPV-12</t>
  </si>
  <si>
    <t>WSTG-INPV-13</t>
  </si>
  <si>
    <t>WSTG-INPV-14</t>
  </si>
  <si>
    <t>WSTG-INPV-15</t>
  </si>
  <si>
    <t>WSTG-INPV-16</t>
  </si>
  <si>
    <t>WSTG-INPV-17</t>
  </si>
  <si>
    <t>WSTG-INPV-18</t>
  </si>
  <si>
    <t>WSTG-INPV-19</t>
  </si>
  <si>
    <t>WSTG-ERRH-01</t>
  </si>
  <si>
    <t>WSTG-ERRH-02</t>
  </si>
  <si>
    <t>WSTG-CRYP-01</t>
  </si>
  <si>
    <t>WSTG-CRYP-02</t>
  </si>
  <si>
    <t>WSTG-CRYP-03</t>
  </si>
  <si>
    <t>WSTG-CRYP-04</t>
  </si>
  <si>
    <t>WSTG-BUSL-01</t>
  </si>
  <si>
    <t>WSTG-BUSL-02</t>
  </si>
  <si>
    <t>WSTG-BUSL-03</t>
  </si>
  <si>
    <t>WSTG-BUSL-04</t>
  </si>
  <si>
    <t>WSTG-BUSL-05</t>
  </si>
  <si>
    <t>WSTG-BUSL-06</t>
  </si>
  <si>
    <t>WSTG-BUSL-07</t>
  </si>
  <si>
    <t>WSTG-BUSL-08</t>
  </si>
  <si>
    <t>WSTG-BUSL-09</t>
  </si>
  <si>
    <t>WSTG-CLNT-01</t>
  </si>
  <si>
    <t>WSTG-CLNT-02</t>
  </si>
  <si>
    <t>WSTG-CLNT-03</t>
  </si>
  <si>
    <t>WSTG-CLNT-04</t>
  </si>
  <si>
    <t>WSTG-CLNT-05</t>
  </si>
  <si>
    <t>WSTG-CLNT-06</t>
  </si>
  <si>
    <t>WSTG-CLNT-07</t>
  </si>
  <si>
    <t>WSTG-CLNT-08</t>
  </si>
  <si>
    <t>WSTG-CLNT-09</t>
  </si>
  <si>
    <t>WSTG-CLNT-10</t>
  </si>
  <si>
    <t>WSTG-CLNT-11</t>
  </si>
  <si>
    <t>WSTG-CLNT-12</t>
  </si>
  <si>
    <t>WSTG-CLNT-13</t>
  </si>
  <si>
    <t>WSTG-APIT-01</t>
  </si>
  <si>
    <t>No.</t>
  </si>
  <si>
    <t>Vulnerability Name</t>
  </si>
  <si>
    <t xml:space="preserve"> OTG</t>
  </si>
  <si>
    <t>Affected Host/Path</t>
  </si>
  <si>
    <t>Impact</t>
  </si>
  <si>
    <t>Likelihood</t>
  </si>
  <si>
    <t>Risk</t>
  </si>
  <si>
    <t>Observation/Implication</t>
  </si>
  <si>
    <t>Recommendation</t>
  </si>
  <si>
    <t>Test Evidence</t>
  </si>
  <si>
    <t>SQL Injection</t>
  </si>
  <si>
    <t>www.example.com/news.php (id,page)</t>
  </si>
  <si>
    <t>High</t>
  </si>
  <si>
    <t>Moderate</t>
  </si>
  <si>
    <t>xxx-1</t>
  </si>
  <si>
    <t>OWASP Risk Assessment Calculator
Risk Assessment Calculator</t>
  </si>
  <si>
    <t>Likelihood factors</t>
  </si>
  <si>
    <t>Impact factors</t>
  </si>
  <si>
    <t>Threat Agent Factors</t>
  </si>
  <si>
    <t>Technical Impact Factors</t>
  </si>
  <si>
    <t>Skills required</t>
  </si>
  <si>
    <t>Some technical skills [3]</t>
  </si>
  <si>
    <t>Loss of confidentiality</t>
  </si>
  <si>
    <t>Minimal non-sensitive data disclosed [2]</t>
  </si>
  <si>
    <t>Motive</t>
  </si>
  <si>
    <t>Possible reward [4]</t>
  </si>
  <si>
    <t>Loss of Integrity</t>
  </si>
  <si>
    <t>All data totally corrupt [9]</t>
  </si>
  <si>
    <t>Opportunity</t>
  </si>
  <si>
    <t>Full access or expensive resources required [0]</t>
  </si>
  <si>
    <t>Loss of Availability</t>
  </si>
  <si>
    <t>Minimal secondary services interrupted [1]</t>
  </si>
  <si>
    <t>Population Size</t>
  </si>
  <si>
    <t>System Administrators [2]</t>
  </si>
  <si>
    <t>Loss of Accountability</t>
  </si>
  <si>
    <t>Not Applicable [0]</t>
  </si>
  <si>
    <t>Vulnerability Factors</t>
  </si>
  <si>
    <t>Business Impact Factors</t>
  </si>
  <si>
    <t>Easy of Discovery</t>
  </si>
  <si>
    <t>Practically impossible [1]</t>
  </si>
  <si>
    <t>Financial damage</t>
  </si>
  <si>
    <t>Minor effect on annual profit [3]</t>
  </si>
  <si>
    <t>Ease of Exploit</t>
  </si>
  <si>
    <t>Easy [5]</t>
  </si>
  <si>
    <t>Reputation damage</t>
  </si>
  <si>
    <t>Loss of major accounts [4]</t>
  </si>
  <si>
    <t>Awareness</t>
  </si>
  <si>
    <t>Hidden [4]</t>
  </si>
  <si>
    <t>Non-Compliance</t>
  </si>
  <si>
    <t>Clear violation [5]</t>
  </si>
  <si>
    <t>Intrusion Detection</t>
  </si>
  <si>
    <t>Logged and reviewed [3]</t>
  </si>
  <si>
    <t>Privacy violation</t>
  </si>
  <si>
    <t>One individual [3]</t>
  </si>
  <si>
    <t>Likelihood score:</t>
  </si>
  <si>
    <t>Impact score:</t>
  </si>
  <si>
    <t>Overall Risk Severity :</t>
  </si>
  <si>
    <t>Select an option</t>
  </si>
  <si>
    <t xml:space="preserve"> </t>
  </si>
  <si>
    <t>No technical skills [1]</t>
  </si>
  <si>
    <t>Low or no reward [1]</t>
  </si>
  <si>
    <t>Special access or resources required [4]</t>
  </si>
  <si>
    <t>Theoretical [1]</t>
  </si>
  <si>
    <t>Unknown [1]</t>
  </si>
  <si>
    <t>Active detection in application [1]</t>
  </si>
  <si>
    <t>Some access or resources required [7]</t>
  </si>
  <si>
    <t>Intranet Users [4]</t>
  </si>
  <si>
    <t>Difficult [3]</t>
  </si>
  <si>
    <t>Advanced computer user [5]</t>
  </si>
  <si>
    <t>High reward [9]</t>
  </si>
  <si>
    <t>No access or resources required [9]</t>
  </si>
  <si>
    <t>Partners [5]</t>
  </si>
  <si>
    <t>Easy [7]</t>
  </si>
  <si>
    <t>Obvious [6]</t>
  </si>
  <si>
    <t>Logged without review [8]</t>
  </si>
  <si>
    <t>Network and programming skills [6]</t>
  </si>
  <si>
    <t>Authenticated users [6]</t>
  </si>
  <si>
    <t>Automated tools available [9]</t>
  </si>
  <si>
    <t>Public knowledge [9]</t>
  </si>
  <si>
    <t>Not logged [9]</t>
  </si>
  <si>
    <t>Security penetration skills [9]</t>
  </si>
  <si>
    <t>Anonymous Internet users [9]</t>
  </si>
  <si>
    <t>Minimal slightly corrupt data [1]</t>
  </si>
  <si>
    <t>Attack fully traceable to individual [1]</t>
  </si>
  <si>
    <t>Damage costs less than to fix the issue [1]</t>
  </si>
  <si>
    <t>Minimal damage [1]</t>
  </si>
  <si>
    <t>Minor violation [2]</t>
  </si>
  <si>
    <t>Extensive non-sensitive data disclosed [6]</t>
  </si>
  <si>
    <t>Minimal seriously corrupt data [3]</t>
  </si>
  <si>
    <t>Minimal primary services interrupted [5]</t>
  </si>
  <si>
    <t>Attack possibly traceable to individual [7]</t>
  </si>
  <si>
    <t>Hundreds of people [5]</t>
  </si>
  <si>
    <t>Extensive critical data disclosed [7]</t>
  </si>
  <si>
    <t>Extensive slightly corrupt data [5]</t>
  </si>
  <si>
    <t>Extensive primary services interrupted [7]</t>
  </si>
  <si>
    <t>Attack completely anonymous [9]</t>
  </si>
  <si>
    <t>Significant effect on annual profit [7]</t>
  </si>
  <si>
    <t>Loss of goodwill [5]</t>
  </si>
  <si>
    <t>High profile violation [7]</t>
  </si>
  <si>
    <t>Thousands of people [7]</t>
  </si>
  <si>
    <t>All data disclosed [9]</t>
  </si>
  <si>
    <t>Extensive seriously corrupt data [7]</t>
  </si>
  <si>
    <t>All services completely lost [9]</t>
  </si>
  <si>
    <t>Backruptcy [9]</t>
  </si>
  <si>
    <t>Brand damage [9]</t>
  </si>
  <si>
    <t>Millions of people [9]</t>
  </si>
  <si>
    <t>ID</t>
  </si>
  <si>
    <t>Descripción</t>
  </si>
  <si>
    <t>Objetivo de la Prueba</t>
  </si>
  <si>
    <t>Como Probar</t>
  </si>
  <si>
    <t>Herramientas Recomendadas</t>
  </si>
  <si>
    <t>Evidencia (URL/Screenshot)</t>
  </si>
  <si>
    <t>Estado</t>
  </si>
  <si>
    <t>Comentarios</t>
  </si>
  <si>
    <t>Realizar búsquedas en motores de búsqueda.</t>
  </si>
  <si>
    <t>Descubrir información sensible, archivos y vulnerabilidades indexadas.</t>
  </si>
  <si>
    <t>Utilizar 'Google Dorks' (site:, filetype:, inurl:) para buscar archivos de configuración, contraseñas, etc.</t>
  </si>
  <si>
    <t>Google, Bing, DuckDuckGo, Google Hacking Database (GHDB)</t>
  </si>
  <si>
    <t>Identificar huellas de la aplicación web (Fingerprinting).</t>
  </si>
  <si>
    <t>Determinar el software, framework y versión del servidor para buscar vulnerabilidades conocidas.</t>
  </si>
  <si>
    <t>Analizar cabeceras HTTP (Server, X-Powered-By), cookies (nombres de sesión), código fuente y páginas de error.</t>
  </si>
  <si>
    <t>WhatWeb, Wappalyzer, Netcat, Burp Suite, OWASP ZAP, Nmap</t>
  </si>
  <si>
    <t>Revisar metadatos de archivos.</t>
  </si>
  <si>
    <t>Extraer nombres de usuario, software y rutas de sistema de los metadatos (PDF, DOCX, imágenes).</t>
  </si>
  <si>
    <t>Descargar archivos públicos y usar herramientas para extraer metadatos EXIF.</t>
  </si>
  <si>
    <t>ExifTool, FOCA, Metagoofil</t>
  </si>
  <si>
    <t>Enumerar aplicaciones en el servidor web.</t>
  </si>
  <si>
    <t>Descubrir otros sitios o servicios en los mismos servidores (hosts virtuales).</t>
  </si>
  <si>
    <t>Usar buscadores y herramientas de enumeración de subdominios en la misma IP.</t>
  </si>
  <si>
    <t>Host.io, DNSdumpster, Sublist3r, Amass</t>
  </si>
  <si>
    <t>Revisar el contenido del sitio web.</t>
  </si>
  <si>
    <t>Encontrar información sensible en comentarios HTML, código deshabilitado o archivos de respaldo.</t>
  </si>
  <si>
    <t>Navegar manualmente y revisar el código fuente. Buscar archivos .bak, .old, .zip.</t>
  </si>
  <si>
    <t>Burp Suite (Spider), OWASP ZAP (Spider), Wget, Dirb</t>
  </si>
  <si>
    <t>Identificar los puntos de entrada de la aplicación.</t>
  </si>
  <si>
    <t>Mapear todos los vectores de interacción del usuario (parámetros, cabeceras, cookies).</t>
  </si>
  <si>
    <t>Navegar por la aplicación y registrar cada punto de interacción usando un proxy.</t>
  </si>
  <si>
    <t>Burp Suite, OWASP ZAP</t>
  </si>
  <si>
    <t>Mapear la arquitectura de la aplicación.</t>
  </si>
  <si>
    <t>Entender la infraestructura (balanceadores de carga, WAFs, sistemas de backend).</t>
  </si>
  <si>
    <t>Analizar registros DNS, hacer traceroutes y usar herramientas de fingerprinting.</t>
  </si>
  <si>
    <t>Nmap, WAFW00F, Traceroute</t>
  </si>
  <si>
    <t>Analizar la infraestructura del lado del cliente.</t>
  </si>
  <si>
    <t>Determinar tecnologías del navegador (JavaScript, frameworks) para buscar vulnerabilidades.</t>
  </si>
  <si>
    <t>Usar las herramientas de desarrollador del navegador para inspeccionar el DOM y el código JS.</t>
  </si>
  <si>
    <t>Chrome/Firefox DevTools, Retire.js</t>
  </si>
  <si>
    <t>Probar enumeración de directorios.</t>
  </si>
  <si>
    <t>Descubrir si es posible listar el contenido de los directorios del servidor.</t>
  </si>
  <si>
    <t>Intentar navegar directamente a las URL de directorios para ver si el servidor devuelve un listado.</t>
  </si>
  <si>
    <t>Navegador web, Dirb, Dirbuster</t>
  </si>
  <si>
    <t>Probar métodos HTTP alternativos.</t>
  </si>
  <si>
    <t>Verificar si el servidor permite métodos HTTP inseguros (PUT, DELETE, OPTIONS).</t>
  </si>
  <si>
    <t>Enviar una solicitud OPTIONS a URLs conocidas. Intentar usar métodos como PUT para subir archivos.</t>
  </si>
  <si>
    <t>Netcat, Burp Suite (Repeater), OWASP ZAP (Manual Request Editor)</t>
  </si>
  <si>
    <t>1. Information Gathering</t>
  </si>
  <si>
    <t>2. Configuration and Deployment Management Testing</t>
  </si>
  <si>
    <t>Probar la configuración de la infraestructura de red.</t>
  </si>
  <si>
    <t>Asegurar que la configuración de red sigue las mejores prácticas de seguridad y no expone puertos o servicios innecesarios.</t>
  </si>
  <si>
    <t>Realizar escaneos de puertos y servicios. Revisar las reglas del firewall y la configuración de DNS.</t>
  </si>
  <si>
    <t>Nmap, Shodan, Censys</t>
  </si>
  <si>
    <t>Probar la configuración de la plataforma de la aplicación.</t>
  </si>
  <si>
    <t>Verificar que la plataforma (servidor web, servidor de aplicaciones) esté configurada de forma segura, con los parches al día y sin funciones de depuración activas.</t>
  </si>
  <si>
    <t>Revisar archivos de configuración (httpd.conf, web.xml), analizar cabeceras HTTP y buscar páginas de depuración o ejemplo.</t>
  </si>
  <si>
    <t>Nikto, Burp Suite, OWASP ZAP</t>
  </si>
  <si>
    <t>Probar el manejo de extensiones de archivo sensibles.</t>
  </si>
  <si>
    <t>Confirmar que el servidor no entrega archivos sensibles (ej. archivos de respaldo, logs, código fuente) como texto plano.</t>
  </si>
  <si>
    <t>Intentar acceder directamente a archivos con extensiones como .bak, .inc, .log, .swp, .~.</t>
  </si>
  <si>
    <t>Dirb, Dirbuster, Ffuf, Burp Intruder</t>
  </si>
  <si>
    <t>Revisar archivos antiguos, de respaldo y no referenciados.</t>
  </si>
  <si>
    <t>Encontrar información sensible (credenciales, claves de API, datos personales) en archivos olvidados en el servidor.</t>
  </si>
  <si>
    <t>Utilizar herramientas de descubrimiento de contenido y Google Dorks para encontrar archivos que no están enlazados desde el sitio.</t>
  </si>
  <si>
    <t>GoBuster, Dirsearch, Google</t>
  </si>
  <si>
    <t>Enumerar interfaces de administración de infraestructura y aplicación.</t>
  </si>
  <si>
    <t>Descubrir paneles de administración expuestos públicamente que podrían ser objeto de ataques de fuerza bruta o de credenciales por defecto.</t>
  </si>
  <si>
    <t>Buscar rutas comunes como /admin, /login, /dashboard. Usar herramientas de enumeración de directorios con listas de palabras específicas.</t>
  </si>
  <si>
    <t>Dirb, Dirbuster, Ffuf, Shodan</t>
  </si>
  <si>
    <t>Probar métodos HTTP.</t>
  </si>
  <si>
    <t>Verificar si hay métodos HTTP peligrosos (ej. PUT, DELETE, TRACE) habilitados en URLs donde no deberían estarlo.</t>
  </si>
  <si>
    <t>Enviar una solicitud OPTIONS a un endpoint para ver los métodos permitidos. Intentar usar métodos como PUT o DELETE para manipular recursos.</t>
  </si>
  <si>
    <t>Burp Suite (Repeater), OWASP ZAP (Manual Request Editor), curl</t>
  </si>
  <si>
    <t>Probar HTTP Strict Transport Security (HSTS).</t>
  </si>
  <si>
    <t>Asegurar que el sitio utiliza la cabecera HSTS correctamente para forzar las conexiones a través de HTTPS.</t>
  </si>
  <si>
    <t>Inspeccionar las cabeceras de respuesta en busca de la cabecera 'Strict-Transport-Security'. Verificar sus directivas (max-age, includeSubDomains).</t>
  </si>
  <si>
    <t>Herramientas de desarrollador del navegador, Burp Suite, hstspreload.org</t>
  </si>
  <si>
    <t>Probar la política de dominios cruzados de RIA.</t>
  </si>
  <si>
    <t>Si la aplicación usa tecnologías como Flash o Silverlight, verificar que los archivos de política (crossdomain.xml) no sean demasiado permisivos.</t>
  </si>
  <si>
    <t>Buscar y analizar el contenido del archivo /crossdomain.xml para ver si permite el acceso desde dominios no confiables ('*').</t>
  </si>
  <si>
    <t>Navegador web, Burp Suite</t>
  </si>
  <si>
    <t>Probar permisos de archivos.</t>
  </si>
  <si>
    <t>Verificar que no sea posible acceder a archivos o directorios sensibles debido a permisos de sistema de archivos mal configurados.</t>
  </si>
  <si>
    <t>Realizar un escaneo de vulnerabilidades. Si se tiene acceso al servidor, verificar los permisos de archivos y directorios manualmente.</t>
  </si>
  <si>
    <t>Nessus, OpenVAS, Lynis (si hay acceso al servidor)</t>
  </si>
  <si>
    <t>Probar la toma de control de subdominios (Subdomain Takeover).</t>
  </si>
  <si>
    <t>Identificar subdominios que apunten a un servicio en la nube (ej. S3, Azure) que ya no está en uso y que un atacante podría reclamar.</t>
  </si>
  <si>
    <t>Enumerar subdominios y verificar si alguno resuelve a una página de servicio en la nube que indica que el recurso no existe.</t>
  </si>
  <si>
    <t>Sublist3r, Amass, Aquatone, Subzy</t>
  </si>
  <si>
    <t>Probar almacenamiento en la nube.</t>
  </si>
  <si>
    <t>Descubrir y verificar si los buckets de almacenamiento en la nube (ej. Amazon S3, Google Cloud Storage) están públicamente expuestos.</t>
  </si>
  <si>
    <t>Buscar nombres de buckets en el código fuente, GitHub, etc. Intentar acceder a ellos directamente. Usar herramientas automatizadas.</t>
  </si>
  <si>
    <t>Slurp, Cloud_enum, S3Scanner</t>
  </si>
  <si>
    <t>3. Identity Management Testing</t>
  </si>
  <si>
    <t>4. Authentication Testing</t>
  </si>
  <si>
    <t>5. Authorization Testing</t>
  </si>
  <si>
    <t>Probar el bypass del esquema de autorización.</t>
  </si>
  <si>
    <t>Probar las definiciones de roles.</t>
  </si>
  <si>
    <t>Asegurar que los roles y privilegios de usuario están claramente definidos y documentados.</t>
  </si>
  <si>
    <t>Entrevistar a los desarrolladores y revisar la documentación de diseño para entender el modelo de roles.</t>
  </si>
  <si>
    <t>N/A (Revisión manual)</t>
  </si>
  <si>
    <t>Probar el proceso de registro de usuarios.</t>
  </si>
  <si>
    <t>Verificar que el proceso de registro es seguro y protege contra la creación de cuentas falsas o maliciosas.</t>
  </si>
  <si>
    <t>Intentar registrarse con datos inválidos, probar la validación de email, y verificar si hay protección contra bots (CAPTCHA).</t>
  </si>
  <si>
    <t>Burp Suite, OWASP ZAP, Navegador web</t>
  </si>
  <si>
    <t>Probar el proceso de provisión de cuentas.</t>
  </si>
  <si>
    <t>Asegurar que las cuentas de usuario se crean con los mínimos privilegios necesarios.</t>
  </si>
  <si>
    <t>Registrar diferentes tipos de roles de usuario y verificar que los permisos asignados son correctos y limitados.</t>
  </si>
  <si>
    <t>N/A (Revisión manual y funcional)</t>
  </si>
  <si>
    <t>Probar la enumeración de cuentas y nombres de usuario predecibles.</t>
  </si>
  <si>
    <t>Evitar que un atacante pueda descubrir nombres de usuario válidos a través de mensajes de error o diferencias de respuesta.</t>
  </si>
  <si>
    <t>Probar las funciones de 'Login' y 'Contraseña olvidada' con usuarios válidos e inválidos. Usar listas de nombres comunes.</t>
  </si>
  <si>
    <t>OWASP ZAP (Fuzzer), Burp Suite (Intruder), Hydra</t>
  </si>
  <si>
    <t>Probar políticas de nombres de usuario débiles o no aplicadas.</t>
  </si>
  <si>
    <t>Asegurar que los nombres de usuario siguen una política consistente y no son fáciles de adivinar (ej. 'admin', 'test').</t>
  </si>
  <si>
    <t>Intentar registrar o autenticar usuarios con nombres de usuario débiles o que no cumplan la política.</t>
  </si>
  <si>
    <t>Probar el bypass del esquema de autenticación.</t>
  </si>
  <si>
    <t>Probar políticas de contraseñas débiles.</t>
  </si>
  <si>
    <t>Probar credenciales transportadas por un canal no cifrado.</t>
  </si>
  <si>
    <t>Evaluar si alguna parte del sitio o aplicación intercambia credenciales sin cifrado (HTTP).</t>
  </si>
  <si>
    <t>Interceptar el tráfico de red durante el inicio de sesión y otras funciones que manejen credenciales para verificar que todo el intercambio se realice a través de HTTPS.</t>
  </si>
  <si>
    <t>Burp Suite, OWASP ZAP, Wireshark</t>
  </si>
  <si>
    <t>Probar credenciales por defecto.</t>
  </si>
  <si>
    <t>Verificar si existen cuentas con credenciales por defecto y si las nuevas cuentas se crean con patrones predecibles.</t>
  </si>
  <si>
    <t>Intentar iniciar sesión con combinaciones comunes de usuario/contraseña en paneles de administración. Revisar el proceso de creación de cuentas para detectar patrones.</t>
  </si>
  <si>
    <t>Burp Intruder, Hydra, SecLists</t>
  </si>
  <si>
    <t>Probar mecanismos de bloqueo de cuenta débiles.</t>
  </si>
  <si>
    <t>Evaluar la capacidad del mecanismo de bloqueo para mitigar ataques de fuerza bruta.</t>
  </si>
  <si>
    <t>Realizar múltiples intentos de inicio de sesión fallidos con un usuario válido para verificar si la cuenta se bloquea y si el bloqueo es efectivo.</t>
  </si>
  <si>
    <t>Burp Intruder, OWASP ZAP (Fuzzer), Patator</t>
  </si>
  <si>
    <t>Asegurar que la autenticación se aplique en todas las páginas y funciones que la requieran y que no sea posible acceder a ellas sin iniciar sesión.</t>
  </si>
  <si>
    <t>Intentar acceder a URLs de 'área privada' sin autenticarse (forzado de navegación). Manipular parámetros o cookies para intentar saltar el login.</t>
  </si>
  <si>
    <t>Probar la función 'Recordar Contraseña'.</t>
  </si>
  <si>
    <t>Validar que la sesión generada por la función 'Recordarme' se gestione de forma segura y no exponga las credenciales del usuario.</t>
  </si>
  <si>
    <t>Analizar las cookies de 'Recordarme'. Verificar si contienen información sensible sin cifrar o si son predecibles y de larga duración.</t>
  </si>
  <si>
    <t>Burp Suite, OWASP ZAP, Editor de cookies</t>
  </si>
  <si>
    <t>Probar debilidades en la caché del navegador.</t>
  </si>
  <si>
    <t>Revisar si la aplicación almacena información sensible en la caché del navegador y si se puede acceder a ella sin autorización.</t>
  </si>
  <si>
    <t>Iniciar sesión, luego cerrar sesión y usar el botón 'Atrás' del navegador para ver si se muestran páginas autenticadas. Revisar las cabeceras Cache-Control y Pragma.</t>
  </si>
  <si>
    <t>Navegador web, Burp Suite, OWASP ZAP</t>
  </si>
  <si>
    <t>Determinar la resistencia a ataques de fuerza bruta evaluando los requisitos de longitud, complejidad, reutilización e historial de contraseñas.</t>
  </si>
  <si>
    <t>Probar crear usuarios con contraseñas simples (ej. '123456', 'password'). Verificar si el sistema exige complejidad (mayúsculas, números, etc.) y longitud mínima.</t>
  </si>
  <si>
    <t>Burp Intruder, Hydra, John the Ripper</t>
  </si>
  <si>
    <t>Probar preguntas de seguridad débiles.</t>
  </si>
  <si>
    <t>Determinar la complejidad de las preguntas y evaluar la posibilidad de ataques de fuerza bruta a las respuestas.</t>
  </si>
  <si>
    <t>Analizar si las preguntas de seguridad son genéricas y fáciles de adivinar (ej. '¿Cuál es tu color favorito?'). Intentar un ataque de fuerza bruta en la respuesta.</t>
  </si>
  <si>
    <t>Burp Intruder, OWASP ZAP (Fuzzer)</t>
  </si>
  <si>
    <t>Probar funcionalidades débiles de cambio/reseteo de contraseña.</t>
  </si>
  <si>
    <t>Determinar la resistencia de la función de reseteo de contraseña contra adivinación o bypass.</t>
  </si>
  <si>
    <t>Analizar el proceso de reseteo. Verificar si los tokens de reseteo son predecibles, de corta duración y de un solo uso.</t>
  </si>
  <si>
    <t>Burp Suite (Sequencer, Repeater), OWASP ZAP</t>
  </si>
  <si>
    <t>Probar autenticación débil en canales alternativos.</t>
  </si>
  <si>
    <t>Identificar canales de autenticación alternativos (ej. app móvil, API) y evaluar si sus medidas de seguridad son más débiles.</t>
  </si>
  <si>
    <t>Mapear la superficie de ataque para encontrar otros métodos de acceso (APIs, sitios móviles). Realizar las mismas pruebas de autenticación para comparar la seguridad.</t>
  </si>
  <si>
    <t>Burp Suite, OWASP ZAP, Postman</t>
  </si>
  <si>
    <t>Probar Directory Traversal y File Inclusion (LFI/RFI).</t>
  </si>
  <si>
    <t>Identificar y evaluar puntos de inyección que permitan leer archivos locales o remotos no autorizados (Path Traversal).</t>
  </si>
  <si>
    <t>Buscar parámetros que carguen archivos o páginas (ej: ?file=page.php). Intentar manipular el valor para acceder a archivos del sistema (ej: ../../../../etc/passwd).</t>
  </si>
  <si>
    <t>Burp Suite, OWASP ZAP, DotDotPwn</t>
  </si>
  <si>
    <t>Evaluar si es posible el acceso horizontal (ver datos de otro usuario del mismo nivel) o vertical (acceder a funciones de un usuario con más privilegios).</t>
  </si>
  <si>
    <t>Iniciar sesión con dos usuarios (A y B). Como usuario A, intentar acceder a recursos del usuario B cambiando IDs en la URL o peticiones. Intentar forzar el acceso a funciones de administrador.</t>
  </si>
  <si>
    <t>Burp Suite (Repeater, AuthMatrix), OWASP ZAP</t>
  </si>
  <si>
    <t>Probar escalada de privilegios.</t>
  </si>
  <si>
    <t>Identificar y explotar puntos débiles que permitan a un usuario obtener permisos o roles superiores a los que tiene asignados.</t>
  </si>
  <si>
    <t>Como un usuario de bajos privilegios, intentar ejecutar funciones de administrador. Buscar parámetros ocultos en las peticiones (ej: isAdmin=false) y manipularlos.</t>
  </si>
  <si>
    <t>Probar referencias directas inseguras a objetos (IDOR).</t>
  </si>
  <si>
    <t>Evaluar si los controles de acceso son vulnerables a IDOR al manipular referencias a objetos.</t>
  </si>
  <si>
    <t>Identificar cualquier parámetro que parezca una ID (números secuenciales, nombres de archivo). Cambiar su valor para intentar acceder a recursos de otros usuarios.</t>
  </si>
  <si>
    <t>Burp Suite (AuthMatrix, Repeater), OWASP ZAP</t>
  </si>
  <si>
    <t>6. Session Management Testing</t>
  </si>
  <si>
    <t>Probar el esquema de gestión de sesiones.</t>
  </si>
  <si>
    <t>Analizar los tokens de sesión para asegurar que sean suficientemente aleatorios para prevenir ataques de falsificación.</t>
  </si>
  <si>
    <t>Recolectar múltiples tokens de sesión (del mismo y de diferentes usuarios) para analizar su entropía y aleatoriedad. [cite_start]Intentar decodificar o manipular cookies no firmadas. [cite: 24, 25]</t>
  </si>
  <si>
    <t>Burp Suite (Sequencer), OWASP ZAP (Session IDs Analysis)</t>
  </si>
  <si>
    <t>Probar los atributos de las cookies.</t>
  </si>
  <si>
    <t>Asegurar que se establezca una configuración de seguridad adecuada para las cookies (Secure, HttpOnly, SameSite).</t>
  </si>
  <si>
    <t>Inspeccionar las cabeceras Set-Cookie en las respuestas del servidor para verificar la presencia y correcta configuración de los atributos de seguridad.</t>
  </si>
  <si>
    <t>Burp Suite, OWASP ZAP, Herramientas de desarrollador del navegador</t>
  </si>
  <si>
    <t>Probar la fijación de sesión (Session Fixation).</t>
  </si>
  <si>
    <t>Analizar el flujo de autenticación para determinar si la aplicación permite forzar el uso de un identificador de sesión conocido.</t>
  </si>
  <si>
    <t>Proporcionar un token de sesión a un usuario antes de que inicie sesión. Verificar si ese mismo token sigue siendo válido después de la autenticación.</t>
  </si>
  <si>
    <t>Probar variables de sesión expuestas.</t>
  </si>
  <si>
    <t>Asegurar que no se exponga información sensible en las variables de sesión y que el canal sea seguro.</t>
  </si>
  <si>
    <t>Analizar la URL y las cookies en busca de información decodificable (ej: Base64) que pueda revelar datos de la sesión.</t>
  </si>
  <si>
    <t>Burp Suite, Decodificadores (CyberChef)</t>
  </si>
  <si>
    <t>Probar Cross-Site Request Forgery (CSRF).</t>
  </si>
  <si>
    <t>Determinar si es posible iniciar peticiones en nombre de un usuario sin que este se dé cuenta.</t>
  </si>
  <si>
    <t>Identificar peticiones que cambian estado (POST). Verificar la ausencia o debilidad de tokens anti-CSRF. Crear una PoC que envíe esa petición automáticamente.</t>
  </si>
  <si>
    <t>Burp Suite (CSRF PoC generator), OWASP ZAP</t>
  </si>
  <si>
    <t>Probar la funcionalidad de cierre de sesión.</t>
  </si>
  <si>
    <t>Analizar si la sesión se termina correctamente en el servidor después de cerrar sesión.</t>
  </si>
  <si>
    <t>Cerrar sesión y luego intentar reutilizar el token de sesión capturado para acceder nuevamente a la aplicación. Usar el botón 'Atrás' del navegador.</t>
  </si>
  <si>
    <t>Probar el tiempo de expiración de la sesión (Timeout).</t>
  </si>
  <si>
    <t>Validar que exista un tiempo de expiración de sesión forzoso y que este invalide la sesión tras un período de inactividad.</t>
  </si>
  <si>
    <t>Iniciar sesión, esperar un período de tiempo sin realizar ninguna acción, y luego intentar usar la aplicación para ver si la sesión ha expirado.</t>
  </si>
  <si>
    <t>Burp Suite, Navegador web</t>
  </si>
  <si>
    <t>Probar 'Session Puzzling'.</t>
  </si>
  <si>
    <t>Identificar todas las variables de sesión e intentar romper el flujo lógico de su generación para escalar privilegios.</t>
  </si>
  <si>
    <t>Identificar cómo se usan las variables de sesión en los diferentes estados de la app. Intentar manipular las variables para acceder a estados no autorizados.</t>
  </si>
  <si>
    <t>Burp Suite (Repeater), OWASP ZAP</t>
  </si>
  <si>
    <t>Probar el secuestro de sesión (Session Hijacking).</t>
  </si>
  <si>
    <t>Identificar cookies de sesión vulnerables y evaluar el riesgo de que un atacante las robe para suplantar la identidad de un usuario.</t>
  </si>
  <si>
    <t>Buscar la transmisión de cookies de sesión a través de HTTP. Intentar capturar cookies (ej: en una red no segura) y reutilizarlas en otro navegador.</t>
  </si>
  <si>
    <t>Wireshark, Burp Suite, Ettercap</t>
  </si>
  <si>
    <t>7. Data Validation Testing</t>
  </si>
  <si>
    <t>Probar Cross-Site Scripting (XSS) Reflejado.</t>
  </si>
  <si>
    <t>Identificar variables que se reflejan en las respuestas para ejecutar scripts en el navegador del usuario.</t>
  </si>
  <si>
    <t>Introducir payloads de XSS (ej. &lt;script&gt;alert(1)&lt;/script&gt;) en todos los parámetros de entrada y observar si el script se ejecuta en la respuesta.</t>
  </si>
  <si>
    <t>Burp Suite, OWASP ZAP, XSStrike</t>
  </si>
  <si>
    <t>Probar Cross-Site Scripting (XSS) Almacenado.</t>
  </si>
  <si>
    <t>Identificar entradas que se almacenan en el servidor y se muestran a otros usuarios para evaluar si permiten ataques de XSS persistentes.</t>
  </si>
  <si>
    <t>Introducir payloads de XSS en campos que se guardan (comentarios, perfiles) y verificar si se ejecutan al visualizar el contenido.</t>
  </si>
  <si>
    <t>Probar manipulación de verbos HTTP.</t>
  </si>
  <si>
    <t>Verificar si se pueden eludir los controles de acceso cambiando el verbo HTTP de una petición (ej. de GET a POST).</t>
  </si>
  <si>
    <t>Enviar peticiones a endpoints protegidos cambiando el verbo HTTP (HEAD, POST, PUT) para ver si el servidor permite el acceso.</t>
  </si>
  <si>
    <t>Burp Suite (Repeater), curl, Postman</t>
  </si>
  <si>
    <t>Probar contaminación de parámetros HTTP (HPP).</t>
  </si>
  <si>
    <t>Identificar cómo el backend procesa múltiples parámetros con el mismo nombre y si esto puede usarse para eludir filtros.</t>
  </si>
  <si>
    <t>Enviar múltiples parámetros con el mismo nombre (ej. ?id=1&amp;id=2) para observar cómo la aplicación procesa la entrada.</t>
  </si>
  <si>
    <t>Burp Suite (Repeater)</t>
  </si>
  <si>
    <t>Probar inyección SQL (SQLi).</t>
  </si>
  <si>
    <t>Identificar y evaluar puntos de inyección SQL para determinar el nivel de acceso que se puede obtener a la base de datos.</t>
  </si>
  <si>
    <t>Introducir caracteres de inyección SQL (', ", etc.) en los campos de entrada y analizar los errores. Usar payloads para extraer datos.</t>
  </si>
  <si>
    <t>Burp Suite, sqlmap, jSQL Injection</t>
  </si>
  <si>
    <t>Probar inyección LDAP.</t>
  </si>
  <si>
    <t>Identificar y evaluar la severidad de los puntos de inyección LDAP.</t>
  </si>
  <si>
    <t>En aplicaciones con autenticación LDAP, introducir metacaracteres LDAP (*()|&amp;) en los campos de entrada para manipular las consultas.</t>
  </si>
  <si>
    <t>Burp Suite, Softerra LDAP Browser</t>
  </si>
  <si>
    <t>Probar inyección XML (XXE).</t>
  </si>
  <si>
    <t>Identificar puntos de inyección XML y evaluar los exploits que se pueden lograr, como la lectura de archivos locales.</t>
  </si>
  <si>
    <t>Si una aplicación procesa XML, enviar una carga útil de entidad externa XML para intentar leer archivos del sistema.</t>
  </si>
  <si>
    <t>Burp Suite, OWASP ZAP, XXEinjector</t>
  </si>
  <si>
    <t>Probar inyección de Server-Side Includes (SSI).</t>
  </si>
  <si>
    <t>Identificar y evaluar la severidad de los puntos de inyección SSI.</t>
  </si>
  <si>
    <t>Inyectar directivas SSI (ej. ) en los campos de entrada para ver si el servidor las ejecuta.</t>
  </si>
  <si>
    <t>Burp Suite, Commix</t>
  </si>
  <si>
    <t>Probar inyección XPath.</t>
  </si>
  <si>
    <t>Identificar puntos de inyección XPath para manipular consultas y extraer datos de documentos XML.</t>
  </si>
  <si>
    <t>Inyectar caracteres y expresiones XPath en campos de entrada que interactúan con una fuente de datos XML para alterar la lógica.</t>
  </si>
  <si>
    <t>Probar inyección IMAP/SMTP.</t>
  </si>
  <si>
    <t>Evaluar los impactos de la inyección de comandos en sistemas de correo.</t>
  </si>
  <si>
    <t>En funcionalidades que interactúan con servidores de correo, inyectar comandos IMAP/SMTP delimitados por CRLF (\\r\\n).</t>
  </si>
  <si>
    <t>Burp Suite, Netcat</t>
  </si>
  <si>
    <t>Probar inyección de código.</t>
  </si>
  <si>
    <t>Identificar puntos donde se puede inyectar código del lado del servidor (PHP, Python, etc.) y evaluar la severidad.</t>
  </si>
  <si>
    <t>Si la aplicación usa funciones como eval(), intentar pasar código del lenguaje del backend como entrada para lograr ejecución remota.</t>
  </si>
  <si>
    <t>Probar inyección de comandos del SO.</t>
  </si>
  <si>
    <t>Identificar y evaluar puntos de inyección de comandos del sistema operativo.</t>
  </si>
  <si>
    <t>Introducir comandos del SO (ej. ls, whoami) separados por metacaracteres (|, &amp;, ;) en campos que interactúen con el sistema.</t>
  </si>
  <si>
    <t>Probar inyección de cadenas de formato.</t>
  </si>
  <si>
    <t>Evaluar si la inyección de especificadores de formato (ej. %x, %s) causa comportamientos inesperados en la aplicación.</t>
  </si>
  <si>
    <t>Enviar especificadores de formato en los campos de entrada y observar si la salida revela información de la memoria o causa un crash.</t>
  </si>
  <si>
    <t>Burp Suite</t>
  </si>
  <si>
    <t>Probar vulnerabilidades incubadas (almacenadas).</t>
  </si>
  <si>
    <t>Identificar inyecciones que se almacenan y requieren un paso posterior para ser activadas.</t>
  </si>
  <si>
    <t>Inyectar payloads y luego buscar otra funcionalidad (ej. un panel de admin) donde ese payload podría ser procesado y ejecutado.</t>
  </si>
  <si>
    <t>Probar HTTP Request Splitting y Smuggling.</t>
  </si>
  <si>
    <t>Evaluar si la aplicación es vulnerable a la división de respuestas HTTP o al contrabando de peticiones HTTP.</t>
  </si>
  <si>
    <t>Manipular cabeceras HTTP inyectando secuencias CRLF para intentar dividir una respuesta o desincronizar el backend.</t>
  </si>
  <si>
    <t>Burp Suite (HTTP Request Smuggler)</t>
  </si>
  <si>
    <t>Probar peticiones HTTP entrantes.</t>
  </si>
  <si>
    <t>Monitorear el tráfico HTTP para inspeccionar peticiones sospechosas.</t>
  </si>
  <si>
    <t>Usar un proxy de intercepción para analizar todo el tráfico entrante y saliente, buscando anomalías y patrones de ataque.</t>
  </si>
  <si>
    <t>Probar inyección en la cabecera Host.</t>
  </si>
  <si>
    <t>Evaluar si la cabecera Host se usa de forma insegura y si se pueden eludir los controles de seguridad que dependen de ella.</t>
  </si>
  <si>
    <t>Modificar la cabecera Host para apuntar a un dominio arbitrario y observar si la aplicación lo usa para generar enlaces o importar scripts.</t>
  </si>
  <si>
    <t>Probar inyección de plantillas del lado del servidor (SSTI).</t>
  </si>
  <si>
    <t>Detectar, identificar el motor de plantillas y construir un exploit para puntos vulnerables.</t>
  </si>
  <si>
    <t>Inyectar expresiones de plantilla (ej. ${{7*7}}) en los campos de entrada. Si la expresión se evalúa, la aplicación es vulnerable.</t>
  </si>
  <si>
    <t>Burp Suite, Tplmap</t>
  </si>
  <si>
    <t>Probar Server-Side Request Forgery (SSRF).</t>
  </si>
  <si>
    <t>Identificar y explotar puntos de inyección de SSRF para hacer que el servidor realice peticiones a recursos internos o externos.</t>
  </si>
  <si>
    <t>Buscar funcionalidades que obtienen recursos desde una URL. Modificar la URL para que apunte a servicios internos (ej. http://localhost/admin).</t>
  </si>
  <si>
    <t>Burp Suite (Collaborator), SSRFmap</t>
  </si>
  <si>
    <t>8. Error Handling</t>
  </si>
  <si>
    <t>Probar el manejo inadecuado de errores.</t>
  </si>
  <si>
    <t>Identificar la salida de errores existente y analizar la información que revelan los diferentes mensajes devueltos.</t>
  </si>
  <si>
    <t>Provocar errores en la aplicación (datos inválidos, parámetros manipulados). Analizar las respuestas para ver si revelan información sensible (rutas, consultas SQL, versiones).</t>
  </si>
  <si>
    <t>Probar la exposición de trazas de la pila (Stack Traces).</t>
  </si>
  <si>
    <t>Determinar si la aplicación expone trazas de la pila a los usuarios cuando ocurren errores, lo que puede revelar detalles internos.</t>
  </si>
  <si>
    <t>Realizar acciones que probablemente causen excepciones no controladas en el backend (ej: división por cero). Examinar las páginas de error en busca de stack traces.</t>
  </si>
  <si>
    <t>Burp Suite, OWASP ZAP, Nikto</t>
  </si>
  <si>
    <t>9. Cryptography</t>
  </si>
  <si>
    <t>Probar debilidades en la capa de transporte (TLS).</t>
  </si>
  <si>
    <t>Validar la configuración del servicio, la robustez criptográfica del certificado y que la seguridad TLS no sea eludible.</t>
  </si>
  <si>
    <t>Escanear la configuración SSL/TLS del servidor en busca de versiones de protocolo obsoletas (SSLv2, TLS 1.0/1.1) y cifrados débiles (DES, RC4).</t>
  </si>
  <si>
    <t>Qualys SSL Labs, TestSSL.sh, Nmap (ssl-enum-ciphers)</t>
  </si>
  <si>
    <t>Probar ataques de 'Padding Oracle'.</t>
  </si>
  <si>
    <t>Identificar mensajes cifrados que dependen de un relleno (padding) e intentar romperlo para descifrar el contenido.</t>
  </si>
  <si>
    <t>Buscar datos cifrados en parámetros/cookies. Manipular sistemáticamente los bytes del texto cifrado y observar las respuestas de error del servidor.</t>
  </si>
  <si>
    <t>Burp Suite (PadBuster), Pad-Oracler</t>
  </si>
  <si>
    <t>Probar envío de información sensible por canales no cifrados.</t>
  </si>
  <si>
    <t>Identificar información sensible que se transmite a través de varios canales y evaluar la privacidad y seguridad de dichos canales.</t>
  </si>
  <si>
    <t>Capturar el tráfico de la aplicación y filtrar por HTTP. Revisar las peticiones para verificar que credenciales, tokens y otros datos privados no se envíen sin cifrar.</t>
  </si>
  <si>
    <t>Wireshark, Burp Suite, OWASP ZAP</t>
  </si>
  <si>
    <t>Probar algoritmos de cifrado débiles.</t>
  </si>
  <si>
    <t>Identificar el uso de algoritmos de cifrado o hashing débiles o implementaciones inseguras.</t>
  </si>
  <si>
    <t>Revisar el código o la documentación en busca de algoritmos criptográficos obsoletos (MD5, SHA1). Verificar si se usan claves codificadas o si su generación es predecible.</t>
  </si>
  <si>
    <t>Burp Suite, Analizadores de código estático (SAST)</t>
  </si>
  <si>
    <t>10. Business logic Testing</t>
  </si>
  <si>
    <t>Probar la validación de datos de la lógica de negocio.</t>
  </si>
  <si>
    <t>Identificar puntos de inyección de datos y validar que todas las comprobaciones se realicen en el backend.</t>
  </si>
  <si>
    <t>Interceptar y modificar peticiones para enviar datos que violen la lógica (ej. precios negativos, cantidades excesivas) y ver si el backend lo acepta.</t>
  </si>
  <si>
    <t>Probar la capacidad de falsificar peticiones.</t>
  </si>
  <si>
    <t>Insertar datos lógicamente válidos en campos o parámetros ocultos para eludir el flujo normal de la aplicación.</t>
  </si>
  <si>
    <t>Añadir parámetros a las peticiones que no están en el formulario del cliente (ej. discount=100) para ver si el servidor los procesa.</t>
  </si>
  <si>
    <t>Probar las comprobaciones de integridad.</t>
  </si>
  <si>
    <t>Intentar insertar, actualizar o eliminar datos que no deberían permitirse según el flujo de negocio.</t>
  </si>
  <si>
    <t>Intentar realizar transacciones o acciones imposibles lógicamente, como transferir más dinero del disponible o comprar artículos sin stock.</t>
  </si>
  <si>
    <t>Probar la temporización de procesos (Race Condition).</t>
  </si>
  <si>
    <t>Revisar funcionalidades que puedan ser impactadas por la concurrencia y ejecutar casos de uso malicioso.</t>
  </si>
  <si>
    <t>Enviar múltiples peticiones simultáneas a funciones críticas (ej. canjear un cupón, votar) para ver si se puede explotar una condición de carrera.</t>
  </si>
  <si>
    <t>Burp Suite (Turbo Intruder), Race The Web</t>
  </si>
  <si>
    <t>Probar los límites en el número de veces que se puede usar una función.</t>
  </si>
  <si>
    <t>Identificar funciones que deben tener límites de uso y evaluar si dicho límite está correctamente validado en el servidor.</t>
  </si>
  <si>
    <t>Intentar usar una función de un solo uso (ej. aplicar un código de descuento) varias veces para comprobar si el servidor lo impide.</t>
  </si>
  <si>
    <t>Burp Suite (Intruder, Repeater)</t>
  </si>
  <si>
    <t>Probar la elusión de flujos de trabajo.</t>
  </si>
  <si>
    <t>Intentar saltar u ordenar de forma diferente los pasos de un proceso de la aplicación.</t>
  </si>
  <si>
    <t>En un proceso de varios pasos (ej. compra), intentar acceder directamente a la URL del último paso sin haber completado los anteriores.</t>
  </si>
  <si>
    <t>Probar defensas contra el abuso de la aplicación.</t>
  </si>
  <si>
    <t>Entender las defensas existentes y verificar si son suficientes para proteger el sistema contra técnicas de elusión.</t>
  </si>
  <si>
    <t>Realizar ataques de fuerza bruta o enumeración para ver si la aplicación implementa defensas como limitación de tasa (rate limiting) o CAPTCHAs.</t>
  </si>
  <si>
    <t>Burp Suite (Intruder), Patator</t>
  </si>
  <si>
    <t>Probar la subida de tipos de archivo inesperados.</t>
  </si>
  <si>
    <t>Verificar que los tipos de archivo no deseados sean rechazados y manejados de forma segura por el servidor.</t>
  </si>
  <si>
    <t>Intentar subir archivos con extensiones no permitidas (ej. .exe, .php). Probar modificar el Content-Type en la petición para eludir el filtro.</t>
  </si>
  <si>
    <t>Probar la subida de archivos maliciosos.</t>
  </si>
  <si>
    <t>Intentar subir archivos maliciosos y determinar si son aceptados y procesados, lo que podría llevar a una ejecución de código.</t>
  </si>
  <si>
    <t>Crear o descargar un webshell (ej. en PHP, JSP) y subirlo a la aplicación. Intentar acceder al archivo para ver si el código se ejecuta.</t>
  </si>
  <si>
    <t>Burp Suite, Webshells (c99, r57)</t>
  </si>
  <si>
    <t>11. Client Side Testing</t>
  </si>
  <si>
    <t>Probar Cross-Site Scripting (XSS) basado en DOM.</t>
  </si>
  <si>
    <t>Identificar 'sinks' en el DOM que puedan ejecutar scripts y construir cargas útiles para cada tipo de 'sink'.</t>
  </si>
  <si>
    <t>Identificar fuentes controladas por el usuario (ej. location.hash) y rastrear cómo fluyen hacia 'sinks' (ej. innerHTML) para inyectar payloads.</t>
  </si>
  <si>
    <t>Burp Suite (DOM Invader), OWASP ZAP, Herramientas de desarrollador</t>
  </si>
  <si>
    <t>Probar la ejecución de JavaScript.</t>
  </si>
  <si>
    <t>Identificar 'sinks' y posibles puntos de inyección de JavaScript.</t>
  </si>
  <si>
    <t>Analizar el código JS en busca de funciones que evalúen código dinámico (eval(), setTimeout) e intentar inyectar código en sus entradas.</t>
  </si>
  <si>
    <t>Probar inyección de HTML.</t>
  </si>
  <si>
    <t>Identificar puntos de inyección de HTML y evaluar la severidad del contenido inyectado.</t>
  </si>
  <si>
    <t>Inyectar etiquetas HTML (ej. &lt;h1&gt;, &lt;form&gt;) en campos de entrada y observar si el navegador las renderiza, lo que puede usarse para phishing.</t>
  </si>
  <si>
    <t>Probar redirecciones de URL del lado del cliente.</t>
  </si>
  <si>
    <t>Identificar puntos de inyección que manejan URLs y evaluar a qué ubicaciones podría redirigir el sistema (redirección abierta).</t>
  </si>
  <si>
    <t>Buscar parámetros de redirección (ej. ?next=...). Cambiar el valor a un sitio web malicioso para ver si la aplicación redirige sin validación.</t>
  </si>
  <si>
    <t>Probar inyección de CSS.</t>
  </si>
  <si>
    <t>Identificar puntos de inyección de CSS y evaluar el impacto, que puede incluir la exfiltración de datos.</t>
  </si>
  <si>
    <t>Inyectar propiedades CSS en parámetros que controlan estilos. Usar selectores de atributos para intentar exfiltrar datos del código HTML.</t>
  </si>
  <si>
    <t>Probar la manipulación de recursos del lado del cliente.</t>
  </si>
  <si>
    <t>Identificar 'sinks' con validación de entrada débil y evaluar el impacto de la manipulación de recursos.</t>
  </si>
  <si>
    <t>Buscar parámetros que carguen scripts o recursos JS. Intentar modificar el parámetro para cargar un script desde un dominio malicioso.</t>
  </si>
  <si>
    <t>Burp Suite, Herramientas de desarrollador</t>
  </si>
  <si>
    <t>Probar el Intercambio de Recursos de Origen Cruzado (CORS).</t>
  </si>
  <si>
    <t>Identificar endpoints que implementan CORS y asegurar que la configuración sea segura.</t>
  </si>
  <si>
    <t>Enviar una petición desde un origen diferente y analizar la cabecera Access-Control-Allow-Origin. Verificar si usa comodín (*) de forma insegura.</t>
  </si>
  <si>
    <t>Burp Suite, CORScanner</t>
  </si>
  <si>
    <t>Probar Cross-Site Flashing.</t>
  </si>
  <si>
    <t>Decompilar y analizar el código de aplicaciones Flash (SWF) en busca de métodos inseguros.</t>
  </si>
  <si>
    <t>Usar un descompilador de Flash para analizar el ActionScript. Buscar el uso de funciones como ExternalInterface.call con entradas controladas.</t>
  </si>
  <si>
    <t>JPEXS Free Flash Decompiler</t>
  </si>
  <si>
    <t>Probar Clickjacking.</t>
  </si>
  <si>
    <t>Evaluar si las medidas de seguridad existentes (ej. X-Frame-Options) son suficientemente estrictas y no se pueden eludir.</t>
  </si>
  <si>
    <t>Verificar la presencia de la cabecera X-Frame-Options o la directiva frame-ancestors de CSP. Intentar cargar la página en un &lt;iframe&gt;.</t>
  </si>
  <si>
    <t>Probar WebSockets.</t>
  </si>
  <si>
    <t>Identificar el uso de WebSockets y evaluar su implementación aplicando las mismas pruebas que en canales HTTP normales.</t>
  </si>
  <si>
    <t>Interceptar el tráfico de WebSocket y probar vulnerabilidades comunes como XSS, SQLi y controles de autorización débiles en los mensajes.</t>
  </si>
  <si>
    <t>Burp Suite, OWASP ZAP, websocket-client</t>
  </si>
  <si>
    <t>Probar la mensajería web (Web Messaging).</t>
  </si>
  <si>
    <t>Evaluar la seguridad del origen del mensaje y validar que se usen métodos seguros y se valide la entrada.</t>
  </si>
  <si>
    <t>Analizar el código JS que usa postMessage. Verificar que se compruebe el origen del evento (event.origin) antes de procesar el mensaje.</t>
  </si>
  <si>
    <t>Herramientas de desarrollador, Burp Suite</t>
  </si>
  <si>
    <t>Probar el almacenamiento del navegador.</t>
  </si>
  <si>
    <t>Determinar si el sitio web almacena datos sensibles en el almacenamiento del lado del cliente (Local Storage, etc.).</t>
  </si>
  <si>
    <t>Usar las herramientas de desarrollador para inspeccionar el contenido de Local Storage y Session Storage en busca de información sensible (tokens, etc.).</t>
  </si>
  <si>
    <t>Herramientas de desarrollador</t>
  </si>
  <si>
    <t>Probar la Inclusión de Scripts de Sitios Cruzados (XSSI).</t>
  </si>
  <si>
    <t>Localizar datos sensibles en el sistema y evaluar la fuga de estos a través de diversas técnicas.</t>
  </si>
  <si>
    <t>Identificar endpoints JS que devuelven datos sensibles. Intentar incluir el endpoint como fuente de un script en una página maliciosa.</t>
  </si>
  <si>
    <t>12. API Testing</t>
  </si>
  <si>
    <t>Probar la implementación de GraphQL.</t>
  </si>
  <si>
    <t>Evaluar que se implemente una configuración segura, se validen todos los campos de entrada y se apliquen los controles de acceso adecuados.</t>
  </si>
  <si>
    <t>Usar herramientas de introspección para mapear el esquema. Probar inyecciones en los argumentos. Verificar que no se pueda acceder a datos no autorizados y probar DoS con consultas complejas.</t>
  </si>
  <si>
    <t>Burp Suite, Postman, InQL, GraphQL-cop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</si>
</sst>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charset val="1"/>
    </font>
    <font>
      <b/>
      <sz val="18"/>
      <color rgb="FFFFFFFF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6"/>
      <color rgb="FFFFFFFF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20"/>
      <color rgb="FF000000"/>
      <name val="Calibri"/>
      <family val="2"/>
    </font>
    <font>
      <b/>
      <sz val="11"/>
      <color rgb="FF333333"/>
      <name val="Calibri"/>
      <family val="2"/>
    </font>
    <font>
      <b/>
      <sz val="12"/>
      <color rgb="FF333333"/>
      <name val="Calibri"/>
      <family val="2"/>
    </font>
    <font>
      <b/>
      <sz val="14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EEECE1"/>
        <bgColor rgb="FFFFFFFF"/>
      </patternFill>
    </fill>
    <fill>
      <patternFill patternType="solid">
        <fgColor rgb="FF1F497D"/>
        <bgColor rgb="FF003366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7030A0"/>
        <bgColor rgb="FF993366"/>
      </patternFill>
    </fill>
    <fill>
      <patternFill patternType="solid">
        <fgColor rgb="FF4F81BD"/>
        <bgColor indexed="64"/>
      </patternFill>
    </fill>
    <fill>
      <patternFill patternType="solid">
        <fgColor theme="1" tint="0.49998474074526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8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10" borderId="0" xfId="0" applyFont="1" applyFill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" fillId="10" borderId="19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/>
    <xf numFmtId="0" fontId="4" fillId="0" borderId="0" xfId="1" applyFont="1" applyAlignment="1">
      <alignment horizontal="left" vertical="center"/>
    </xf>
    <xf numFmtId="0" fontId="2" fillId="0" borderId="0" xfId="1" applyFont="1"/>
    <xf numFmtId="0" fontId="3" fillId="0" borderId="0" xfId="1" applyAlignment="1">
      <alignment vertical="center" wrapText="1"/>
    </xf>
    <xf numFmtId="0" fontId="8" fillId="0" borderId="1" xfId="1" applyFont="1" applyBorder="1" applyAlignment="1">
      <alignment horizontal="center" vertical="center"/>
    </xf>
    <xf numFmtId="0" fontId="3" fillId="0" borderId="0" xfId="1" applyAlignment="1">
      <alignment horizontal="left"/>
    </xf>
    <xf numFmtId="0" fontId="4" fillId="0" borderId="0" xfId="1" applyFont="1"/>
    <xf numFmtId="0" fontId="3" fillId="0" borderId="0" xfId="1" applyAlignment="1">
      <alignment horizontal="center"/>
    </xf>
    <xf numFmtId="0" fontId="4" fillId="0" borderId="0" xfId="1" applyFont="1" applyAlignment="1">
      <alignment vertical="center" wrapText="1"/>
    </xf>
    <xf numFmtId="0" fontId="9" fillId="0" borderId="14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3" fillId="0" borderId="1" xfId="1" applyBorder="1"/>
    <xf numFmtId="0" fontId="6" fillId="2" borderId="1" xfId="1" applyFont="1" applyFill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4" fillId="5" borderId="11" xfId="1" applyFont="1" applyFill="1" applyBorder="1" applyAlignment="1">
      <alignment horizontal="left" vertical="center"/>
    </xf>
    <xf numFmtId="0" fontId="4" fillId="5" borderId="12" xfId="1" applyFont="1" applyFill="1" applyBorder="1" applyAlignment="1">
      <alignment horizontal="left" vertical="center"/>
    </xf>
    <xf numFmtId="0" fontId="3" fillId="0" borderId="13" xfId="1" applyBorder="1"/>
    <xf numFmtId="0" fontId="6" fillId="2" borderId="14" xfId="1" applyFont="1" applyFill="1" applyBorder="1" applyAlignment="1">
      <alignment vertical="center" wrapText="1"/>
    </xf>
    <xf numFmtId="0" fontId="3" fillId="0" borderId="15" xfId="1" applyBorder="1"/>
    <xf numFmtId="0" fontId="2" fillId="0" borderId="14" xfId="1" applyFont="1" applyBorder="1"/>
    <xf numFmtId="0" fontId="3" fillId="0" borderId="15" xfId="1" applyBorder="1" applyAlignment="1">
      <alignment vertical="center" wrapText="1"/>
    </xf>
    <xf numFmtId="0" fontId="7" fillId="0" borderId="15" xfId="1" applyFont="1" applyBorder="1" applyAlignment="1">
      <alignment vertical="center" wrapText="1"/>
    </xf>
    <xf numFmtId="0" fontId="3" fillId="0" borderId="14" xfId="1" applyBorder="1"/>
    <xf numFmtId="0" fontId="3" fillId="0" borderId="18" xfId="1" applyBorder="1"/>
    <xf numFmtId="0" fontId="7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vertical="center" wrapText="1"/>
    </xf>
    <xf numFmtId="0" fontId="3" fillId="0" borderId="1" xfId="1" applyBorder="1" applyAlignment="1">
      <alignment horizontal="left"/>
    </xf>
    <xf numFmtId="0" fontId="4" fillId="0" borderId="13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 wrapText="1"/>
    </xf>
    <xf numFmtId="0" fontId="2" fillId="0" borderId="15" xfId="1" applyFont="1" applyBorder="1" applyAlignment="1">
      <alignment horizontal="left" vertical="center" wrapText="1"/>
    </xf>
    <xf numFmtId="0" fontId="2" fillId="0" borderId="15" xfId="1" applyFont="1" applyBorder="1" applyAlignment="1">
      <alignment horizontal="left"/>
    </xf>
    <xf numFmtId="0" fontId="4" fillId="0" borderId="14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3" fillId="0" borderId="18" xfId="1" applyBorder="1" applyAlignment="1">
      <alignment horizontal="left"/>
    </xf>
    <xf numFmtId="0" fontId="5" fillId="4" borderId="0" xfId="1" applyFont="1" applyFill="1" applyAlignment="1">
      <alignment horizontal="center" vertical="center" wrapText="1"/>
    </xf>
    <xf numFmtId="0" fontId="3" fillId="0" borderId="11" xfId="1" applyBorder="1"/>
    <xf numFmtId="0" fontId="4" fillId="0" borderId="12" xfId="1" applyFont="1" applyBorder="1" applyAlignment="1">
      <alignment horizontal="left"/>
    </xf>
    <xf numFmtId="0" fontId="4" fillId="0" borderId="13" xfId="1" applyFont="1" applyBorder="1" applyAlignment="1">
      <alignment horizontal="left"/>
    </xf>
    <xf numFmtId="0" fontId="4" fillId="0" borderId="14" xfId="1" applyFont="1" applyBorder="1"/>
    <xf numFmtId="0" fontId="3" fillId="0" borderId="15" xfId="1" applyBorder="1" applyAlignment="1">
      <alignment horizontal="left"/>
    </xf>
    <xf numFmtId="0" fontId="3" fillId="0" borderId="14" xfId="1" applyBorder="1" applyAlignment="1">
      <alignment horizontal="right"/>
    </xf>
    <xf numFmtId="0" fontId="3" fillId="0" borderId="16" xfId="1" applyBorder="1" applyAlignment="1">
      <alignment horizontal="right"/>
    </xf>
    <xf numFmtId="0" fontId="10" fillId="0" borderId="22" xfId="1" applyFont="1" applyBorder="1" applyAlignment="1">
      <alignment horizontal="right" vertical="center"/>
    </xf>
    <xf numFmtId="0" fontId="10" fillId="0" borderId="23" xfId="1" applyFont="1" applyBorder="1" applyAlignment="1">
      <alignment horizontal="right" vertical="center"/>
    </xf>
    <xf numFmtId="0" fontId="11" fillId="11" borderId="24" xfId="1" applyFont="1" applyFill="1" applyBorder="1" applyAlignment="1">
      <alignment vertical="center"/>
    </xf>
    <xf numFmtId="0" fontId="3" fillId="5" borderId="1" xfId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/>
    </xf>
    <xf numFmtId="0" fontId="3" fillId="7" borderId="15" xfId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3" fillId="8" borderId="15" xfId="1" applyFill="1" applyBorder="1" applyAlignment="1">
      <alignment horizontal="center" vertical="center"/>
    </xf>
    <xf numFmtId="0" fontId="3" fillId="7" borderId="17" xfId="1" applyFill="1" applyBorder="1" applyAlignment="1">
      <alignment horizontal="center" vertical="center"/>
    </xf>
    <xf numFmtId="0" fontId="3" fillId="8" borderId="17" xfId="1" applyFill="1" applyBorder="1" applyAlignment="1">
      <alignment horizontal="center" vertical="center"/>
    </xf>
    <xf numFmtId="0" fontId="3" fillId="9" borderId="18" xfId="1" applyFill="1" applyBorder="1" applyAlignment="1">
      <alignment horizontal="center" vertical="center"/>
    </xf>
  </cellXfs>
  <cellStyles count="2">
    <cellStyle name="Normal" xfId="0" builtinId="0"/>
    <cellStyle name="Normal 2" xfId="1" xr:uid="{118B4CF6-D1DC-443F-BF3F-3EAF4573D269}"/>
  </cellStyles>
  <dxfs count="191">
    <dxf>
      <font>
        <color rgb="FF92D050"/>
      </font>
      <fill>
        <patternFill>
          <bgColor rgb="FFFFFFFF"/>
        </patternFill>
      </fill>
    </dxf>
    <dxf>
      <font>
        <color rgb="FFFFFF00"/>
      </font>
      <fill>
        <patternFill>
          <bgColor rgb="FFFFFFFF"/>
        </patternFill>
      </fill>
    </dxf>
    <dxf>
      <font>
        <color rgb="FFFFC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7030A0"/>
      </font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6EFCE"/>
        </patternFill>
      </fill>
    </dxf>
    <dxf>
      <font>
        <color rgb="FFFFFFFF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EEECE1"/>
      <rgbColor rgb="FFCCFFFF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DB3E2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FC32DB7-7AE1-4E3F-A633-E318D99FE55C}" name="Tabla_RecopilacionInformacion" displayName="Tabla_RecopilacionInformacion" ref="A3:H13" totalsRowShown="0" headerRowDxfId="166" dataDxfId="165" headerRowBorderDxfId="189" tableBorderDxfId="190" totalsRowBorderDxfId="188">
  <autoFilter ref="A3:H13" xr:uid="{5FC32DB7-7AE1-4E3F-A633-E318D99FE55C}"/>
  <tableColumns count="8">
    <tableColumn id="1" xr3:uid="{FCA18A27-BF8E-4391-801C-A0930972BAF0}" name="ID" dataDxfId="174"/>
    <tableColumn id="2" xr3:uid="{48564A64-F702-42CA-9873-DB2E31846F3D}" name="Descripción" dataDxfId="173"/>
    <tableColumn id="3" xr3:uid="{6E14E7F1-FDD5-4594-AF29-9BCC05AA4DC5}" name="Objetivo de la Prueba" dataDxfId="172"/>
    <tableColumn id="4" xr3:uid="{06D64F78-E0C2-40DE-A0CC-27F41EA6B550}" name="Como Probar" dataDxfId="171"/>
    <tableColumn id="5" xr3:uid="{555B422D-C848-45D7-8058-D08F9F86FCF9}" name="Herramientas Recomendadas" dataDxfId="170"/>
    <tableColumn id="6" xr3:uid="{039D3B7C-0227-4732-9088-07AF12A450BC}" name="Evidencia (URL/Screenshot)" dataDxfId="169"/>
    <tableColumn id="7" xr3:uid="{041AA461-0155-48F2-9EBB-4078E35AC170}" name="Estado" dataDxfId="168"/>
    <tableColumn id="8" xr3:uid="{684EC9E5-28A8-4D1C-A158-2C2BD3377BCF}" name="Comentarios" dataDxfId="16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324603-0E61-48E6-AD21-08391455537D}" name="Tabla_LogicaDeNegocio" displayName="Tabla_LogicaDeNegocio" ref="A3:H12" totalsRowShown="0" headerRowDxfId="65" dataDxfId="64" headerRowBorderDxfId="75" tableBorderDxfId="76" totalsRowBorderDxfId="74">
  <autoFilter ref="A3:H12" xr:uid="{50324603-0E61-48E6-AD21-08391455537D}"/>
  <tableColumns count="8">
    <tableColumn id="1" xr3:uid="{124ADE5E-A54B-4740-8460-2EDE538C820E}" name="ID" dataDxfId="73"/>
    <tableColumn id="2" xr3:uid="{A4C95E23-521A-4B84-9856-9006DCD72153}" name="Descripción" dataDxfId="72"/>
    <tableColumn id="3" xr3:uid="{E19364A8-3565-4564-A777-383E80B61773}" name="Objetivo de la Prueba" dataDxfId="71"/>
    <tableColumn id="4" xr3:uid="{2AB2C57E-9078-4506-A214-8B4D8A6D12D3}" name="Como Probar" dataDxfId="70"/>
    <tableColumn id="5" xr3:uid="{77FE59D6-C299-4982-8B24-0787CE6F91F9}" name="Herramientas Recomendadas" dataDxfId="69"/>
    <tableColumn id="6" xr3:uid="{2D19D3E3-5EA1-4B21-A575-4834985E3167}" name="Evidencia (URL/Screenshot)" dataDxfId="68"/>
    <tableColumn id="7" xr3:uid="{22BC912E-F909-4DA1-AB5F-09F56D23EDDD}" name="Estado" dataDxfId="67"/>
    <tableColumn id="8" xr3:uid="{C14E8460-19C4-4111-A98C-354C5D79E57C}" name="Comentarios" dataDxfId="6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19A6CF2-27BF-4B67-A3F7-BE2C7307C9D3}" name="Tabla_PruebasDelCliente" displayName="Tabla_PruebasDelCliente" ref="A3:H16" totalsRowShown="0" headerRowDxfId="52" dataDxfId="51" headerRowBorderDxfId="62" tableBorderDxfId="63" totalsRowBorderDxfId="61">
  <autoFilter ref="A3:H16" xr:uid="{719A6CF2-27BF-4B67-A3F7-BE2C7307C9D3}"/>
  <tableColumns count="8">
    <tableColumn id="1" xr3:uid="{A6D2E384-81F5-440C-8956-7D8756D8B48C}" name="ID" dataDxfId="60"/>
    <tableColumn id="2" xr3:uid="{E9E0436D-DD17-451E-B8E2-FD04F8A77370}" name="Descripción" dataDxfId="59"/>
    <tableColumn id="3" xr3:uid="{60310893-23A0-4DC3-AAC4-812A19DE2101}" name="Objetivo de la Prueba" dataDxfId="58"/>
    <tableColumn id="4" xr3:uid="{9C15698D-BD9A-44E6-B8D1-FE4699D62BFE}" name="Como Probar" dataDxfId="57"/>
    <tableColumn id="5" xr3:uid="{1CF8D390-3C75-4C6C-BDCD-713DD39F70A2}" name="Herramientas Recomendadas" dataDxfId="56"/>
    <tableColumn id="6" xr3:uid="{336E48F0-0703-4D10-A748-49F23E34671D}" name="Evidencia (URL/Screenshot)" dataDxfId="55"/>
    <tableColumn id="7" xr3:uid="{8A0543D6-4916-4D13-AB40-D1CA0B3D6637}" name="Estado" dataDxfId="54"/>
    <tableColumn id="8" xr3:uid="{4062A982-6B42-4B3E-BA41-C0CA6C77FA82}" name="Comentarios" dataDxfId="5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D2662C3-65EB-47A7-AF5A-5D1F1DEBFA45}" name="Tabla_PruebasAPI" displayName="Tabla_PruebasAPI" ref="A3:H4" totalsRowShown="0" headerRowDxfId="39" dataDxfId="38" headerRowBorderDxfId="49" tableBorderDxfId="50" totalsRowBorderDxfId="48">
  <autoFilter ref="A3:H4" xr:uid="{DD2662C3-65EB-47A7-AF5A-5D1F1DEBFA45}"/>
  <tableColumns count="8">
    <tableColumn id="1" xr3:uid="{D12F3342-EF06-47CF-B34E-148230BB1A28}" name="ID" dataDxfId="47"/>
    <tableColumn id="2" xr3:uid="{9330E005-27E4-4724-A5A4-9E0B67D8F50C}" name="Descripción" dataDxfId="46"/>
    <tableColumn id="3" xr3:uid="{FBF33D80-EFAC-4F8C-A8F8-9D497FC3AD0C}" name="Objetivo de la Prueba" dataDxfId="45"/>
    <tableColumn id="4" xr3:uid="{245F2DC4-FFAC-43AB-9E26-42982529DAF4}" name="Como Probar" dataDxfId="44"/>
    <tableColumn id="5" xr3:uid="{9FFF0798-1FCD-4678-9562-18A90D992046}" name="Herramientas Recomendadas" dataDxfId="43"/>
    <tableColumn id="6" xr3:uid="{B41157A9-1F59-443B-8810-337C59D108D1}" name="Evidencia (URL/Screenshot)" dataDxfId="42"/>
    <tableColumn id="7" xr3:uid="{DD72DB0A-CF84-455D-B46D-CBB166EB26DA}" name="Estado" dataDxfId="41"/>
    <tableColumn id="8" xr3:uid="{C962D377-FA58-462F-9C8D-DCC9C7F3405F}" name="Comentarios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2AD447-85F0-4982-90E9-4CC33BF05DDD}" name="Tabla_GestionConfiguracion" displayName="Tabla_GestionConfiguracion" ref="A3:H14" totalsRowShown="0" headerRowDxfId="176" dataDxfId="175" headerRowBorderDxfId="186" tableBorderDxfId="187" totalsRowBorderDxfId="185">
  <autoFilter ref="A3:H14" xr:uid="{8F2AD447-85F0-4982-90E9-4CC33BF05DDD}"/>
  <tableColumns count="8">
    <tableColumn id="1" xr3:uid="{E1281238-8D03-4151-A85A-2B32B2054244}" name="ID" dataDxfId="184"/>
    <tableColumn id="2" xr3:uid="{C34518DC-B1AB-4389-BB91-8F6360BA5E84}" name="Descripción" dataDxfId="183"/>
    <tableColumn id="3" xr3:uid="{8C9B2DF7-38B4-4084-866D-E5A2401A9269}" name="Objetivo de la Prueba" dataDxfId="182"/>
    <tableColumn id="4" xr3:uid="{E40305F3-B29D-4A48-81F7-3769A373D79B}" name="Como Probar" dataDxfId="181"/>
    <tableColumn id="5" xr3:uid="{69002763-FF56-4096-ABD9-7640102C00A6}" name="Herramientas Recomendadas" dataDxfId="180"/>
    <tableColumn id="6" xr3:uid="{BA0ABD5B-6982-423A-809B-B0EFB8462772}" name="Evidencia (URL/Screenshot)" dataDxfId="179"/>
    <tableColumn id="7" xr3:uid="{D3EA373D-FA5E-469A-BCAD-4B8A5999DEEC}" name="Estado" dataDxfId="178"/>
    <tableColumn id="8" xr3:uid="{A2F4893A-C478-42FD-9FC0-A1A05C4A36E1}" name="Comentarios" dataDxfId="17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0ACA093-19A8-4AD2-B899-E7A5A8654FE7}" name="Tabla_GestionDeIdentidad" displayName="Tabla_GestionDeIdentidad" ref="A3:H8" totalsRowShown="0" headerRowDxfId="153" dataDxfId="152" headerRowBorderDxfId="163" tableBorderDxfId="164" totalsRowBorderDxfId="162">
  <autoFilter ref="A3:H8" xr:uid="{F0ACA093-19A8-4AD2-B899-E7A5A8654FE7}"/>
  <tableColumns count="8">
    <tableColumn id="1" xr3:uid="{64EE7E6D-DA11-4AE7-B102-2EBD24C02B56}" name="ID" dataDxfId="161"/>
    <tableColumn id="2" xr3:uid="{63ABADCD-95DE-4495-8570-C4A761F9858D}" name="Descripción" dataDxfId="160"/>
    <tableColumn id="3" xr3:uid="{FF898980-C145-4F04-AE39-DF74AA4FEEEF}" name="Objetivo de la Prueba" dataDxfId="159"/>
    <tableColumn id="4" xr3:uid="{2B5ADF61-917E-4A5A-8773-C7C594B11AF1}" name="Como Probar" dataDxfId="158"/>
    <tableColumn id="5" xr3:uid="{34AC4167-33B5-4A6D-AB1D-E0DDE3B96D24}" name="Herramientas Recomendadas" dataDxfId="157"/>
    <tableColumn id="6" xr3:uid="{67AAFD69-8C2B-4E89-B50B-C3B6A2671895}" name="Evidencia (URL/Screenshot)" dataDxfId="156"/>
    <tableColumn id="7" xr3:uid="{EED951DC-478D-48E7-BCC6-59230A1C6D99}" name="Estado" dataDxfId="155"/>
    <tableColumn id="8" xr3:uid="{BA4B4A47-DBF6-4A74-9BB1-E41DBF4CFC91}" name="Comentarios" dataDxfId="1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FF56618-921B-4E9D-969F-9785EB5B4D88}" name="Tabla_PruebasAutenticacion" displayName="Tabla_PruebasAutenticacion" ref="A3:H13" totalsRowShown="0" headerRowDxfId="140" dataDxfId="139" headerRowBorderDxfId="150" tableBorderDxfId="151" totalsRowBorderDxfId="149">
  <autoFilter ref="A3:H13" xr:uid="{1FF56618-921B-4E9D-969F-9785EB5B4D88}"/>
  <tableColumns count="8">
    <tableColumn id="1" xr3:uid="{94274872-B2D7-4A43-8B51-E055325D4E85}" name="ID" dataDxfId="148"/>
    <tableColumn id="2" xr3:uid="{0F9E30E6-39AC-438B-8CD9-DCED497C30E5}" name="Descripción" dataDxfId="147"/>
    <tableColumn id="3" xr3:uid="{365C67FA-36DD-4338-A8E3-BB185876AB22}" name="Objetivo de la Prueba" dataDxfId="146"/>
    <tableColumn id="4" xr3:uid="{FB3DDDD2-6855-4D30-A472-E6AD969FB4DC}" name="Como Probar" dataDxfId="145"/>
    <tableColumn id="5" xr3:uid="{CC9B0AEF-8BBB-4948-9CCD-817F3F48AF47}" name="Herramientas Recomendadas" dataDxfId="144"/>
    <tableColumn id="6" xr3:uid="{A6E01DF5-A486-4C72-84D2-7DD870E9029B}" name="Evidencia (URL/Screenshot)" dataDxfId="143"/>
    <tableColumn id="7" xr3:uid="{472601E4-3FFB-44FD-9631-C5FF259B636A}" name="Estado" dataDxfId="142"/>
    <tableColumn id="8" xr3:uid="{8284AE31-2281-4A8E-9F0C-B96023FA1497}" name="Comentarios" dataDxfId="14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923B2C4-9A5F-4DBE-A16D-878435920FB7}" name="Tabla_PruebasAutorizacion" displayName="Tabla_PruebasAutorizacion" ref="A3:H7" totalsRowShown="0" headerRowDxfId="127" dataDxfId="126" headerRowBorderDxfId="137" tableBorderDxfId="138" totalsRowBorderDxfId="136">
  <autoFilter ref="A3:H7" xr:uid="{1923B2C4-9A5F-4DBE-A16D-878435920FB7}"/>
  <tableColumns count="8">
    <tableColumn id="1" xr3:uid="{B602EC7E-1BC8-4E2E-A64D-42A254B9FABA}" name="ID" dataDxfId="135"/>
    <tableColumn id="2" xr3:uid="{440D5280-369F-4495-A6D6-F2DE4B497C40}" name="Descripción" dataDxfId="134"/>
    <tableColumn id="3" xr3:uid="{90A312F8-4C3C-4594-824B-E714D05B5C60}" name="Objetivo de la Prueba" dataDxfId="133"/>
    <tableColumn id="4" xr3:uid="{08811410-295A-4825-9E44-F53024D5B9D7}" name="Como Probar" dataDxfId="132"/>
    <tableColumn id="5" xr3:uid="{751DDB99-BC8A-4654-BF16-EE64EA1ACDD7}" name="Herramientas Recomendadas" dataDxfId="131"/>
    <tableColumn id="6" xr3:uid="{4D831F2F-A19D-4711-A072-B53C6E93A0BD}" name="Evidencia (URL/Screenshot)" dataDxfId="130"/>
    <tableColumn id="7" xr3:uid="{DAF18B72-B52F-4153-8B57-BEA5639213C4}" name="Estado" dataDxfId="129"/>
    <tableColumn id="8" xr3:uid="{EAADAE55-2F16-49FF-B0F4-962A07254F98}" name="Comentarios" dataDxfId="1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E4B96B5-18CD-4FCA-A418-C42A7CFD813D}" name="Tabla_GestionDeSesion" displayName="Tabla_GestionDeSesion" ref="A3:H12" totalsRowShown="0" headerRowDxfId="114" dataDxfId="113" headerRowBorderDxfId="124" tableBorderDxfId="125" totalsRowBorderDxfId="123">
  <autoFilter ref="A3:H12" xr:uid="{2E4B96B5-18CD-4FCA-A418-C42A7CFD813D}"/>
  <tableColumns count="8">
    <tableColumn id="1" xr3:uid="{38A11402-B03D-4392-9FDA-2441B7AF9330}" name="ID" dataDxfId="122"/>
    <tableColumn id="2" xr3:uid="{6BA7C5CB-25BF-4BCE-BDB9-FE01168B23CC}" name="Descripción" dataDxfId="121"/>
    <tableColumn id="3" xr3:uid="{B93F0E40-B733-42EC-9EDA-233D6EE057C7}" name="Objetivo de la Prueba" dataDxfId="120"/>
    <tableColumn id="4" xr3:uid="{38770DED-2742-4AB9-AAC6-41E0A487614C}" name="Como Probar" dataDxfId="119"/>
    <tableColumn id="5" xr3:uid="{6BFFFBC6-AF89-4BA9-9879-1769003DC4DF}" name="Herramientas Recomendadas" dataDxfId="118"/>
    <tableColumn id="6" xr3:uid="{0032DA9C-E961-4A6B-834D-E5A8001AB752}" name="Evidencia (URL/Screenshot)" dataDxfId="117"/>
    <tableColumn id="7" xr3:uid="{F42D9854-503E-4D3E-9C9D-3A79270ED006}" name="Estado" dataDxfId="116"/>
    <tableColumn id="8" xr3:uid="{0CB70E44-73F5-48F9-9E6A-0FB0C3005008}" name="Comentarios" dataDxfId="1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27583E8-2805-47C2-8C9B-2369963E6499}" name="Tabla_ValidacionDatos" displayName="Tabla_ValidacionDatos" ref="A3:H21" totalsRowShown="0" headerRowDxfId="104" dataDxfId="103">
  <autoFilter ref="A3:H21" xr:uid="{F27583E8-2805-47C2-8C9B-2369963E6499}"/>
  <tableColumns count="8">
    <tableColumn id="1" xr3:uid="{48575307-7FFA-44DF-917B-E69F0F2010A2}" name="ID" dataDxfId="112"/>
    <tableColumn id="2" xr3:uid="{83FB34BA-3BCC-4120-A124-9172F98BB111}" name="Descripción" dataDxfId="111"/>
    <tableColumn id="3" xr3:uid="{74E64D21-087B-4EE2-8646-F6AF3390F78C}" name="Objetivo de la Prueba" dataDxfId="110"/>
    <tableColumn id="4" xr3:uid="{7B4234C9-B10F-4DE1-A62B-18FF287190B5}" name="Como Probar" dataDxfId="109"/>
    <tableColumn id="5" xr3:uid="{2025E598-0FD7-408A-9EAC-BCBA938106B9}" name="Herramientas Recomendadas" dataDxfId="108"/>
    <tableColumn id="6" xr3:uid="{14110BBF-7D06-4269-95BF-C5381BD8C626}" name="Evidencia (URL/Screenshot)" dataDxfId="107"/>
    <tableColumn id="7" xr3:uid="{FF146021-4545-41DC-90AA-D5D2E2405062}" name="Estado" dataDxfId="106"/>
    <tableColumn id="8" xr3:uid="{EA42962E-AF93-4F97-95E5-8AD5203BB63F}" name="Comentarios" dataDxfId="10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2D45764-2CDC-4783-92C0-AC5D554F156A}" name="Tabla_ManejoDeErrores" displayName="Tabla_ManejoDeErrores" ref="A3:H5" totalsRowShown="0" headerRowDxfId="91" dataDxfId="90" headerRowBorderDxfId="101" tableBorderDxfId="102" totalsRowBorderDxfId="100">
  <autoFilter ref="A3:H5" xr:uid="{B2D45764-2CDC-4783-92C0-AC5D554F156A}"/>
  <tableColumns count="8">
    <tableColumn id="1" xr3:uid="{7BA3D393-D4FF-4675-B776-6BC1BDEDAAE3}" name="ID" dataDxfId="99"/>
    <tableColumn id="2" xr3:uid="{90065F3C-0E15-421F-B7EF-DA712EB53077}" name="Descripción" dataDxfId="98"/>
    <tableColumn id="3" xr3:uid="{5675D7B7-85F9-49A5-B4A2-D0F09DBAC20C}" name="Objetivo de la Prueba" dataDxfId="97"/>
    <tableColumn id="4" xr3:uid="{3A6A745B-30E6-442F-B984-54DA289E32C7}" name="Como Probar" dataDxfId="96"/>
    <tableColumn id="5" xr3:uid="{8FB0882A-6D86-4BDD-9ED1-2E3A11B05CDE}" name="Herramientas Recomendadas" dataDxfId="95"/>
    <tableColumn id="6" xr3:uid="{DF96E958-2CB2-4F99-8A7F-36C80D814324}" name="Evidencia (URL/Screenshot)" dataDxfId="94"/>
    <tableColumn id="7" xr3:uid="{D5FB3E9B-BFD8-4D91-A705-29033974670A}" name="Estado" dataDxfId="93"/>
    <tableColumn id="8" xr3:uid="{2D2DE821-BBD0-4E78-B34E-CA755D66C017}" name="Comentarios" dataDxfId="9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17DCF13-7926-4ECA-8740-CF72AE3DB966}" name="Tabla_Criptografia" displayName="Tabla_Criptografia" ref="A3:H7" totalsRowShown="0" headerRowDxfId="78" dataDxfId="77" headerRowBorderDxfId="88" tableBorderDxfId="89" totalsRowBorderDxfId="87">
  <autoFilter ref="A3:H7" xr:uid="{E17DCF13-7926-4ECA-8740-CF72AE3DB966}"/>
  <tableColumns count="8">
    <tableColumn id="1" xr3:uid="{1447A300-A12B-4B62-8E39-D7CAFE190BBE}" name="ID" dataDxfId="86"/>
    <tableColumn id="2" xr3:uid="{584BA157-5499-40FD-A4EC-3189F036A7EE}" name="Descripción" dataDxfId="85"/>
    <tableColumn id="3" xr3:uid="{3DF39073-2AB1-4D9E-9027-B798D724F84C}" name="Objetivo de la Prueba" dataDxfId="84"/>
    <tableColumn id="4" xr3:uid="{1C5D1556-97A1-46C4-842A-547004A84D7B}" name="Como Probar" dataDxfId="83"/>
    <tableColumn id="5" xr3:uid="{DC20876A-08EA-4751-B0BB-FEC60D1AE65D}" name="Herramientas Recomendadas" dataDxfId="82"/>
    <tableColumn id="6" xr3:uid="{F8A0A1B4-5BC9-4541-A90D-114126697F57}" name="Evidencia (URL/Screenshot)" dataDxfId="81"/>
    <tableColumn id="7" xr3:uid="{55CFF4A2-B3CB-4B0C-BF58-018BD6AA97A8}" name="Estado" dataDxfId="80"/>
    <tableColumn id="8" xr3:uid="{71904F5A-BC7E-46E6-A3C3-556EEF566C60}" name="Comentarios" dataDxfId="7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426CC-1A72-4F77-BBD4-7741CAD2FAA2}">
  <sheetPr codeName="Hoja5">
    <tabColor rgb="FFFFFF00"/>
  </sheetPr>
  <dimension ref="A1:H13"/>
  <sheetViews>
    <sheetView showGridLines="0" zoomScale="115" zoomScaleNormal="115" workbookViewId="0">
      <selection activeCell="C19" sqref="C19"/>
    </sheetView>
  </sheetViews>
  <sheetFormatPr baseColWidth="10" defaultRowHeight="12.75" x14ac:dyDescent="0.2"/>
  <cols>
    <col min="1" max="1" width="16.7109375" customWidth="1"/>
    <col min="2" max="2" width="31.5703125" customWidth="1"/>
    <col min="3" max="3" width="48.7109375" customWidth="1"/>
    <col min="4" max="4" width="58.85546875" customWidth="1"/>
    <col min="5" max="5" width="30" customWidth="1"/>
    <col min="6" max="6" width="21.5703125" customWidth="1"/>
    <col min="7" max="7" width="9.28515625" bestFit="1" customWidth="1"/>
    <col min="8" max="8" width="14.5703125" customWidth="1"/>
  </cols>
  <sheetData>
    <row r="1" spans="1:8" ht="24" thickBot="1" x14ac:dyDescent="0.25">
      <c r="A1" s="12" t="s">
        <v>251</v>
      </c>
      <c r="B1" s="13"/>
      <c r="C1" s="13"/>
      <c r="D1" s="13"/>
      <c r="E1" s="13"/>
      <c r="F1" s="13"/>
      <c r="G1" s="13"/>
      <c r="H1" s="14"/>
    </row>
    <row r="3" spans="1:8" ht="25.5" x14ac:dyDescent="0.2">
      <c r="A3" s="9" t="s">
        <v>203</v>
      </c>
      <c r="B3" s="10" t="s">
        <v>204</v>
      </c>
      <c r="C3" s="10" t="s">
        <v>205</v>
      </c>
      <c r="D3" s="10" t="s">
        <v>206</v>
      </c>
      <c r="E3" s="10" t="s">
        <v>207</v>
      </c>
      <c r="F3" s="10" t="s">
        <v>208</v>
      </c>
      <c r="G3" s="10" t="s">
        <v>209</v>
      </c>
      <c r="H3" s="11" t="s">
        <v>210</v>
      </c>
    </row>
    <row r="4" spans="1:8" ht="38.25" x14ac:dyDescent="0.2">
      <c r="A4" s="2" t="s">
        <v>0</v>
      </c>
      <c r="B4" s="3" t="s">
        <v>211</v>
      </c>
      <c r="C4" s="3" t="s">
        <v>212</v>
      </c>
      <c r="D4" s="3" t="s">
        <v>213</v>
      </c>
      <c r="E4" s="3" t="s">
        <v>214</v>
      </c>
      <c r="F4" s="3"/>
      <c r="G4" s="3"/>
      <c r="H4" s="4"/>
    </row>
    <row r="5" spans="1:8" ht="38.25" x14ac:dyDescent="0.2">
      <c r="A5" s="2" t="s">
        <v>1</v>
      </c>
      <c r="B5" s="3" t="s">
        <v>215</v>
      </c>
      <c r="C5" s="3" t="s">
        <v>216</v>
      </c>
      <c r="D5" s="3" t="s">
        <v>217</v>
      </c>
      <c r="E5" s="3" t="s">
        <v>218</v>
      </c>
      <c r="F5" s="3"/>
      <c r="G5" s="3"/>
      <c r="H5" s="4"/>
    </row>
    <row r="6" spans="1:8" ht="25.5" x14ac:dyDescent="0.2">
      <c r="A6" s="2" t="s">
        <v>2</v>
      </c>
      <c r="B6" s="3" t="s">
        <v>219</v>
      </c>
      <c r="C6" s="3" t="s">
        <v>220</v>
      </c>
      <c r="D6" s="3" t="s">
        <v>221</v>
      </c>
      <c r="E6" s="3" t="s">
        <v>222</v>
      </c>
      <c r="F6" s="3"/>
      <c r="G6" s="3"/>
      <c r="H6" s="4"/>
    </row>
    <row r="7" spans="1:8" ht="25.5" x14ac:dyDescent="0.2">
      <c r="A7" s="2" t="s">
        <v>3</v>
      </c>
      <c r="B7" s="3" t="s">
        <v>223</v>
      </c>
      <c r="C7" s="3" t="s">
        <v>224</v>
      </c>
      <c r="D7" s="3" t="s">
        <v>225</v>
      </c>
      <c r="E7" s="3" t="s">
        <v>226</v>
      </c>
      <c r="F7" s="3"/>
      <c r="G7" s="3"/>
      <c r="H7" s="4"/>
    </row>
    <row r="8" spans="1:8" ht="25.5" x14ac:dyDescent="0.2">
      <c r="A8" s="2" t="s">
        <v>4</v>
      </c>
      <c r="B8" s="3" t="s">
        <v>227</v>
      </c>
      <c r="C8" s="3" t="s">
        <v>228</v>
      </c>
      <c r="D8" s="3" t="s">
        <v>229</v>
      </c>
      <c r="E8" s="3" t="s">
        <v>230</v>
      </c>
      <c r="F8" s="3"/>
      <c r="G8" s="3"/>
      <c r="H8" s="4"/>
    </row>
    <row r="9" spans="1:8" ht="25.5" x14ac:dyDescent="0.2">
      <c r="A9" s="2" t="s">
        <v>5</v>
      </c>
      <c r="B9" s="3" t="s">
        <v>231</v>
      </c>
      <c r="C9" s="3" t="s">
        <v>232</v>
      </c>
      <c r="D9" s="3" t="s">
        <v>233</v>
      </c>
      <c r="E9" s="3" t="s">
        <v>234</v>
      </c>
      <c r="F9" s="3"/>
      <c r="G9" s="3"/>
      <c r="H9" s="4"/>
    </row>
    <row r="10" spans="1:8" ht="25.5" x14ac:dyDescent="0.2">
      <c r="A10" s="2" t="s">
        <v>6</v>
      </c>
      <c r="B10" s="3" t="s">
        <v>235</v>
      </c>
      <c r="C10" s="3" t="s">
        <v>236</v>
      </c>
      <c r="D10" s="3" t="s">
        <v>237</v>
      </c>
      <c r="E10" s="3" t="s">
        <v>238</v>
      </c>
      <c r="F10" s="3"/>
      <c r="G10" s="3"/>
      <c r="H10" s="4"/>
    </row>
    <row r="11" spans="1:8" ht="38.25" x14ac:dyDescent="0.2">
      <c r="A11" s="2" t="s">
        <v>7</v>
      </c>
      <c r="B11" s="3" t="s">
        <v>239</v>
      </c>
      <c r="C11" s="3" t="s">
        <v>240</v>
      </c>
      <c r="D11" s="3" t="s">
        <v>241</v>
      </c>
      <c r="E11" s="3" t="s">
        <v>242</v>
      </c>
      <c r="F11" s="3"/>
      <c r="G11" s="3"/>
      <c r="H11" s="4"/>
    </row>
    <row r="12" spans="1:8" ht="38.25" x14ac:dyDescent="0.2">
      <c r="A12" s="2" t="s">
        <v>8</v>
      </c>
      <c r="B12" s="3" t="s">
        <v>243</v>
      </c>
      <c r="C12" s="3" t="s">
        <v>244</v>
      </c>
      <c r="D12" s="3" t="s">
        <v>245</v>
      </c>
      <c r="E12" s="3" t="s">
        <v>246</v>
      </c>
      <c r="F12" s="3"/>
      <c r="G12" s="3"/>
      <c r="H12" s="4"/>
    </row>
    <row r="13" spans="1:8" ht="38.25" x14ac:dyDescent="0.2">
      <c r="A13" s="5" t="s">
        <v>9</v>
      </c>
      <c r="B13" s="6" t="s">
        <v>247</v>
      </c>
      <c r="C13" s="6" t="s">
        <v>248</v>
      </c>
      <c r="D13" s="6" t="s">
        <v>249</v>
      </c>
      <c r="E13" s="6" t="s">
        <v>250</v>
      </c>
      <c r="F13" s="6"/>
      <c r="G13" s="6"/>
      <c r="H13" s="7"/>
    </row>
  </sheetData>
  <mergeCells count="1">
    <mergeCell ref="A1:H1"/>
  </mergeCells>
  <conditionalFormatting sqref="G4:G13">
    <cfRule type="cellIs" dxfId="37" priority="1" stopIfTrue="1" operator="equal">
      <formula>"Detectado"</formula>
    </cfRule>
    <cfRule type="cellIs" dxfId="36" priority="2" stopIfTrue="1" operator="equal">
      <formula>"Sin problemas"</formula>
    </cfRule>
  </conditionalFormatting>
  <dataValidations count="1">
    <dataValidation type="list" allowBlank="1" showInputMessage="1" showErrorMessage="1" sqref="G4:G13" xr:uid="{5F3378B2-C60B-4B66-A96B-585070518C39}">
      <formula1>"Detectado,Sin problemas"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328E-99D6-4005-B659-F54BCFB597AF}">
  <sheetPr codeName="Hoja18">
    <tabColor rgb="FFFFFF00"/>
  </sheetPr>
  <dimension ref="A1:H12"/>
  <sheetViews>
    <sheetView showGridLines="0" zoomScale="115" zoomScaleNormal="115" workbookViewId="0">
      <selection activeCell="C19" sqref="C19"/>
    </sheetView>
  </sheetViews>
  <sheetFormatPr baseColWidth="10" defaultRowHeight="12.75" x14ac:dyDescent="0.2"/>
  <cols>
    <col min="1" max="1" width="14.5703125" bestFit="1" customWidth="1"/>
    <col min="2" max="2" width="33.42578125" customWidth="1"/>
    <col min="3" max="3" width="44" customWidth="1"/>
    <col min="4" max="4" width="40.5703125" customWidth="1"/>
    <col min="5" max="5" width="36.85546875" bestFit="1" customWidth="1"/>
    <col min="6" max="6" width="28.7109375" bestFit="1" customWidth="1"/>
    <col min="7" max="7" width="9.28515625" bestFit="1" customWidth="1"/>
    <col min="8" max="8" width="14.7109375" bestFit="1" customWidth="1"/>
  </cols>
  <sheetData>
    <row r="1" spans="1:8" ht="23.25" x14ac:dyDescent="0.2">
      <c r="A1" s="8" t="s">
        <v>503</v>
      </c>
      <c r="B1" s="8"/>
      <c r="C1" s="8"/>
      <c r="D1" s="8"/>
      <c r="E1" s="8"/>
      <c r="F1" s="8"/>
      <c r="G1" s="8"/>
      <c r="H1" s="8"/>
    </row>
    <row r="3" spans="1:8" x14ac:dyDescent="0.2">
      <c r="A3" s="9" t="s">
        <v>203</v>
      </c>
      <c r="B3" s="10" t="s">
        <v>204</v>
      </c>
      <c r="C3" s="10" t="s">
        <v>205</v>
      </c>
      <c r="D3" s="10" t="s">
        <v>206</v>
      </c>
      <c r="E3" s="10" t="s">
        <v>207</v>
      </c>
      <c r="F3" s="10" t="s">
        <v>208</v>
      </c>
      <c r="G3" s="10" t="s">
        <v>209</v>
      </c>
      <c r="H3" s="11" t="s">
        <v>210</v>
      </c>
    </row>
    <row r="4" spans="1:8" ht="51" x14ac:dyDescent="0.2">
      <c r="A4" s="2" t="s">
        <v>74</v>
      </c>
      <c r="B4" s="3" t="s">
        <v>504</v>
      </c>
      <c r="C4" s="3" t="s">
        <v>505</v>
      </c>
      <c r="D4" s="3" t="s">
        <v>506</v>
      </c>
      <c r="E4" s="3" t="s">
        <v>234</v>
      </c>
      <c r="F4" s="3"/>
      <c r="G4" s="3"/>
      <c r="H4" s="4"/>
    </row>
    <row r="5" spans="1:8" ht="51" x14ac:dyDescent="0.2">
      <c r="A5" s="2" t="s">
        <v>75</v>
      </c>
      <c r="B5" s="3" t="s">
        <v>507</v>
      </c>
      <c r="C5" s="3" t="s">
        <v>508</v>
      </c>
      <c r="D5" s="3" t="s">
        <v>509</v>
      </c>
      <c r="E5" s="3" t="s">
        <v>234</v>
      </c>
      <c r="F5" s="3"/>
      <c r="G5" s="3"/>
      <c r="H5" s="4"/>
    </row>
    <row r="6" spans="1:8" ht="51" x14ac:dyDescent="0.2">
      <c r="A6" s="2" t="s">
        <v>76</v>
      </c>
      <c r="B6" s="3" t="s">
        <v>510</v>
      </c>
      <c r="C6" s="3" t="s">
        <v>511</v>
      </c>
      <c r="D6" s="3" t="s">
        <v>512</v>
      </c>
      <c r="E6" s="3" t="s">
        <v>234</v>
      </c>
      <c r="F6" s="3"/>
      <c r="G6" s="3"/>
      <c r="H6" s="4"/>
    </row>
    <row r="7" spans="1:8" ht="51" x14ac:dyDescent="0.2">
      <c r="A7" s="2" t="s">
        <v>77</v>
      </c>
      <c r="B7" s="3" t="s">
        <v>513</v>
      </c>
      <c r="C7" s="3" t="s">
        <v>514</v>
      </c>
      <c r="D7" s="3" t="s">
        <v>515</v>
      </c>
      <c r="E7" s="3" t="s">
        <v>516</v>
      </c>
      <c r="F7" s="3"/>
      <c r="G7" s="3"/>
      <c r="H7" s="4"/>
    </row>
    <row r="8" spans="1:8" ht="38.25" x14ac:dyDescent="0.2">
      <c r="A8" s="2" t="s">
        <v>78</v>
      </c>
      <c r="B8" s="3" t="s">
        <v>517</v>
      </c>
      <c r="C8" s="3" t="s">
        <v>518</v>
      </c>
      <c r="D8" s="3" t="s">
        <v>519</v>
      </c>
      <c r="E8" s="3" t="s">
        <v>520</v>
      </c>
      <c r="F8" s="3"/>
      <c r="G8" s="3"/>
      <c r="H8" s="4"/>
    </row>
    <row r="9" spans="1:8" ht="51" x14ac:dyDescent="0.2">
      <c r="A9" s="2" t="s">
        <v>79</v>
      </c>
      <c r="B9" s="3" t="s">
        <v>521</v>
      </c>
      <c r="C9" s="3" t="s">
        <v>522</v>
      </c>
      <c r="D9" s="3" t="s">
        <v>523</v>
      </c>
      <c r="E9" s="3" t="s">
        <v>399</v>
      </c>
      <c r="F9" s="3"/>
      <c r="G9" s="3"/>
      <c r="H9" s="4"/>
    </row>
    <row r="10" spans="1:8" ht="51" x14ac:dyDescent="0.2">
      <c r="A10" s="2" t="s">
        <v>80</v>
      </c>
      <c r="B10" s="3" t="s">
        <v>524</v>
      </c>
      <c r="C10" s="3" t="s">
        <v>525</v>
      </c>
      <c r="D10" s="3" t="s">
        <v>526</v>
      </c>
      <c r="E10" s="3" t="s">
        <v>527</v>
      </c>
      <c r="F10" s="3"/>
      <c r="G10" s="3"/>
      <c r="H10" s="4"/>
    </row>
    <row r="11" spans="1:8" ht="38.25" x14ac:dyDescent="0.2">
      <c r="A11" s="2" t="s">
        <v>81</v>
      </c>
      <c r="B11" s="3" t="s">
        <v>528</v>
      </c>
      <c r="C11" s="3" t="s">
        <v>529</v>
      </c>
      <c r="D11" s="3" t="s">
        <v>530</v>
      </c>
      <c r="E11" s="3" t="s">
        <v>456</v>
      </c>
      <c r="F11" s="3"/>
      <c r="G11" s="3"/>
      <c r="H11" s="4"/>
    </row>
    <row r="12" spans="1:8" ht="38.25" x14ac:dyDescent="0.2">
      <c r="A12" s="5" t="s">
        <v>82</v>
      </c>
      <c r="B12" s="6" t="s">
        <v>531</v>
      </c>
      <c r="C12" s="6" t="s">
        <v>532</v>
      </c>
      <c r="D12" s="6" t="s">
        <v>533</v>
      </c>
      <c r="E12" s="6" t="s">
        <v>534</v>
      </c>
      <c r="F12" s="6"/>
      <c r="G12" s="6"/>
      <c r="H12" s="7"/>
    </row>
  </sheetData>
  <mergeCells count="1">
    <mergeCell ref="A1:H1"/>
  </mergeCells>
  <conditionalFormatting sqref="G4:G12">
    <cfRule type="cellIs" dxfId="19" priority="1" stopIfTrue="1" operator="equal">
      <formula>"Detectado"</formula>
    </cfRule>
    <cfRule type="cellIs" dxfId="18" priority="2" stopIfTrue="1" operator="equal">
      <formula>"Sin problemas"</formula>
    </cfRule>
  </conditionalFormatting>
  <dataValidations count="1">
    <dataValidation type="list" allowBlank="1" showInputMessage="1" showErrorMessage="1" sqref="G4:G12" xr:uid="{A6C06E31-6857-4A05-921C-3AECC94BE83F}">
      <formula1>"Detectado,Sin problemas"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6842-DDA5-4DE0-82CD-234F3F3EA80C}">
  <sheetPr codeName="Hoja19">
    <tabColor rgb="FFFFFF00"/>
  </sheetPr>
  <dimension ref="A1:H16"/>
  <sheetViews>
    <sheetView showGridLines="0" zoomScale="115" zoomScaleNormal="115" workbookViewId="0">
      <selection activeCell="C19" sqref="C19"/>
    </sheetView>
  </sheetViews>
  <sheetFormatPr baseColWidth="10" defaultRowHeight="12.75" x14ac:dyDescent="0.2"/>
  <cols>
    <col min="1" max="1" width="14.28515625" bestFit="1" customWidth="1"/>
    <col min="2" max="2" width="32.28515625" customWidth="1"/>
    <col min="3" max="3" width="38.28515625" customWidth="1"/>
    <col min="4" max="4" width="44.85546875" customWidth="1"/>
    <col min="5" max="5" width="34.85546875" customWidth="1"/>
    <col min="6" max="6" width="28.7109375" bestFit="1" customWidth="1"/>
    <col min="7" max="7" width="9.28515625" bestFit="1" customWidth="1"/>
    <col min="8" max="8" width="14.7109375" bestFit="1" customWidth="1"/>
  </cols>
  <sheetData>
    <row r="1" spans="1:8" ht="24" thickBot="1" x14ac:dyDescent="0.25">
      <c r="A1" s="12" t="s">
        <v>535</v>
      </c>
      <c r="B1" s="13"/>
      <c r="C1" s="13"/>
      <c r="D1" s="13"/>
      <c r="E1" s="13"/>
      <c r="F1" s="13"/>
      <c r="G1" s="13"/>
      <c r="H1" s="14"/>
    </row>
    <row r="3" spans="1:8" x14ac:dyDescent="0.2">
      <c r="A3" s="9" t="s">
        <v>203</v>
      </c>
      <c r="B3" s="10" t="s">
        <v>204</v>
      </c>
      <c r="C3" s="10" t="s">
        <v>205</v>
      </c>
      <c r="D3" s="10" t="s">
        <v>206</v>
      </c>
      <c r="E3" s="10" t="s">
        <v>207</v>
      </c>
      <c r="F3" s="10" t="s">
        <v>208</v>
      </c>
      <c r="G3" s="10" t="s">
        <v>209</v>
      </c>
      <c r="H3" s="11" t="s">
        <v>210</v>
      </c>
    </row>
    <row r="4" spans="1:8" ht="38.25" x14ac:dyDescent="0.2">
      <c r="A4" s="2" t="s">
        <v>83</v>
      </c>
      <c r="B4" s="3" t="s">
        <v>536</v>
      </c>
      <c r="C4" s="3" t="s">
        <v>537</v>
      </c>
      <c r="D4" s="3" t="s">
        <v>538</v>
      </c>
      <c r="E4" s="3" t="s">
        <v>539</v>
      </c>
      <c r="F4" s="3"/>
      <c r="G4" s="3"/>
      <c r="H4" s="4"/>
    </row>
    <row r="5" spans="1:8" ht="38.25" x14ac:dyDescent="0.2">
      <c r="A5" s="2" t="s">
        <v>84</v>
      </c>
      <c r="B5" s="3" t="s">
        <v>540</v>
      </c>
      <c r="C5" s="3" t="s">
        <v>541</v>
      </c>
      <c r="D5" s="3" t="s">
        <v>542</v>
      </c>
      <c r="E5" s="3" t="s">
        <v>502</v>
      </c>
      <c r="F5" s="3"/>
      <c r="G5" s="3"/>
      <c r="H5" s="4"/>
    </row>
    <row r="6" spans="1:8" ht="38.25" x14ac:dyDescent="0.2">
      <c r="A6" s="2" t="s">
        <v>85</v>
      </c>
      <c r="B6" s="3" t="s">
        <v>543</v>
      </c>
      <c r="C6" s="3" t="s">
        <v>544</v>
      </c>
      <c r="D6" s="3" t="s">
        <v>545</v>
      </c>
      <c r="E6" s="3" t="s">
        <v>234</v>
      </c>
      <c r="F6" s="3"/>
      <c r="G6" s="3"/>
      <c r="H6" s="4"/>
    </row>
    <row r="7" spans="1:8" ht="38.25" x14ac:dyDescent="0.2">
      <c r="A7" s="2" t="s">
        <v>86</v>
      </c>
      <c r="B7" s="3" t="s">
        <v>546</v>
      </c>
      <c r="C7" s="3" t="s">
        <v>547</v>
      </c>
      <c r="D7" s="3" t="s">
        <v>548</v>
      </c>
      <c r="E7" s="3" t="s">
        <v>234</v>
      </c>
      <c r="F7" s="3"/>
      <c r="G7" s="3"/>
      <c r="H7" s="4"/>
    </row>
    <row r="8" spans="1:8" ht="38.25" x14ac:dyDescent="0.2">
      <c r="A8" s="2" t="s">
        <v>87</v>
      </c>
      <c r="B8" s="3" t="s">
        <v>549</v>
      </c>
      <c r="C8" s="3" t="s">
        <v>550</v>
      </c>
      <c r="D8" s="3" t="s">
        <v>551</v>
      </c>
      <c r="E8" s="3" t="s">
        <v>456</v>
      </c>
      <c r="F8" s="3"/>
      <c r="G8" s="3"/>
      <c r="H8" s="4"/>
    </row>
    <row r="9" spans="1:8" ht="38.25" x14ac:dyDescent="0.2">
      <c r="A9" s="2" t="s">
        <v>88</v>
      </c>
      <c r="B9" s="3" t="s">
        <v>552</v>
      </c>
      <c r="C9" s="3" t="s">
        <v>553</v>
      </c>
      <c r="D9" s="3" t="s">
        <v>554</v>
      </c>
      <c r="E9" s="3" t="s">
        <v>555</v>
      </c>
      <c r="F9" s="3"/>
      <c r="G9" s="3"/>
      <c r="H9" s="4"/>
    </row>
    <row r="10" spans="1:8" ht="38.25" x14ac:dyDescent="0.2">
      <c r="A10" s="2" t="s">
        <v>89</v>
      </c>
      <c r="B10" s="3" t="s">
        <v>556</v>
      </c>
      <c r="C10" s="3" t="s">
        <v>557</v>
      </c>
      <c r="D10" s="3" t="s">
        <v>558</v>
      </c>
      <c r="E10" s="3" t="s">
        <v>559</v>
      </c>
      <c r="F10" s="3"/>
      <c r="G10" s="3"/>
      <c r="H10" s="4"/>
    </row>
    <row r="11" spans="1:8" ht="38.25" x14ac:dyDescent="0.2">
      <c r="A11" s="2" t="s">
        <v>90</v>
      </c>
      <c r="B11" s="3" t="s">
        <v>560</v>
      </c>
      <c r="C11" s="3" t="s">
        <v>561</v>
      </c>
      <c r="D11" s="3" t="s">
        <v>562</v>
      </c>
      <c r="E11" s="3" t="s">
        <v>563</v>
      </c>
      <c r="F11" s="3"/>
      <c r="G11" s="3"/>
      <c r="H11" s="4"/>
    </row>
    <row r="12" spans="1:8" ht="51" x14ac:dyDescent="0.2">
      <c r="A12" s="2" t="s">
        <v>91</v>
      </c>
      <c r="B12" s="3" t="s">
        <v>564</v>
      </c>
      <c r="C12" s="3" t="s">
        <v>565</v>
      </c>
      <c r="D12" s="3" t="s">
        <v>566</v>
      </c>
      <c r="E12" s="3" t="s">
        <v>234</v>
      </c>
      <c r="F12" s="3"/>
      <c r="G12" s="3"/>
      <c r="H12" s="4"/>
    </row>
    <row r="13" spans="1:8" ht="38.25" x14ac:dyDescent="0.2">
      <c r="A13" s="2" t="s">
        <v>92</v>
      </c>
      <c r="B13" s="3" t="s">
        <v>567</v>
      </c>
      <c r="C13" s="3" t="s">
        <v>568</v>
      </c>
      <c r="D13" s="3" t="s">
        <v>569</v>
      </c>
      <c r="E13" s="3" t="s">
        <v>570</v>
      </c>
      <c r="F13" s="3"/>
      <c r="G13" s="3"/>
      <c r="H13" s="4"/>
    </row>
    <row r="14" spans="1:8" ht="38.25" x14ac:dyDescent="0.2">
      <c r="A14" s="2" t="s">
        <v>93</v>
      </c>
      <c r="B14" s="3" t="s">
        <v>571</v>
      </c>
      <c r="C14" s="3" t="s">
        <v>572</v>
      </c>
      <c r="D14" s="3" t="s">
        <v>573</v>
      </c>
      <c r="E14" s="3" t="s">
        <v>574</v>
      </c>
      <c r="F14" s="3"/>
      <c r="G14" s="3"/>
      <c r="H14" s="4"/>
    </row>
    <row r="15" spans="1:8" ht="51" x14ac:dyDescent="0.2">
      <c r="A15" s="2" t="s">
        <v>94</v>
      </c>
      <c r="B15" s="3" t="s">
        <v>575</v>
      </c>
      <c r="C15" s="3" t="s">
        <v>576</v>
      </c>
      <c r="D15" s="3" t="s">
        <v>577</v>
      </c>
      <c r="E15" s="3" t="s">
        <v>578</v>
      </c>
      <c r="F15" s="3"/>
      <c r="G15" s="3"/>
      <c r="H15" s="4"/>
    </row>
    <row r="16" spans="1:8" ht="38.25" x14ac:dyDescent="0.2">
      <c r="A16" s="5" t="s">
        <v>95</v>
      </c>
      <c r="B16" s="6" t="s">
        <v>579</v>
      </c>
      <c r="C16" s="6" t="s">
        <v>580</v>
      </c>
      <c r="D16" s="6" t="s">
        <v>581</v>
      </c>
      <c r="E16" s="6" t="s">
        <v>456</v>
      </c>
      <c r="F16" s="6"/>
      <c r="G16" s="6"/>
      <c r="H16" s="7"/>
    </row>
  </sheetData>
  <mergeCells count="1">
    <mergeCell ref="A1:H1"/>
  </mergeCells>
  <conditionalFormatting sqref="G4:G16">
    <cfRule type="cellIs" dxfId="17" priority="1" stopIfTrue="1" operator="equal">
      <formula>"Detectado"</formula>
    </cfRule>
    <cfRule type="cellIs" dxfId="16" priority="2" stopIfTrue="1" operator="equal">
      <formula>"Sin problemas"</formula>
    </cfRule>
  </conditionalFormatting>
  <dataValidations count="1">
    <dataValidation type="list" allowBlank="1" showInputMessage="1" showErrorMessage="1" sqref="G4:G16" xr:uid="{7D02D297-B9AC-4C80-A459-32F6549564F0}">
      <formula1>"Detectado,Sin problemas"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6F79-C6FB-426D-B9E3-B8706A1F175E}">
  <sheetPr codeName="Hoja20">
    <tabColor rgb="FFFFFF00"/>
  </sheetPr>
  <dimension ref="A1:H4"/>
  <sheetViews>
    <sheetView showGridLines="0" tabSelected="1" zoomScale="115" zoomScaleNormal="115" workbookViewId="0">
      <selection activeCell="C4" sqref="C4"/>
    </sheetView>
  </sheetViews>
  <sheetFormatPr baseColWidth="10" defaultRowHeight="12.75" x14ac:dyDescent="0.2"/>
  <cols>
    <col min="1" max="1" width="13.7109375" bestFit="1" customWidth="1"/>
    <col min="2" max="2" width="23.5703125" customWidth="1"/>
    <col min="3" max="3" width="47.28515625" customWidth="1"/>
    <col min="4" max="4" width="39.7109375" customWidth="1"/>
    <col min="5" max="5" width="36.140625" customWidth="1"/>
    <col min="6" max="6" width="28.7109375" bestFit="1" customWidth="1"/>
    <col min="7" max="7" width="9.28515625" bestFit="1" customWidth="1"/>
    <col min="8" max="8" width="14.7109375" bestFit="1" customWidth="1"/>
  </cols>
  <sheetData>
    <row r="1" spans="1:8" ht="24" thickBot="1" x14ac:dyDescent="0.25">
      <c r="A1" s="12" t="s">
        <v>582</v>
      </c>
      <c r="B1" s="13"/>
      <c r="C1" s="13"/>
      <c r="D1" s="13"/>
      <c r="E1" s="13"/>
      <c r="F1" s="13"/>
      <c r="G1" s="13"/>
      <c r="H1" s="14"/>
    </row>
    <row r="3" spans="1:8" x14ac:dyDescent="0.2">
      <c r="A3" s="9" t="s">
        <v>203</v>
      </c>
      <c r="B3" s="10" t="s">
        <v>204</v>
      </c>
      <c r="C3" s="10" t="s">
        <v>205</v>
      </c>
      <c r="D3" s="10" t="s">
        <v>206</v>
      </c>
      <c r="E3" s="10" t="s">
        <v>207</v>
      </c>
      <c r="F3" s="10" t="s">
        <v>208</v>
      </c>
      <c r="G3" s="10" t="s">
        <v>209</v>
      </c>
      <c r="H3" s="11" t="s">
        <v>210</v>
      </c>
    </row>
    <row r="4" spans="1:8" ht="63.75" x14ac:dyDescent="0.2">
      <c r="A4" s="5" t="s">
        <v>96</v>
      </c>
      <c r="B4" s="6" t="s">
        <v>583</v>
      </c>
      <c r="C4" s="6" t="s">
        <v>584</v>
      </c>
      <c r="D4" s="6" t="s">
        <v>585</v>
      </c>
      <c r="E4" s="6" t="s">
        <v>586</v>
      </c>
      <c r="F4" s="6"/>
      <c r="G4" s="6"/>
      <c r="H4" s="7"/>
    </row>
  </sheetData>
  <mergeCells count="1">
    <mergeCell ref="A1:H1"/>
  </mergeCells>
  <conditionalFormatting sqref="G4">
    <cfRule type="cellIs" dxfId="15" priority="1" stopIfTrue="1" operator="equal">
      <formula>"Detectado"</formula>
    </cfRule>
    <cfRule type="cellIs" dxfId="14" priority="2" stopIfTrue="1" operator="equal">
      <formula>"Sin problemas"</formula>
    </cfRule>
  </conditionalFormatting>
  <dataValidations count="1">
    <dataValidation type="list" allowBlank="1" showInputMessage="1" showErrorMessage="1" sqref="G4" xr:uid="{C2764426-826E-46FE-8CD4-4E14B28A6773}">
      <formula1>"Detectado,Sin problemas"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F2183-E885-4793-B606-748E2B4BC48A}">
  <sheetPr>
    <tabColor rgb="FFFFC000"/>
  </sheetPr>
  <dimension ref="A1:J2"/>
  <sheetViews>
    <sheetView showGridLines="0" workbookViewId="0">
      <selection activeCell="F19" sqref="F19"/>
    </sheetView>
  </sheetViews>
  <sheetFormatPr baseColWidth="10" defaultRowHeight="12.75" x14ac:dyDescent="0.2"/>
  <cols>
    <col min="2" max="2" width="21.140625" customWidth="1"/>
    <col min="3" max="3" width="19.7109375" customWidth="1"/>
    <col min="4" max="4" width="51" customWidth="1"/>
    <col min="8" max="8" width="30" customWidth="1"/>
    <col min="9" max="9" width="21.5703125" customWidth="1"/>
    <col min="10" max="10" width="17.42578125" customWidth="1"/>
  </cols>
  <sheetData>
    <row r="1" spans="1:10" ht="15" x14ac:dyDescent="0.2">
      <c r="A1" s="23" t="s">
        <v>97</v>
      </c>
      <c r="B1" s="23" t="s">
        <v>98</v>
      </c>
      <c r="C1" s="23" t="s">
        <v>99</v>
      </c>
      <c r="D1" s="23" t="s">
        <v>100</v>
      </c>
      <c r="E1" s="23" t="s">
        <v>101</v>
      </c>
      <c r="F1" s="23" t="s">
        <v>102</v>
      </c>
      <c r="G1" s="23" t="s">
        <v>103</v>
      </c>
      <c r="H1" s="23" t="s">
        <v>104</v>
      </c>
      <c r="I1" s="23" t="s">
        <v>105</v>
      </c>
      <c r="J1" s="24" t="s">
        <v>106</v>
      </c>
    </row>
    <row r="2" spans="1:10" ht="15" x14ac:dyDescent="0.2">
      <c r="A2" s="1">
        <v>1</v>
      </c>
      <c r="B2" s="1" t="s">
        <v>107</v>
      </c>
      <c r="C2" s="1" t="s">
        <v>53</v>
      </c>
      <c r="D2" s="1" t="s">
        <v>108</v>
      </c>
      <c r="E2" s="1" t="s">
        <v>109</v>
      </c>
      <c r="F2" s="1" t="s">
        <v>110</v>
      </c>
      <c r="G2" s="25" t="s">
        <v>109</v>
      </c>
      <c r="H2" s="1"/>
      <c r="I2" s="1"/>
      <c r="J2" s="1" t="s">
        <v>111</v>
      </c>
    </row>
  </sheetData>
  <conditionalFormatting sqref="G2">
    <cfRule type="cellIs" dxfId="13" priority="1" operator="equal">
      <formula>"Low"</formula>
    </cfRule>
    <cfRule type="cellIs" dxfId="12" priority="2" operator="equal">
      <formula>"Critical"</formula>
    </cfRule>
    <cfRule type="cellIs" dxfId="11" priority="3" operator="equal">
      <formula>"Note"</formula>
    </cfRule>
    <cfRule type="cellIs" dxfId="10" priority="4" operator="equal">
      <formula>"Moderate"</formula>
    </cfRule>
    <cfRule type="cellIs" dxfId="9" priority="5" operator="equal">
      <formula>"High"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B4783-03C8-47E5-A89C-AAEF55EC138A}">
  <sheetPr>
    <tabColor theme="9"/>
  </sheetPr>
  <dimension ref="B1:J1000"/>
  <sheetViews>
    <sheetView zoomScaleNormal="100" workbookViewId="0">
      <selection activeCell="N23" sqref="N23"/>
    </sheetView>
  </sheetViews>
  <sheetFormatPr baseColWidth="10" defaultColWidth="14.42578125" defaultRowHeight="12.75" x14ac:dyDescent="0.2"/>
  <cols>
    <col min="1" max="1" width="14.42578125" style="26"/>
    <col min="2" max="2" width="18.42578125" style="26" customWidth="1"/>
    <col min="3" max="5" width="14.7109375" style="26" customWidth="1"/>
    <col min="6" max="6" width="3.85546875" style="31" customWidth="1"/>
    <col min="7" max="7" width="7.42578125" style="31" customWidth="1"/>
    <col min="8" max="8" width="20.7109375" style="26" customWidth="1"/>
    <col min="9" max="9" width="42.7109375" style="26" customWidth="1"/>
    <col min="10" max="10" width="3.7109375" style="26" customWidth="1"/>
    <col min="11" max="16384" width="14.42578125" style="26"/>
  </cols>
  <sheetData>
    <row r="1" spans="2:10" ht="48" customHeight="1" x14ac:dyDescent="0.2">
      <c r="B1" s="65" t="s">
        <v>112</v>
      </c>
      <c r="C1" s="65"/>
      <c r="D1" s="65"/>
      <c r="E1" s="65"/>
      <c r="F1" s="65"/>
      <c r="G1" s="65"/>
      <c r="H1" s="65"/>
      <c r="I1" s="65"/>
    </row>
    <row r="2" spans="2:10" ht="12.75" customHeight="1" thickBot="1" x14ac:dyDescent="0.25"/>
    <row r="3" spans="2:10" ht="12.75" customHeight="1" x14ac:dyDescent="0.2">
      <c r="B3" s="41" t="s">
        <v>113</v>
      </c>
      <c r="C3" s="42"/>
      <c r="D3" s="42"/>
      <c r="E3" s="42"/>
      <c r="F3" s="57"/>
      <c r="G3" s="27"/>
      <c r="H3" s="41" t="s">
        <v>114</v>
      </c>
      <c r="I3" s="42"/>
      <c r="J3" s="43"/>
    </row>
    <row r="4" spans="2:10" ht="12.75" customHeight="1" x14ac:dyDescent="0.2">
      <c r="B4" s="44" t="s">
        <v>115</v>
      </c>
      <c r="C4" s="39"/>
      <c r="D4" s="39"/>
      <c r="E4" s="39"/>
      <c r="F4" s="58"/>
      <c r="G4" s="51"/>
      <c r="H4" s="44" t="s">
        <v>116</v>
      </c>
      <c r="I4" s="39"/>
      <c r="J4" s="45"/>
    </row>
    <row r="5" spans="2:10" ht="12.75" customHeight="1" x14ac:dyDescent="0.25">
      <c r="B5" s="46" t="s">
        <v>117</v>
      </c>
      <c r="C5" s="54" t="s">
        <v>118</v>
      </c>
      <c r="D5" s="54"/>
      <c r="E5" s="54"/>
      <c r="F5" s="59">
        <f>VLOOKUP(C5,References!A2:B8,2,0)</f>
        <v>3</v>
      </c>
      <c r="G5" s="52"/>
      <c r="H5" s="46" t="s">
        <v>119</v>
      </c>
      <c r="I5" s="40" t="s">
        <v>120</v>
      </c>
      <c r="J5" s="47">
        <f>VLOOKUP(I5,References!A$11:B$16,2,0)</f>
        <v>2</v>
      </c>
    </row>
    <row r="6" spans="2:10" ht="12.75" customHeight="1" x14ac:dyDescent="0.25">
      <c r="B6" s="46" t="s">
        <v>121</v>
      </c>
      <c r="C6" s="55" t="s">
        <v>122</v>
      </c>
      <c r="D6" s="55"/>
      <c r="E6" s="55"/>
      <c r="F6" s="59">
        <f>VLOOKUP(C6,References!C2:D6,2,0)</f>
        <v>4</v>
      </c>
      <c r="G6" s="52"/>
      <c r="H6" s="46" t="s">
        <v>123</v>
      </c>
      <c r="I6" s="40" t="s">
        <v>124</v>
      </c>
      <c r="J6" s="47">
        <f>VLOOKUP(I6,References!C$11:D$17,2,0)</f>
        <v>9</v>
      </c>
    </row>
    <row r="7" spans="2:10" ht="12.75" customHeight="1" x14ac:dyDescent="0.25">
      <c r="B7" s="46" t="s">
        <v>125</v>
      </c>
      <c r="C7" s="55" t="s">
        <v>126</v>
      </c>
      <c r="D7" s="55"/>
      <c r="E7" s="55"/>
      <c r="F7" s="59">
        <f>VLOOKUP(C7,References!E2:F6,2,0)</f>
        <v>0</v>
      </c>
      <c r="G7" s="52"/>
      <c r="H7" s="46" t="s">
        <v>127</v>
      </c>
      <c r="I7" s="40" t="s">
        <v>128</v>
      </c>
      <c r="J7" s="47">
        <f>VLOOKUP(I7,References!E$11:F$16,2,0)</f>
        <v>1</v>
      </c>
    </row>
    <row r="8" spans="2:10" ht="12.75" customHeight="1" x14ac:dyDescent="0.25">
      <c r="B8" s="46" t="s">
        <v>129</v>
      </c>
      <c r="C8" s="55" t="s">
        <v>130</v>
      </c>
      <c r="D8" s="55"/>
      <c r="E8" s="55"/>
      <c r="F8" s="59">
        <f>VLOOKUP(C8,References!G3:H8,2,0)</f>
        <v>2</v>
      </c>
      <c r="G8" s="52"/>
      <c r="H8" s="46" t="s">
        <v>131</v>
      </c>
      <c r="I8" s="40" t="s">
        <v>132</v>
      </c>
      <c r="J8" s="47">
        <f>VLOOKUP(I8,References!G$11:H$16,2,0)</f>
        <v>0</v>
      </c>
    </row>
    <row r="9" spans="2:10" ht="12.75" customHeight="1" x14ac:dyDescent="0.25">
      <c r="B9" s="46"/>
      <c r="C9" s="40"/>
      <c r="D9" s="40"/>
      <c r="E9" s="40"/>
      <c r="F9" s="59"/>
      <c r="G9" s="52"/>
      <c r="H9" s="46"/>
      <c r="I9" s="40"/>
      <c r="J9" s="47"/>
    </row>
    <row r="10" spans="2:10" ht="12.75" customHeight="1" x14ac:dyDescent="0.2">
      <c r="B10" s="44" t="s">
        <v>133</v>
      </c>
      <c r="C10" s="39"/>
      <c r="D10" s="39"/>
      <c r="E10" s="39"/>
      <c r="F10" s="58"/>
      <c r="G10" s="51"/>
      <c r="H10" s="44" t="s">
        <v>134</v>
      </c>
      <c r="I10" s="39"/>
      <c r="J10" s="48"/>
    </row>
    <row r="11" spans="2:10" ht="12.75" customHeight="1" x14ac:dyDescent="0.25">
      <c r="B11" s="46" t="s">
        <v>135</v>
      </c>
      <c r="C11" s="54" t="s">
        <v>136</v>
      </c>
      <c r="D11" s="54"/>
      <c r="E11" s="54"/>
      <c r="F11" s="59">
        <f>VLOOKUP(C11,References!I2:J7,2,0)</f>
        <v>1</v>
      </c>
      <c r="G11" s="52"/>
      <c r="H11" s="46" t="s">
        <v>137</v>
      </c>
      <c r="I11" s="40" t="s">
        <v>138</v>
      </c>
      <c r="J11" s="47">
        <f>VLOOKUP(I11,References!I$11:J$16,2,0)</f>
        <v>3</v>
      </c>
    </row>
    <row r="12" spans="2:10" ht="12.75" customHeight="1" x14ac:dyDescent="0.25">
      <c r="B12" s="46" t="s">
        <v>139</v>
      </c>
      <c r="C12" s="54" t="s">
        <v>164</v>
      </c>
      <c r="D12" s="54"/>
      <c r="E12" s="54"/>
      <c r="F12" s="59">
        <f>VLOOKUP(C12,References!K$2:L$7,2,0)</f>
        <v>3</v>
      </c>
      <c r="G12" s="52"/>
      <c r="H12" s="46" t="s">
        <v>141</v>
      </c>
      <c r="I12" s="40" t="s">
        <v>142</v>
      </c>
      <c r="J12" s="47">
        <f>VLOOKUP(I12,References!K$11:L$16,2,0)</f>
        <v>4</v>
      </c>
    </row>
    <row r="13" spans="2:10" ht="12.75" customHeight="1" x14ac:dyDescent="0.25">
      <c r="B13" s="46" t="s">
        <v>143</v>
      </c>
      <c r="C13" s="54" t="s">
        <v>144</v>
      </c>
      <c r="D13" s="54"/>
      <c r="E13" s="54"/>
      <c r="F13" s="59">
        <f>VLOOKUP(C13,References!M$2:N$7,2,0)</f>
        <v>4</v>
      </c>
      <c r="G13" s="52"/>
      <c r="H13" s="46" t="s">
        <v>145</v>
      </c>
      <c r="I13" s="40" t="s">
        <v>146</v>
      </c>
      <c r="J13" s="47">
        <f>VLOOKUP(I13,References!M$11:O$16,2,0)</f>
        <v>5</v>
      </c>
    </row>
    <row r="14" spans="2:10" ht="12.75" customHeight="1" x14ac:dyDescent="0.25">
      <c r="B14" s="46" t="s">
        <v>147</v>
      </c>
      <c r="C14" s="54" t="s">
        <v>148</v>
      </c>
      <c r="D14" s="54"/>
      <c r="E14" s="54"/>
      <c r="F14" s="59">
        <f>VLOOKUP(C14,References!O$2:P$7,2,0)</f>
        <v>3</v>
      </c>
      <c r="G14" s="52"/>
      <c r="H14" s="46" t="s">
        <v>149</v>
      </c>
      <c r="I14" s="40" t="s">
        <v>150</v>
      </c>
      <c r="J14" s="47">
        <f>VLOOKUP(I14,References!O$11:P$16,2,0)</f>
        <v>3</v>
      </c>
    </row>
    <row r="15" spans="2:10" ht="12.75" customHeight="1" x14ac:dyDescent="0.25">
      <c r="B15" s="49"/>
      <c r="C15" s="38"/>
      <c r="D15" s="38"/>
      <c r="E15" s="38"/>
      <c r="F15" s="60"/>
      <c r="G15" s="53"/>
      <c r="H15" s="49"/>
      <c r="I15" s="38"/>
      <c r="J15" s="45"/>
    </row>
    <row r="16" spans="2:10" ht="15" customHeight="1" x14ac:dyDescent="0.25">
      <c r="B16" s="61" t="s">
        <v>151</v>
      </c>
      <c r="C16" s="30">
        <f>IFERROR(AVERAGE(F5:F8,F11:F14),"All factors require a selection.")</f>
        <v>2.5</v>
      </c>
      <c r="D16" s="30"/>
      <c r="E16" s="30"/>
      <c r="F16" s="60"/>
      <c r="G16" s="53"/>
      <c r="H16" s="35" t="s">
        <v>152</v>
      </c>
      <c r="I16" s="30">
        <f>IFERROR(AVERAGE(J5:J8,J11:J14),"All factors require a selection.")</f>
        <v>3.375</v>
      </c>
      <c r="J16" s="45"/>
    </row>
    <row r="17" spans="2:10" ht="15" customHeight="1" thickBot="1" x14ac:dyDescent="0.25">
      <c r="B17" s="62"/>
      <c r="C17" s="63"/>
      <c r="D17" s="63"/>
      <c r="E17" s="63"/>
      <c r="F17" s="64"/>
      <c r="H17" s="36"/>
      <c r="I17" s="37"/>
      <c r="J17" s="50"/>
    </row>
    <row r="18" spans="2:10" ht="12.75" customHeight="1" x14ac:dyDescent="0.2"/>
    <row r="19" spans="2:10" ht="12.75" customHeight="1" thickBot="1" x14ac:dyDescent="0.25"/>
    <row r="20" spans="2:10" ht="24.75" customHeight="1" thickBot="1" x14ac:dyDescent="0.25">
      <c r="B20" s="73" t="s">
        <v>153</v>
      </c>
      <c r="C20" s="74"/>
      <c r="D20" s="74"/>
      <c r="E20" s="75" t="str">
        <f>IFERROR(IF(AND($C$16&lt;3,$I$16&lt;3),"Note",IF(OR(AND($C$16&lt;3,$I$16&gt;=3,$I$16&lt;6),AND($C$16&gt;=3,$C$16&lt;6,$I$16&lt;3)),"Low",IF(OR(AND($C16&lt;3,$I16&gt;=6),AND($C16&gt;=3,$C16&lt;6,$I16&gt;=3,$I16&lt;6),AND($C16&gt;=6,$I16&lt;3)),"MODERATE",IF(OR(AND($C16&gt;=6,$C16&gt;=3,$I16&lt;6),AND($C16&gt;=3,$C16&lt;6,$I16&gt;6)),"High","Critical")))),"Note")</f>
        <v>Low</v>
      </c>
      <c r="F20"/>
      <c r="G20"/>
      <c r="H20"/>
    </row>
    <row r="21" spans="2:10" ht="12.75" customHeight="1" thickBot="1" x14ac:dyDescent="0.25"/>
    <row r="22" spans="2:10" ht="23.25" customHeight="1" x14ac:dyDescent="0.25">
      <c r="B22" s="66"/>
      <c r="C22" s="67" t="s">
        <v>101</v>
      </c>
      <c r="D22" s="67"/>
      <c r="E22" s="68"/>
    </row>
    <row r="23" spans="2:10" ht="25.5" customHeight="1" x14ac:dyDescent="0.25">
      <c r="B23" s="69" t="s">
        <v>102</v>
      </c>
      <c r="C23" s="56" t="str">
        <f>IF($I16&lt;3,"-&gt;Low&lt;-","Low")</f>
        <v>Low</v>
      </c>
      <c r="D23" s="56" t="str">
        <f>IF(AND($I16&gt;=3,$I16&lt;6),"-&gt;Moderate&lt;-","Moderate")</f>
        <v>-&gt;Moderate&lt;-</v>
      </c>
      <c r="E23" s="70" t="str">
        <f>IF($I16&gt;=6,"-&gt;High&lt;-","High")</f>
        <v>High</v>
      </c>
    </row>
    <row r="24" spans="2:10" ht="22.5" customHeight="1" x14ac:dyDescent="0.2">
      <c r="B24" s="71" t="str">
        <f>IF($C16&lt;3,"-&gt;Low&lt;-","Low")</f>
        <v>-&gt;Low&lt;-</v>
      </c>
      <c r="C24" s="76" t="str">
        <f>IF(AND($C$16&lt;3,$I$16&lt;3),"-&gt;Note&lt;-","Note")</f>
        <v>Note</v>
      </c>
      <c r="D24" s="77" t="str">
        <f>IF(AND($C$16&lt;3,$I$16&gt;=3,$I$16&lt;6),"-&gt;Low&lt;-","Low")</f>
        <v>-&gt;Low&lt;-</v>
      </c>
      <c r="E24" s="78" t="str">
        <f>IF(AND($C16&lt;3,$I16&gt;=6),"-&gt;Moderate&lt;-","Moderate")</f>
        <v>Moderate</v>
      </c>
      <c r="H24" s="33"/>
    </row>
    <row r="25" spans="2:10" ht="24" customHeight="1" x14ac:dyDescent="0.2">
      <c r="B25" s="71" t="str">
        <f>IF(AND($C16&gt;=3,$C16&lt;6),"-&gt;Moderate&lt;-","Moderate")</f>
        <v>Moderate</v>
      </c>
      <c r="C25" s="77" t="str">
        <f>IF(AND($C$16&gt;=3,$C$16&lt;6,$I$16&lt;3),"-&gt;Low&lt;-","Low")</f>
        <v>Low</v>
      </c>
      <c r="D25" s="79" t="str">
        <f>IF(AND($C16&gt;=3,$C16&lt;6,$I16&gt;=3,$I16&lt;6),"-&gt;Moderate&lt;-","Moderate")</f>
        <v>Moderate</v>
      </c>
      <c r="E25" s="80" t="str">
        <f>IF(AND($C16&gt;=3,$C16&lt;6,$I16&gt;6),"-&gt;High&lt;-","High")</f>
        <v>High</v>
      </c>
      <c r="H25" s="33"/>
    </row>
    <row r="26" spans="2:10" ht="27" customHeight="1" thickBot="1" x14ac:dyDescent="0.25">
      <c r="B26" s="72" t="str">
        <f>IF($C16&gt;=6,"-&gt;High&lt;-","High")</f>
        <v>High</v>
      </c>
      <c r="C26" s="81" t="str">
        <f>IF(AND($C16&gt;=6,$I16&lt;3),"-&gt;Moderate&lt;-","Moderate")</f>
        <v>Moderate</v>
      </c>
      <c r="D26" s="82" t="str">
        <f>IF(AND($C16&gt;=6,$C16&gt;=3,$I16&lt;6),"-&gt;High&lt;-","High")</f>
        <v>High</v>
      </c>
      <c r="E26" s="83" t="str">
        <f>IF(AND($C$16&gt;=6,$I$16&gt;=6),"-&gt;Critical&lt;-","Critical")</f>
        <v>Critical</v>
      </c>
    </row>
    <row r="27" spans="2:10" ht="12.75" customHeight="1" x14ac:dyDescent="0.2"/>
    <row r="28" spans="2:10" ht="12.75" customHeight="1" x14ac:dyDescent="0.2"/>
    <row r="29" spans="2:10" ht="12.75" customHeight="1" x14ac:dyDescent="0.2"/>
    <row r="30" spans="2:10" ht="12.75" customHeight="1" x14ac:dyDescent="0.2"/>
    <row r="31" spans="2:10" ht="12.75" customHeight="1" x14ac:dyDescent="0.2"/>
    <row r="32" spans="2:10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I16:I17"/>
    <mergeCell ref="B20:D20"/>
    <mergeCell ref="C22:E22"/>
    <mergeCell ref="C12:E12"/>
    <mergeCell ref="C13:E13"/>
    <mergeCell ref="C14:E14"/>
    <mergeCell ref="B16:B17"/>
    <mergeCell ref="C16:E17"/>
    <mergeCell ref="H16:H17"/>
    <mergeCell ref="C6:E6"/>
    <mergeCell ref="C7:E7"/>
    <mergeCell ref="C8:E8"/>
    <mergeCell ref="B10:E10"/>
    <mergeCell ref="H10:I10"/>
    <mergeCell ref="C11:E11"/>
    <mergeCell ref="B1:I1"/>
    <mergeCell ref="B3:E3"/>
    <mergeCell ref="H3:I3"/>
    <mergeCell ref="B4:E4"/>
    <mergeCell ref="H4:I4"/>
    <mergeCell ref="C5:E5"/>
  </mergeCells>
  <conditionalFormatting sqref="C26">
    <cfRule type="containsText" dxfId="8" priority="9" operator="containsText" text="&lt;">
      <formula>NOT(ISERROR(SEARCH("&lt;",C26)))</formula>
    </cfRule>
  </conditionalFormatting>
  <conditionalFormatting sqref="C23:E26 B24:B26">
    <cfRule type="containsText" dxfId="7" priority="6" operator="containsText" text="&lt;">
      <formula>NOT(ISERROR(SEARCH("&lt;",B23)))</formula>
    </cfRule>
  </conditionalFormatting>
  <conditionalFormatting sqref="D25:D26">
    <cfRule type="containsText" dxfId="6" priority="7" operator="containsText" text="&lt;">
      <formula>NOT(ISERROR(SEARCH("&lt;",D25)))</formula>
    </cfRule>
  </conditionalFormatting>
  <conditionalFormatting sqref="E25">
    <cfRule type="containsText" dxfId="5" priority="8" operator="containsText" text="&lt;">
      <formula>NOT(ISERROR(SEARCH("&lt;",E25)))</formula>
    </cfRule>
  </conditionalFormatting>
  <conditionalFormatting sqref="E20">
    <cfRule type="containsText" dxfId="4" priority="1" operator="containsText" text="critical">
      <formula>NOT(ISERROR(SEARCH("critical",E20)))</formula>
    </cfRule>
    <cfRule type="containsText" dxfId="3" priority="2" operator="containsText" text="high">
      <formula>NOT(ISERROR(SEARCH("high",E20)))</formula>
    </cfRule>
    <cfRule type="containsText" dxfId="2" priority="3" operator="containsText" text="moderate">
      <formula>NOT(ISERROR(SEARCH("moderate",E20)))</formula>
    </cfRule>
    <cfRule type="containsText" dxfId="1" priority="4" operator="containsText" text="low">
      <formula>NOT(ISERROR(SEARCH("low",E20)))</formula>
    </cfRule>
    <cfRule type="containsText" dxfId="0" priority="5" operator="containsText" text="Note">
      <formula>NOT(ISERROR(SEARCH("Note",E20)))</formula>
    </cfRule>
  </conditionalFormatting>
  <dataValidations count="16">
    <dataValidation type="list" allowBlank="1" showErrorMessage="1" sqref="I6" xr:uid="{4FEB6EFF-C183-483E-9A74-2E8848C3EF39}">
      <formula1>LossofIntegrity</formula1>
      <formula2>0</formula2>
    </dataValidation>
    <dataValidation type="list" allowBlank="1" showErrorMessage="1" sqref="C5" xr:uid="{17437305-F2D6-42CF-8DF7-9A9D13332915}">
      <formula1>SkillRequired</formula1>
      <formula2>0</formula2>
    </dataValidation>
    <dataValidation type="list" allowBlank="1" showErrorMessage="1" sqref="C12" xr:uid="{2F5D5FE3-B8FF-4212-806B-27D7786465D9}">
      <formula1>EaseofExploit</formula1>
      <formula2>0</formula2>
    </dataValidation>
    <dataValidation type="list" allowBlank="1" showErrorMessage="1" sqref="I11" xr:uid="{782F0DD7-919D-4AE6-9102-CD1BAC31C719}">
      <formula1>FinancialDamage</formula1>
      <formula2>0</formula2>
    </dataValidation>
    <dataValidation type="list" allowBlank="1" showErrorMessage="1" sqref="C8 C9:E9" xr:uid="{1988D0F0-5B02-4098-8544-20D81287A487}">
      <formula1>PopulationSize</formula1>
      <formula2>0</formula2>
    </dataValidation>
    <dataValidation type="list" allowBlank="1" showErrorMessage="1" sqref="C13" xr:uid="{90DE86CE-15D6-47C5-AB3F-C2751BAB3EAC}">
      <formula1>Awareness</formula1>
      <formula2>0</formula2>
    </dataValidation>
    <dataValidation type="list" allowBlank="1" showErrorMessage="1" sqref="I7" xr:uid="{45741D9B-1CE2-4DC6-9846-4A7C532BC917}">
      <formula1>LossofAvailability</formula1>
      <formula2>0</formula2>
    </dataValidation>
    <dataValidation type="list" allowBlank="1" showErrorMessage="1" sqref="I5" xr:uid="{D2872D53-2D9D-4731-9216-57E8A18663B1}">
      <formula1>LossofConfidentiality</formula1>
      <formula2>0</formula2>
    </dataValidation>
    <dataValidation type="list" allowBlank="1" showErrorMessage="1" sqref="I13" xr:uid="{BBA23202-0100-4072-A27E-4A8A004433D5}">
      <formula1>NonCompliance</formula1>
      <formula2>0</formula2>
    </dataValidation>
    <dataValidation type="list" allowBlank="1" showErrorMessage="1" sqref="C11" xr:uid="{85A5E67F-F599-4F85-B020-599487AF8093}">
      <formula1>EasyofDiscovery</formula1>
      <formula2>0</formula2>
    </dataValidation>
    <dataValidation type="list" allowBlank="1" showErrorMessage="1" sqref="C14" xr:uid="{1739DDB6-41EE-4E15-8920-A1112874E00D}">
      <formula1>IntrusionDetection</formula1>
      <formula2>0</formula2>
    </dataValidation>
    <dataValidation type="list" allowBlank="1" showErrorMessage="1" sqref="C6" xr:uid="{E321A1D8-8C57-4FAF-81F2-56C253F93112}">
      <formula1>Motive</formula1>
      <formula2>0</formula2>
    </dataValidation>
    <dataValidation type="list" allowBlank="1" showErrorMessage="1" sqref="I14" xr:uid="{2CB3EEDE-8E5B-45BF-AE8C-2C825C058561}">
      <formula1>PolicyViolation</formula1>
      <formula2>0</formula2>
    </dataValidation>
    <dataValidation type="list" allowBlank="1" showErrorMessage="1" sqref="C7" xr:uid="{F4BB3D4B-C2F3-47F3-8036-521A2835331A}">
      <formula1>Opportunity</formula1>
      <formula2>0</formula2>
    </dataValidation>
    <dataValidation type="list" allowBlank="1" showErrorMessage="1" sqref="I8:I9" xr:uid="{211D284A-68D5-4380-9B01-BDB169DAD433}">
      <formula1>LossofAccountability</formula1>
      <formula2>0</formula2>
    </dataValidation>
    <dataValidation type="list" allowBlank="1" showErrorMessage="1" sqref="I12" xr:uid="{42DF4C41-F677-41DD-AA97-7C893E0D8826}">
      <formula1>ReputationDamage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06AD-CECD-4831-ABBA-806148FE3DC3}">
  <dimension ref="A1:P1000"/>
  <sheetViews>
    <sheetView zoomScaleNormal="100" workbookViewId="0">
      <selection activeCell="E47" sqref="E47"/>
    </sheetView>
  </sheetViews>
  <sheetFormatPr baseColWidth="10" defaultColWidth="14.42578125" defaultRowHeight="12.75" x14ac:dyDescent="0.2"/>
  <cols>
    <col min="1" max="1" width="39" style="26" customWidth="1"/>
    <col min="2" max="2" width="2" style="26" customWidth="1"/>
    <col min="3" max="3" width="32.7109375" style="26" customWidth="1"/>
    <col min="4" max="4" width="2" style="26" customWidth="1"/>
    <col min="5" max="5" width="43.28515625" style="26" customWidth="1"/>
    <col min="6" max="6" width="2" style="26" customWidth="1"/>
    <col min="7" max="7" width="38.42578125" style="26" customWidth="1"/>
    <col min="8" max="8" width="2" style="26" customWidth="1"/>
    <col min="9" max="9" width="38.42578125" style="26" customWidth="1"/>
    <col min="10" max="10" width="2" style="26" customWidth="1"/>
    <col min="11" max="11" width="27.7109375" style="26" customWidth="1"/>
    <col min="12" max="12" width="2" style="26" customWidth="1"/>
    <col min="13" max="13" width="23" style="26" customWidth="1"/>
    <col min="14" max="14" width="2" style="26" customWidth="1"/>
    <col min="15" max="15" width="31.42578125" style="26" customWidth="1"/>
    <col min="16" max="16" width="2" style="26" customWidth="1"/>
    <col min="17" max="16384" width="14.42578125" style="26"/>
  </cols>
  <sheetData>
    <row r="1" spans="1:16" ht="12.75" customHeight="1" x14ac:dyDescent="0.2">
      <c r="A1" s="34" t="s">
        <v>117</v>
      </c>
      <c r="B1" s="29"/>
      <c r="C1" s="34" t="s">
        <v>121</v>
      </c>
      <c r="D1" s="29"/>
      <c r="E1" s="34" t="s">
        <v>125</v>
      </c>
      <c r="F1" s="29"/>
      <c r="G1" s="34" t="s">
        <v>129</v>
      </c>
      <c r="H1" s="29"/>
      <c r="I1" s="34" t="s">
        <v>135</v>
      </c>
      <c r="J1" s="29"/>
      <c r="K1" s="34" t="s">
        <v>139</v>
      </c>
      <c r="L1" s="29"/>
      <c r="M1" s="34" t="s">
        <v>143</v>
      </c>
      <c r="N1" s="29"/>
      <c r="O1" s="34" t="s">
        <v>147</v>
      </c>
      <c r="P1" s="29"/>
    </row>
    <row r="2" spans="1:16" ht="12.75" customHeight="1" x14ac:dyDescent="0.2">
      <c r="A2" s="29" t="s">
        <v>154</v>
      </c>
      <c r="B2" s="29" t="s">
        <v>155</v>
      </c>
      <c r="C2" s="29" t="s">
        <v>154</v>
      </c>
      <c r="D2" s="29" t="s">
        <v>155</v>
      </c>
      <c r="E2" s="29" t="s">
        <v>154</v>
      </c>
      <c r="F2" s="29" t="s">
        <v>155</v>
      </c>
      <c r="G2" s="29" t="s">
        <v>154</v>
      </c>
      <c r="H2" s="29" t="s">
        <v>155</v>
      </c>
      <c r="I2" s="29" t="s">
        <v>154</v>
      </c>
      <c r="J2" s="29" t="s">
        <v>155</v>
      </c>
      <c r="K2" s="29" t="s">
        <v>154</v>
      </c>
      <c r="L2" s="29" t="s">
        <v>155</v>
      </c>
      <c r="M2" s="29" t="s">
        <v>154</v>
      </c>
      <c r="N2" s="29" t="s">
        <v>155</v>
      </c>
      <c r="O2" s="29" t="s">
        <v>154</v>
      </c>
      <c r="P2" s="29" t="s">
        <v>155</v>
      </c>
    </row>
    <row r="3" spans="1:16" ht="12.75" customHeight="1" x14ac:dyDescent="0.2">
      <c r="A3" s="29" t="s">
        <v>132</v>
      </c>
      <c r="B3" s="29">
        <v>0</v>
      </c>
      <c r="C3" s="29" t="s">
        <v>132</v>
      </c>
      <c r="D3" s="29">
        <v>0</v>
      </c>
      <c r="E3" s="29" t="s">
        <v>126</v>
      </c>
      <c r="F3" s="29">
        <v>0</v>
      </c>
      <c r="G3" s="29" t="s">
        <v>132</v>
      </c>
      <c r="H3" s="29">
        <v>0</v>
      </c>
      <c r="I3" s="29" t="s">
        <v>132</v>
      </c>
      <c r="J3" s="29">
        <v>0</v>
      </c>
      <c r="K3" s="29" t="s">
        <v>132</v>
      </c>
      <c r="L3" s="29">
        <v>0</v>
      </c>
      <c r="M3" s="29" t="s">
        <v>132</v>
      </c>
      <c r="N3" s="29">
        <v>0</v>
      </c>
      <c r="O3" s="29" t="s">
        <v>132</v>
      </c>
      <c r="P3" s="29">
        <v>0</v>
      </c>
    </row>
    <row r="4" spans="1:16" ht="12.75" customHeight="1" x14ac:dyDescent="0.2">
      <c r="A4" s="29" t="s">
        <v>156</v>
      </c>
      <c r="B4" s="29">
        <v>1</v>
      </c>
      <c r="C4" s="29" t="s">
        <v>157</v>
      </c>
      <c r="D4" s="29">
        <v>1</v>
      </c>
      <c r="E4" s="29" t="s">
        <v>158</v>
      </c>
      <c r="F4" s="29">
        <v>4</v>
      </c>
      <c r="G4" s="29" t="s">
        <v>130</v>
      </c>
      <c r="H4" s="29">
        <v>2</v>
      </c>
      <c r="I4" s="29" t="s">
        <v>136</v>
      </c>
      <c r="J4" s="29">
        <v>1</v>
      </c>
      <c r="K4" s="29" t="s">
        <v>159</v>
      </c>
      <c r="L4" s="29">
        <v>1</v>
      </c>
      <c r="M4" s="29" t="s">
        <v>160</v>
      </c>
      <c r="N4" s="29">
        <v>1</v>
      </c>
      <c r="O4" s="29" t="s">
        <v>161</v>
      </c>
      <c r="P4" s="29">
        <v>1</v>
      </c>
    </row>
    <row r="5" spans="1:16" ht="12.75" customHeight="1" x14ac:dyDescent="0.2">
      <c r="A5" s="29" t="s">
        <v>118</v>
      </c>
      <c r="B5" s="29">
        <v>3</v>
      </c>
      <c r="C5" s="29" t="s">
        <v>122</v>
      </c>
      <c r="D5" s="29">
        <v>4</v>
      </c>
      <c r="E5" s="29" t="s">
        <v>162</v>
      </c>
      <c r="F5" s="29">
        <v>7</v>
      </c>
      <c r="G5" s="29" t="s">
        <v>163</v>
      </c>
      <c r="H5" s="29">
        <v>4</v>
      </c>
      <c r="I5" s="29" t="s">
        <v>164</v>
      </c>
      <c r="J5" s="29">
        <v>3</v>
      </c>
      <c r="K5" s="29" t="s">
        <v>164</v>
      </c>
      <c r="L5" s="29">
        <v>3</v>
      </c>
      <c r="M5" s="29" t="s">
        <v>144</v>
      </c>
      <c r="N5" s="29">
        <v>4</v>
      </c>
      <c r="O5" s="29" t="s">
        <v>148</v>
      </c>
      <c r="P5" s="29">
        <v>3</v>
      </c>
    </row>
    <row r="6" spans="1:16" ht="12.75" customHeight="1" x14ac:dyDescent="0.2">
      <c r="A6" s="29" t="s">
        <v>165</v>
      </c>
      <c r="B6" s="29">
        <v>5</v>
      </c>
      <c r="C6" s="29" t="s">
        <v>166</v>
      </c>
      <c r="D6" s="29">
        <v>9</v>
      </c>
      <c r="E6" s="29" t="s">
        <v>167</v>
      </c>
      <c r="F6" s="29">
        <v>9</v>
      </c>
      <c r="G6" s="29" t="s">
        <v>168</v>
      </c>
      <c r="H6" s="29">
        <v>5</v>
      </c>
      <c r="I6" s="29" t="s">
        <v>169</v>
      </c>
      <c r="J6" s="29">
        <v>7</v>
      </c>
      <c r="K6" s="29" t="s">
        <v>140</v>
      </c>
      <c r="L6" s="29">
        <v>5</v>
      </c>
      <c r="M6" s="29" t="s">
        <v>170</v>
      </c>
      <c r="N6" s="29">
        <v>6</v>
      </c>
      <c r="O6" s="29" t="s">
        <v>171</v>
      </c>
      <c r="P6" s="29">
        <v>8</v>
      </c>
    </row>
    <row r="7" spans="1:16" ht="12.75" customHeight="1" x14ac:dyDescent="0.2">
      <c r="A7" s="29" t="s">
        <v>172</v>
      </c>
      <c r="B7" s="29">
        <v>6</v>
      </c>
      <c r="C7" s="29"/>
      <c r="D7" s="29"/>
      <c r="E7" s="29"/>
      <c r="F7" s="29"/>
      <c r="G7" s="29" t="s">
        <v>173</v>
      </c>
      <c r="H7" s="29">
        <v>6</v>
      </c>
      <c r="I7" s="29" t="s">
        <v>174</v>
      </c>
      <c r="J7" s="29">
        <v>9</v>
      </c>
      <c r="K7" s="29" t="s">
        <v>174</v>
      </c>
      <c r="L7" s="29">
        <v>9</v>
      </c>
      <c r="M7" s="29" t="s">
        <v>175</v>
      </c>
      <c r="N7" s="29">
        <v>9</v>
      </c>
      <c r="O7" s="29" t="s">
        <v>176</v>
      </c>
      <c r="P7" s="29">
        <v>9</v>
      </c>
    </row>
    <row r="8" spans="1:16" ht="12.75" customHeight="1" x14ac:dyDescent="0.2">
      <c r="A8" s="29" t="s">
        <v>177</v>
      </c>
      <c r="B8" s="29">
        <v>9</v>
      </c>
      <c r="C8" s="29"/>
      <c r="D8" s="29"/>
      <c r="E8" s="29"/>
      <c r="F8" s="29"/>
      <c r="G8" s="29" t="s">
        <v>178</v>
      </c>
      <c r="H8" s="29">
        <v>9</v>
      </c>
      <c r="I8" s="29"/>
      <c r="J8" s="29"/>
      <c r="K8" s="29"/>
      <c r="L8" s="29"/>
      <c r="M8" s="29"/>
      <c r="N8" s="29"/>
      <c r="O8" s="29"/>
      <c r="P8" s="29"/>
    </row>
    <row r="9" spans="1:16" ht="12.75" customHeight="1" x14ac:dyDescent="0.2"/>
    <row r="10" spans="1:16" ht="12.75" customHeight="1" x14ac:dyDescent="0.25">
      <c r="A10" s="34" t="s">
        <v>119</v>
      </c>
      <c r="B10" s="34"/>
      <c r="C10" s="34" t="s">
        <v>123</v>
      </c>
      <c r="D10" s="34"/>
      <c r="E10" s="34" t="s">
        <v>127</v>
      </c>
      <c r="F10" s="34"/>
      <c r="G10" s="34" t="s">
        <v>131</v>
      </c>
      <c r="H10" s="34"/>
      <c r="I10" s="34" t="s">
        <v>137</v>
      </c>
      <c r="J10" s="34"/>
      <c r="K10" s="34" t="s">
        <v>141</v>
      </c>
      <c r="L10" s="34"/>
      <c r="M10" s="34" t="s">
        <v>145</v>
      </c>
      <c r="N10" s="34"/>
      <c r="O10" s="34" t="s">
        <v>149</v>
      </c>
      <c r="P10" s="32"/>
    </row>
    <row r="11" spans="1:16" ht="12.75" customHeight="1" x14ac:dyDescent="0.2">
      <c r="A11" s="29" t="s">
        <v>154</v>
      </c>
      <c r="B11" s="29" t="s">
        <v>155</v>
      </c>
      <c r="C11" s="29" t="s">
        <v>154</v>
      </c>
      <c r="D11" s="29" t="s">
        <v>155</v>
      </c>
      <c r="E11" s="29" t="s">
        <v>154</v>
      </c>
      <c r="F11" s="29" t="s">
        <v>155</v>
      </c>
      <c r="G11" s="29" t="s">
        <v>154</v>
      </c>
      <c r="H11" s="29" t="s">
        <v>155</v>
      </c>
      <c r="I11" s="29" t="s">
        <v>154</v>
      </c>
      <c r="J11" s="29" t="s">
        <v>155</v>
      </c>
      <c r="K11" s="29" t="s">
        <v>154</v>
      </c>
      <c r="L11" s="29" t="s">
        <v>155</v>
      </c>
      <c r="M11" s="29" t="s">
        <v>154</v>
      </c>
      <c r="N11" s="29" t="s">
        <v>155</v>
      </c>
      <c r="O11" s="29" t="s">
        <v>154</v>
      </c>
      <c r="P11" s="29" t="s">
        <v>155</v>
      </c>
    </row>
    <row r="12" spans="1:16" ht="12.75" customHeight="1" x14ac:dyDescent="0.2">
      <c r="A12" s="29" t="s">
        <v>132</v>
      </c>
      <c r="B12" s="29">
        <v>0</v>
      </c>
      <c r="C12" s="29" t="s">
        <v>132</v>
      </c>
      <c r="D12" s="29">
        <v>0</v>
      </c>
      <c r="E12" s="29" t="s">
        <v>132</v>
      </c>
      <c r="F12" s="29">
        <v>0</v>
      </c>
      <c r="G12" s="29" t="s">
        <v>132</v>
      </c>
      <c r="H12" s="29">
        <v>0</v>
      </c>
      <c r="I12" s="29" t="s">
        <v>132</v>
      </c>
      <c r="J12" s="29">
        <v>0</v>
      </c>
      <c r="K12" s="29" t="s">
        <v>132</v>
      </c>
      <c r="L12" s="29">
        <v>0</v>
      </c>
      <c r="M12" s="29" t="s">
        <v>132</v>
      </c>
      <c r="N12" s="29">
        <v>0</v>
      </c>
      <c r="O12" s="29" t="s">
        <v>132</v>
      </c>
      <c r="P12" s="29">
        <v>0</v>
      </c>
    </row>
    <row r="13" spans="1:16" ht="12.75" customHeight="1" x14ac:dyDescent="0.25">
      <c r="A13" s="29" t="s">
        <v>120</v>
      </c>
      <c r="B13" s="29">
        <v>2</v>
      </c>
      <c r="C13" s="29" t="s">
        <v>179</v>
      </c>
      <c r="D13" s="29">
        <v>1</v>
      </c>
      <c r="E13" s="29" t="s">
        <v>128</v>
      </c>
      <c r="F13" s="29">
        <v>1</v>
      </c>
      <c r="G13" s="29" t="s">
        <v>180</v>
      </c>
      <c r="H13" s="29">
        <v>1</v>
      </c>
      <c r="I13" s="29" t="s">
        <v>181</v>
      </c>
      <c r="J13" s="29">
        <v>1</v>
      </c>
      <c r="K13" s="29" t="s">
        <v>182</v>
      </c>
      <c r="L13" s="29">
        <v>1</v>
      </c>
      <c r="M13" s="29" t="s">
        <v>183</v>
      </c>
      <c r="N13" s="29">
        <v>2</v>
      </c>
      <c r="O13" s="29" t="s">
        <v>150</v>
      </c>
      <c r="P13" s="28">
        <v>3</v>
      </c>
    </row>
    <row r="14" spans="1:16" ht="12.75" customHeight="1" x14ac:dyDescent="0.25">
      <c r="A14" s="29" t="s">
        <v>184</v>
      </c>
      <c r="B14" s="29">
        <v>6</v>
      </c>
      <c r="C14" s="29" t="s">
        <v>185</v>
      </c>
      <c r="D14" s="29">
        <v>3</v>
      </c>
      <c r="E14" s="29" t="s">
        <v>186</v>
      </c>
      <c r="F14" s="29">
        <v>5</v>
      </c>
      <c r="G14" s="29" t="s">
        <v>187</v>
      </c>
      <c r="H14" s="29">
        <v>7</v>
      </c>
      <c r="I14" s="29" t="s">
        <v>138</v>
      </c>
      <c r="J14" s="29">
        <v>3</v>
      </c>
      <c r="K14" s="29" t="s">
        <v>142</v>
      </c>
      <c r="L14" s="29">
        <v>4</v>
      </c>
      <c r="M14" s="29" t="s">
        <v>146</v>
      </c>
      <c r="N14" s="29">
        <v>5</v>
      </c>
      <c r="O14" s="29" t="s">
        <v>188</v>
      </c>
      <c r="P14" s="28">
        <v>5</v>
      </c>
    </row>
    <row r="15" spans="1:16" ht="12.75" customHeight="1" x14ac:dyDescent="0.25">
      <c r="A15" s="29" t="s">
        <v>189</v>
      </c>
      <c r="B15" s="29">
        <v>7</v>
      </c>
      <c r="C15" s="29" t="s">
        <v>190</v>
      </c>
      <c r="D15" s="29">
        <v>5</v>
      </c>
      <c r="E15" s="29" t="s">
        <v>191</v>
      </c>
      <c r="F15" s="29">
        <v>7</v>
      </c>
      <c r="G15" s="29" t="s">
        <v>192</v>
      </c>
      <c r="H15" s="29">
        <v>9</v>
      </c>
      <c r="I15" s="29" t="s">
        <v>193</v>
      </c>
      <c r="J15" s="29">
        <v>7</v>
      </c>
      <c r="K15" s="29" t="s">
        <v>194</v>
      </c>
      <c r="L15" s="29">
        <v>5</v>
      </c>
      <c r="M15" s="29" t="s">
        <v>195</v>
      </c>
      <c r="N15" s="29">
        <v>7</v>
      </c>
      <c r="O15" s="29" t="s">
        <v>196</v>
      </c>
      <c r="P15" s="28">
        <v>7</v>
      </c>
    </row>
    <row r="16" spans="1:16" ht="12.75" customHeight="1" x14ac:dyDescent="0.25">
      <c r="A16" s="29" t="s">
        <v>197</v>
      </c>
      <c r="B16" s="29">
        <v>9</v>
      </c>
      <c r="C16" s="29" t="s">
        <v>198</v>
      </c>
      <c r="D16" s="29">
        <v>7</v>
      </c>
      <c r="E16" s="29" t="s">
        <v>199</v>
      </c>
      <c r="F16" s="29">
        <v>9</v>
      </c>
      <c r="G16" s="29"/>
      <c r="H16" s="29"/>
      <c r="I16" s="29" t="s">
        <v>200</v>
      </c>
      <c r="J16" s="29">
        <v>9</v>
      </c>
      <c r="K16" s="29" t="s">
        <v>201</v>
      </c>
      <c r="L16" s="29">
        <v>9</v>
      </c>
      <c r="M16" s="29"/>
      <c r="N16" s="29"/>
      <c r="O16" s="29" t="s">
        <v>202</v>
      </c>
      <c r="P16" s="28">
        <v>9</v>
      </c>
    </row>
    <row r="17" spans="1:15" ht="12.75" customHeight="1" x14ac:dyDescent="0.2">
      <c r="A17" s="29"/>
      <c r="B17" s="29"/>
      <c r="C17" s="29" t="s">
        <v>124</v>
      </c>
      <c r="D17" s="29">
        <v>9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</row>
    <row r="18" spans="1:15" ht="12.75" customHeight="1" x14ac:dyDescent="0.2"/>
    <row r="19" spans="1:15" ht="12.75" customHeight="1" x14ac:dyDescent="0.2"/>
    <row r="20" spans="1:15" ht="12.75" customHeight="1" x14ac:dyDescent="0.2"/>
    <row r="21" spans="1:15" ht="12.75" customHeight="1" x14ac:dyDescent="0.2"/>
    <row r="22" spans="1:15" ht="12.75" customHeight="1" x14ac:dyDescent="0.2"/>
    <row r="23" spans="1:15" ht="12.75" customHeight="1" x14ac:dyDescent="0.2"/>
    <row r="24" spans="1:15" ht="12.75" customHeight="1" x14ac:dyDescent="0.2"/>
    <row r="25" spans="1:15" ht="12.75" customHeight="1" x14ac:dyDescent="0.2"/>
    <row r="26" spans="1:15" ht="12.75" customHeight="1" x14ac:dyDescent="0.2"/>
    <row r="27" spans="1:15" ht="12.75" customHeight="1" x14ac:dyDescent="0.2"/>
    <row r="28" spans="1:15" ht="12.75" customHeight="1" x14ac:dyDescent="0.2"/>
    <row r="29" spans="1:15" ht="12.75" customHeight="1" x14ac:dyDescent="0.2"/>
    <row r="30" spans="1:15" ht="12.75" customHeight="1" x14ac:dyDescent="0.2"/>
    <row r="31" spans="1:15" ht="12.75" customHeight="1" x14ac:dyDescent="0.2"/>
    <row r="32" spans="1:15" ht="12.75" customHeight="1" x14ac:dyDescent="0.2"/>
    <row r="33" s="26" customFormat="1" ht="12.75" customHeight="1" x14ac:dyDescent="0.2"/>
    <row r="34" s="26" customFormat="1" ht="12.75" customHeight="1" x14ac:dyDescent="0.2"/>
    <row r="35" s="26" customFormat="1" ht="12.75" customHeight="1" x14ac:dyDescent="0.2"/>
    <row r="36" s="26" customFormat="1" ht="12.75" customHeight="1" x14ac:dyDescent="0.2"/>
    <row r="37" s="26" customFormat="1" ht="12.75" customHeight="1" x14ac:dyDescent="0.2"/>
    <row r="38" s="26" customFormat="1" ht="12.75" customHeight="1" x14ac:dyDescent="0.2"/>
    <row r="39" s="26" customFormat="1" ht="12.75" customHeight="1" x14ac:dyDescent="0.2"/>
    <row r="40" s="26" customFormat="1" ht="12.75" customHeight="1" x14ac:dyDescent="0.2"/>
    <row r="41" s="26" customFormat="1" ht="12.75" customHeight="1" x14ac:dyDescent="0.2"/>
    <row r="42" s="26" customFormat="1" ht="12.75" customHeight="1" x14ac:dyDescent="0.2"/>
    <row r="43" s="26" customFormat="1" ht="12.75" customHeight="1" x14ac:dyDescent="0.2"/>
    <row r="44" s="26" customFormat="1" ht="12.75" customHeight="1" x14ac:dyDescent="0.2"/>
    <row r="45" s="26" customFormat="1" ht="12.75" customHeight="1" x14ac:dyDescent="0.2"/>
    <row r="46" s="26" customFormat="1" ht="12.75" customHeight="1" x14ac:dyDescent="0.2"/>
    <row r="47" s="26" customFormat="1" ht="12.75" customHeight="1" x14ac:dyDescent="0.2"/>
    <row r="48" s="26" customFormat="1" ht="12.75" customHeight="1" x14ac:dyDescent="0.2"/>
    <row r="49" s="26" customFormat="1" ht="12.75" customHeight="1" x14ac:dyDescent="0.2"/>
    <row r="50" s="26" customFormat="1" ht="12.75" customHeight="1" x14ac:dyDescent="0.2"/>
    <row r="51" s="26" customFormat="1" ht="12.75" customHeight="1" x14ac:dyDescent="0.2"/>
    <row r="52" s="26" customFormat="1" ht="12.75" customHeight="1" x14ac:dyDescent="0.2"/>
    <row r="53" s="26" customFormat="1" ht="12.75" customHeight="1" x14ac:dyDescent="0.2"/>
    <row r="54" s="26" customFormat="1" ht="12.75" customHeight="1" x14ac:dyDescent="0.2"/>
    <row r="55" s="26" customFormat="1" ht="12.75" customHeight="1" x14ac:dyDescent="0.2"/>
    <row r="56" s="26" customFormat="1" ht="12.75" customHeight="1" x14ac:dyDescent="0.2"/>
    <row r="57" s="26" customFormat="1" ht="12.75" customHeight="1" x14ac:dyDescent="0.2"/>
    <row r="58" s="26" customFormat="1" ht="12.75" customHeight="1" x14ac:dyDescent="0.2"/>
    <row r="59" s="26" customFormat="1" ht="12.75" customHeight="1" x14ac:dyDescent="0.2"/>
    <row r="60" s="26" customFormat="1" ht="12.75" customHeight="1" x14ac:dyDescent="0.2"/>
    <row r="61" s="26" customFormat="1" ht="12.75" customHeight="1" x14ac:dyDescent="0.2"/>
    <row r="62" s="26" customFormat="1" ht="12.75" customHeight="1" x14ac:dyDescent="0.2"/>
    <row r="63" s="26" customFormat="1" ht="12.75" customHeight="1" x14ac:dyDescent="0.2"/>
    <row r="64" s="26" customFormat="1" ht="12.75" customHeight="1" x14ac:dyDescent="0.2"/>
    <row r="65" s="26" customFormat="1" ht="12.75" customHeight="1" x14ac:dyDescent="0.2"/>
    <row r="66" s="26" customFormat="1" ht="12.75" customHeight="1" x14ac:dyDescent="0.2"/>
    <row r="67" s="26" customFormat="1" ht="12.75" customHeight="1" x14ac:dyDescent="0.2"/>
    <row r="68" s="26" customFormat="1" ht="12.75" customHeight="1" x14ac:dyDescent="0.2"/>
    <row r="69" s="26" customFormat="1" ht="12.75" customHeight="1" x14ac:dyDescent="0.2"/>
    <row r="70" s="26" customFormat="1" ht="12.75" customHeight="1" x14ac:dyDescent="0.2"/>
    <row r="71" s="26" customFormat="1" ht="12.75" customHeight="1" x14ac:dyDescent="0.2"/>
    <row r="72" s="26" customFormat="1" ht="12.75" customHeight="1" x14ac:dyDescent="0.2"/>
    <row r="73" s="26" customFormat="1" ht="12.75" customHeight="1" x14ac:dyDescent="0.2"/>
    <row r="74" s="26" customFormat="1" ht="12.75" customHeight="1" x14ac:dyDescent="0.2"/>
    <row r="75" s="26" customFormat="1" ht="12.75" customHeight="1" x14ac:dyDescent="0.2"/>
    <row r="76" s="26" customFormat="1" ht="12.75" customHeight="1" x14ac:dyDescent="0.2"/>
    <row r="77" s="26" customFormat="1" ht="12.75" customHeight="1" x14ac:dyDescent="0.2"/>
    <row r="78" s="26" customFormat="1" ht="12.75" customHeight="1" x14ac:dyDescent="0.2"/>
    <row r="79" s="26" customFormat="1" ht="12.75" customHeight="1" x14ac:dyDescent="0.2"/>
    <row r="80" s="26" customFormat="1" ht="12.75" customHeight="1" x14ac:dyDescent="0.2"/>
    <row r="81" s="26" customFormat="1" ht="12.75" customHeight="1" x14ac:dyDescent="0.2"/>
    <row r="82" s="26" customFormat="1" ht="12.75" customHeight="1" x14ac:dyDescent="0.2"/>
    <row r="83" s="26" customFormat="1" ht="12.75" customHeight="1" x14ac:dyDescent="0.2"/>
    <row r="84" s="26" customFormat="1" ht="12.75" customHeight="1" x14ac:dyDescent="0.2"/>
    <row r="85" s="26" customFormat="1" ht="12.75" customHeight="1" x14ac:dyDescent="0.2"/>
    <row r="86" s="26" customFormat="1" ht="12.75" customHeight="1" x14ac:dyDescent="0.2"/>
    <row r="87" s="26" customFormat="1" ht="12.75" customHeight="1" x14ac:dyDescent="0.2"/>
    <row r="88" s="26" customFormat="1" ht="12.75" customHeight="1" x14ac:dyDescent="0.2"/>
    <row r="89" s="26" customFormat="1" ht="12.75" customHeight="1" x14ac:dyDescent="0.2"/>
    <row r="90" s="26" customFormat="1" ht="12.75" customHeight="1" x14ac:dyDescent="0.2"/>
    <row r="91" s="26" customFormat="1" ht="12.75" customHeight="1" x14ac:dyDescent="0.2"/>
    <row r="92" s="26" customFormat="1" ht="12.75" customHeight="1" x14ac:dyDescent="0.2"/>
    <row r="93" s="26" customFormat="1" ht="12.75" customHeight="1" x14ac:dyDescent="0.2"/>
    <row r="94" s="26" customFormat="1" ht="12.75" customHeight="1" x14ac:dyDescent="0.2"/>
    <row r="95" s="26" customFormat="1" ht="12.75" customHeight="1" x14ac:dyDescent="0.2"/>
    <row r="96" s="26" customFormat="1" ht="12.75" customHeight="1" x14ac:dyDescent="0.2"/>
    <row r="97" s="26" customFormat="1" ht="12.75" customHeight="1" x14ac:dyDescent="0.2"/>
    <row r="98" s="26" customFormat="1" ht="12.75" customHeight="1" x14ac:dyDescent="0.2"/>
    <row r="99" s="26" customFormat="1" ht="12.75" customHeight="1" x14ac:dyDescent="0.2"/>
    <row r="100" s="26" customFormat="1" ht="12.75" customHeight="1" x14ac:dyDescent="0.2"/>
    <row r="101" s="26" customFormat="1" ht="12.75" customHeight="1" x14ac:dyDescent="0.2"/>
    <row r="102" s="26" customFormat="1" ht="12.75" customHeight="1" x14ac:dyDescent="0.2"/>
    <row r="103" s="26" customFormat="1" ht="12.75" customHeight="1" x14ac:dyDescent="0.2"/>
    <row r="104" s="26" customFormat="1" ht="12.75" customHeight="1" x14ac:dyDescent="0.2"/>
    <row r="105" s="26" customFormat="1" ht="12.75" customHeight="1" x14ac:dyDescent="0.2"/>
    <row r="106" s="26" customFormat="1" ht="12.75" customHeight="1" x14ac:dyDescent="0.2"/>
    <row r="107" s="26" customFormat="1" ht="12.75" customHeight="1" x14ac:dyDescent="0.2"/>
    <row r="108" s="26" customFormat="1" ht="12.75" customHeight="1" x14ac:dyDescent="0.2"/>
    <row r="109" s="26" customFormat="1" ht="12.75" customHeight="1" x14ac:dyDescent="0.2"/>
    <row r="110" s="26" customFormat="1" ht="12.75" customHeight="1" x14ac:dyDescent="0.2"/>
    <row r="111" s="26" customFormat="1" ht="12.75" customHeight="1" x14ac:dyDescent="0.2"/>
    <row r="112" s="26" customFormat="1" ht="12.75" customHeight="1" x14ac:dyDescent="0.2"/>
    <row r="113" s="26" customFormat="1" ht="12.75" customHeight="1" x14ac:dyDescent="0.2"/>
    <row r="114" s="26" customFormat="1" ht="12.75" customHeight="1" x14ac:dyDescent="0.2"/>
    <row r="115" s="26" customFormat="1" ht="12.75" customHeight="1" x14ac:dyDescent="0.2"/>
    <row r="116" s="26" customFormat="1" ht="12.75" customHeight="1" x14ac:dyDescent="0.2"/>
    <row r="117" s="26" customFormat="1" ht="12.75" customHeight="1" x14ac:dyDescent="0.2"/>
    <row r="118" s="26" customFormat="1" ht="12.75" customHeight="1" x14ac:dyDescent="0.2"/>
    <row r="119" s="26" customFormat="1" ht="12.75" customHeight="1" x14ac:dyDescent="0.2"/>
    <row r="120" s="26" customFormat="1" ht="12.75" customHeight="1" x14ac:dyDescent="0.2"/>
    <row r="121" s="26" customFormat="1" ht="12.75" customHeight="1" x14ac:dyDescent="0.2"/>
    <row r="122" s="26" customFormat="1" ht="12.75" customHeight="1" x14ac:dyDescent="0.2"/>
    <row r="123" s="26" customFormat="1" ht="12.75" customHeight="1" x14ac:dyDescent="0.2"/>
    <row r="124" s="26" customFormat="1" ht="12.75" customHeight="1" x14ac:dyDescent="0.2"/>
    <row r="125" s="26" customFormat="1" ht="12.75" customHeight="1" x14ac:dyDescent="0.2"/>
    <row r="126" s="26" customFormat="1" ht="12.75" customHeight="1" x14ac:dyDescent="0.2"/>
    <row r="127" s="26" customFormat="1" ht="12.75" customHeight="1" x14ac:dyDescent="0.2"/>
    <row r="128" s="26" customFormat="1" ht="12.75" customHeight="1" x14ac:dyDescent="0.2"/>
    <row r="129" s="26" customFormat="1" ht="12.75" customHeight="1" x14ac:dyDescent="0.2"/>
    <row r="130" s="26" customFormat="1" ht="12.75" customHeight="1" x14ac:dyDescent="0.2"/>
    <row r="131" s="26" customFormat="1" ht="12.75" customHeight="1" x14ac:dyDescent="0.2"/>
    <row r="132" s="26" customFormat="1" ht="12.75" customHeight="1" x14ac:dyDescent="0.2"/>
    <row r="133" s="26" customFormat="1" ht="12.75" customHeight="1" x14ac:dyDescent="0.2"/>
    <row r="134" s="26" customFormat="1" ht="12.75" customHeight="1" x14ac:dyDescent="0.2"/>
    <row r="135" s="26" customFormat="1" ht="12.75" customHeight="1" x14ac:dyDescent="0.2"/>
    <row r="136" s="26" customFormat="1" ht="12.75" customHeight="1" x14ac:dyDescent="0.2"/>
    <row r="137" s="26" customFormat="1" ht="12.75" customHeight="1" x14ac:dyDescent="0.2"/>
    <row r="138" s="26" customFormat="1" ht="12.75" customHeight="1" x14ac:dyDescent="0.2"/>
    <row r="139" s="26" customFormat="1" ht="12.75" customHeight="1" x14ac:dyDescent="0.2"/>
    <row r="140" s="26" customFormat="1" ht="12.75" customHeight="1" x14ac:dyDescent="0.2"/>
    <row r="141" s="26" customFormat="1" ht="12.75" customHeight="1" x14ac:dyDescent="0.2"/>
    <row r="142" s="26" customFormat="1" ht="12.75" customHeight="1" x14ac:dyDescent="0.2"/>
    <row r="143" s="26" customFormat="1" ht="12.75" customHeight="1" x14ac:dyDescent="0.2"/>
    <row r="144" s="26" customFormat="1" ht="12.75" customHeight="1" x14ac:dyDescent="0.2"/>
    <row r="145" s="26" customFormat="1" ht="12.75" customHeight="1" x14ac:dyDescent="0.2"/>
    <row r="146" s="26" customFormat="1" ht="12.75" customHeight="1" x14ac:dyDescent="0.2"/>
    <row r="147" s="26" customFormat="1" ht="12.75" customHeight="1" x14ac:dyDescent="0.2"/>
    <row r="148" s="26" customFormat="1" ht="12.75" customHeight="1" x14ac:dyDescent="0.2"/>
    <row r="149" s="26" customFormat="1" ht="12.75" customHeight="1" x14ac:dyDescent="0.2"/>
    <row r="150" s="26" customFormat="1" ht="12.75" customHeight="1" x14ac:dyDescent="0.2"/>
    <row r="151" s="26" customFormat="1" ht="12.75" customHeight="1" x14ac:dyDescent="0.2"/>
    <row r="152" s="26" customFormat="1" ht="12.75" customHeight="1" x14ac:dyDescent="0.2"/>
    <row r="153" s="26" customFormat="1" ht="12.75" customHeight="1" x14ac:dyDescent="0.2"/>
    <row r="154" s="26" customFormat="1" ht="12.75" customHeight="1" x14ac:dyDescent="0.2"/>
    <row r="155" s="26" customFormat="1" ht="12.75" customHeight="1" x14ac:dyDescent="0.2"/>
    <row r="156" s="26" customFormat="1" ht="12.75" customHeight="1" x14ac:dyDescent="0.2"/>
    <row r="157" s="26" customFormat="1" ht="12.75" customHeight="1" x14ac:dyDescent="0.2"/>
    <row r="158" s="26" customFormat="1" ht="12.75" customHeight="1" x14ac:dyDescent="0.2"/>
    <row r="159" s="26" customFormat="1" ht="12.75" customHeight="1" x14ac:dyDescent="0.2"/>
    <row r="160" s="26" customFormat="1" ht="12.75" customHeight="1" x14ac:dyDescent="0.2"/>
    <row r="161" s="26" customFormat="1" ht="12.75" customHeight="1" x14ac:dyDescent="0.2"/>
    <row r="162" s="26" customFormat="1" ht="12.75" customHeight="1" x14ac:dyDescent="0.2"/>
    <row r="163" s="26" customFormat="1" ht="12.75" customHeight="1" x14ac:dyDescent="0.2"/>
    <row r="164" s="26" customFormat="1" ht="12.75" customHeight="1" x14ac:dyDescent="0.2"/>
    <row r="165" s="26" customFormat="1" ht="12.75" customHeight="1" x14ac:dyDescent="0.2"/>
    <row r="166" s="26" customFormat="1" ht="12.75" customHeight="1" x14ac:dyDescent="0.2"/>
    <row r="167" s="26" customFormat="1" ht="12.75" customHeight="1" x14ac:dyDescent="0.2"/>
    <row r="168" s="26" customFormat="1" ht="12.75" customHeight="1" x14ac:dyDescent="0.2"/>
    <row r="169" s="26" customFormat="1" ht="12.75" customHeight="1" x14ac:dyDescent="0.2"/>
    <row r="170" s="26" customFormat="1" ht="12.75" customHeight="1" x14ac:dyDescent="0.2"/>
    <row r="171" s="26" customFormat="1" ht="12.75" customHeight="1" x14ac:dyDescent="0.2"/>
    <row r="172" s="26" customFormat="1" ht="12.75" customHeight="1" x14ac:dyDescent="0.2"/>
    <row r="173" s="26" customFormat="1" ht="12.75" customHeight="1" x14ac:dyDescent="0.2"/>
    <row r="174" s="26" customFormat="1" ht="12.75" customHeight="1" x14ac:dyDescent="0.2"/>
    <row r="175" s="26" customFormat="1" ht="12.75" customHeight="1" x14ac:dyDescent="0.2"/>
    <row r="176" s="26" customFormat="1" ht="12.75" customHeight="1" x14ac:dyDescent="0.2"/>
    <row r="177" s="26" customFormat="1" ht="12.75" customHeight="1" x14ac:dyDescent="0.2"/>
    <row r="178" s="26" customFormat="1" ht="12.75" customHeight="1" x14ac:dyDescent="0.2"/>
    <row r="179" s="26" customFormat="1" ht="12.75" customHeight="1" x14ac:dyDescent="0.2"/>
    <row r="180" s="26" customFormat="1" ht="12.75" customHeight="1" x14ac:dyDescent="0.2"/>
    <row r="181" s="26" customFormat="1" ht="12.75" customHeight="1" x14ac:dyDescent="0.2"/>
    <row r="182" s="26" customFormat="1" ht="12.75" customHeight="1" x14ac:dyDescent="0.2"/>
    <row r="183" s="26" customFormat="1" ht="12.75" customHeight="1" x14ac:dyDescent="0.2"/>
    <row r="184" s="26" customFormat="1" ht="12.75" customHeight="1" x14ac:dyDescent="0.2"/>
    <row r="185" s="26" customFormat="1" ht="12.75" customHeight="1" x14ac:dyDescent="0.2"/>
    <row r="186" s="26" customFormat="1" ht="12.75" customHeight="1" x14ac:dyDescent="0.2"/>
    <row r="187" s="26" customFormat="1" ht="12.75" customHeight="1" x14ac:dyDescent="0.2"/>
    <row r="188" s="26" customFormat="1" ht="12.75" customHeight="1" x14ac:dyDescent="0.2"/>
    <row r="189" s="26" customFormat="1" ht="12.75" customHeight="1" x14ac:dyDescent="0.2"/>
    <row r="190" s="26" customFormat="1" ht="12.75" customHeight="1" x14ac:dyDescent="0.2"/>
    <row r="191" s="26" customFormat="1" ht="12.75" customHeight="1" x14ac:dyDescent="0.2"/>
    <row r="192" s="26" customFormat="1" ht="12.75" customHeight="1" x14ac:dyDescent="0.2"/>
    <row r="193" s="26" customFormat="1" ht="12.75" customHeight="1" x14ac:dyDescent="0.2"/>
    <row r="194" s="26" customFormat="1" ht="12.75" customHeight="1" x14ac:dyDescent="0.2"/>
    <row r="195" s="26" customFormat="1" ht="12.75" customHeight="1" x14ac:dyDescent="0.2"/>
    <row r="196" s="26" customFormat="1" ht="12.75" customHeight="1" x14ac:dyDescent="0.2"/>
    <row r="197" s="26" customFormat="1" ht="12.75" customHeight="1" x14ac:dyDescent="0.2"/>
    <row r="198" s="26" customFormat="1" ht="12.75" customHeight="1" x14ac:dyDescent="0.2"/>
    <row r="199" s="26" customFormat="1" ht="12.75" customHeight="1" x14ac:dyDescent="0.2"/>
    <row r="200" s="26" customFormat="1" ht="12.75" customHeight="1" x14ac:dyDescent="0.2"/>
    <row r="201" s="26" customFormat="1" ht="12.75" customHeight="1" x14ac:dyDescent="0.2"/>
    <row r="202" s="26" customFormat="1" ht="12.75" customHeight="1" x14ac:dyDescent="0.2"/>
    <row r="203" s="26" customFormat="1" ht="12.75" customHeight="1" x14ac:dyDescent="0.2"/>
    <row r="204" s="26" customFormat="1" ht="12.75" customHeight="1" x14ac:dyDescent="0.2"/>
    <row r="205" s="26" customFormat="1" ht="12.75" customHeight="1" x14ac:dyDescent="0.2"/>
    <row r="206" s="26" customFormat="1" ht="12.75" customHeight="1" x14ac:dyDescent="0.2"/>
    <row r="207" s="26" customFormat="1" ht="12.75" customHeight="1" x14ac:dyDescent="0.2"/>
    <row r="208" s="26" customFormat="1" ht="12.75" customHeight="1" x14ac:dyDescent="0.2"/>
    <row r="209" s="26" customFormat="1" ht="12.75" customHeight="1" x14ac:dyDescent="0.2"/>
    <row r="210" s="26" customFormat="1" ht="12.75" customHeight="1" x14ac:dyDescent="0.2"/>
    <row r="211" s="26" customFormat="1" ht="12.75" customHeight="1" x14ac:dyDescent="0.2"/>
    <row r="212" s="26" customFormat="1" ht="12.75" customHeight="1" x14ac:dyDescent="0.2"/>
    <row r="213" s="26" customFormat="1" ht="12.75" customHeight="1" x14ac:dyDescent="0.2"/>
    <row r="214" s="26" customFormat="1" ht="12.75" customHeight="1" x14ac:dyDescent="0.2"/>
    <row r="215" s="26" customFormat="1" ht="12.75" customHeight="1" x14ac:dyDescent="0.2"/>
    <row r="216" s="26" customFormat="1" ht="12.75" customHeight="1" x14ac:dyDescent="0.2"/>
    <row r="217" s="26" customFormat="1" ht="12.75" customHeight="1" x14ac:dyDescent="0.2"/>
    <row r="218" s="26" customFormat="1" ht="12.75" customHeight="1" x14ac:dyDescent="0.2"/>
    <row r="219" s="26" customFormat="1" ht="12.75" customHeight="1" x14ac:dyDescent="0.2"/>
    <row r="220" s="26" customFormat="1" ht="12.75" customHeight="1" x14ac:dyDescent="0.2"/>
    <row r="221" s="26" customFormat="1" ht="15.75" customHeight="1" x14ac:dyDescent="0.2"/>
    <row r="222" s="26" customFormat="1" ht="15.75" customHeight="1" x14ac:dyDescent="0.2"/>
    <row r="223" s="26" customFormat="1" ht="15.75" customHeight="1" x14ac:dyDescent="0.2"/>
    <row r="224" s="26" customFormat="1" ht="15.75" customHeight="1" x14ac:dyDescent="0.2"/>
    <row r="225" s="26" customFormat="1" ht="15.75" customHeight="1" x14ac:dyDescent="0.2"/>
    <row r="226" s="26" customFormat="1" ht="15.75" customHeight="1" x14ac:dyDescent="0.2"/>
    <row r="227" s="26" customFormat="1" ht="15.75" customHeight="1" x14ac:dyDescent="0.2"/>
    <row r="228" s="26" customFormat="1" ht="15.75" customHeight="1" x14ac:dyDescent="0.2"/>
    <row r="229" s="26" customFormat="1" ht="15.75" customHeight="1" x14ac:dyDescent="0.2"/>
    <row r="230" s="26" customFormat="1" ht="15.75" customHeight="1" x14ac:dyDescent="0.2"/>
    <row r="231" s="26" customFormat="1" ht="15.75" customHeight="1" x14ac:dyDescent="0.2"/>
    <row r="232" s="26" customFormat="1" ht="15.75" customHeight="1" x14ac:dyDescent="0.2"/>
    <row r="233" s="26" customFormat="1" ht="15.75" customHeight="1" x14ac:dyDescent="0.2"/>
    <row r="234" s="26" customFormat="1" ht="15.75" customHeight="1" x14ac:dyDescent="0.2"/>
    <row r="235" s="26" customFormat="1" ht="15.75" customHeight="1" x14ac:dyDescent="0.2"/>
    <row r="236" s="26" customFormat="1" ht="15.75" customHeight="1" x14ac:dyDescent="0.2"/>
    <row r="237" s="26" customFormat="1" ht="15.75" customHeight="1" x14ac:dyDescent="0.2"/>
    <row r="238" s="26" customFormat="1" ht="15.75" customHeight="1" x14ac:dyDescent="0.2"/>
    <row r="239" s="26" customFormat="1" ht="15.75" customHeight="1" x14ac:dyDescent="0.2"/>
    <row r="240" s="26" customFormat="1" ht="15.75" customHeight="1" x14ac:dyDescent="0.2"/>
    <row r="241" s="26" customFormat="1" ht="15.75" customHeight="1" x14ac:dyDescent="0.2"/>
    <row r="242" s="26" customFormat="1" ht="15.75" customHeight="1" x14ac:dyDescent="0.2"/>
    <row r="243" s="26" customFormat="1" ht="15.75" customHeight="1" x14ac:dyDescent="0.2"/>
    <row r="244" s="26" customFormat="1" ht="15.75" customHeight="1" x14ac:dyDescent="0.2"/>
    <row r="245" s="26" customFormat="1" ht="15.75" customHeight="1" x14ac:dyDescent="0.2"/>
    <row r="246" s="26" customFormat="1" ht="15.75" customHeight="1" x14ac:dyDescent="0.2"/>
    <row r="247" s="26" customFormat="1" ht="15.75" customHeight="1" x14ac:dyDescent="0.2"/>
    <row r="248" s="26" customFormat="1" ht="15.75" customHeight="1" x14ac:dyDescent="0.2"/>
    <row r="249" s="26" customFormat="1" ht="15.75" customHeight="1" x14ac:dyDescent="0.2"/>
    <row r="250" s="26" customFormat="1" ht="15.75" customHeight="1" x14ac:dyDescent="0.2"/>
    <row r="251" s="26" customFormat="1" ht="15.75" customHeight="1" x14ac:dyDescent="0.2"/>
    <row r="252" s="26" customFormat="1" ht="15.75" customHeight="1" x14ac:dyDescent="0.2"/>
    <row r="253" s="26" customFormat="1" ht="15.75" customHeight="1" x14ac:dyDescent="0.2"/>
    <row r="254" s="26" customFormat="1" ht="15.75" customHeight="1" x14ac:dyDescent="0.2"/>
    <row r="255" s="26" customFormat="1" ht="15.75" customHeight="1" x14ac:dyDescent="0.2"/>
    <row r="256" s="26" customFormat="1" ht="15.75" customHeight="1" x14ac:dyDescent="0.2"/>
    <row r="257" s="26" customFormat="1" ht="15.75" customHeight="1" x14ac:dyDescent="0.2"/>
    <row r="258" s="26" customFormat="1" ht="15.75" customHeight="1" x14ac:dyDescent="0.2"/>
    <row r="259" s="26" customFormat="1" ht="15.75" customHeight="1" x14ac:dyDescent="0.2"/>
    <row r="260" s="26" customFormat="1" ht="15.75" customHeight="1" x14ac:dyDescent="0.2"/>
    <row r="261" s="26" customFormat="1" ht="15.75" customHeight="1" x14ac:dyDescent="0.2"/>
    <row r="262" s="26" customFormat="1" ht="15.75" customHeight="1" x14ac:dyDescent="0.2"/>
    <row r="263" s="26" customFormat="1" ht="15.75" customHeight="1" x14ac:dyDescent="0.2"/>
    <row r="264" s="26" customFormat="1" ht="15.75" customHeight="1" x14ac:dyDescent="0.2"/>
    <row r="265" s="26" customFormat="1" ht="15.75" customHeight="1" x14ac:dyDescent="0.2"/>
    <row r="266" s="26" customFormat="1" ht="15.75" customHeight="1" x14ac:dyDescent="0.2"/>
    <row r="267" s="26" customFormat="1" ht="15.75" customHeight="1" x14ac:dyDescent="0.2"/>
    <row r="268" s="26" customFormat="1" ht="15.75" customHeight="1" x14ac:dyDescent="0.2"/>
    <row r="269" s="26" customFormat="1" ht="15.75" customHeight="1" x14ac:dyDescent="0.2"/>
    <row r="270" s="26" customFormat="1" ht="15.75" customHeight="1" x14ac:dyDescent="0.2"/>
    <row r="271" s="26" customFormat="1" ht="15.75" customHeight="1" x14ac:dyDescent="0.2"/>
    <row r="272" s="26" customFormat="1" ht="15.75" customHeight="1" x14ac:dyDescent="0.2"/>
    <row r="273" s="26" customFormat="1" ht="15.75" customHeight="1" x14ac:dyDescent="0.2"/>
    <row r="274" s="26" customFormat="1" ht="15.75" customHeight="1" x14ac:dyDescent="0.2"/>
    <row r="275" s="26" customFormat="1" ht="15.75" customHeight="1" x14ac:dyDescent="0.2"/>
    <row r="276" s="26" customFormat="1" ht="15.75" customHeight="1" x14ac:dyDescent="0.2"/>
    <row r="277" s="26" customFormat="1" ht="15.75" customHeight="1" x14ac:dyDescent="0.2"/>
    <row r="278" s="26" customFormat="1" ht="15.75" customHeight="1" x14ac:dyDescent="0.2"/>
    <row r="279" s="26" customFormat="1" ht="15.75" customHeight="1" x14ac:dyDescent="0.2"/>
    <row r="280" s="26" customFormat="1" ht="15.75" customHeight="1" x14ac:dyDescent="0.2"/>
    <row r="281" s="26" customFormat="1" ht="15.75" customHeight="1" x14ac:dyDescent="0.2"/>
    <row r="282" s="26" customFormat="1" ht="15.75" customHeight="1" x14ac:dyDescent="0.2"/>
    <row r="283" s="26" customFormat="1" ht="15.75" customHeight="1" x14ac:dyDescent="0.2"/>
    <row r="284" s="26" customFormat="1" ht="15.75" customHeight="1" x14ac:dyDescent="0.2"/>
    <row r="285" s="26" customFormat="1" ht="15.75" customHeight="1" x14ac:dyDescent="0.2"/>
    <row r="286" s="26" customFormat="1" ht="15.75" customHeight="1" x14ac:dyDescent="0.2"/>
    <row r="287" s="26" customFormat="1" ht="15.75" customHeight="1" x14ac:dyDescent="0.2"/>
    <row r="288" s="26" customFormat="1" ht="15.75" customHeight="1" x14ac:dyDescent="0.2"/>
    <row r="289" s="26" customFormat="1" ht="15.75" customHeight="1" x14ac:dyDescent="0.2"/>
    <row r="290" s="26" customFormat="1" ht="15.75" customHeight="1" x14ac:dyDescent="0.2"/>
    <row r="291" s="26" customFormat="1" ht="15.75" customHeight="1" x14ac:dyDescent="0.2"/>
    <row r="292" s="26" customFormat="1" ht="15.75" customHeight="1" x14ac:dyDescent="0.2"/>
    <row r="293" s="26" customFormat="1" ht="15.75" customHeight="1" x14ac:dyDescent="0.2"/>
    <row r="294" s="26" customFormat="1" ht="15.75" customHeight="1" x14ac:dyDescent="0.2"/>
    <row r="295" s="26" customFormat="1" ht="15.75" customHeight="1" x14ac:dyDescent="0.2"/>
    <row r="296" s="26" customFormat="1" ht="15.75" customHeight="1" x14ac:dyDescent="0.2"/>
    <row r="297" s="26" customFormat="1" ht="15.75" customHeight="1" x14ac:dyDescent="0.2"/>
    <row r="298" s="26" customFormat="1" ht="15.75" customHeight="1" x14ac:dyDescent="0.2"/>
    <row r="299" s="26" customFormat="1" ht="15.75" customHeight="1" x14ac:dyDescent="0.2"/>
    <row r="300" s="26" customFormat="1" ht="15.75" customHeight="1" x14ac:dyDescent="0.2"/>
    <row r="301" s="26" customFormat="1" ht="15.75" customHeight="1" x14ac:dyDescent="0.2"/>
    <row r="302" s="26" customFormat="1" ht="15.75" customHeight="1" x14ac:dyDescent="0.2"/>
    <row r="303" s="26" customFormat="1" ht="15.75" customHeight="1" x14ac:dyDescent="0.2"/>
    <row r="304" s="26" customFormat="1" ht="15.75" customHeight="1" x14ac:dyDescent="0.2"/>
    <row r="305" s="26" customFormat="1" ht="15.75" customHeight="1" x14ac:dyDescent="0.2"/>
    <row r="306" s="26" customFormat="1" ht="15.75" customHeight="1" x14ac:dyDescent="0.2"/>
    <row r="307" s="26" customFormat="1" ht="15.75" customHeight="1" x14ac:dyDescent="0.2"/>
    <row r="308" s="26" customFormat="1" ht="15.75" customHeight="1" x14ac:dyDescent="0.2"/>
    <row r="309" s="26" customFormat="1" ht="15.75" customHeight="1" x14ac:dyDescent="0.2"/>
    <row r="310" s="26" customFormat="1" ht="15.75" customHeight="1" x14ac:dyDescent="0.2"/>
    <row r="311" s="26" customFormat="1" ht="15.75" customHeight="1" x14ac:dyDescent="0.2"/>
    <row r="312" s="26" customFormat="1" ht="15.75" customHeight="1" x14ac:dyDescent="0.2"/>
    <row r="313" s="26" customFormat="1" ht="15.75" customHeight="1" x14ac:dyDescent="0.2"/>
    <row r="314" s="26" customFormat="1" ht="15.75" customHeight="1" x14ac:dyDescent="0.2"/>
    <row r="315" s="26" customFormat="1" ht="15.75" customHeight="1" x14ac:dyDescent="0.2"/>
    <row r="316" s="26" customFormat="1" ht="15.75" customHeight="1" x14ac:dyDescent="0.2"/>
    <row r="317" s="26" customFormat="1" ht="15.75" customHeight="1" x14ac:dyDescent="0.2"/>
    <row r="318" s="26" customFormat="1" ht="15.75" customHeight="1" x14ac:dyDescent="0.2"/>
    <row r="319" s="26" customFormat="1" ht="15.75" customHeight="1" x14ac:dyDescent="0.2"/>
    <row r="320" s="26" customFormat="1" ht="15.75" customHeight="1" x14ac:dyDescent="0.2"/>
    <row r="321" s="26" customFormat="1" ht="15.75" customHeight="1" x14ac:dyDescent="0.2"/>
    <row r="322" s="26" customFormat="1" ht="15.75" customHeight="1" x14ac:dyDescent="0.2"/>
    <row r="323" s="26" customFormat="1" ht="15.75" customHeight="1" x14ac:dyDescent="0.2"/>
    <row r="324" s="26" customFormat="1" ht="15.75" customHeight="1" x14ac:dyDescent="0.2"/>
    <row r="325" s="26" customFormat="1" ht="15.75" customHeight="1" x14ac:dyDescent="0.2"/>
    <row r="326" s="26" customFormat="1" ht="15.75" customHeight="1" x14ac:dyDescent="0.2"/>
    <row r="327" s="26" customFormat="1" ht="15.75" customHeight="1" x14ac:dyDescent="0.2"/>
    <row r="328" s="26" customFormat="1" ht="15.75" customHeight="1" x14ac:dyDescent="0.2"/>
    <row r="329" s="26" customFormat="1" ht="15.75" customHeight="1" x14ac:dyDescent="0.2"/>
    <row r="330" s="26" customFormat="1" ht="15.75" customHeight="1" x14ac:dyDescent="0.2"/>
    <row r="331" s="26" customFormat="1" ht="15.75" customHeight="1" x14ac:dyDescent="0.2"/>
    <row r="332" s="26" customFormat="1" ht="15.75" customHeight="1" x14ac:dyDescent="0.2"/>
    <row r="333" s="26" customFormat="1" ht="15.75" customHeight="1" x14ac:dyDescent="0.2"/>
    <row r="334" s="26" customFormat="1" ht="15.75" customHeight="1" x14ac:dyDescent="0.2"/>
    <row r="335" s="26" customFormat="1" ht="15.75" customHeight="1" x14ac:dyDescent="0.2"/>
    <row r="336" s="26" customFormat="1" ht="15.75" customHeight="1" x14ac:dyDescent="0.2"/>
    <row r="337" s="26" customFormat="1" ht="15.75" customHeight="1" x14ac:dyDescent="0.2"/>
    <row r="338" s="26" customFormat="1" ht="15.75" customHeight="1" x14ac:dyDescent="0.2"/>
    <row r="339" s="26" customFormat="1" ht="15.75" customHeight="1" x14ac:dyDescent="0.2"/>
    <row r="340" s="26" customFormat="1" ht="15.75" customHeight="1" x14ac:dyDescent="0.2"/>
    <row r="341" s="26" customFormat="1" ht="15.75" customHeight="1" x14ac:dyDescent="0.2"/>
    <row r="342" s="26" customFormat="1" ht="15.75" customHeight="1" x14ac:dyDescent="0.2"/>
    <row r="343" s="26" customFormat="1" ht="15.75" customHeight="1" x14ac:dyDescent="0.2"/>
    <row r="344" s="26" customFormat="1" ht="15.75" customHeight="1" x14ac:dyDescent="0.2"/>
    <row r="345" s="26" customFormat="1" ht="15.75" customHeight="1" x14ac:dyDescent="0.2"/>
    <row r="346" s="26" customFormat="1" ht="15.75" customHeight="1" x14ac:dyDescent="0.2"/>
    <row r="347" s="26" customFormat="1" ht="15.75" customHeight="1" x14ac:dyDescent="0.2"/>
    <row r="348" s="26" customFormat="1" ht="15.75" customHeight="1" x14ac:dyDescent="0.2"/>
    <row r="349" s="26" customFormat="1" ht="15.75" customHeight="1" x14ac:dyDescent="0.2"/>
    <row r="350" s="26" customFormat="1" ht="15.75" customHeight="1" x14ac:dyDescent="0.2"/>
    <row r="351" s="26" customFormat="1" ht="15.75" customHeight="1" x14ac:dyDescent="0.2"/>
    <row r="352" s="26" customFormat="1" ht="15.75" customHeight="1" x14ac:dyDescent="0.2"/>
    <row r="353" s="26" customFormat="1" ht="15.75" customHeight="1" x14ac:dyDescent="0.2"/>
    <row r="354" s="26" customFormat="1" ht="15.75" customHeight="1" x14ac:dyDescent="0.2"/>
    <row r="355" s="26" customFormat="1" ht="15.75" customHeight="1" x14ac:dyDescent="0.2"/>
    <row r="356" s="26" customFormat="1" ht="15.75" customHeight="1" x14ac:dyDescent="0.2"/>
    <row r="357" s="26" customFormat="1" ht="15.75" customHeight="1" x14ac:dyDescent="0.2"/>
    <row r="358" s="26" customFormat="1" ht="15.75" customHeight="1" x14ac:dyDescent="0.2"/>
    <row r="359" s="26" customFormat="1" ht="15.75" customHeight="1" x14ac:dyDescent="0.2"/>
    <row r="360" s="26" customFormat="1" ht="15.75" customHeight="1" x14ac:dyDescent="0.2"/>
    <row r="361" s="26" customFormat="1" ht="15.75" customHeight="1" x14ac:dyDescent="0.2"/>
    <row r="362" s="26" customFormat="1" ht="15.75" customHeight="1" x14ac:dyDescent="0.2"/>
    <row r="363" s="26" customFormat="1" ht="15.75" customHeight="1" x14ac:dyDescent="0.2"/>
    <row r="364" s="26" customFormat="1" ht="15.75" customHeight="1" x14ac:dyDescent="0.2"/>
    <row r="365" s="26" customFormat="1" ht="15.75" customHeight="1" x14ac:dyDescent="0.2"/>
    <row r="366" s="26" customFormat="1" ht="15.75" customHeight="1" x14ac:dyDescent="0.2"/>
    <row r="367" s="26" customFormat="1" ht="15.75" customHeight="1" x14ac:dyDescent="0.2"/>
    <row r="368" s="26" customFormat="1" ht="15.75" customHeight="1" x14ac:dyDescent="0.2"/>
    <row r="369" s="26" customFormat="1" ht="15.75" customHeight="1" x14ac:dyDescent="0.2"/>
    <row r="370" s="26" customFormat="1" ht="15.75" customHeight="1" x14ac:dyDescent="0.2"/>
    <row r="371" s="26" customFormat="1" ht="15.75" customHeight="1" x14ac:dyDescent="0.2"/>
    <row r="372" s="26" customFormat="1" ht="15.75" customHeight="1" x14ac:dyDescent="0.2"/>
    <row r="373" s="26" customFormat="1" ht="15.75" customHeight="1" x14ac:dyDescent="0.2"/>
    <row r="374" s="26" customFormat="1" ht="15.75" customHeight="1" x14ac:dyDescent="0.2"/>
    <row r="375" s="26" customFormat="1" ht="15.75" customHeight="1" x14ac:dyDescent="0.2"/>
    <row r="376" s="26" customFormat="1" ht="15.75" customHeight="1" x14ac:dyDescent="0.2"/>
    <row r="377" s="26" customFormat="1" ht="15.75" customHeight="1" x14ac:dyDescent="0.2"/>
    <row r="378" s="26" customFormat="1" ht="15.75" customHeight="1" x14ac:dyDescent="0.2"/>
    <row r="379" s="26" customFormat="1" ht="15.75" customHeight="1" x14ac:dyDescent="0.2"/>
    <row r="380" s="26" customFormat="1" ht="15.75" customHeight="1" x14ac:dyDescent="0.2"/>
    <row r="381" s="26" customFormat="1" ht="15.75" customHeight="1" x14ac:dyDescent="0.2"/>
    <row r="382" s="26" customFormat="1" ht="15.75" customHeight="1" x14ac:dyDescent="0.2"/>
    <row r="383" s="26" customFormat="1" ht="15.75" customHeight="1" x14ac:dyDescent="0.2"/>
    <row r="384" s="26" customFormat="1" ht="15.75" customHeight="1" x14ac:dyDescent="0.2"/>
    <row r="385" s="26" customFormat="1" ht="15.75" customHeight="1" x14ac:dyDescent="0.2"/>
    <row r="386" s="26" customFormat="1" ht="15.75" customHeight="1" x14ac:dyDescent="0.2"/>
    <row r="387" s="26" customFormat="1" ht="15.75" customHeight="1" x14ac:dyDescent="0.2"/>
    <row r="388" s="26" customFormat="1" ht="15.75" customHeight="1" x14ac:dyDescent="0.2"/>
    <row r="389" s="26" customFormat="1" ht="15.75" customHeight="1" x14ac:dyDescent="0.2"/>
    <row r="390" s="26" customFormat="1" ht="15.75" customHeight="1" x14ac:dyDescent="0.2"/>
    <row r="391" s="26" customFormat="1" ht="15.75" customHeight="1" x14ac:dyDescent="0.2"/>
    <row r="392" s="26" customFormat="1" ht="15.75" customHeight="1" x14ac:dyDescent="0.2"/>
    <row r="393" s="26" customFormat="1" ht="15.75" customHeight="1" x14ac:dyDescent="0.2"/>
    <row r="394" s="26" customFormat="1" ht="15.75" customHeight="1" x14ac:dyDescent="0.2"/>
    <row r="395" s="26" customFormat="1" ht="15.75" customHeight="1" x14ac:dyDescent="0.2"/>
    <row r="396" s="26" customFormat="1" ht="15.75" customHeight="1" x14ac:dyDescent="0.2"/>
    <row r="397" s="26" customFormat="1" ht="15.75" customHeight="1" x14ac:dyDescent="0.2"/>
    <row r="398" s="26" customFormat="1" ht="15.75" customHeight="1" x14ac:dyDescent="0.2"/>
    <row r="399" s="26" customFormat="1" ht="15.75" customHeight="1" x14ac:dyDescent="0.2"/>
    <row r="400" s="26" customFormat="1" ht="15.75" customHeight="1" x14ac:dyDescent="0.2"/>
    <row r="401" s="26" customFormat="1" ht="15.75" customHeight="1" x14ac:dyDescent="0.2"/>
    <row r="402" s="26" customFormat="1" ht="15.75" customHeight="1" x14ac:dyDescent="0.2"/>
    <row r="403" s="26" customFormat="1" ht="15.75" customHeight="1" x14ac:dyDescent="0.2"/>
    <row r="404" s="26" customFormat="1" ht="15.75" customHeight="1" x14ac:dyDescent="0.2"/>
    <row r="405" s="26" customFormat="1" ht="15.75" customHeight="1" x14ac:dyDescent="0.2"/>
    <row r="406" s="26" customFormat="1" ht="15.75" customHeight="1" x14ac:dyDescent="0.2"/>
    <row r="407" s="26" customFormat="1" ht="15.75" customHeight="1" x14ac:dyDescent="0.2"/>
    <row r="408" s="26" customFormat="1" ht="15.75" customHeight="1" x14ac:dyDescent="0.2"/>
    <row r="409" s="26" customFormat="1" ht="15.75" customHeight="1" x14ac:dyDescent="0.2"/>
    <row r="410" s="26" customFormat="1" ht="15.75" customHeight="1" x14ac:dyDescent="0.2"/>
    <row r="411" s="26" customFormat="1" ht="15.75" customHeight="1" x14ac:dyDescent="0.2"/>
    <row r="412" s="26" customFormat="1" ht="15.75" customHeight="1" x14ac:dyDescent="0.2"/>
    <row r="413" s="26" customFormat="1" ht="15.75" customHeight="1" x14ac:dyDescent="0.2"/>
    <row r="414" s="26" customFormat="1" ht="15.75" customHeight="1" x14ac:dyDescent="0.2"/>
    <row r="415" s="26" customFormat="1" ht="15.75" customHeight="1" x14ac:dyDescent="0.2"/>
    <row r="416" s="26" customFormat="1" ht="15.75" customHeight="1" x14ac:dyDescent="0.2"/>
    <row r="417" s="26" customFormat="1" ht="15.75" customHeight="1" x14ac:dyDescent="0.2"/>
    <row r="418" s="26" customFormat="1" ht="15.75" customHeight="1" x14ac:dyDescent="0.2"/>
    <row r="419" s="26" customFormat="1" ht="15.75" customHeight="1" x14ac:dyDescent="0.2"/>
    <row r="420" s="26" customFormat="1" ht="15.75" customHeight="1" x14ac:dyDescent="0.2"/>
    <row r="421" s="26" customFormat="1" ht="15.75" customHeight="1" x14ac:dyDescent="0.2"/>
    <row r="422" s="26" customFormat="1" ht="15.75" customHeight="1" x14ac:dyDescent="0.2"/>
    <row r="423" s="26" customFormat="1" ht="15.75" customHeight="1" x14ac:dyDescent="0.2"/>
    <row r="424" s="26" customFormat="1" ht="15.75" customHeight="1" x14ac:dyDescent="0.2"/>
    <row r="425" s="26" customFormat="1" ht="15.75" customHeight="1" x14ac:dyDescent="0.2"/>
    <row r="426" s="26" customFormat="1" ht="15.75" customHeight="1" x14ac:dyDescent="0.2"/>
    <row r="427" s="26" customFormat="1" ht="15.75" customHeight="1" x14ac:dyDescent="0.2"/>
    <row r="428" s="26" customFormat="1" ht="15.75" customHeight="1" x14ac:dyDescent="0.2"/>
    <row r="429" s="26" customFormat="1" ht="15.75" customHeight="1" x14ac:dyDescent="0.2"/>
    <row r="430" s="26" customFormat="1" ht="15.75" customHeight="1" x14ac:dyDescent="0.2"/>
    <row r="431" s="26" customFormat="1" ht="15.75" customHeight="1" x14ac:dyDescent="0.2"/>
    <row r="432" s="26" customFormat="1" ht="15.75" customHeight="1" x14ac:dyDescent="0.2"/>
    <row r="433" s="26" customFormat="1" ht="15.75" customHeight="1" x14ac:dyDescent="0.2"/>
    <row r="434" s="26" customFormat="1" ht="15.75" customHeight="1" x14ac:dyDescent="0.2"/>
    <row r="435" s="26" customFormat="1" ht="15.75" customHeight="1" x14ac:dyDescent="0.2"/>
    <row r="436" s="26" customFormat="1" ht="15.75" customHeight="1" x14ac:dyDescent="0.2"/>
    <row r="437" s="26" customFormat="1" ht="15.75" customHeight="1" x14ac:dyDescent="0.2"/>
    <row r="438" s="26" customFormat="1" ht="15.75" customHeight="1" x14ac:dyDescent="0.2"/>
    <row r="439" s="26" customFormat="1" ht="15.75" customHeight="1" x14ac:dyDescent="0.2"/>
    <row r="440" s="26" customFormat="1" ht="15.75" customHeight="1" x14ac:dyDescent="0.2"/>
    <row r="441" s="26" customFormat="1" ht="15.75" customHeight="1" x14ac:dyDescent="0.2"/>
    <row r="442" s="26" customFormat="1" ht="15.75" customHeight="1" x14ac:dyDescent="0.2"/>
    <row r="443" s="26" customFormat="1" ht="15.75" customHeight="1" x14ac:dyDescent="0.2"/>
    <row r="444" s="26" customFormat="1" ht="15.75" customHeight="1" x14ac:dyDescent="0.2"/>
    <row r="445" s="26" customFormat="1" ht="15.75" customHeight="1" x14ac:dyDescent="0.2"/>
    <row r="446" s="26" customFormat="1" ht="15.75" customHeight="1" x14ac:dyDescent="0.2"/>
    <row r="447" s="26" customFormat="1" ht="15.75" customHeight="1" x14ac:dyDescent="0.2"/>
    <row r="448" s="26" customFormat="1" ht="15.75" customHeight="1" x14ac:dyDescent="0.2"/>
    <row r="449" s="26" customFormat="1" ht="15.75" customHeight="1" x14ac:dyDescent="0.2"/>
    <row r="450" s="26" customFormat="1" ht="15.75" customHeight="1" x14ac:dyDescent="0.2"/>
    <row r="451" s="26" customFormat="1" ht="15.75" customHeight="1" x14ac:dyDescent="0.2"/>
    <row r="452" s="26" customFormat="1" ht="15.75" customHeight="1" x14ac:dyDescent="0.2"/>
    <row r="453" s="26" customFormat="1" ht="15.75" customHeight="1" x14ac:dyDescent="0.2"/>
    <row r="454" s="26" customFormat="1" ht="15.75" customHeight="1" x14ac:dyDescent="0.2"/>
    <row r="455" s="26" customFormat="1" ht="15.75" customHeight="1" x14ac:dyDescent="0.2"/>
    <row r="456" s="26" customFormat="1" ht="15.75" customHeight="1" x14ac:dyDescent="0.2"/>
    <row r="457" s="26" customFormat="1" ht="15.75" customHeight="1" x14ac:dyDescent="0.2"/>
    <row r="458" s="26" customFormat="1" ht="15.75" customHeight="1" x14ac:dyDescent="0.2"/>
    <row r="459" s="26" customFormat="1" ht="15.75" customHeight="1" x14ac:dyDescent="0.2"/>
    <row r="460" s="26" customFormat="1" ht="15.75" customHeight="1" x14ac:dyDescent="0.2"/>
    <row r="461" s="26" customFormat="1" ht="15.75" customHeight="1" x14ac:dyDescent="0.2"/>
    <row r="462" s="26" customFormat="1" ht="15.75" customHeight="1" x14ac:dyDescent="0.2"/>
    <row r="463" s="26" customFormat="1" ht="15.75" customHeight="1" x14ac:dyDescent="0.2"/>
    <row r="464" s="26" customFormat="1" ht="15.75" customHeight="1" x14ac:dyDescent="0.2"/>
    <row r="465" s="26" customFormat="1" ht="15.75" customHeight="1" x14ac:dyDescent="0.2"/>
    <row r="466" s="26" customFormat="1" ht="15.75" customHeight="1" x14ac:dyDescent="0.2"/>
    <row r="467" s="26" customFormat="1" ht="15.75" customHeight="1" x14ac:dyDescent="0.2"/>
    <row r="468" s="26" customFormat="1" ht="15.75" customHeight="1" x14ac:dyDescent="0.2"/>
    <row r="469" s="26" customFormat="1" ht="15.75" customHeight="1" x14ac:dyDescent="0.2"/>
    <row r="470" s="26" customFormat="1" ht="15.75" customHeight="1" x14ac:dyDescent="0.2"/>
    <row r="471" s="26" customFormat="1" ht="15.75" customHeight="1" x14ac:dyDescent="0.2"/>
    <row r="472" s="26" customFormat="1" ht="15.75" customHeight="1" x14ac:dyDescent="0.2"/>
    <row r="473" s="26" customFormat="1" ht="15.75" customHeight="1" x14ac:dyDescent="0.2"/>
    <row r="474" s="26" customFormat="1" ht="15.75" customHeight="1" x14ac:dyDescent="0.2"/>
    <row r="475" s="26" customFormat="1" ht="15.75" customHeight="1" x14ac:dyDescent="0.2"/>
    <row r="476" s="26" customFormat="1" ht="15.75" customHeight="1" x14ac:dyDescent="0.2"/>
    <row r="477" s="26" customFormat="1" ht="15.75" customHeight="1" x14ac:dyDescent="0.2"/>
    <row r="478" s="26" customFormat="1" ht="15.75" customHeight="1" x14ac:dyDescent="0.2"/>
    <row r="479" s="26" customFormat="1" ht="15.75" customHeight="1" x14ac:dyDescent="0.2"/>
    <row r="480" s="26" customFormat="1" ht="15.75" customHeight="1" x14ac:dyDescent="0.2"/>
    <row r="481" s="26" customFormat="1" ht="15.75" customHeight="1" x14ac:dyDescent="0.2"/>
    <row r="482" s="26" customFormat="1" ht="15.75" customHeight="1" x14ac:dyDescent="0.2"/>
    <row r="483" s="26" customFormat="1" ht="15.75" customHeight="1" x14ac:dyDescent="0.2"/>
    <row r="484" s="26" customFormat="1" ht="15.75" customHeight="1" x14ac:dyDescent="0.2"/>
    <row r="485" s="26" customFormat="1" ht="15.75" customHeight="1" x14ac:dyDescent="0.2"/>
    <row r="486" s="26" customFormat="1" ht="15.75" customHeight="1" x14ac:dyDescent="0.2"/>
    <row r="487" s="26" customFormat="1" ht="15.75" customHeight="1" x14ac:dyDescent="0.2"/>
    <row r="488" s="26" customFormat="1" ht="15.75" customHeight="1" x14ac:dyDescent="0.2"/>
    <row r="489" s="26" customFormat="1" ht="15.75" customHeight="1" x14ac:dyDescent="0.2"/>
    <row r="490" s="26" customFormat="1" ht="15.75" customHeight="1" x14ac:dyDescent="0.2"/>
    <row r="491" s="26" customFormat="1" ht="15.75" customHeight="1" x14ac:dyDescent="0.2"/>
    <row r="492" s="26" customFormat="1" ht="15.75" customHeight="1" x14ac:dyDescent="0.2"/>
    <row r="493" s="26" customFormat="1" ht="15.75" customHeight="1" x14ac:dyDescent="0.2"/>
    <row r="494" s="26" customFormat="1" ht="15.75" customHeight="1" x14ac:dyDescent="0.2"/>
    <row r="495" s="26" customFormat="1" ht="15.75" customHeight="1" x14ac:dyDescent="0.2"/>
    <row r="496" s="26" customFormat="1" ht="15.75" customHeight="1" x14ac:dyDescent="0.2"/>
    <row r="497" s="26" customFormat="1" ht="15.75" customHeight="1" x14ac:dyDescent="0.2"/>
    <row r="498" s="26" customFormat="1" ht="15.75" customHeight="1" x14ac:dyDescent="0.2"/>
    <row r="499" s="26" customFormat="1" ht="15.75" customHeight="1" x14ac:dyDescent="0.2"/>
    <row r="500" s="26" customFormat="1" ht="15.75" customHeight="1" x14ac:dyDescent="0.2"/>
    <row r="501" s="26" customFormat="1" ht="15.75" customHeight="1" x14ac:dyDescent="0.2"/>
    <row r="502" s="26" customFormat="1" ht="15.75" customHeight="1" x14ac:dyDescent="0.2"/>
    <row r="503" s="26" customFormat="1" ht="15.75" customHeight="1" x14ac:dyDescent="0.2"/>
    <row r="504" s="26" customFormat="1" ht="15.75" customHeight="1" x14ac:dyDescent="0.2"/>
    <row r="505" s="26" customFormat="1" ht="15.75" customHeight="1" x14ac:dyDescent="0.2"/>
    <row r="506" s="26" customFormat="1" ht="15.75" customHeight="1" x14ac:dyDescent="0.2"/>
    <row r="507" s="26" customFormat="1" ht="15.75" customHeight="1" x14ac:dyDescent="0.2"/>
    <row r="508" s="26" customFormat="1" ht="15.75" customHeight="1" x14ac:dyDescent="0.2"/>
    <row r="509" s="26" customFormat="1" ht="15.75" customHeight="1" x14ac:dyDescent="0.2"/>
    <row r="510" s="26" customFormat="1" ht="15.75" customHeight="1" x14ac:dyDescent="0.2"/>
    <row r="511" s="26" customFormat="1" ht="15.75" customHeight="1" x14ac:dyDescent="0.2"/>
    <row r="512" s="26" customFormat="1" ht="15.75" customHeight="1" x14ac:dyDescent="0.2"/>
    <row r="513" s="26" customFormat="1" ht="15.75" customHeight="1" x14ac:dyDescent="0.2"/>
    <row r="514" s="26" customFormat="1" ht="15.75" customHeight="1" x14ac:dyDescent="0.2"/>
    <row r="515" s="26" customFormat="1" ht="15.75" customHeight="1" x14ac:dyDescent="0.2"/>
    <row r="516" s="26" customFormat="1" ht="15.75" customHeight="1" x14ac:dyDescent="0.2"/>
    <row r="517" s="26" customFormat="1" ht="15.75" customHeight="1" x14ac:dyDescent="0.2"/>
    <row r="518" s="26" customFormat="1" ht="15.75" customHeight="1" x14ac:dyDescent="0.2"/>
    <row r="519" s="26" customFormat="1" ht="15.75" customHeight="1" x14ac:dyDescent="0.2"/>
    <row r="520" s="26" customFormat="1" ht="15.75" customHeight="1" x14ac:dyDescent="0.2"/>
    <row r="521" s="26" customFormat="1" ht="15.75" customHeight="1" x14ac:dyDescent="0.2"/>
    <row r="522" s="26" customFormat="1" ht="15.75" customHeight="1" x14ac:dyDescent="0.2"/>
    <row r="523" s="26" customFormat="1" ht="15.75" customHeight="1" x14ac:dyDescent="0.2"/>
    <row r="524" s="26" customFormat="1" ht="15.75" customHeight="1" x14ac:dyDescent="0.2"/>
    <row r="525" s="26" customFormat="1" ht="15.75" customHeight="1" x14ac:dyDescent="0.2"/>
    <row r="526" s="26" customFormat="1" ht="15.75" customHeight="1" x14ac:dyDescent="0.2"/>
    <row r="527" s="26" customFormat="1" ht="15.75" customHeight="1" x14ac:dyDescent="0.2"/>
    <row r="528" s="26" customFormat="1" ht="15.75" customHeight="1" x14ac:dyDescent="0.2"/>
    <row r="529" s="26" customFormat="1" ht="15.75" customHeight="1" x14ac:dyDescent="0.2"/>
    <row r="530" s="26" customFormat="1" ht="15.75" customHeight="1" x14ac:dyDescent="0.2"/>
    <row r="531" s="26" customFormat="1" ht="15.75" customHeight="1" x14ac:dyDescent="0.2"/>
    <row r="532" s="26" customFormat="1" ht="15.75" customHeight="1" x14ac:dyDescent="0.2"/>
    <row r="533" s="26" customFormat="1" ht="15.75" customHeight="1" x14ac:dyDescent="0.2"/>
    <row r="534" s="26" customFormat="1" ht="15.75" customHeight="1" x14ac:dyDescent="0.2"/>
    <row r="535" s="26" customFormat="1" ht="15.75" customHeight="1" x14ac:dyDescent="0.2"/>
    <row r="536" s="26" customFormat="1" ht="15.75" customHeight="1" x14ac:dyDescent="0.2"/>
    <row r="537" s="26" customFormat="1" ht="15.75" customHeight="1" x14ac:dyDescent="0.2"/>
    <row r="538" s="26" customFormat="1" ht="15.75" customHeight="1" x14ac:dyDescent="0.2"/>
    <row r="539" s="26" customFormat="1" ht="15.75" customHeight="1" x14ac:dyDescent="0.2"/>
    <row r="540" s="26" customFormat="1" ht="15.75" customHeight="1" x14ac:dyDescent="0.2"/>
    <row r="541" s="26" customFormat="1" ht="15.75" customHeight="1" x14ac:dyDescent="0.2"/>
    <row r="542" s="26" customFormat="1" ht="15.75" customHeight="1" x14ac:dyDescent="0.2"/>
    <row r="543" s="26" customFormat="1" ht="15.75" customHeight="1" x14ac:dyDescent="0.2"/>
    <row r="544" s="26" customFormat="1" ht="15.75" customHeight="1" x14ac:dyDescent="0.2"/>
    <row r="545" s="26" customFormat="1" ht="15.75" customHeight="1" x14ac:dyDescent="0.2"/>
    <row r="546" s="26" customFormat="1" ht="15.75" customHeight="1" x14ac:dyDescent="0.2"/>
    <row r="547" s="26" customFormat="1" ht="15.75" customHeight="1" x14ac:dyDescent="0.2"/>
    <row r="548" s="26" customFormat="1" ht="15.75" customHeight="1" x14ac:dyDescent="0.2"/>
    <row r="549" s="26" customFormat="1" ht="15.75" customHeight="1" x14ac:dyDescent="0.2"/>
    <row r="550" s="26" customFormat="1" ht="15.75" customHeight="1" x14ac:dyDescent="0.2"/>
    <row r="551" s="26" customFormat="1" ht="15.75" customHeight="1" x14ac:dyDescent="0.2"/>
    <row r="552" s="26" customFormat="1" ht="15.75" customHeight="1" x14ac:dyDescent="0.2"/>
    <row r="553" s="26" customFormat="1" ht="15.75" customHeight="1" x14ac:dyDescent="0.2"/>
    <row r="554" s="26" customFormat="1" ht="15.75" customHeight="1" x14ac:dyDescent="0.2"/>
    <row r="555" s="26" customFormat="1" ht="15.75" customHeight="1" x14ac:dyDescent="0.2"/>
    <row r="556" s="26" customFormat="1" ht="15.75" customHeight="1" x14ac:dyDescent="0.2"/>
    <row r="557" s="26" customFormat="1" ht="15.75" customHeight="1" x14ac:dyDescent="0.2"/>
    <row r="558" s="26" customFormat="1" ht="15.75" customHeight="1" x14ac:dyDescent="0.2"/>
    <row r="559" s="26" customFormat="1" ht="15.75" customHeight="1" x14ac:dyDescent="0.2"/>
    <row r="560" s="26" customFormat="1" ht="15.75" customHeight="1" x14ac:dyDescent="0.2"/>
    <row r="561" s="26" customFormat="1" ht="15.75" customHeight="1" x14ac:dyDescent="0.2"/>
    <row r="562" s="26" customFormat="1" ht="15.75" customHeight="1" x14ac:dyDescent="0.2"/>
    <row r="563" s="26" customFormat="1" ht="15.75" customHeight="1" x14ac:dyDescent="0.2"/>
    <row r="564" s="26" customFormat="1" ht="15.75" customHeight="1" x14ac:dyDescent="0.2"/>
    <row r="565" s="26" customFormat="1" ht="15.75" customHeight="1" x14ac:dyDescent="0.2"/>
    <row r="566" s="26" customFormat="1" ht="15.75" customHeight="1" x14ac:dyDescent="0.2"/>
    <row r="567" s="26" customFormat="1" ht="15.75" customHeight="1" x14ac:dyDescent="0.2"/>
    <row r="568" s="26" customFormat="1" ht="15.75" customHeight="1" x14ac:dyDescent="0.2"/>
    <row r="569" s="26" customFormat="1" ht="15.75" customHeight="1" x14ac:dyDescent="0.2"/>
    <row r="570" s="26" customFormat="1" ht="15.75" customHeight="1" x14ac:dyDescent="0.2"/>
    <row r="571" s="26" customFormat="1" ht="15.75" customHeight="1" x14ac:dyDescent="0.2"/>
    <row r="572" s="26" customFormat="1" ht="15.75" customHeight="1" x14ac:dyDescent="0.2"/>
    <row r="573" s="26" customFormat="1" ht="15.75" customHeight="1" x14ac:dyDescent="0.2"/>
    <row r="574" s="26" customFormat="1" ht="15.75" customHeight="1" x14ac:dyDescent="0.2"/>
    <row r="575" s="26" customFormat="1" ht="15.75" customHeight="1" x14ac:dyDescent="0.2"/>
    <row r="576" s="26" customFormat="1" ht="15.75" customHeight="1" x14ac:dyDescent="0.2"/>
    <row r="577" s="26" customFormat="1" ht="15.75" customHeight="1" x14ac:dyDescent="0.2"/>
    <row r="578" s="26" customFormat="1" ht="15.75" customHeight="1" x14ac:dyDescent="0.2"/>
    <row r="579" s="26" customFormat="1" ht="15.75" customHeight="1" x14ac:dyDescent="0.2"/>
    <row r="580" s="26" customFormat="1" ht="15.75" customHeight="1" x14ac:dyDescent="0.2"/>
    <row r="581" s="26" customFormat="1" ht="15.75" customHeight="1" x14ac:dyDescent="0.2"/>
    <row r="582" s="26" customFormat="1" ht="15.75" customHeight="1" x14ac:dyDescent="0.2"/>
    <row r="583" s="26" customFormat="1" ht="15.75" customHeight="1" x14ac:dyDescent="0.2"/>
    <row r="584" s="26" customFormat="1" ht="15.75" customHeight="1" x14ac:dyDescent="0.2"/>
    <row r="585" s="26" customFormat="1" ht="15.75" customHeight="1" x14ac:dyDescent="0.2"/>
    <row r="586" s="26" customFormat="1" ht="15.75" customHeight="1" x14ac:dyDescent="0.2"/>
    <row r="587" s="26" customFormat="1" ht="15.75" customHeight="1" x14ac:dyDescent="0.2"/>
    <row r="588" s="26" customFormat="1" ht="15.75" customHeight="1" x14ac:dyDescent="0.2"/>
    <row r="589" s="26" customFormat="1" ht="15.75" customHeight="1" x14ac:dyDescent="0.2"/>
    <row r="590" s="26" customFormat="1" ht="15.75" customHeight="1" x14ac:dyDescent="0.2"/>
    <row r="591" s="26" customFormat="1" ht="15.75" customHeight="1" x14ac:dyDescent="0.2"/>
    <row r="592" s="26" customFormat="1" ht="15.75" customHeight="1" x14ac:dyDescent="0.2"/>
    <row r="593" s="26" customFormat="1" ht="15.75" customHeight="1" x14ac:dyDescent="0.2"/>
    <row r="594" s="26" customFormat="1" ht="15.75" customHeight="1" x14ac:dyDescent="0.2"/>
    <row r="595" s="26" customFormat="1" ht="15.75" customHeight="1" x14ac:dyDescent="0.2"/>
    <row r="596" s="26" customFormat="1" ht="15.75" customHeight="1" x14ac:dyDescent="0.2"/>
    <row r="597" s="26" customFormat="1" ht="15.75" customHeight="1" x14ac:dyDescent="0.2"/>
    <row r="598" s="26" customFormat="1" ht="15.75" customHeight="1" x14ac:dyDescent="0.2"/>
    <row r="599" s="26" customFormat="1" ht="15.75" customHeight="1" x14ac:dyDescent="0.2"/>
    <row r="600" s="26" customFormat="1" ht="15.75" customHeight="1" x14ac:dyDescent="0.2"/>
    <row r="601" s="26" customFormat="1" ht="15.75" customHeight="1" x14ac:dyDescent="0.2"/>
    <row r="602" s="26" customFormat="1" ht="15.75" customHeight="1" x14ac:dyDescent="0.2"/>
    <row r="603" s="26" customFormat="1" ht="15.75" customHeight="1" x14ac:dyDescent="0.2"/>
    <row r="604" s="26" customFormat="1" ht="15.75" customHeight="1" x14ac:dyDescent="0.2"/>
    <row r="605" s="26" customFormat="1" ht="15.75" customHeight="1" x14ac:dyDescent="0.2"/>
    <row r="606" s="26" customFormat="1" ht="15.75" customHeight="1" x14ac:dyDescent="0.2"/>
    <row r="607" s="26" customFormat="1" ht="15.75" customHeight="1" x14ac:dyDescent="0.2"/>
    <row r="608" s="26" customFormat="1" ht="15.75" customHeight="1" x14ac:dyDescent="0.2"/>
    <row r="609" s="26" customFormat="1" ht="15.75" customHeight="1" x14ac:dyDescent="0.2"/>
    <row r="610" s="26" customFormat="1" ht="15.75" customHeight="1" x14ac:dyDescent="0.2"/>
    <row r="611" s="26" customFormat="1" ht="15.75" customHeight="1" x14ac:dyDescent="0.2"/>
    <row r="612" s="26" customFormat="1" ht="15.75" customHeight="1" x14ac:dyDescent="0.2"/>
    <row r="613" s="26" customFormat="1" ht="15.75" customHeight="1" x14ac:dyDescent="0.2"/>
    <row r="614" s="26" customFormat="1" ht="15.75" customHeight="1" x14ac:dyDescent="0.2"/>
    <row r="615" s="26" customFormat="1" ht="15.75" customHeight="1" x14ac:dyDescent="0.2"/>
    <row r="616" s="26" customFormat="1" ht="15.75" customHeight="1" x14ac:dyDescent="0.2"/>
    <row r="617" s="26" customFormat="1" ht="15.75" customHeight="1" x14ac:dyDescent="0.2"/>
    <row r="618" s="26" customFormat="1" ht="15.75" customHeight="1" x14ac:dyDescent="0.2"/>
    <row r="619" s="26" customFormat="1" ht="15.75" customHeight="1" x14ac:dyDescent="0.2"/>
    <row r="620" s="26" customFormat="1" ht="15.75" customHeight="1" x14ac:dyDescent="0.2"/>
    <row r="621" s="26" customFormat="1" ht="15.75" customHeight="1" x14ac:dyDescent="0.2"/>
    <row r="622" s="26" customFormat="1" ht="15.75" customHeight="1" x14ac:dyDescent="0.2"/>
    <row r="623" s="26" customFormat="1" ht="15.75" customHeight="1" x14ac:dyDescent="0.2"/>
    <row r="624" s="26" customFormat="1" ht="15.75" customHeight="1" x14ac:dyDescent="0.2"/>
    <row r="625" s="26" customFormat="1" ht="15.75" customHeight="1" x14ac:dyDescent="0.2"/>
    <row r="626" s="26" customFormat="1" ht="15.75" customHeight="1" x14ac:dyDescent="0.2"/>
    <row r="627" s="26" customFormat="1" ht="15.75" customHeight="1" x14ac:dyDescent="0.2"/>
    <row r="628" s="26" customFormat="1" ht="15.75" customHeight="1" x14ac:dyDescent="0.2"/>
    <row r="629" s="26" customFormat="1" ht="15.75" customHeight="1" x14ac:dyDescent="0.2"/>
    <row r="630" s="26" customFormat="1" ht="15.75" customHeight="1" x14ac:dyDescent="0.2"/>
    <row r="631" s="26" customFormat="1" ht="15.75" customHeight="1" x14ac:dyDescent="0.2"/>
    <row r="632" s="26" customFormat="1" ht="15.75" customHeight="1" x14ac:dyDescent="0.2"/>
    <row r="633" s="26" customFormat="1" ht="15.75" customHeight="1" x14ac:dyDescent="0.2"/>
    <row r="634" s="26" customFormat="1" ht="15.75" customHeight="1" x14ac:dyDescent="0.2"/>
    <row r="635" s="26" customFormat="1" ht="15.75" customHeight="1" x14ac:dyDescent="0.2"/>
    <row r="636" s="26" customFormat="1" ht="15.75" customHeight="1" x14ac:dyDescent="0.2"/>
    <row r="637" s="26" customFormat="1" ht="15.75" customHeight="1" x14ac:dyDescent="0.2"/>
    <row r="638" s="26" customFormat="1" ht="15.75" customHeight="1" x14ac:dyDescent="0.2"/>
    <row r="639" s="26" customFormat="1" ht="15.75" customHeight="1" x14ac:dyDescent="0.2"/>
    <row r="640" s="26" customFormat="1" ht="15.75" customHeight="1" x14ac:dyDescent="0.2"/>
    <row r="641" s="26" customFormat="1" ht="15.75" customHeight="1" x14ac:dyDescent="0.2"/>
    <row r="642" s="26" customFormat="1" ht="15.75" customHeight="1" x14ac:dyDescent="0.2"/>
    <row r="643" s="26" customFormat="1" ht="15.75" customHeight="1" x14ac:dyDescent="0.2"/>
    <row r="644" s="26" customFormat="1" ht="15.75" customHeight="1" x14ac:dyDescent="0.2"/>
    <row r="645" s="26" customFormat="1" ht="15.75" customHeight="1" x14ac:dyDescent="0.2"/>
    <row r="646" s="26" customFormat="1" ht="15.75" customHeight="1" x14ac:dyDescent="0.2"/>
    <row r="647" s="26" customFormat="1" ht="15.75" customHeight="1" x14ac:dyDescent="0.2"/>
    <row r="648" s="26" customFormat="1" ht="15.75" customHeight="1" x14ac:dyDescent="0.2"/>
    <row r="649" s="26" customFormat="1" ht="15.75" customHeight="1" x14ac:dyDescent="0.2"/>
    <row r="650" s="26" customFormat="1" ht="15.75" customHeight="1" x14ac:dyDescent="0.2"/>
    <row r="651" s="26" customFormat="1" ht="15.75" customHeight="1" x14ac:dyDescent="0.2"/>
    <row r="652" s="26" customFormat="1" ht="15.75" customHeight="1" x14ac:dyDescent="0.2"/>
    <row r="653" s="26" customFormat="1" ht="15.75" customHeight="1" x14ac:dyDescent="0.2"/>
    <row r="654" s="26" customFormat="1" ht="15.75" customHeight="1" x14ac:dyDescent="0.2"/>
    <row r="655" s="26" customFormat="1" ht="15.75" customHeight="1" x14ac:dyDescent="0.2"/>
    <row r="656" s="26" customFormat="1" ht="15.75" customHeight="1" x14ac:dyDescent="0.2"/>
    <row r="657" s="26" customFormat="1" ht="15.75" customHeight="1" x14ac:dyDescent="0.2"/>
    <row r="658" s="26" customFormat="1" ht="15.75" customHeight="1" x14ac:dyDescent="0.2"/>
    <row r="659" s="26" customFormat="1" ht="15.75" customHeight="1" x14ac:dyDescent="0.2"/>
    <row r="660" s="26" customFormat="1" ht="15.75" customHeight="1" x14ac:dyDescent="0.2"/>
    <row r="661" s="26" customFormat="1" ht="15.75" customHeight="1" x14ac:dyDescent="0.2"/>
    <row r="662" s="26" customFormat="1" ht="15.75" customHeight="1" x14ac:dyDescent="0.2"/>
    <row r="663" s="26" customFormat="1" ht="15.75" customHeight="1" x14ac:dyDescent="0.2"/>
    <row r="664" s="26" customFormat="1" ht="15.75" customHeight="1" x14ac:dyDescent="0.2"/>
    <row r="665" s="26" customFormat="1" ht="15.75" customHeight="1" x14ac:dyDescent="0.2"/>
    <row r="666" s="26" customFormat="1" ht="15.75" customHeight="1" x14ac:dyDescent="0.2"/>
    <row r="667" s="26" customFormat="1" ht="15.75" customHeight="1" x14ac:dyDescent="0.2"/>
    <row r="668" s="26" customFormat="1" ht="15.75" customHeight="1" x14ac:dyDescent="0.2"/>
    <row r="669" s="26" customFormat="1" ht="15.75" customHeight="1" x14ac:dyDescent="0.2"/>
    <row r="670" s="26" customFormat="1" ht="15.75" customHeight="1" x14ac:dyDescent="0.2"/>
    <row r="671" s="26" customFormat="1" ht="15.75" customHeight="1" x14ac:dyDescent="0.2"/>
    <row r="672" s="26" customFormat="1" ht="15.75" customHeight="1" x14ac:dyDescent="0.2"/>
    <row r="673" s="26" customFormat="1" ht="15.75" customHeight="1" x14ac:dyDescent="0.2"/>
    <row r="674" s="26" customFormat="1" ht="15.75" customHeight="1" x14ac:dyDescent="0.2"/>
    <row r="675" s="26" customFormat="1" ht="15.75" customHeight="1" x14ac:dyDescent="0.2"/>
    <row r="676" s="26" customFormat="1" ht="15.75" customHeight="1" x14ac:dyDescent="0.2"/>
    <row r="677" s="26" customFormat="1" ht="15.75" customHeight="1" x14ac:dyDescent="0.2"/>
    <row r="678" s="26" customFormat="1" ht="15.75" customHeight="1" x14ac:dyDescent="0.2"/>
    <row r="679" s="26" customFormat="1" ht="15.75" customHeight="1" x14ac:dyDescent="0.2"/>
    <row r="680" s="26" customFormat="1" ht="15.75" customHeight="1" x14ac:dyDescent="0.2"/>
    <row r="681" s="26" customFormat="1" ht="15.75" customHeight="1" x14ac:dyDescent="0.2"/>
    <row r="682" s="26" customFormat="1" ht="15.75" customHeight="1" x14ac:dyDescent="0.2"/>
    <row r="683" s="26" customFormat="1" ht="15.75" customHeight="1" x14ac:dyDescent="0.2"/>
    <row r="684" s="26" customFormat="1" ht="15.75" customHeight="1" x14ac:dyDescent="0.2"/>
    <row r="685" s="26" customFormat="1" ht="15.75" customHeight="1" x14ac:dyDescent="0.2"/>
    <row r="686" s="26" customFormat="1" ht="15.75" customHeight="1" x14ac:dyDescent="0.2"/>
    <row r="687" s="26" customFormat="1" ht="15.75" customHeight="1" x14ac:dyDescent="0.2"/>
    <row r="688" s="26" customFormat="1" ht="15.75" customHeight="1" x14ac:dyDescent="0.2"/>
    <row r="689" s="26" customFormat="1" ht="15.75" customHeight="1" x14ac:dyDescent="0.2"/>
    <row r="690" s="26" customFormat="1" ht="15.75" customHeight="1" x14ac:dyDescent="0.2"/>
    <row r="691" s="26" customFormat="1" ht="15.75" customHeight="1" x14ac:dyDescent="0.2"/>
    <row r="692" s="26" customFormat="1" ht="15.75" customHeight="1" x14ac:dyDescent="0.2"/>
    <row r="693" s="26" customFormat="1" ht="15.75" customHeight="1" x14ac:dyDescent="0.2"/>
    <row r="694" s="26" customFormat="1" ht="15.75" customHeight="1" x14ac:dyDescent="0.2"/>
    <row r="695" s="26" customFormat="1" ht="15.75" customHeight="1" x14ac:dyDescent="0.2"/>
    <row r="696" s="26" customFormat="1" ht="15.75" customHeight="1" x14ac:dyDescent="0.2"/>
    <row r="697" s="26" customFormat="1" ht="15.75" customHeight="1" x14ac:dyDescent="0.2"/>
    <row r="698" s="26" customFormat="1" ht="15.75" customHeight="1" x14ac:dyDescent="0.2"/>
    <row r="699" s="26" customFormat="1" ht="15.75" customHeight="1" x14ac:dyDescent="0.2"/>
    <row r="700" s="26" customFormat="1" ht="15.75" customHeight="1" x14ac:dyDescent="0.2"/>
    <row r="701" s="26" customFormat="1" ht="15.75" customHeight="1" x14ac:dyDescent="0.2"/>
    <row r="702" s="26" customFormat="1" ht="15.75" customHeight="1" x14ac:dyDescent="0.2"/>
    <row r="703" s="26" customFormat="1" ht="15.75" customHeight="1" x14ac:dyDescent="0.2"/>
    <row r="704" s="26" customFormat="1" ht="15.75" customHeight="1" x14ac:dyDescent="0.2"/>
    <row r="705" s="26" customFormat="1" ht="15.75" customHeight="1" x14ac:dyDescent="0.2"/>
    <row r="706" s="26" customFormat="1" ht="15.75" customHeight="1" x14ac:dyDescent="0.2"/>
    <row r="707" s="26" customFormat="1" ht="15.75" customHeight="1" x14ac:dyDescent="0.2"/>
    <row r="708" s="26" customFormat="1" ht="15.75" customHeight="1" x14ac:dyDescent="0.2"/>
    <row r="709" s="26" customFormat="1" ht="15.75" customHeight="1" x14ac:dyDescent="0.2"/>
    <row r="710" s="26" customFormat="1" ht="15.75" customHeight="1" x14ac:dyDescent="0.2"/>
    <row r="711" s="26" customFormat="1" ht="15.75" customHeight="1" x14ac:dyDescent="0.2"/>
    <row r="712" s="26" customFormat="1" ht="15.75" customHeight="1" x14ac:dyDescent="0.2"/>
    <row r="713" s="26" customFormat="1" ht="15.75" customHeight="1" x14ac:dyDescent="0.2"/>
    <row r="714" s="26" customFormat="1" ht="15.75" customHeight="1" x14ac:dyDescent="0.2"/>
    <row r="715" s="26" customFormat="1" ht="15.75" customHeight="1" x14ac:dyDescent="0.2"/>
    <row r="716" s="26" customFormat="1" ht="15.75" customHeight="1" x14ac:dyDescent="0.2"/>
    <row r="717" s="26" customFormat="1" ht="15.75" customHeight="1" x14ac:dyDescent="0.2"/>
    <row r="718" s="26" customFormat="1" ht="15.75" customHeight="1" x14ac:dyDescent="0.2"/>
    <row r="719" s="26" customFormat="1" ht="15.75" customHeight="1" x14ac:dyDescent="0.2"/>
    <row r="720" s="26" customFormat="1" ht="15.75" customHeight="1" x14ac:dyDescent="0.2"/>
    <row r="721" s="26" customFormat="1" ht="15.75" customHeight="1" x14ac:dyDescent="0.2"/>
    <row r="722" s="26" customFormat="1" ht="15.75" customHeight="1" x14ac:dyDescent="0.2"/>
    <row r="723" s="26" customFormat="1" ht="15.75" customHeight="1" x14ac:dyDescent="0.2"/>
    <row r="724" s="26" customFormat="1" ht="15.75" customHeight="1" x14ac:dyDescent="0.2"/>
    <row r="725" s="26" customFormat="1" ht="15.75" customHeight="1" x14ac:dyDescent="0.2"/>
    <row r="726" s="26" customFormat="1" ht="15.75" customHeight="1" x14ac:dyDescent="0.2"/>
    <row r="727" s="26" customFormat="1" ht="15.75" customHeight="1" x14ac:dyDescent="0.2"/>
    <row r="728" s="26" customFormat="1" ht="15.75" customHeight="1" x14ac:dyDescent="0.2"/>
    <row r="729" s="26" customFormat="1" ht="15.75" customHeight="1" x14ac:dyDescent="0.2"/>
    <row r="730" s="26" customFormat="1" ht="15.75" customHeight="1" x14ac:dyDescent="0.2"/>
    <row r="731" s="26" customFormat="1" ht="15.75" customHeight="1" x14ac:dyDescent="0.2"/>
    <row r="732" s="26" customFormat="1" ht="15.75" customHeight="1" x14ac:dyDescent="0.2"/>
    <row r="733" s="26" customFormat="1" ht="15.75" customHeight="1" x14ac:dyDescent="0.2"/>
    <row r="734" s="26" customFormat="1" ht="15.75" customHeight="1" x14ac:dyDescent="0.2"/>
    <row r="735" s="26" customFormat="1" ht="15.75" customHeight="1" x14ac:dyDescent="0.2"/>
    <row r="736" s="26" customFormat="1" ht="15.75" customHeight="1" x14ac:dyDescent="0.2"/>
    <row r="737" s="26" customFormat="1" ht="15.75" customHeight="1" x14ac:dyDescent="0.2"/>
    <row r="738" s="26" customFormat="1" ht="15.75" customHeight="1" x14ac:dyDescent="0.2"/>
    <row r="739" s="26" customFormat="1" ht="15.75" customHeight="1" x14ac:dyDescent="0.2"/>
    <row r="740" s="26" customFormat="1" ht="15.75" customHeight="1" x14ac:dyDescent="0.2"/>
    <row r="741" s="26" customFormat="1" ht="15.75" customHeight="1" x14ac:dyDescent="0.2"/>
    <row r="742" s="26" customFormat="1" ht="15.75" customHeight="1" x14ac:dyDescent="0.2"/>
    <row r="743" s="26" customFormat="1" ht="15.75" customHeight="1" x14ac:dyDescent="0.2"/>
    <row r="744" s="26" customFormat="1" ht="15.75" customHeight="1" x14ac:dyDescent="0.2"/>
    <row r="745" s="26" customFormat="1" ht="15.75" customHeight="1" x14ac:dyDescent="0.2"/>
    <row r="746" s="26" customFormat="1" ht="15.75" customHeight="1" x14ac:dyDescent="0.2"/>
    <row r="747" s="26" customFormat="1" ht="15.75" customHeight="1" x14ac:dyDescent="0.2"/>
    <row r="748" s="26" customFormat="1" ht="15.75" customHeight="1" x14ac:dyDescent="0.2"/>
    <row r="749" s="26" customFormat="1" ht="15.75" customHeight="1" x14ac:dyDescent="0.2"/>
    <row r="750" s="26" customFormat="1" ht="15.75" customHeight="1" x14ac:dyDescent="0.2"/>
    <row r="751" s="26" customFormat="1" ht="15.75" customHeight="1" x14ac:dyDescent="0.2"/>
    <row r="752" s="26" customFormat="1" ht="15.75" customHeight="1" x14ac:dyDescent="0.2"/>
    <row r="753" s="26" customFormat="1" ht="15.75" customHeight="1" x14ac:dyDescent="0.2"/>
    <row r="754" s="26" customFormat="1" ht="15.75" customHeight="1" x14ac:dyDescent="0.2"/>
    <row r="755" s="26" customFormat="1" ht="15.75" customHeight="1" x14ac:dyDescent="0.2"/>
    <row r="756" s="26" customFormat="1" ht="15.75" customHeight="1" x14ac:dyDescent="0.2"/>
    <row r="757" s="26" customFormat="1" ht="15.75" customHeight="1" x14ac:dyDescent="0.2"/>
    <row r="758" s="26" customFormat="1" ht="15.75" customHeight="1" x14ac:dyDescent="0.2"/>
    <row r="759" s="26" customFormat="1" ht="15.75" customHeight="1" x14ac:dyDescent="0.2"/>
    <row r="760" s="26" customFormat="1" ht="15.75" customHeight="1" x14ac:dyDescent="0.2"/>
    <row r="761" s="26" customFormat="1" ht="15.75" customHeight="1" x14ac:dyDescent="0.2"/>
    <row r="762" s="26" customFormat="1" ht="15.75" customHeight="1" x14ac:dyDescent="0.2"/>
    <row r="763" s="26" customFormat="1" ht="15.75" customHeight="1" x14ac:dyDescent="0.2"/>
    <row r="764" s="26" customFormat="1" ht="15.75" customHeight="1" x14ac:dyDescent="0.2"/>
    <row r="765" s="26" customFormat="1" ht="15.75" customHeight="1" x14ac:dyDescent="0.2"/>
    <row r="766" s="26" customFormat="1" ht="15.75" customHeight="1" x14ac:dyDescent="0.2"/>
    <row r="767" s="26" customFormat="1" ht="15.75" customHeight="1" x14ac:dyDescent="0.2"/>
    <row r="768" s="26" customFormat="1" ht="15.75" customHeight="1" x14ac:dyDescent="0.2"/>
    <row r="769" s="26" customFormat="1" ht="15.75" customHeight="1" x14ac:dyDescent="0.2"/>
    <row r="770" s="26" customFormat="1" ht="15.75" customHeight="1" x14ac:dyDescent="0.2"/>
    <row r="771" s="26" customFormat="1" ht="15.75" customHeight="1" x14ac:dyDescent="0.2"/>
    <row r="772" s="26" customFormat="1" ht="15.75" customHeight="1" x14ac:dyDescent="0.2"/>
    <row r="773" s="26" customFormat="1" ht="15.75" customHeight="1" x14ac:dyDescent="0.2"/>
    <row r="774" s="26" customFormat="1" ht="15.75" customHeight="1" x14ac:dyDescent="0.2"/>
    <row r="775" s="26" customFormat="1" ht="15.75" customHeight="1" x14ac:dyDescent="0.2"/>
    <row r="776" s="26" customFormat="1" ht="15.75" customHeight="1" x14ac:dyDescent="0.2"/>
    <row r="777" s="26" customFormat="1" ht="15.75" customHeight="1" x14ac:dyDescent="0.2"/>
    <row r="778" s="26" customFormat="1" ht="15.75" customHeight="1" x14ac:dyDescent="0.2"/>
    <row r="779" s="26" customFormat="1" ht="15.75" customHeight="1" x14ac:dyDescent="0.2"/>
    <row r="780" s="26" customFormat="1" ht="15.75" customHeight="1" x14ac:dyDescent="0.2"/>
    <row r="781" s="26" customFormat="1" ht="15.75" customHeight="1" x14ac:dyDescent="0.2"/>
    <row r="782" s="26" customFormat="1" ht="15.75" customHeight="1" x14ac:dyDescent="0.2"/>
    <row r="783" s="26" customFormat="1" ht="15.75" customHeight="1" x14ac:dyDescent="0.2"/>
    <row r="784" s="26" customFormat="1" ht="15.75" customHeight="1" x14ac:dyDescent="0.2"/>
    <row r="785" s="26" customFormat="1" ht="15.75" customHeight="1" x14ac:dyDescent="0.2"/>
    <row r="786" s="26" customFormat="1" ht="15.75" customHeight="1" x14ac:dyDescent="0.2"/>
    <row r="787" s="26" customFormat="1" ht="15.75" customHeight="1" x14ac:dyDescent="0.2"/>
    <row r="788" s="26" customFormat="1" ht="15.75" customHeight="1" x14ac:dyDescent="0.2"/>
    <row r="789" s="26" customFormat="1" ht="15.75" customHeight="1" x14ac:dyDescent="0.2"/>
    <row r="790" s="26" customFormat="1" ht="15.75" customHeight="1" x14ac:dyDescent="0.2"/>
    <row r="791" s="26" customFormat="1" ht="15.75" customHeight="1" x14ac:dyDescent="0.2"/>
    <row r="792" s="26" customFormat="1" ht="15.75" customHeight="1" x14ac:dyDescent="0.2"/>
    <row r="793" s="26" customFormat="1" ht="15.75" customHeight="1" x14ac:dyDescent="0.2"/>
    <row r="794" s="26" customFormat="1" ht="15.75" customHeight="1" x14ac:dyDescent="0.2"/>
    <row r="795" s="26" customFormat="1" ht="15.75" customHeight="1" x14ac:dyDescent="0.2"/>
    <row r="796" s="26" customFormat="1" ht="15.75" customHeight="1" x14ac:dyDescent="0.2"/>
    <row r="797" s="26" customFormat="1" ht="15.75" customHeight="1" x14ac:dyDescent="0.2"/>
    <row r="798" s="26" customFormat="1" ht="15.75" customHeight="1" x14ac:dyDescent="0.2"/>
    <row r="799" s="26" customFormat="1" ht="15.75" customHeight="1" x14ac:dyDescent="0.2"/>
    <row r="800" s="26" customFormat="1" ht="15.75" customHeight="1" x14ac:dyDescent="0.2"/>
    <row r="801" s="26" customFormat="1" ht="15.75" customHeight="1" x14ac:dyDescent="0.2"/>
    <row r="802" s="26" customFormat="1" ht="15.75" customHeight="1" x14ac:dyDescent="0.2"/>
    <row r="803" s="26" customFormat="1" ht="15.75" customHeight="1" x14ac:dyDescent="0.2"/>
    <row r="804" s="26" customFormat="1" ht="15.75" customHeight="1" x14ac:dyDescent="0.2"/>
    <row r="805" s="26" customFormat="1" ht="15.75" customHeight="1" x14ac:dyDescent="0.2"/>
    <row r="806" s="26" customFormat="1" ht="15.75" customHeight="1" x14ac:dyDescent="0.2"/>
    <row r="807" s="26" customFormat="1" ht="15.75" customHeight="1" x14ac:dyDescent="0.2"/>
    <row r="808" s="26" customFormat="1" ht="15.75" customHeight="1" x14ac:dyDescent="0.2"/>
    <row r="809" s="26" customFormat="1" ht="15.75" customHeight="1" x14ac:dyDescent="0.2"/>
    <row r="810" s="26" customFormat="1" ht="15.75" customHeight="1" x14ac:dyDescent="0.2"/>
    <row r="811" s="26" customFormat="1" ht="15.75" customHeight="1" x14ac:dyDescent="0.2"/>
    <row r="812" s="26" customFormat="1" ht="15.75" customHeight="1" x14ac:dyDescent="0.2"/>
    <row r="813" s="26" customFormat="1" ht="15.75" customHeight="1" x14ac:dyDescent="0.2"/>
    <row r="814" s="26" customFormat="1" ht="15.75" customHeight="1" x14ac:dyDescent="0.2"/>
    <row r="815" s="26" customFormat="1" ht="15.75" customHeight="1" x14ac:dyDescent="0.2"/>
    <row r="816" s="26" customFormat="1" ht="15.75" customHeight="1" x14ac:dyDescent="0.2"/>
    <row r="817" s="26" customFormat="1" ht="15.75" customHeight="1" x14ac:dyDescent="0.2"/>
    <row r="818" s="26" customFormat="1" ht="15.75" customHeight="1" x14ac:dyDescent="0.2"/>
    <row r="819" s="26" customFormat="1" ht="15.75" customHeight="1" x14ac:dyDescent="0.2"/>
    <row r="820" s="26" customFormat="1" ht="15.75" customHeight="1" x14ac:dyDescent="0.2"/>
    <row r="821" s="26" customFormat="1" ht="15.75" customHeight="1" x14ac:dyDescent="0.2"/>
    <row r="822" s="26" customFormat="1" ht="15.75" customHeight="1" x14ac:dyDescent="0.2"/>
    <row r="823" s="26" customFormat="1" ht="15.75" customHeight="1" x14ac:dyDescent="0.2"/>
    <row r="824" s="26" customFormat="1" ht="15.75" customHeight="1" x14ac:dyDescent="0.2"/>
    <row r="825" s="26" customFormat="1" ht="15.75" customHeight="1" x14ac:dyDescent="0.2"/>
    <row r="826" s="26" customFormat="1" ht="15.75" customHeight="1" x14ac:dyDescent="0.2"/>
    <row r="827" s="26" customFormat="1" ht="15.75" customHeight="1" x14ac:dyDescent="0.2"/>
    <row r="828" s="26" customFormat="1" ht="15.75" customHeight="1" x14ac:dyDescent="0.2"/>
    <row r="829" s="26" customFormat="1" ht="15.75" customHeight="1" x14ac:dyDescent="0.2"/>
    <row r="830" s="26" customFormat="1" ht="15.75" customHeight="1" x14ac:dyDescent="0.2"/>
    <row r="831" s="26" customFormat="1" ht="15.75" customHeight="1" x14ac:dyDescent="0.2"/>
    <row r="832" s="26" customFormat="1" ht="15.75" customHeight="1" x14ac:dyDescent="0.2"/>
    <row r="833" s="26" customFormat="1" ht="15.75" customHeight="1" x14ac:dyDescent="0.2"/>
    <row r="834" s="26" customFormat="1" ht="15.75" customHeight="1" x14ac:dyDescent="0.2"/>
    <row r="835" s="26" customFormat="1" ht="15.75" customHeight="1" x14ac:dyDescent="0.2"/>
    <row r="836" s="26" customFormat="1" ht="15.75" customHeight="1" x14ac:dyDescent="0.2"/>
    <row r="837" s="26" customFormat="1" ht="15.75" customHeight="1" x14ac:dyDescent="0.2"/>
    <row r="838" s="26" customFormat="1" ht="15.75" customHeight="1" x14ac:dyDescent="0.2"/>
    <row r="839" s="26" customFormat="1" ht="15.75" customHeight="1" x14ac:dyDescent="0.2"/>
    <row r="840" s="26" customFormat="1" ht="15.75" customHeight="1" x14ac:dyDescent="0.2"/>
    <row r="841" s="26" customFormat="1" ht="15.75" customHeight="1" x14ac:dyDescent="0.2"/>
    <row r="842" s="26" customFormat="1" ht="15.75" customHeight="1" x14ac:dyDescent="0.2"/>
    <row r="843" s="26" customFormat="1" ht="15.75" customHeight="1" x14ac:dyDescent="0.2"/>
    <row r="844" s="26" customFormat="1" ht="15.75" customHeight="1" x14ac:dyDescent="0.2"/>
    <row r="845" s="26" customFormat="1" ht="15.75" customHeight="1" x14ac:dyDescent="0.2"/>
    <row r="846" s="26" customFormat="1" ht="15.75" customHeight="1" x14ac:dyDescent="0.2"/>
    <row r="847" s="26" customFormat="1" ht="15.75" customHeight="1" x14ac:dyDescent="0.2"/>
    <row r="848" s="26" customFormat="1" ht="15.75" customHeight="1" x14ac:dyDescent="0.2"/>
    <row r="849" s="26" customFormat="1" ht="15.75" customHeight="1" x14ac:dyDescent="0.2"/>
    <row r="850" s="26" customFormat="1" ht="15.75" customHeight="1" x14ac:dyDescent="0.2"/>
    <row r="851" s="26" customFormat="1" ht="15.75" customHeight="1" x14ac:dyDescent="0.2"/>
    <row r="852" s="26" customFormat="1" ht="15.75" customHeight="1" x14ac:dyDescent="0.2"/>
    <row r="853" s="26" customFormat="1" ht="15.75" customHeight="1" x14ac:dyDescent="0.2"/>
    <row r="854" s="26" customFormat="1" ht="15.75" customHeight="1" x14ac:dyDescent="0.2"/>
    <row r="855" s="26" customFormat="1" ht="15.75" customHeight="1" x14ac:dyDescent="0.2"/>
    <row r="856" s="26" customFormat="1" ht="15.75" customHeight="1" x14ac:dyDescent="0.2"/>
    <row r="857" s="26" customFormat="1" ht="15.75" customHeight="1" x14ac:dyDescent="0.2"/>
    <row r="858" s="26" customFormat="1" ht="15.75" customHeight="1" x14ac:dyDescent="0.2"/>
    <row r="859" s="26" customFormat="1" ht="15.75" customHeight="1" x14ac:dyDescent="0.2"/>
    <row r="860" s="26" customFormat="1" ht="15.75" customHeight="1" x14ac:dyDescent="0.2"/>
    <row r="861" s="26" customFormat="1" ht="15.75" customHeight="1" x14ac:dyDescent="0.2"/>
    <row r="862" s="26" customFormat="1" ht="15.75" customHeight="1" x14ac:dyDescent="0.2"/>
    <row r="863" s="26" customFormat="1" ht="15.75" customHeight="1" x14ac:dyDescent="0.2"/>
    <row r="864" s="26" customFormat="1" ht="15.75" customHeight="1" x14ac:dyDescent="0.2"/>
    <row r="865" s="26" customFormat="1" ht="15.75" customHeight="1" x14ac:dyDescent="0.2"/>
    <row r="866" s="26" customFormat="1" ht="15.75" customHeight="1" x14ac:dyDescent="0.2"/>
    <row r="867" s="26" customFormat="1" ht="15.75" customHeight="1" x14ac:dyDescent="0.2"/>
    <row r="868" s="26" customFormat="1" ht="15.75" customHeight="1" x14ac:dyDescent="0.2"/>
    <row r="869" s="26" customFormat="1" ht="15.75" customHeight="1" x14ac:dyDescent="0.2"/>
    <row r="870" s="26" customFormat="1" ht="15.75" customHeight="1" x14ac:dyDescent="0.2"/>
    <row r="871" s="26" customFormat="1" ht="15.75" customHeight="1" x14ac:dyDescent="0.2"/>
    <row r="872" s="26" customFormat="1" ht="15.75" customHeight="1" x14ac:dyDescent="0.2"/>
    <row r="873" s="26" customFormat="1" ht="15.75" customHeight="1" x14ac:dyDescent="0.2"/>
    <row r="874" s="26" customFormat="1" ht="15.75" customHeight="1" x14ac:dyDescent="0.2"/>
    <row r="875" s="26" customFormat="1" ht="15.75" customHeight="1" x14ac:dyDescent="0.2"/>
    <row r="876" s="26" customFormat="1" ht="15.75" customHeight="1" x14ac:dyDescent="0.2"/>
    <row r="877" s="26" customFormat="1" ht="15.75" customHeight="1" x14ac:dyDescent="0.2"/>
    <row r="878" s="26" customFormat="1" ht="15.75" customHeight="1" x14ac:dyDescent="0.2"/>
    <row r="879" s="26" customFormat="1" ht="15.75" customHeight="1" x14ac:dyDescent="0.2"/>
    <row r="880" s="26" customFormat="1" ht="15.75" customHeight="1" x14ac:dyDescent="0.2"/>
    <row r="881" s="26" customFormat="1" ht="15.75" customHeight="1" x14ac:dyDescent="0.2"/>
    <row r="882" s="26" customFormat="1" ht="15.75" customHeight="1" x14ac:dyDescent="0.2"/>
    <row r="883" s="26" customFormat="1" ht="15.75" customHeight="1" x14ac:dyDescent="0.2"/>
    <row r="884" s="26" customFormat="1" ht="15.75" customHeight="1" x14ac:dyDescent="0.2"/>
    <row r="885" s="26" customFormat="1" ht="15.75" customHeight="1" x14ac:dyDescent="0.2"/>
    <row r="886" s="26" customFormat="1" ht="15.75" customHeight="1" x14ac:dyDescent="0.2"/>
    <row r="887" s="26" customFormat="1" ht="15.75" customHeight="1" x14ac:dyDescent="0.2"/>
    <row r="888" s="26" customFormat="1" ht="15.75" customHeight="1" x14ac:dyDescent="0.2"/>
    <row r="889" s="26" customFormat="1" ht="15.75" customHeight="1" x14ac:dyDescent="0.2"/>
    <row r="890" s="26" customFormat="1" ht="15.75" customHeight="1" x14ac:dyDescent="0.2"/>
    <row r="891" s="26" customFormat="1" ht="15.75" customHeight="1" x14ac:dyDescent="0.2"/>
    <row r="892" s="26" customFormat="1" ht="15.75" customHeight="1" x14ac:dyDescent="0.2"/>
    <row r="893" s="26" customFormat="1" ht="15.75" customHeight="1" x14ac:dyDescent="0.2"/>
    <row r="894" s="26" customFormat="1" ht="15.75" customHeight="1" x14ac:dyDescent="0.2"/>
    <row r="895" s="26" customFormat="1" ht="15.75" customHeight="1" x14ac:dyDescent="0.2"/>
    <row r="896" s="26" customFormat="1" ht="15.75" customHeight="1" x14ac:dyDescent="0.2"/>
    <row r="897" s="26" customFormat="1" ht="15.75" customHeight="1" x14ac:dyDescent="0.2"/>
    <row r="898" s="26" customFormat="1" ht="15.75" customHeight="1" x14ac:dyDescent="0.2"/>
    <row r="899" s="26" customFormat="1" ht="15.75" customHeight="1" x14ac:dyDescent="0.2"/>
    <row r="900" s="26" customFormat="1" ht="15.75" customHeight="1" x14ac:dyDescent="0.2"/>
    <row r="901" s="26" customFormat="1" ht="15.75" customHeight="1" x14ac:dyDescent="0.2"/>
    <row r="902" s="26" customFormat="1" ht="15.75" customHeight="1" x14ac:dyDescent="0.2"/>
    <row r="903" s="26" customFormat="1" ht="15.75" customHeight="1" x14ac:dyDescent="0.2"/>
    <row r="904" s="26" customFormat="1" ht="15.75" customHeight="1" x14ac:dyDescent="0.2"/>
    <row r="905" s="26" customFormat="1" ht="15.75" customHeight="1" x14ac:dyDescent="0.2"/>
    <row r="906" s="26" customFormat="1" ht="15.75" customHeight="1" x14ac:dyDescent="0.2"/>
    <row r="907" s="26" customFormat="1" ht="15.75" customHeight="1" x14ac:dyDescent="0.2"/>
    <row r="908" s="26" customFormat="1" ht="15.75" customHeight="1" x14ac:dyDescent="0.2"/>
    <row r="909" s="26" customFormat="1" ht="15.75" customHeight="1" x14ac:dyDescent="0.2"/>
    <row r="910" s="26" customFormat="1" ht="15.75" customHeight="1" x14ac:dyDescent="0.2"/>
    <row r="911" s="26" customFormat="1" ht="15.75" customHeight="1" x14ac:dyDescent="0.2"/>
    <row r="912" s="26" customFormat="1" ht="15.75" customHeight="1" x14ac:dyDescent="0.2"/>
    <row r="913" s="26" customFormat="1" ht="15.75" customHeight="1" x14ac:dyDescent="0.2"/>
    <row r="914" s="26" customFormat="1" ht="15.75" customHeight="1" x14ac:dyDescent="0.2"/>
    <row r="915" s="26" customFormat="1" ht="15.75" customHeight="1" x14ac:dyDescent="0.2"/>
    <row r="916" s="26" customFormat="1" ht="15.75" customHeight="1" x14ac:dyDescent="0.2"/>
    <row r="917" s="26" customFormat="1" ht="15.75" customHeight="1" x14ac:dyDescent="0.2"/>
    <row r="918" s="26" customFormat="1" ht="15.75" customHeight="1" x14ac:dyDescent="0.2"/>
    <row r="919" s="26" customFormat="1" ht="15.75" customHeight="1" x14ac:dyDescent="0.2"/>
    <row r="920" s="26" customFormat="1" ht="15.75" customHeight="1" x14ac:dyDescent="0.2"/>
    <row r="921" s="26" customFormat="1" ht="15.75" customHeight="1" x14ac:dyDescent="0.2"/>
    <row r="922" s="26" customFormat="1" ht="15.75" customHeight="1" x14ac:dyDescent="0.2"/>
    <row r="923" s="26" customFormat="1" ht="15.75" customHeight="1" x14ac:dyDescent="0.2"/>
    <row r="924" s="26" customFormat="1" ht="15.75" customHeight="1" x14ac:dyDescent="0.2"/>
    <row r="925" s="26" customFormat="1" ht="15.75" customHeight="1" x14ac:dyDescent="0.2"/>
    <row r="926" s="26" customFormat="1" ht="15.75" customHeight="1" x14ac:dyDescent="0.2"/>
    <row r="927" s="26" customFormat="1" ht="15.75" customHeight="1" x14ac:dyDescent="0.2"/>
    <row r="928" s="26" customFormat="1" ht="15.75" customHeight="1" x14ac:dyDescent="0.2"/>
    <row r="929" s="26" customFormat="1" ht="15.75" customHeight="1" x14ac:dyDescent="0.2"/>
    <row r="930" s="26" customFormat="1" ht="15.75" customHeight="1" x14ac:dyDescent="0.2"/>
    <row r="931" s="26" customFormat="1" ht="15.75" customHeight="1" x14ac:dyDescent="0.2"/>
    <row r="932" s="26" customFormat="1" ht="15.75" customHeight="1" x14ac:dyDescent="0.2"/>
    <row r="933" s="26" customFormat="1" ht="15.75" customHeight="1" x14ac:dyDescent="0.2"/>
    <row r="934" s="26" customFormat="1" ht="15.75" customHeight="1" x14ac:dyDescent="0.2"/>
    <row r="935" s="26" customFormat="1" ht="15.75" customHeight="1" x14ac:dyDescent="0.2"/>
    <row r="936" s="26" customFormat="1" ht="15.75" customHeight="1" x14ac:dyDescent="0.2"/>
    <row r="937" s="26" customFormat="1" ht="15.75" customHeight="1" x14ac:dyDescent="0.2"/>
    <row r="938" s="26" customFormat="1" ht="15.75" customHeight="1" x14ac:dyDescent="0.2"/>
    <row r="939" s="26" customFormat="1" ht="15.75" customHeight="1" x14ac:dyDescent="0.2"/>
    <row r="940" s="26" customFormat="1" ht="15.75" customHeight="1" x14ac:dyDescent="0.2"/>
    <row r="941" s="26" customFormat="1" ht="15.75" customHeight="1" x14ac:dyDescent="0.2"/>
    <row r="942" s="26" customFormat="1" ht="15.75" customHeight="1" x14ac:dyDescent="0.2"/>
    <row r="943" s="26" customFormat="1" ht="15.75" customHeight="1" x14ac:dyDescent="0.2"/>
    <row r="944" s="26" customFormat="1" ht="15.75" customHeight="1" x14ac:dyDescent="0.2"/>
    <row r="945" s="26" customFormat="1" ht="15.75" customHeight="1" x14ac:dyDescent="0.2"/>
    <row r="946" s="26" customFormat="1" ht="15.75" customHeight="1" x14ac:dyDescent="0.2"/>
    <row r="947" s="26" customFormat="1" ht="15.75" customHeight="1" x14ac:dyDescent="0.2"/>
    <row r="948" s="26" customFormat="1" ht="15.75" customHeight="1" x14ac:dyDescent="0.2"/>
    <row r="949" s="26" customFormat="1" ht="15.75" customHeight="1" x14ac:dyDescent="0.2"/>
    <row r="950" s="26" customFormat="1" ht="15.75" customHeight="1" x14ac:dyDescent="0.2"/>
    <row r="951" s="26" customFormat="1" ht="15.75" customHeight="1" x14ac:dyDescent="0.2"/>
    <row r="952" s="26" customFormat="1" ht="15.75" customHeight="1" x14ac:dyDescent="0.2"/>
    <row r="953" s="26" customFormat="1" ht="15.75" customHeight="1" x14ac:dyDescent="0.2"/>
    <row r="954" s="26" customFormat="1" ht="15.75" customHeight="1" x14ac:dyDescent="0.2"/>
    <row r="955" s="26" customFormat="1" ht="15.75" customHeight="1" x14ac:dyDescent="0.2"/>
    <row r="956" s="26" customFormat="1" ht="15.75" customHeight="1" x14ac:dyDescent="0.2"/>
    <row r="957" s="26" customFormat="1" ht="15.75" customHeight="1" x14ac:dyDescent="0.2"/>
    <row r="958" s="26" customFormat="1" ht="15.75" customHeight="1" x14ac:dyDescent="0.2"/>
    <row r="959" s="26" customFormat="1" ht="15.75" customHeight="1" x14ac:dyDescent="0.2"/>
    <row r="960" s="26" customFormat="1" ht="15.75" customHeight="1" x14ac:dyDescent="0.2"/>
    <row r="961" s="26" customFormat="1" ht="15.75" customHeight="1" x14ac:dyDescent="0.2"/>
    <row r="962" s="26" customFormat="1" ht="15.75" customHeight="1" x14ac:dyDescent="0.2"/>
    <row r="963" s="26" customFormat="1" ht="15.75" customHeight="1" x14ac:dyDescent="0.2"/>
    <row r="964" s="26" customFormat="1" ht="15.75" customHeight="1" x14ac:dyDescent="0.2"/>
    <row r="965" s="26" customFormat="1" ht="15.75" customHeight="1" x14ac:dyDescent="0.2"/>
    <row r="966" s="26" customFormat="1" ht="15.75" customHeight="1" x14ac:dyDescent="0.2"/>
    <row r="967" s="26" customFormat="1" ht="15.75" customHeight="1" x14ac:dyDescent="0.2"/>
    <row r="968" s="26" customFormat="1" ht="15.75" customHeight="1" x14ac:dyDescent="0.2"/>
    <row r="969" s="26" customFormat="1" ht="15.75" customHeight="1" x14ac:dyDescent="0.2"/>
    <row r="970" s="26" customFormat="1" ht="15.75" customHeight="1" x14ac:dyDescent="0.2"/>
    <row r="971" s="26" customFormat="1" ht="15.75" customHeight="1" x14ac:dyDescent="0.2"/>
    <row r="972" s="26" customFormat="1" ht="15.75" customHeight="1" x14ac:dyDescent="0.2"/>
    <row r="973" s="26" customFormat="1" ht="15.75" customHeight="1" x14ac:dyDescent="0.2"/>
    <row r="974" s="26" customFormat="1" ht="15.75" customHeight="1" x14ac:dyDescent="0.2"/>
    <row r="975" s="26" customFormat="1" ht="15.75" customHeight="1" x14ac:dyDescent="0.2"/>
    <row r="976" s="26" customFormat="1" ht="15.75" customHeight="1" x14ac:dyDescent="0.2"/>
    <row r="977" s="26" customFormat="1" ht="15.75" customHeight="1" x14ac:dyDescent="0.2"/>
    <row r="978" s="26" customFormat="1" ht="15.75" customHeight="1" x14ac:dyDescent="0.2"/>
    <row r="979" s="26" customFormat="1" ht="15.75" customHeight="1" x14ac:dyDescent="0.2"/>
    <row r="980" s="26" customFormat="1" ht="15.75" customHeight="1" x14ac:dyDescent="0.2"/>
    <row r="981" s="26" customFormat="1" ht="15.75" customHeight="1" x14ac:dyDescent="0.2"/>
    <row r="982" s="26" customFormat="1" ht="15.75" customHeight="1" x14ac:dyDescent="0.2"/>
    <row r="983" s="26" customFormat="1" ht="15.75" customHeight="1" x14ac:dyDescent="0.2"/>
    <row r="984" s="26" customFormat="1" ht="15.75" customHeight="1" x14ac:dyDescent="0.2"/>
    <row r="985" s="26" customFormat="1" ht="15.75" customHeight="1" x14ac:dyDescent="0.2"/>
    <row r="986" s="26" customFormat="1" ht="15.75" customHeight="1" x14ac:dyDescent="0.2"/>
    <row r="987" s="26" customFormat="1" ht="15.75" customHeight="1" x14ac:dyDescent="0.2"/>
    <row r="988" s="26" customFormat="1" ht="15.75" customHeight="1" x14ac:dyDescent="0.2"/>
    <row r="989" s="26" customFormat="1" ht="15.75" customHeight="1" x14ac:dyDescent="0.2"/>
    <row r="990" s="26" customFormat="1" ht="15.75" customHeight="1" x14ac:dyDescent="0.2"/>
    <row r="991" s="26" customFormat="1" ht="15.75" customHeight="1" x14ac:dyDescent="0.2"/>
    <row r="992" s="26" customFormat="1" ht="15.75" customHeight="1" x14ac:dyDescent="0.2"/>
    <row r="993" s="26" customFormat="1" ht="15.75" customHeight="1" x14ac:dyDescent="0.2"/>
    <row r="994" s="26" customFormat="1" ht="15.75" customHeight="1" x14ac:dyDescent="0.2"/>
    <row r="995" s="26" customFormat="1" ht="15.75" customHeight="1" x14ac:dyDescent="0.2"/>
    <row r="996" s="26" customFormat="1" ht="15.75" customHeight="1" x14ac:dyDescent="0.2"/>
    <row r="997" s="26" customFormat="1" ht="15.75" customHeight="1" x14ac:dyDescent="0.2"/>
    <row r="998" s="26" customFormat="1" ht="15.75" customHeight="1" x14ac:dyDescent="0.2"/>
    <row r="999" s="26" customFormat="1" ht="15.75" customHeight="1" x14ac:dyDescent="0.2"/>
    <row r="1000" s="26" customFormat="1" ht="15.75" customHeight="1" x14ac:dyDescent="0.2"/>
  </sheetData>
  <pageMargins left="0.75" right="0.75" top="1" bottom="1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92A66-B621-45AF-B87C-A9A47F3B77E5}">
  <sheetPr codeName="Hoja6">
    <tabColor rgb="FFFFFF00"/>
  </sheetPr>
  <dimension ref="A1:H14"/>
  <sheetViews>
    <sheetView showGridLines="0" zoomScale="115" zoomScaleNormal="115" workbookViewId="0">
      <selection activeCell="C19" sqref="C19"/>
    </sheetView>
  </sheetViews>
  <sheetFormatPr baseColWidth="10" defaultRowHeight="12.75" x14ac:dyDescent="0.2"/>
  <cols>
    <col min="1" max="1" width="14.85546875" bestFit="1" customWidth="1"/>
    <col min="2" max="2" width="39.140625" customWidth="1"/>
    <col min="3" max="3" width="47.28515625" customWidth="1"/>
    <col min="4" max="4" width="57.7109375" customWidth="1"/>
    <col min="5" max="5" width="20.42578125" customWidth="1"/>
    <col min="6" max="6" width="28.7109375" bestFit="1" customWidth="1"/>
    <col min="7" max="7" width="9.28515625" bestFit="1" customWidth="1"/>
    <col min="8" max="8" width="14.7109375" bestFit="1" customWidth="1"/>
  </cols>
  <sheetData>
    <row r="1" spans="1:8" ht="24" thickBot="1" x14ac:dyDescent="0.25">
      <c r="A1" s="12" t="s">
        <v>252</v>
      </c>
      <c r="B1" s="13"/>
      <c r="C1" s="13"/>
      <c r="D1" s="13"/>
      <c r="E1" s="13"/>
      <c r="F1" s="13"/>
      <c r="G1" s="13"/>
      <c r="H1" s="14"/>
    </row>
    <row r="3" spans="1:8" ht="25.5" x14ac:dyDescent="0.2">
      <c r="A3" s="9" t="s">
        <v>203</v>
      </c>
      <c r="B3" s="10" t="s">
        <v>204</v>
      </c>
      <c r="C3" s="10" t="s">
        <v>205</v>
      </c>
      <c r="D3" s="10" t="s">
        <v>206</v>
      </c>
      <c r="E3" s="10" t="s">
        <v>207</v>
      </c>
      <c r="F3" s="10" t="s">
        <v>208</v>
      </c>
      <c r="G3" s="10" t="s">
        <v>209</v>
      </c>
      <c r="H3" s="11" t="s">
        <v>210</v>
      </c>
    </row>
    <row r="4" spans="1:8" ht="38.25" x14ac:dyDescent="0.2">
      <c r="A4" s="2" t="s">
        <v>10</v>
      </c>
      <c r="B4" s="3" t="s">
        <v>253</v>
      </c>
      <c r="C4" s="3" t="s">
        <v>254</v>
      </c>
      <c r="D4" s="3" t="s">
        <v>255</v>
      </c>
      <c r="E4" s="3" t="s">
        <v>256</v>
      </c>
      <c r="F4" s="3"/>
      <c r="G4" s="3"/>
      <c r="H4" s="4"/>
    </row>
    <row r="5" spans="1:8" ht="51" x14ac:dyDescent="0.2">
      <c r="A5" s="2" t="s">
        <v>11</v>
      </c>
      <c r="B5" s="3" t="s">
        <v>257</v>
      </c>
      <c r="C5" s="3" t="s">
        <v>258</v>
      </c>
      <c r="D5" s="3" t="s">
        <v>259</v>
      </c>
      <c r="E5" s="3" t="s">
        <v>260</v>
      </c>
      <c r="F5" s="3"/>
      <c r="G5" s="3"/>
      <c r="H5" s="4"/>
    </row>
    <row r="6" spans="1:8" ht="51" x14ac:dyDescent="0.2">
      <c r="A6" s="2" t="s">
        <v>12</v>
      </c>
      <c r="B6" s="3" t="s">
        <v>261</v>
      </c>
      <c r="C6" s="3" t="s">
        <v>262</v>
      </c>
      <c r="D6" s="3" t="s">
        <v>263</v>
      </c>
      <c r="E6" s="3" t="s">
        <v>264</v>
      </c>
      <c r="F6" s="3"/>
      <c r="G6" s="3"/>
      <c r="H6" s="4"/>
    </row>
    <row r="7" spans="1:8" ht="51" x14ac:dyDescent="0.2">
      <c r="A7" s="2" t="s">
        <v>13</v>
      </c>
      <c r="B7" s="3" t="s">
        <v>265</v>
      </c>
      <c r="C7" s="3" t="s">
        <v>266</v>
      </c>
      <c r="D7" s="3" t="s">
        <v>267</v>
      </c>
      <c r="E7" s="3" t="s">
        <v>268</v>
      </c>
      <c r="F7" s="3"/>
      <c r="G7" s="3"/>
      <c r="H7" s="4"/>
    </row>
    <row r="8" spans="1:8" ht="51" x14ac:dyDescent="0.2">
      <c r="A8" s="2" t="s">
        <v>14</v>
      </c>
      <c r="B8" s="3" t="s">
        <v>269</v>
      </c>
      <c r="C8" s="3" t="s">
        <v>270</v>
      </c>
      <c r="D8" s="3" t="s">
        <v>271</v>
      </c>
      <c r="E8" s="3" t="s">
        <v>272</v>
      </c>
      <c r="F8" s="3"/>
      <c r="G8" s="3"/>
      <c r="H8" s="4"/>
    </row>
    <row r="9" spans="1:8" ht="38.25" x14ac:dyDescent="0.2">
      <c r="A9" s="2" t="s">
        <v>15</v>
      </c>
      <c r="B9" s="3" t="s">
        <v>273</v>
      </c>
      <c r="C9" s="3" t="s">
        <v>274</v>
      </c>
      <c r="D9" s="3" t="s">
        <v>275</v>
      </c>
      <c r="E9" s="3" t="s">
        <v>276</v>
      </c>
      <c r="F9" s="3"/>
      <c r="G9" s="3"/>
      <c r="H9" s="4"/>
    </row>
    <row r="10" spans="1:8" ht="51" x14ac:dyDescent="0.2">
      <c r="A10" s="2" t="s">
        <v>16</v>
      </c>
      <c r="B10" s="3" t="s">
        <v>277</v>
      </c>
      <c r="C10" s="3" t="s">
        <v>278</v>
      </c>
      <c r="D10" s="3" t="s">
        <v>279</v>
      </c>
      <c r="E10" s="3" t="s">
        <v>280</v>
      </c>
      <c r="F10" s="3"/>
      <c r="G10" s="3"/>
      <c r="H10" s="4"/>
    </row>
    <row r="11" spans="1:8" ht="51" x14ac:dyDescent="0.2">
      <c r="A11" s="2" t="s">
        <v>17</v>
      </c>
      <c r="B11" s="3" t="s">
        <v>281</v>
      </c>
      <c r="C11" s="3" t="s">
        <v>282</v>
      </c>
      <c r="D11" s="3" t="s">
        <v>283</v>
      </c>
      <c r="E11" s="3" t="s">
        <v>284</v>
      </c>
      <c r="F11" s="3"/>
      <c r="G11" s="3"/>
      <c r="H11" s="4"/>
    </row>
    <row r="12" spans="1:8" ht="51" x14ac:dyDescent="0.2">
      <c r="A12" s="2" t="s">
        <v>18</v>
      </c>
      <c r="B12" s="3" t="s">
        <v>285</v>
      </c>
      <c r="C12" s="3" t="s">
        <v>286</v>
      </c>
      <c r="D12" s="3" t="s">
        <v>287</v>
      </c>
      <c r="E12" s="3" t="s">
        <v>288</v>
      </c>
      <c r="F12" s="3"/>
      <c r="G12" s="3"/>
      <c r="H12" s="4"/>
    </row>
    <row r="13" spans="1:8" ht="51" x14ac:dyDescent="0.2">
      <c r="A13" s="2" t="s">
        <v>19</v>
      </c>
      <c r="B13" s="3" t="s">
        <v>289</v>
      </c>
      <c r="C13" s="3" t="s">
        <v>290</v>
      </c>
      <c r="D13" s="3" t="s">
        <v>291</v>
      </c>
      <c r="E13" s="3" t="s">
        <v>292</v>
      </c>
      <c r="F13" s="3"/>
      <c r="G13" s="3"/>
      <c r="H13" s="4"/>
    </row>
    <row r="14" spans="1:8" ht="51" x14ac:dyDescent="0.2">
      <c r="A14" s="5" t="s">
        <v>20</v>
      </c>
      <c r="B14" s="6" t="s">
        <v>293</v>
      </c>
      <c r="C14" s="6" t="s">
        <v>294</v>
      </c>
      <c r="D14" s="6" t="s">
        <v>295</v>
      </c>
      <c r="E14" s="6" t="s">
        <v>296</v>
      </c>
      <c r="F14" s="6"/>
      <c r="G14" s="6"/>
      <c r="H14" s="7"/>
    </row>
  </sheetData>
  <mergeCells count="1">
    <mergeCell ref="A1:H1"/>
  </mergeCells>
  <conditionalFormatting sqref="G4:G14">
    <cfRule type="cellIs" dxfId="35" priority="1" stopIfTrue="1" operator="equal">
      <formula>"Detectado"</formula>
    </cfRule>
    <cfRule type="cellIs" dxfId="34" priority="2" stopIfTrue="1" operator="equal">
      <formula>"Sin problemas"</formula>
    </cfRule>
  </conditionalFormatting>
  <dataValidations count="1">
    <dataValidation type="list" allowBlank="1" showInputMessage="1" showErrorMessage="1" sqref="G4:G14" xr:uid="{DB36F68C-9E13-4F2E-83C4-5D911B2BF867}">
      <formula1>"Detectado,Sin problemas"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FA66-46E7-4212-BD6A-9FD1EEF02D41}">
  <sheetPr codeName="Hoja11">
    <tabColor rgb="FFFFFF00"/>
  </sheetPr>
  <dimension ref="A1:H8"/>
  <sheetViews>
    <sheetView showGridLines="0" zoomScale="115" zoomScaleNormal="115" workbookViewId="0">
      <selection activeCell="C19" sqref="C19"/>
    </sheetView>
  </sheetViews>
  <sheetFormatPr baseColWidth="10" defaultRowHeight="12.75" x14ac:dyDescent="0.2"/>
  <cols>
    <col min="1" max="1" width="14.5703125" bestFit="1" customWidth="1"/>
    <col min="2" max="2" width="26.85546875" customWidth="1"/>
    <col min="3" max="3" width="41.140625" customWidth="1"/>
    <col min="4" max="4" width="39.7109375" customWidth="1"/>
    <col min="5" max="5" width="42.42578125" customWidth="1"/>
    <col min="6" max="6" width="28.7109375" bestFit="1" customWidth="1"/>
    <col min="7" max="7" width="9.28515625" bestFit="1" customWidth="1"/>
    <col min="8" max="8" width="14.7109375" bestFit="1" customWidth="1"/>
  </cols>
  <sheetData>
    <row r="1" spans="1:8" ht="24" thickBot="1" x14ac:dyDescent="0.25">
      <c r="A1" s="12" t="s">
        <v>297</v>
      </c>
      <c r="B1" s="13"/>
      <c r="C1" s="13"/>
      <c r="D1" s="13"/>
      <c r="E1" s="13"/>
      <c r="F1" s="13"/>
      <c r="G1" s="13"/>
      <c r="H1" s="14"/>
    </row>
    <row r="3" spans="1:8" x14ac:dyDescent="0.2">
      <c r="A3" s="9" t="s">
        <v>203</v>
      </c>
      <c r="B3" s="10" t="s">
        <v>204</v>
      </c>
      <c r="C3" s="10" t="s">
        <v>205</v>
      </c>
      <c r="D3" s="10" t="s">
        <v>206</v>
      </c>
      <c r="E3" s="10" t="s">
        <v>207</v>
      </c>
      <c r="F3" s="10" t="s">
        <v>208</v>
      </c>
      <c r="G3" s="10" t="s">
        <v>209</v>
      </c>
      <c r="H3" s="11" t="s">
        <v>210</v>
      </c>
    </row>
    <row r="4" spans="1:8" ht="38.25" x14ac:dyDescent="0.2">
      <c r="A4" s="2" t="s">
        <v>21</v>
      </c>
      <c r="B4" s="3" t="s">
        <v>301</v>
      </c>
      <c r="C4" s="3" t="s">
        <v>302</v>
      </c>
      <c r="D4" s="3" t="s">
        <v>303</v>
      </c>
      <c r="E4" s="3" t="s">
        <v>304</v>
      </c>
      <c r="F4" s="3"/>
      <c r="G4" s="3"/>
      <c r="H4" s="4"/>
    </row>
    <row r="5" spans="1:8" ht="38.25" x14ac:dyDescent="0.2">
      <c r="A5" s="2" t="s">
        <v>22</v>
      </c>
      <c r="B5" s="3" t="s">
        <v>305</v>
      </c>
      <c r="C5" s="3" t="s">
        <v>306</v>
      </c>
      <c r="D5" s="3" t="s">
        <v>307</v>
      </c>
      <c r="E5" s="3" t="s">
        <v>308</v>
      </c>
      <c r="F5" s="3"/>
      <c r="G5" s="3"/>
      <c r="H5" s="4"/>
    </row>
    <row r="6" spans="1:8" ht="38.25" x14ac:dyDescent="0.2">
      <c r="A6" s="2" t="s">
        <v>23</v>
      </c>
      <c r="B6" s="3" t="s">
        <v>309</v>
      </c>
      <c r="C6" s="3" t="s">
        <v>310</v>
      </c>
      <c r="D6" s="3" t="s">
        <v>311</v>
      </c>
      <c r="E6" s="3" t="s">
        <v>312</v>
      </c>
      <c r="F6" s="3"/>
      <c r="G6" s="3"/>
      <c r="H6" s="4"/>
    </row>
    <row r="7" spans="1:8" ht="38.25" x14ac:dyDescent="0.2">
      <c r="A7" s="2" t="s">
        <v>24</v>
      </c>
      <c r="B7" s="3" t="s">
        <v>313</v>
      </c>
      <c r="C7" s="3" t="s">
        <v>314</v>
      </c>
      <c r="D7" s="3" t="s">
        <v>315</v>
      </c>
      <c r="E7" s="3" t="s">
        <v>316</v>
      </c>
      <c r="F7" s="3"/>
      <c r="G7" s="3"/>
      <c r="H7" s="4"/>
    </row>
    <row r="8" spans="1:8" ht="38.25" x14ac:dyDescent="0.2">
      <c r="A8" s="2" t="s">
        <v>25</v>
      </c>
      <c r="B8" s="3" t="s">
        <v>317</v>
      </c>
      <c r="C8" s="3" t="s">
        <v>318</v>
      </c>
      <c r="D8" s="3" t="s">
        <v>319</v>
      </c>
      <c r="E8" s="3" t="s">
        <v>304</v>
      </c>
      <c r="F8" s="3"/>
      <c r="G8" s="3"/>
      <c r="H8" s="4"/>
    </row>
  </sheetData>
  <mergeCells count="1">
    <mergeCell ref="A1:H1"/>
  </mergeCells>
  <conditionalFormatting sqref="G4:G8">
    <cfRule type="cellIs" dxfId="33" priority="1" stopIfTrue="1" operator="equal">
      <formula>"Detectado"</formula>
    </cfRule>
    <cfRule type="cellIs" dxfId="32" priority="2" stopIfTrue="1" operator="equal">
      <formula>"Sin problemas"</formula>
    </cfRule>
  </conditionalFormatting>
  <dataValidations count="1">
    <dataValidation type="list" allowBlank="1" showInputMessage="1" showErrorMessage="1" sqref="G4:G8" xr:uid="{D8276657-B86E-489D-9279-92271FFE5823}">
      <formula1>"Detectado,Sin problemas"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5020-6EEB-4E3E-BC06-584E60ADC3D6}">
  <sheetPr codeName="Hoja12">
    <tabColor rgb="FFFFFF00"/>
  </sheetPr>
  <dimension ref="A1:H13"/>
  <sheetViews>
    <sheetView showGridLines="0" zoomScale="115" zoomScaleNormal="115" workbookViewId="0">
      <selection activeCell="C19" sqref="C19"/>
    </sheetView>
  </sheetViews>
  <sheetFormatPr baseColWidth="10" defaultRowHeight="12.75" x14ac:dyDescent="0.2"/>
  <cols>
    <col min="1" max="1" width="14.5703125" bestFit="1" customWidth="1"/>
    <col min="2" max="2" width="29.5703125" customWidth="1"/>
    <col min="3" max="3" width="34.42578125" customWidth="1"/>
    <col min="4" max="4" width="47.42578125" customWidth="1"/>
    <col min="5" max="5" width="36" customWidth="1"/>
    <col min="6" max="6" width="28.7109375" bestFit="1" customWidth="1"/>
    <col min="7" max="7" width="9.28515625" bestFit="1" customWidth="1"/>
    <col min="8" max="8" width="14.7109375" bestFit="1" customWidth="1"/>
  </cols>
  <sheetData>
    <row r="1" spans="1:8" ht="24" thickBot="1" x14ac:dyDescent="0.25">
      <c r="A1" s="12" t="s">
        <v>298</v>
      </c>
      <c r="B1" s="13"/>
      <c r="C1" s="13"/>
      <c r="D1" s="13"/>
      <c r="E1" s="13"/>
      <c r="F1" s="13"/>
      <c r="G1" s="13"/>
      <c r="H1" s="14"/>
    </row>
    <row r="3" spans="1:8" x14ac:dyDescent="0.2">
      <c r="A3" s="9" t="s">
        <v>203</v>
      </c>
      <c r="B3" s="10" t="s">
        <v>204</v>
      </c>
      <c r="C3" s="10" t="s">
        <v>205</v>
      </c>
      <c r="D3" s="10" t="s">
        <v>206</v>
      </c>
      <c r="E3" s="10" t="s">
        <v>207</v>
      </c>
      <c r="F3" s="10" t="s">
        <v>208</v>
      </c>
      <c r="G3" s="10" t="s">
        <v>209</v>
      </c>
      <c r="H3" s="11" t="s">
        <v>210</v>
      </c>
    </row>
    <row r="4" spans="1:8" ht="63.75" x14ac:dyDescent="0.2">
      <c r="A4" s="2" t="s">
        <v>26</v>
      </c>
      <c r="B4" s="3" t="s">
        <v>322</v>
      </c>
      <c r="C4" s="3" t="s">
        <v>323</v>
      </c>
      <c r="D4" s="3" t="s">
        <v>324</v>
      </c>
      <c r="E4" s="3" t="s">
        <v>325</v>
      </c>
      <c r="F4" s="3"/>
      <c r="G4" s="3"/>
      <c r="H4" s="4"/>
    </row>
    <row r="5" spans="1:8" ht="76.5" x14ac:dyDescent="0.2">
      <c r="A5" s="2" t="s">
        <v>27</v>
      </c>
      <c r="B5" s="3" t="s">
        <v>326</v>
      </c>
      <c r="C5" s="3" t="s">
        <v>327</v>
      </c>
      <c r="D5" s="3" t="s">
        <v>328</v>
      </c>
      <c r="E5" s="3" t="s">
        <v>329</v>
      </c>
      <c r="F5" s="3"/>
      <c r="G5" s="3"/>
      <c r="H5" s="4"/>
    </row>
    <row r="6" spans="1:8" ht="51" x14ac:dyDescent="0.2">
      <c r="A6" s="2" t="s">
        <v>28</v>
      </c>
      <c r="B6" s="3" t="s">
        <v>330</v>
      </c>
      <c r="C6" s="3" t="s">
        <v>331</v>
      </c>
      <c r="D6" s="3" t="s">
        <v>332</v>
      </c>
      <c r="E6" s="3" t="s">
        <v>333</v>
      </c>
      <c r="F6" s="3"/>
      <c r="G6" s="3"/>
      <c r="H6" s="4"/>
    </row>
    <row r="7" spans="1:8" ht="63.75" x14ac:dyDescent="0.2">
      <c r="A7" s="2" t="s">
        <v>29</v>
      </c>
      <c r="B7" s="3" t="s">
        <v>320</v>
      </c>
      <c r="C7" s="3" t="s">
        <v>334</v>
      </c>
      <c r="D7" s="3" t="s">
        <v>335</v>
      </c>
      <c r="E7" s="3" t="s">
        <v>308</v>
      </c>
      <c r="F7" s="3"/>
      <c r="G7" s="3"/>
      <c r="H7" s="4"/>
    </row>
    <row r="8" spans="1:8" ht="63.75" x14ac:dyDescent="0.2">
      <c r="A8" s="2" t="s">
        <v>30</v>
      </c>
      <c r="B8" s="3" t="s">
        <v>336</v>
      </c>
      <c r="C8" s="3" t="s">
        <v>337</v>
      </c>
      <c r="D8" s="3" t="s">
        <v>338</v>
      </c>
      <c r="E8" s="3" t="s">
        <v>339</v>
      </c>
      <c r="F8" s="3"/>
      <c r="G8" s="3"/>
      <c r="H8" s="4"/>
    </row>
    <row r="9" spans="1:8" ht="76.5" x14ac:dyDescent="0.2">
      <c r="A9" s="2" t="s">
        <v>31</v>
      </c>
      <c r="B9" s="3" t="s">
        <v>340</v>
      </c>
      <c r="C9" s="3" t="s">
        <v>341</v>
      </c>
      <c r="D9" s="3" t="s">
        <v>342</v>
      </c>
      <c r="E9" s="3" t="s">
        <v>343</v>
      </c>
      <c r="F9" s="3"/>
      <c r="G9" s="3"/>
      <c r="H9" s="4"/>
    </row>
    <row r="10" spans="1:8" ht="63.75" x14ac:dyDescent="0.2">
      <c r="A10" s="2" t="s">
        <v>32</v>
      </c>
      <c r="B10" s="3" t="s">
        <v>321</v>
      </c>
      <c r="C10" s="3" t="s">
        <v>344</v>
      </c>
      <c r="D10" s="3" t="s">
        <v>345</v>
      </c>
      <c r="E10" s="3" t="s">
        <v>346</v>
      </c>
      <c r="F10" s="3"/>
      <c r="G10" s="3"/>
      <c r="H10" s="4"/>
    </row>
    <row r="11" spans="1:8" ht="63.75" x14ac:dyDescent="0.2">
      <c r="A11" s="2" t="s">
        <v>33</v>
      </c>
      <c r="B11" s="3" t="s">
        <v>347</v>
      </c>
      <c r="C11" s="3" t="s">
        <v>348</v>
      </c>
      <c r="D11" s="3" t="s">
        <v>349</v>
      </c>
      <c r="E11" s="3" t="s">
        <v>350</v>
      </c>
      <c r="F11" s="3"/>
      <c r="G11" s="3"/>
      <c r="H11" s="4"/>
    </row>
    <row r="12" spans="1:8" ht="51" x14ac:dyDescent="0.2">
      <c r="A12" s="2" t="s">
        <v>34</v>
      </c>
      <c r="B12" s="3" t="s">
        <v>351</v>
      </c>
      <c r="C12" s="3" t="s">
        <v>352</v>
      </c>
      <c r="D12" s="3" t="s">
        <v>353</v>
      </c>
      <c r="E12" s="3" t="s">
        <v>354</v>
      </c>
      <c r="F12" s="3"/>
      <c r="G12" s="3"/>
      <c r="H12" s="4"/>
    </row>
    <row r="13" spans="1:8" ht="63.75" x14ac:dyDescent="0.2">
      <c r="A13" s="5" t="s">
        <v>35</v>
      </c>
      <c r="B13" s="6" t="s">
        <v>355</v>
      </c>
      <c r="C13" s="6" t="s">
        <v>356</v>
      </c>
      <c r="D13" s="6" t="s">
        <v>357</v>
      </c>
      <c r="E13" s="6" t="s">
        <v>358</v>
      </c>
      <c r="F13" s="6"/>
      <c r="G13" s="6"/>
      <c r="H13" s="7"/>
    </row>
  </sheetData>
  <mergeCells count="1">
    <mergeCell ref="A1:H1"/>
  </mergeCells>
  <conditionalFormatting sqref="G4:G13">
    <cfRule type="cellIs" dxfId="31" priority="1" stopIfTrue="1" operator="equal">
      <formula>"Detectado"</formula>
    </cfRule>
    <cfRule type="cellIs" dxfId="30" priority="2" stopIfTrue="1" operator="equal">
      <formula>"Sin problemas"</formula>
    </cfRule>
  </conditionalFormatting>
  <dataValidations count="1">
    <dataValidation type="list" allowBlank="1" showInputMessage="1" showErrorMessage="1" sqref="G4:G13" xr:uid="{72C46B7B-BDE9-41A9-8FBC-315713E83E7F}">
      <formula1>"Detectado,Sin problemas"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506B-E92F-49D7-9060-6CAB41D44E8C}">
  <sheetPr codeName="Hoja13">
    <tabColor rgb="FFFFFF00"/>
  </sheetPr>
  <dimension ref="A1:H7"/>
  <sheetViews>
    <sheetView showGridLines="0" zoomScale="115" zoomScaleNormal="115" workbookViewId="0">
      <selection activeCell="C19" sqref="C19"/>
    </sheetView>
  </sheetViews>
  <sheetFormatPr baseColWidth="10" defaultRowHeight="12.75" x14ac:dyDescent="0.2"/>
  <cols>
    <col min="1" max="1" width="14.28515625" bestFit="1" customWidth="1"/>
    <col min="2" max="2" width="31.140625" customWidth="1"/>
    <col min="3" max="3" width="39.7109375" customWidth="1"/>
    <col min="4" max="4" width="42.5703125" customWidth="1"/>
    <col min="5" max="5" width="42.28515625" bestFit="1" customWidth="1"/>
    <col min="6" max="6" width="28.7109375" bestFit="1" customWidth="1"/>
    <col min="7" max="7" width="9.28515625" bestFit="1" customWidth="1"/>
    <col min="8" max="8" width="14.7109375" bestFit="1" customWidth="1"/>
  </cols>
  <sheetData>
    <row r="1" spans="1:8" ht="24" thickBot="1" x14ac:dyDescent="0.25">
      <c r="A1" s="12" t="s">
        <v>299</v>
      </c>
      <c r="B1" s="13"/>
      <c r="C1" s="13"/>
      <c r="D1" s="13"/>
      <c r="E1" s="13"/>
      <c r="F1" s="13"/>
      <c r="G1" s="13"/>
      <c r="H1" s="14"/>
    </row>
    <row r="3" spans="1:8" x14ac:dyDescent="0.2">
      <c r="A3" s="9" t="s">
        <v>203</v>
      </c>
      <c r="B3" s="10" t="s">
        <v>204</v>
      </c>
      <c r="C3" s="10" t="s">
        <v>205</v>
      </c>
      <c r="D3" s="10" t="s">
        <v>206</v>
      </c>
      <c r="E3" s="10" t="s">
        <v>207</v>
      </c>
      <c r="F3" s="10" t="s">
        <v>208</v>
      </c>
      <c r="G3" s="10" t="s">
        <v>209</v>
      </c>
      <c r="H3" s="11" t="s">
        <v>210</v>
      </c>
    </row>
    <row r="4" spans="1:8" ht="51" x14ac:dyDescent="0.2">
      <c r="A4" s="2" t="s">
        <v>36</v>
      </c>
      <c r="B4" s="3" t="s">
        <v>359</v>
      </c>
      <c r="C4" s="3" t="s">
        <v>360</v>
      </c>
      <c r="D4" s="3" t="s">
        <v>361</v>
      </c>
      <c r="E4" s="3" t="s">
        <v>362</v>
      </c>
      <c r="F4" s="3"/>
      <c r="G4" s="3"/>
      <c r="H4" s="4"/>
    </row>
    <row r="5" spans="1:8" ht="63.75" x14ac:dyDescent="0.2">
      <c r="A5" s="2" t="s">
        <v>37</v>
      </c>
      <c r="B5" s="3" t="s">
        <v>300</v>
      </c>
      <c r="C5" s="3" t="s">
        <v>363</v>
      </c>
      <c r="D5" s="3" t="s">
        <v>364</v>
      </c>
      <c r="E5" s="3" t="s">
        <v>365</v>
      </c>
      <c r="F5" s="3"/>
      <c r="G5" s="3"/>
      <c r="H5" s="4"/>
    </row>
    <row r="6" spans="1:8" ht="51" x14ac:dyDescent="0.2">
      <c r="A6" s="2" t="s">
        <v>38</v>
      </c>
      <c r="B6" s="3" t="s">
        <v>366</v>
      </c>
      <c r="C6" s="3" t="s">
        <v>367</v>
      </c>
      <c r="D6" s="3" t="s">
        <v>368</v>
      </c>
      <c r="E6" s="3" t="s">
        <v>234</v>
      </c>
      <c r="F6" s="3"/>
      <c r="G6" s="3"/>
      <c r="H6" s="4"/>
    </row>
    <row r="7" spans="1:8" ht="51" x14ac:dyDescent="0.2">
      <c r="A7" s="5" t="s">
        <v>39</v>
      </c>
      <c r="B7" s="6" t="s">
        <v>369</v>
      </c>
      <c r="C7" s="6" t="s">
        <v>370</v>
      </c>
      <c r="D7" s="6" t="s">
        <v>371</v>
      </c>
      <c r="E7" s="6" t="s">
        <v>372</v>
      </c>
      <c r="F7" s="6"/>
      <c r="G7" s="6"/>
      <c r="H7" s="7"/>
    </row>
  </sheetData>
  <mergeCells count="1">
    <mergeCell ref="A1:H1"/>
  </mergeCells>
  <conditionalFormatting sqref="G4:G7">
    <cfRule type="cellIs" dxfId="29" priority="1" stopIfTrue="1" operator="equal">
      <formula>"Detectado"</formula>
    </cfRule>
    <cfRule type="cellIs" dxfId="28" priority="2" stopIfTrue="1" operator="equal">
      <formula>"Sin problemas"</formula>
    </cfRule>
  </conditionalFormatting>
  <dataValidations count="1">
    <dataValidation type="list" allowBlank="1" showInputMessage="1" showErrorMessage="1" sqref="G4:G7" xr:uid="{6EEEB41B-0ED9-4D69-9188-5138C534C1A1}">
      <formula1>"Detectado,Sin problemas"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FC87-765B-47B1-923F-17D97CEC6D4F}">
  <sheetPr codeName="Hoja14">
    <tabColor rgb="FFFFFF00"/>
  </sheetPr>
  <dimension ref="A1:H12"/>
  <sheetViews>
    <sheetView showGridLines="0" zoomScale="115" zoomScaleNormal="115" workbookViewId="0">
      <selection activeCell="C19" sqref="C19"/>
    </sheetView>
  </sheetViews>
  <sheetFormatPr baseColWidth="10" defaultRowHeight="12.75" x14ac:dyDescent="0.2"/>
  <cols>
    <col min="1" max="1" width="14.85546875" bestFit="1" customWidth="1"/>
    <col min="2" max="2" width="32.85546875" customWidth="1"/>
    <col min="3" max="3" width="36.140625" customWidth="1"/>
    <col min="4" max="4" width="51.140625" customWidth="1"/>
    <col min="5" max="5" width="27.5703125" customWidth="1"/>
    <col min="6" max="6" width="28.7109375" bestFit="1" customWidth="1"/>
    <col min="7" max="7" width="9.28515625" bestFit="1" customWidth="1"/>
    <col min="8" max="8" width="14.7109375" bestFit="1" customWidth="1"/>
  </cols>
  <sheetData>
    <row r="1" spans="1:8" ht="24" thickBot="1" x14ac:dyDescent="0.25">
      <c r="A1" s="12" t="s">
        <v>373</v>
      </c>
      <c r="B1" s="13"/>
      <c r="C1" s="13"/>
      <c r="D1" s="13"/>
      <c r="E1" s="13"/>
      <c r="F1" s="13"/>
      <c r="G1" s="13"/>
      <c r="H1" s="14"/>
    </row>
    <row r="3" spans="1:8" ht="25.5" x14ac:dyDescent="0.2">
      <c r="A3" s="9" t="s">
        <v>203</v>
      </c>
      <c r="B3" s="10" t="s">
        <v>204</v>
      </c>
      <c r="C3" s="10" t="s">
        <v>205</v>
      </c>
      <c r="D3" s="10" t="s">
        <v>206</v>
      </c>
      <c r="E3" s="10" t="s">
        <v>207</v>
      </c>
      <c r="F3" s="10" t="s">
        <v>208</v>
      </c>
      <c r="G3" s="10" t="s">
        <v>209</v>
      </c>
      <c r="H3" s="11" t="s">
        <v>210</v>
      </c>
    </row>
    <row r="4" spans="1:8" ht="51" x14ac:dyDescent="0.2">
      <c r="A4" s="2" t="s">
        <v>40</v>
      </c>
      <c r="B4" s="3" t="s">
        <v>374</v>
      </c>
      <c r="C4" s="3" t="s">
        <v>375</v>
      </c>
      <c r="D4" s="3" t="s">
        <v>376</v>
      </c>
      <c r="E4" s="3" t="s">
        <v>377</v>
      </c>
      <c r="F4" s="3"/>
      <c r="G4" s="3"/>
      <c r="H4" s="4"/>
    </row>
    <row r="5" spans="1:8" ht="51" x14ac:dyDescent="0.2">
      <c r="A5" s="2" t="s">
        <v>41</v>
      </c>
      <c r="B5" s="3" t="s">
        <v>378</v>
      </c>
      <c r="C5" s="3" t="s">
        <v>379</v>
      </c>
      <c r="D5" s="3" t="s">
        <v>380</v>
      </c>
      <c r="E5" s="3" t="s">
        <v>381</v>
      </c>
      <c r="F5" s="3"/>
      <c r="G5" s="3"/>
      <c r="H5" s="4"/>
    </row>
    <row r="6" spans="1:8" ht="51" x14ac:dyDescent="0.2">
      <c r="A6" s="2" t="s">
        <v>42</v>
      </c>
      <c r="B6" s="3" t="s">
        <v>382</v>
      </c>
      <c r="C6" s="3" t="s">
        <v>383</v>
      </c>
      <c r="D6" s="3" t="s">
        <v>384</v>
      </c>
      <c r="E6" s="3" t="s">
        <v>234</v>
      </c>
      <c r="F6" s="3"/>
      <c r="G6" s="3"/>
      <c r="H6" s="4"/>
    </row>
    <row r="7" spans="1:8" ht="38.25" x14ac:dyDescent="0.2">
      <c r="A7" s="2" t="s">
        <v>43</v>
      </c>
      <c r="B7" s="3" t="s">
        <v>385</v>
      </c>
      <c r="C7" s="3" t="s">
        <v>386</v>
      </c>
      <c r="D7" s="3" t="s">
        <v>387</v>
      </c>
      <c r="E7" s="3" t="s">
        <v>388</v>
      </c>
      <c r="F7" s="3"/>
      <c r="G7" s="3"/>
      <c r="H7" s="4"/>
    </row>
    <row r="8" spans="1:8" ht="38.25" x14ac:dyDescent="0.2">
      <c r="A8" s="2" t="s">
        <v>44</v>
      </c>
      <c r="B8" s="3" t="s">
        <v>389</v>
      </c>
      <c r="C8" s="3" t="s">
        <v>390</v>
      </c>
      <c r="D8" s="3" t="s">
        <v>391</v>
      </c>
      <c r="E8" s="3" t="s">
        <v>392</v>
      </c>
      <c r="F8" s="3"/>
      <c r="G8" s="3"/>
      <c r="H8" s="4"/>
    </row>
    <row r="9" spans="1:8" ht="38.25" x14ac:dyDescent="0.2">
      <c r="A9" s="2" t="s">
        <v>45</v>
      </c>
      <c r="B9" s="3" t="s">
        <v>393</v>
      </c>
      <c r="C9" s="3" t="s">
        <v>394</v>
      </c>
      <c r="D9" s="3" t="s">
        <v>395</v>
      </c>
      <c r="E9" s="3" t="s">
        <v>234</v>
      </c>
      <c r="F9" s="3"/>
      <c r="G9" s="3"/>
      <c r="H9" s="4"/>
    </row>
    <row r="10" spans="1:8" ht="51" x14ac:dyDescent="0.2">
      <c r="A10" s="2" t="s">
        <v>46</v>
      </c>
      <c r="B10" s="3" t="s">
        <v>396</v>
      </c>
      <c r="C10" s="3" t="s">
        <v>397</v>
      </c>
      <c r="D10" s="3" t="s">
        <v>398</v>
      </c>
      <c r="E10" s="3" t="s">
        <v>399</v>
      </c>
      <c r="F10" s="3"/>
      <c r="G10" s="3"/>
      <c r="H10" s="4"/>
    </row>
    <row r="11" spans="1:8" ht="38.25" x14ac:dyDescent="0.2">
      <c r="A11" s="2" t="s">
        <v>47</v>
      </c>
      <c r="B11" s="3" t="s">
        <v>400</v>
      </c>
      <c r="C11" s="3" t="s">
        <v>401</v>
      </c>
      <c r="D11" s="3" t="s">
        <v>402</v>
      </c>
      <c r="E11" s="3" t="s">
        <v>403</v>
      </c>
      <c r="F11" s="3"/>
      <c r="G11" s="3"/>
      <c r="H11" s="4"/>
    </row>
    <row r="12" spans="1:8" ht="51" x14ac:dyDescent="0.2">
      <c r="A12" s="5" t="s">
        <v>48</v>
      </c>
      <c r="B12" s="6" t="s">
        <v>404</v>
      </c>
      <c r="C12" s="6" t="s">
        <v>405</v>
      </c>
      <c r="D12" s="6" t="s">
        <v>406</v>
      </c>
      <c r="E12" s="6" t="s">
        <v>407</v>
      </c>
      <c r="F12" s="6"/>
      <c r="G12" s="6"/>
      <c r="H12" s="7"/>
    </row>
  </sheetData>
  <mergeCells count="1">
    <mergeCell ref="A1:H1"/>
  </mergeCells>
  <conditionalFormatting sqref="G4:G12">
    <cfRule type="cellIs" dxfId="27" priority="1" stopIfTrue="1" operator="equal">
      <formula>"Detectado"</formula>
    </cfRule>
    <cfRule type="cellIs" dxfId="26" priority="2" stopIfTrue="1" operator="equal">
      <formula>"Sin problemas"</formula>
    </cfRule>
  </conditionalFormatting>
  <dataValidations count="1">
    <dataValidation type="list" allowBlank="1" showInputMessage="1" showErrorMessage="1" sqref="G4:G12" xr:uid="{BCC04342-B24C-4864-B0D4-ACFC831069A1}">
      <formula1>"Detectado,Sin problemas"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E0E23-ED5A-4AB2-A315-A0105B63B427}">
  <sheetPr codeName="Hoja15">
    <tabColor rgb="FFFFFF00"/>
  </sheetPr>
  <dimension ref="A1:H22"/>
  <sheetViews>
    <sheetView showGridLines="0" zoomScale="115" zoomScaleNormal="115" workbookViewId="0">
      <selection activeCell="C19" sqref="C19"/>
    </sheetView>
  </sheetViews>
  <sheetFormatPr baseColWidth="10" defaultRowHeight="12.75" x14ac:dyDescent="0.2"/>
  <cols>
    <col min="1" max="1" width="14" bestFit="1" customWidth="1"/>
    <col min="2" max="2" width="32.28515625" customWidth="1"/>
    <col min="3" max="3" width="42.7109375" customWidth="1"/>
    <col min="4" max="4" width="46.140625" customWidth="1"/>
    <col min="5" max="5" width="33.140625" bestFit="1" customWidth="1"/>
    <col min="6" max="6" width="28.7109375" bestFit="1" customWidth="1"/>
    <col min="7" max="7" width="9.28515625" bestFit="1" customWidth="1"/>
    <col min="8" max="8" width="14.7109375" bestFit="1" customWidth="1"/>
  </cols>
  <sheetData>
    <row r="1" spans="1:8" ht="24" thickBot="1" x14ac:dyDescent="0.25">
      <c r="A1" s="12" t="s">
        <v>408</v>
      </c>
      <c r="B1" s="13"/>
      <c r="C1" s="13"/>
      <c r="D1" s="13"/>
      <c r="E1" s="13"/>
      <c r="F1" s="13"/>
      <c r="G1" s="13"/>
      <c r="H1" s="14"/>
    </row>
    <row r="2" spans="1:8" ht="13.5" thickBot="1" x14ac:dyDescent="0.25"/>
    <row r="3" spans="1:8" x14ac:dyDescent="0.2">
      <c r="A3" s="15" t="s">
        <v>203</v>
      </c>
      <c r="B3" s="16" t="s">
        <v>204</v>
      </c>
      <c r="C3" s="16" t="s">
        <v>205</v>
      </c>
      <c r="D3" s="16" t="s">
        <v>206</v>
      </c>
      <c r="E3" s="16" t="s">
        <v>207</v>
      </c>
      <c r="F3" s="16" t="s">
        <v>208</v>
      </c>
      <c r="G3" s="16" t="s">
        <v>209</v>
      </c>
      <c r="H3" s="17" t="s">
        <v>210</v>
      </c>
    </row>
    <row r="4" spans="1:8" ht="38.25" x14ac:dyDescent="0.2">
      <c r="A4" s="18" t="s">
        <v>49</v>
      </c>
      <c r="B4" s="3" t="s">
        <v>409</v>
      </c>
      <c r="C4" s="3" t="s">
        <v>410</v>
      </c>
      <c r="D4" s="3" t="s">
        <v>411</v>
      </c>
      <c r="E4" s="3" t="s">
        <v>412</v>
      </c>
      <c r="F4" s="3"/>
      <c r="G4" s="3"/>
      <c r="H4" s="19"/>
    </row>
    <row r="5" spans="1:8" ht="38.25" x14ac:dyDescent="0.2">
      <c r="A5" s="18" t="s">
        <v>50</v>
      </c>
      <c r="B5" s="3" t="s">
        <v>413</v>
      </c>
      <c r="C5" s="3" t="s">
        <v>414</v>
      </c>
      <c r="D5" s="3" t="s">
        <v>415</v>
      </c>
      <c r="E5" s="3" t="s">
        <v>234</v>
      </c>
      <c r="F5" s="3"/>
      <c r="G5" s="3"/>
      <c r="H5" s="19"/>
    </row>
    <row r="6" spans="1:8" ht="25.5" x14ac:dyDescent="0.2">
      <c r="A6" s="18" t="s">
        <v>51</v>
      </c>
      <c r="B6" s="3" t="s">
        <v>416</v>
      </c>
      <c r="C6" s="3" t="s">
        <v>417</v>
      </c>
      <c r="D6" s="3" t="s">
        <v>418</v>
      </c>
      <c r="E6" s="3" t="s">
        <v>419</v>
      </c>
      <c r="F6" s="3"/>
      <c r="G6" s="3"/>
      <c r="H6" s="19"/>
    </row>
    <row r="7" spans="1:8" ht="25.5" x14ac:dyDescent="0.2">
      <c r="A7" s="18" t="s">
        <v>52</v>
      </c>
      <c r="B7" s="3" t="s">
        <v>420</v>
      </c>
      <c r="C7" s="3" t="s">
        <v>421</v>
      </c>
      <c r="D7" s="3" t="s">
        <v>422</v>
      </c>
      <c r="E7" s="3" t="s">
        <v>423</v>
      </c>
      <c r="F7" s="3"/>
      <c r="G7" s="3"/>
      <c r="H7" s="19"/>
    </row>
    <row r="8" spans="1:8" ht="25.5" x14ac:dyDescent="0.2">
      <c r="A8" s="18" t="s">
        <v>53</v>
      </c>
      <c r="B8" s="3" t="s">
        <v>424</v>
      </c>
      <c r="C8" s="3" t="s">
        <v>425</v>
      </c>
      <c r="D8" s="3" t="s">
        <v>426</v>
      </c>
      <c r="E8" s="3" t="s">
        <v>427</v>
      </c>
      <c r="F8" s="3"/>
      <c r="G8" s="3"/>
      <c r="H8" s="19"/>
    </row>
    <row r="9" spans="1:8" ht="25.5" x14ac:dyDescent="0.2">
      <c r="A9" s="18" t="s">
        <v>54</v>
      </c>
      <c r="B9" s="3" t="s">
        <v>428</v>
      </c>
      <c r="C9" s="3" t="s">
        <v>429</v>
      </c>
      <c r="D9" s="3" t="s">
        <v>430</v>
      </c>
      <c r="E9" s="3" t="s">
        <v>431</v>
      </c>
      <c r="F9" s="3"/>
      <c r="G9" s="3"/>
      <c r="H9" s="19"/>
    </row>
    <row r="10" spans="1:8" ht="25.5" x14ac:dyDescent="0.2">
      <c r="A10" s="18" t="s">
        <v>55</v>
      </c>
      <c r="B10" s="3" t="s">
        <v>432</v>
      </c>
      <c r="C10" s="3" t="s">
        <v>433</v>
      </c>
      <c r="D10" s="3" t="s">
        <v>434</v>
      </c>
      <c r="E10" s="3" t="s">
        <v>435</v>
      </c>
      <c r="F10" s="3"/>
      <c r="G10" s="3"/>
      <c r="H10" s="19"/>
    </row>
    <row r="11" spans="1:8" ht="25.5" x14ac:dyDescent="0.2">
      <c r="A11" s="18" t="s">
        <v>56</v>
      </c>
      <c r="B11" s="3" t="s">
        <v>436</v>
      </c>
      <c r="C11" s="3" t="s">
        <v>437</v>
      </c>
      <c r="D11" s="3" t="s">
        <v>438</v>
      </c>
      <c r="E11" s="3" t="s">
        <v>439</v>
      </c>
      <c r="F11" s="3"/>
      <c r="G11" s="3"/>
      <c r="H11" s="19"/>
    </row>
    <row r="12" spans="1:8" ht="25.5" x14ac:dyDescent="0.2">
      <c r="A12" s="18" t="s">
        <v>57</v>
      </c>
      <c r="B12" s="3" t="s">
        <v>440</v>
      </c>
      <c r="C12" s="3" t="s">
        <v>441</v>
      </c>
      <c r="D12" s="3" t="s">
        <v>442</v>
      </c>
      <c r="E12" s="3" t="s">
        <v>234</v>
      </c>
      <c r="F12" s="3"/>
      <c r="G12" s="3"/>
      <c r="H12" s="19"/>
    </row>
    <row r="13" spans="1:8" ht="25.5" x14ac:dyDescent="0.2">
      <c r="A13" s="18" t="s">
        <v>58</v>
      </c>
      <c r="B13" s="3" t="s">
        <v>443</v>
      </c>
      <c r="C13" s="3" t="s">
        <v>444</v>
      </c>
      <c r="D13" s="3" t="s">
        <v>445</v>
      </c>
      <c r="E13" s="3" t="s">
        <v>446</v>
      </c>
      <c r="F13" s="3"/>
      <c r="G13" s="3"/>
      <c r="H13" s="19"/>
    </row>
    <row r="14" spans="1:8" ht="25.5" x14ac:dyDescent="0.2">
      <c r="A14" s="18" t="s">
        <v>59</v>
      </c>
      <c r="B14" s="3" t="s">
        <v>447</v>
      </c>
      <c r="C14" s="3" t="s">
        <v>448</v>
      </c>
      <c r="D14" s="3" t="s">
        <v>449</v>
      </c>
      <c r="E14" s="3" t="s">
        <v>439</v>
      </c>
      <c r="F14" s="3"/>
      <c r="G14" s="3"/>
      <c r="H14" s="19"/>
    </row>
    <row r="15" spans="1:8" ht="25.5" x14ac:dyDescent="0.2">
      <c r="A15" s="18" t="s">
        <v>60</v>
      </c>
      <c r="B15" s="3" t="s">
        <v>450</v>
      </c>
      <c r="C15" s="3" t="s">
        <v>451</v>
      </c>
      <c r="D15" s="3" t="s">
        <v>452</v>
      </c>
      <c r="E15" s="3" t="s">
        <v>439</v>
      </c>
      <c r="F15" s="3"/>
      <c r="G15" s="3"/>
      <c r="H15" s="19"/>
    </row>
    <row r="16" spans="1:8" ht="38.25" x14ac:dyDescent="0.2">
      <c r="A16" s="18" t="s">
        <v>61</v>
      </c>
      <c r="B16" s="3" t="s">
        <v>453</v>
      </c>
      <c r="C16" s="3" t="s">
        <v>454</v>
      </c>
      <c r="D16" s="3" t="s">
        <v>455</v>
      </c>
      <c r="E16" s="3" t="s">
        <v>456</v>
      </c>
      <c r="F16" s="3"/>
      <c r="G16" s="3"/>
      <c r="H16" s="19"/>
    </row>
    <row r="17" spans="1:8" ht="25.5" x14ac:dyDescent="0.2">
      <c r="A17" s="18" t="s">
        <v>62</v>
      </c>
      <c r="B17" s="3" t="s">
        <v>457</v>
      </c>
      <c r="C17" s="3" t="s">
        <v>458</v>
      </c>
      <c r="D17" s="3" t="s">
        <v>459</v>
      </c>
      <c r="E17" s="3" t="s">
        <v>234</v>
      </c>
      <c r="F17" s="3"/>
      <c r="G17" s="3"/>
      <c r="H17" s="19"/>
    </row>
    <row r="18" spans="1:8" ht="25.5" x14ac:dyDescent="0.2">
      <c r="A18" s="18" t="s">
        <v>63</v>
      </c>
      <c r="B18" s="3" t="s">
        <v>460</v>
      </c>
      <c r="C18" s="3" t="s">
        <v>461</v>
      </c>
      <c r="D18" s="3" t="s">
        <v>462</v>
      </c>
      <c r="E18" s="3" t="s">
        <v>463</v>
      </c>
      <c r="F18" s="3"/>
      <c r="G18" s="3"/>
      <c r="H18" s="19"/>
    </row>
    <row r="19" spans="1:8" ht="25.5" x14ac:dyDescent="0.2">
      <c r="A19" s="18" t="s">
        <v>64</v>
      </c>
      <c r="B19" s="3" t="s">
        <v>464</v>
      </c>
      <c r="C19" s="3" t="s">
        <v>465</v>
      </c>
      <c r="D19" s="3" t="s">
        <v>466</v>
      </c>
      <c r="E19" s="3" t="s">
        <v>234</v>
      </c>
      <c r="F19" s="3"/>
      <c r="G19" s="3"/>
      <c r="H19" s="19"/>
    </row>
    <row r="20" spans="1:8" ht="38.25" x14ac:dyDescent="0.2">
      <c r="A20" s="18" t="s">
        <v>65</v>
      </c>
      <c r="B20" s="3" t="s">
        <v>467</v>
      </c>
      <c r="C20" s="3" t="s">
        <v>468</v>
      </c>
      <c r="D20" s="3" t="s">
        <v>469</v>
      </c>
      <c r="E20" s="3" t="s">
        <v>456</v>
      </c>
      <c r="F20" s="3"/>
      <c r="G20" s="3"/>
      <c r="H20" s="19"/>
    </row>
    <row r="21" spans="1:8" ht="25.5" x14ac:dyDescent="0.2">
      <c r="A21" s="18" t="s">
        <v>66</v>
      </c>
      <c r="B21" s="3" t="s">
        <v>470</v>
      </c>
      <c r="C21" s="3" t="s">
        <v>471</v>
      </c>
      <c r="D21" s="3" t="s">
        <v>472</v>
      </c>
      <c r="E21" s="3" t="s">
        <v>473</v>
      </c>
      <c r="F21" s="3"/>
      <c r="G21" s="3"/>
      <c r="H21" s="19"/>
    </row>
    <row r="22" spans="1:8" ht="39" thickBot="1" x14ac:dyDescent="0.25">
      <c r="A22" s="20" t="s">
        <v>67</v>
      </c>
      <c r="B22" s="21" t="s">
        <v>474</v>
      </c>
      <c r="C22" s="21" t="s">
        <v>475</v>
      </c>
      <c r="D22" s="21" t="s">
        <v>476</v>
      </c>
      <c r="E22" s="21" t="s">
        <v>477</v>
      </c>
      <c r="F22" s="21"/>
      <c r="G22" s="21"/>
      <c r="H22" s="22"/>
    </row>
  </sheetData>
  <mergeCells count="1">
    <mergeCell ref="A1:H1"/>
  </mergeCells>
  <conditionalFormatting sqref="G4:G21">
    <cfRule type="cellIs" dxfId="25" priority="1" stopIfTrue="1" operator="equal">
      <formula>"Detectado"</formula>
    </cfRule>
    <cfRule type="cellIs" dxfId="24" priority="2" stopIfTrue="1" operator="equal">
      <formula>"Sin problemas"</formula>
    </cfRule>
  </conditionalFormatting>
  <dataValidations count="1">
    <dataValidation type="list" allowBlank="1" showInputMessage="1" showErrorMessage="1" sqref="G4:G21" xr:uid="{0CFA7EC0-A458-4A59-9221-B2E1FCE03ACF}">
      <formula1>"Detectado,Sin problemas"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9707-1712-4CD6-A8A6-8C144109BE84}">
  <sheetPr codeName="Hoja16">
    <tabColor rgb="FFFFFF00"/>
  </sheetPr>
  <dimension ref="A1:H5"/>
  <sheetViews>
    <sheetView showGridLines="0" zoomScale="115" zoomScaleNormal="115" workbookViewId="0">
      <selection activeCell="C19" sqref="C19"/>
    </sheetView>
  </sheetViews>
  <sheetFormatPr baseColWidth="10" defaultRowHeight="12.75" x14ac:dyDescent="0.2"/>
  <cols>
    <col min="1" max="1" width="14.85546875" bestFit="1" customWidth="1"/>
    <col min="2" max="2" width="30.42578125" customWidth="1"/>
    <col min="3" max="3" width="38.140625" customWidth="1"/>
    <col min="4" max="4" width="49.5703125" customWidth="1"/>
    <col min="5" max="5" width="36.28515625" bestFit="1" customWidth="1"/>
    <col min="6" max="6" width="28.7109375" bestFit="1" customWidth="1"/>
    <col min="7" max="7" width="9.28515625" bestFit="1" customWidth="1"/>
    <col min="8" max="8" width="14.7109375" bestFit="1" customWidth="1"/>
  </cols>
  <sheetData>
    <row r="1" spans="1:8" ht="24" thickBot="1" x14ac:dyDescent="0.25">
      <c r="A1" s="12" t="s">
        <v>478</v>
      </c>
      <c r="B1" s="13"/>
      <c r="C1" s="13"/>
      <c r="D1" s="13"/>
      <c r="E1" s="13"/>
      <c r="F1" s="13"/>
      <c r="G1" s="13"/>
      <c r="H1" s="14"/>
    </row>
    <row r="3" spans="1:8" x14ac:dyDescent="0.2">
      <c r="A3" s="9" t="s">
        <v>203</v>
      </c>
      <c r="B3" s="10" t="s">
        <v>204</v>
      </c>
      <c r="C3" s="10" t="s">
        <v>205</v>
      </c>
      <c r="D3" s="10" t="s">
        <v>206</v>
      </c>
      <c r="E3" s="10" t="s">
        <v>207</v>
      </c>
      <c r="F3" s="10" t="s">
        <v>208</v>
      </c>
      <c r="G3" s="10" t="s">
        <v>209</v>
      </c>
      <c r="H3" s="11" t="s">
        <v>210</v>
      </c>
    </row>
    <row r="4" spans="1:8" ht="51" x14ac:dyDescent="0.2">
      <c r="A4" s="2" t="s">
        <v>68</v>
      </c>
      <c r="B4" s="3" t="s">
        <v>479</v>
      </c>
      <c r="C4" s="3" t="s">
        <v>480</v>
      </c>
      <c r="D4" s="3" t="s">
        <v>481</v>
      </c>
      <c r="E4" s="3" t="s">
        <v>308</v>
      </c>
      <c r="F4" s="3"/>
      <c r="G4" s="3"/>
      <c r="H4" s="4"/>
    </row>
    <row r="5" spans="1:8" ht="51" x14ac:dyDescent="0.2">
      <c r="A5" s="5" t="s">
        <v>69</v>
      </c>
      <c r="B5" s="6" t="s">
        <v>482</v>
      </c>
      <c r="C5" s="6" t="s">
        <v>483</v>
      </c>
      <c r="D5" s="6" t="s">
        <v>484</v>
      </c>
      <c r="E5" s="6" t="s">
        <v>485</v>
      </c>
      <c r="F5" s="6"/>
      <c r="G5" s="6"/>
      <c r="H5" s="7"/>
    </row>
  </sheetData>
  <mergeCells count="1">
    <mergeCell ref="A1:H1"/>
  </mergeCells>
  <conditionalFormatting sqref="G4:G5">
    <cfRule type="cellIs" dxfId="23" priority="1" stopIfTrue="1" operator="equal">
      <formula>"Detectado"</formula>
    </cfRule>
    <cfRule type="cellIs" dxfId="22" priority="2" stopIfTrue="1" operator="equal">
      <formula>"Sin problemas"</formula>
    </cfRule>
  </conditionalFormatting>
  <dataValidations count="1">
    <dataValidation type="list" allowBlank="1" showInputMessage="1" showErrorMessage="1" sqref="G4:G5" xr:uid="{169263F6-9CEF-4D1F-87E1-B78BD180162A}">
      <formula1>"Detectado,Sin problemas"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915D-E735-4EE9-9C2A-E4901BEECBB5}">
  <sheetPr codeName="Hoja17">
    <tabColor rgb="FFFFFF00"/>
  </sheetPr>
  <dimension ref="A1:H7"/>
  <sheetViews>
    <sheetView showGridLines="0" zoomScale="115" zoomScaleNormal="115" workbookViewId="0">
      <selection activeCell="C19" sqref="C19"/>
    </sheetView>
  </sheetViews>
  <sheetFormatPr baseColWidth="10" defaultRowHeight="12.75" x14ac:dyDescent="0.2"/>
  <cols>
    <col min="1" max="1" width="14.85546875" bestFit="1" customWidth="1"/>
    <col min="2" max="2" width="35.140625" customWidth="1"/>
    <col min="3" max="3" width="41.28515625" customWidth="1"/>
    <col min="4" max="4" width="38.28515625" customWidth="1"/>
    <col min="5" max="5" width="34.85546875" customWidth="1"/>
    <col min="6" max="6" width="28.7109375" bestFit="1" customWidth="1"/>
    <col min="7" max="7" width="9.28515625" bestFit="1" customWidth="1"/>
    <col min="8" max="8" width="14.7109375" bestFit="1" customWidth="1"/>
  </cols>
  <sheetData>
    <row r="1" spans="1:8" ht="24" thickBot="1" x14ac:dyDescent="0.25">
      <c r="A1" s="12" t="s">
        <v>486</v>
      </c>
      <c r="B1" s="13"/>
      <c r="C1" s="13"/>
      <c r="D1" s="13"/>
      <c r="E1" s="13"/>
      <c r="F1" s="13"/>
      <c r="G1" s="13"/>
      <c r="H1" s="14"/>
    </row>
    <row r="3" spans="1:8" x14ac:dyDescent="0.2">
      <c r="A3" s="9" t="s">
        <v>203</v>
      </c>
      <c r="B3" s="10" t="s">
        <v>204</v>
      </c>
      <c r="C3" s="10" t="s">
        <v>205</v>
      </c>
      <c r="D3" s="10" t="s">
        <v>206</v>
      </c>
      <c r="E3" s="10" t="s">
        <v>207</v>
      </c>
      <c r="F3" s="10" t="s">
        <v>208</v>
      </c>
      <c r="G3" s="10" t="s">
        <v>209</v>
      </c>
      <c r="H3" s="11" t="s">
        <v>210</v>
      </c>
    </row>
    <row r="4" spans="1:8" ht="51" x14ac:dyDescent="0.2">
      <c r="A4" s="2" t="s">
        <v>70</v>
      </c>
      <c r="B4" s="3" t="s">
        <v>487</v>
      </c>
      <c r="C4" s="3" t="s">
        <v>488</v>
      </c>
      <c r="D4" s="3" t="s">
        <v>489</v>
      </c>
      <c r="E4" s="3" t="s">
        <v>490</v>
      </c>
      <c r="F4" s="3"/>
      <c r="G4" s="3"/>
      <c r="H4" s="4"/>
    </row>
    <row r="5" spans="1:8" ht="63.75" x14ac:dyDescent="0.2">
      <c r="A5" s="2" t="s">
        <v>71</v>
      </c>
      <c r="B5" s="3" t="s">
        <v>491</v>
      </c>
      <c r="C5" s="3" t="s">
        <v>492</v>
      </c>
      <c r="D5" s="3" t="s">
        <v>493</v>
      </c>
      <c r="E5" s="3" t="s">
        <v>494</v>
      </c>
      <c r="F5" s="3"/>
      <c r="G5" s="3"/>
      <c r="H5" s="4"/>
    </row>
    <row r="6" spans="1:8" ht="51" x14ac:dyDescent="0.2">
      <c r="A6" s="2" t="s">
        <v>72</v>
      </c>
      <c r="B6" s="3" t="s">
        <v>495</v>
      </c>
      <c r="C6" s="3" t="s">
        <v>496</v>
      </c>
      <c r="D6" s="3" t="s">
        <v>497</v>
      </c>
      <c r="E6" s="3" t="s">
        <v>498</v>
      </c>
      <c r="F6" s="3"/>
      <c r="G6" s="3"/>
      <c r="H6" s="4"/>
    </row>
    <row r="7" spans="1:8" ht="63.75" x14ac:dyDescent="0.2">
      <c r="A7" s="5" t="s">
        <v>73</v>
      </c>
      <c r="B7" s="6" t="s">
        <v>499</v>
      </c>
      <c r="C7" s="6" t="s">
        <v>500</v>
      </c>
      <c r="D7" s="6" t="s">
        <v>501</v>
      </c>
      <c r="E7" s="6" t="s">
        <v>502</v>
      </c>
      <c r="F7" s="6"/>
      <c r="G7" s="6"/>
      <c r="H7" s="7"/>
    </row>
  </sheetData>
  <mergeCells count="1">
    <mergeCell ref="A1:H1"/>
  </mergeCells>
  <conditionalFormatting sqref="G4:G7">
    <cfRule type="cellIs" dxfId="21" priority="1" stopIfTrue="1" operator="equal">
      <formula>"Detectado"</formula>
    </cfRule>
    <cfRule type="cellIs" dxfId="20" priority="2" stopIfTrue="1" operator="equal">
      <formula>"Sin problemas"</formula>
    </cfRule>
  </conditionalFormatting>
  <dataValidations count="1">
    <dataValidation type="list" allowBlank="1" showInputMessage="1" showErrorMessage="1" sqref="G4:G7" xr:uid="{40F16E36-A6CD-46CC-B570-8277B2A3AC6E}">
      <formula1>"Detectado,Sin problemas"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32</vt:i4>
      </vt:variant>
    </vt:vector>
  </HeadingPairs>
  <TitlesOfParts>
    <vt:vector size="47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Summary Findings</vt:lpstr>
      <vt:lpstr>Risk Assessment Calculator</vt:lpstr>
      <vt:lpstr>References</vt:lpstr>
      <vt:lpstr>References!Awareness</vt:lpstr>
      <vt:lpstr>'Risk Assessment Calculator'!Awareness</vt:lpstr>
      <vt:lpstr>References!EaseofExploit</vt:lpstr>
      <vt:lpstr>'Risk Assessment Calculator'!EaseofExploit</vt:lpstr>
      <vt:lpstr>References!EasyofDiscovery</vt:lpstr>
      <vt:lpstr>'Risk Assessment Calculator'!EasyofDiscovery</vt:lpstr>
      <vt:lpstr>References!FinancialDamage</vt:lpstr>
      <vt:lpstr>'Risk Assessment Calculator'!FinancialDamage</vt:lpstr>
      <vt:lpstr>References!IntrusionDetection</vt:lpstr>
      <vt:lpstr>'Risk Assessment Calculator'!IntrusionDetection</vt:lpstr>
      <vt:lpstr>References!LossofAccountability</vt:lpstr>
      <vt:lpstr>'Risk Assessment Calculator'!LossofAccountability</vt:lpstr>
      <vt:lpstr>References!LossofAvailability</vt:lpstr>
      <vt:lpstr>'Risk Assessment Calculator'!LossofAvailability</vt:lpstr>
      <vt:lpstr>References!LossofConfidentiality</vt:lpstr>
      <vt:lpstr>'Risk Assessment Calculator'!LossofConfidentiality</vt:lpstr>
      <vt:lpstr>References!LossofIntegrity</vt:lpstr>
      <vt:lpstr>'Risk Assessment Calculator'!LossofIntegrity</vt:lpstr>
      <vt:lpstr>References!Motive</vt:lpstr>
      <vt:lpstr>'Risk Assessment Calculator'!Motive</vt:lpstr>
      <vt:lpstr>References!NonCompliance</vt:lpstr>
      <vt:lpstr>'Risk Assessment Calculator'!NonCompliance</vt:lpstr>
      <vt:lpstr>References!Opportunity</vt:lpstr>
      <vt:lpstr>'Risk Assessment Calculator'!Opportunity</vt:lpstr>
      <vt:lpstr>References!PolicyViolation</vt:lpstr>
      <vt:lpstr>'Risk Assessment Calculator'!PolicyViolation</vt:lpstr>
      <vt:lpstr>References!PopulationSize</vt:lpstr>
      <vt:lpstr>'Risk Assessment Calculator'!PopulationSize</vt:lpstr>
      <vt:lpstr>References!ReputationDamage</vt:lpstr>
      <vt:lpstr>'Risk Assessment Calculator'!ReputationDamage</vt:lpstr>
      <vt:lpstr>References!SkillRequired</vt:lpstr>
      <vt:lpstr>'Risk Assessment Calculator'!SkillRequired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Bruno Andres Ferrara Gomez</cp:lastModifiedBy>
  <cp:revision>3</cp:revision>
  <dcterms:created xsi:type="dcterms:W3CDTF">2022-04-09T15:22:01Z</dcterms:created>
  <dcterms:modified xsi:type="dcterms:W3CDTF">2025-07-13T19:26:15Z</dcterms:modified>
  <cp:category/>
  <cp:contentStatus/>
</cp:coreProperties>
</file>