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24" windowWidth="17220" windowHeight="6888" activeTab="2"/>
  </bookViews>
  <sheets>
    <sheet name="Sheet3" sheetId="1" r:id="rId1"/>
    <sheet name="Events" sheetId="2" r:id="rId2"/>
    <sheet name="json perf" sheetId="3" r:id="rId3"/>
  </sheets>
  <calcPr calcId="145621"/>
</workbook>
</file>

<file path=xl/calcChain.xml><?xml version="1.0" encoding="utf-8"?>
<calcChain xmlns="http://schemas.openxmlformats.org/spreadsheetml/2006/main">
  <c r="K11" i="3" l="1"/>
  <c r="E10" i="3"/>
  <c r="K10" i="3"/>
  <c r="J22" i="3"/>
  <c r="J10" i="3"/>
  <c r="D22" i="3"/>
  <c r="D10" i="3"/>
  <c r="E50" i="1"/>
  <c r="H50" i="1"/>
  <c r="E51" i="1"/>
  <c r="H51" i="1"/>
  <c r="E52" i="1"/>
  <c r="H52" i="1"/>
  <c r="E53" i="1"/>
  <c r="H53" i="1"/>
  <c r="E49" i="1"/>
  <c r="H49" i="1"/>
  <c r="E31" i="2"/>
  <c r="E30" i="2"/>
  <c r="H23" i="1"/>
  <c r="L23" i="1"/>
  <c r="H24" i="1"/>
  <c r="L24" i="1"/>
  <c r="H25" i="1"/>
  <c r="L25" i="1"/>
  <c r="H26" i="1"/>
  <c r="L26" i="1"/>
  <c r="H27" i="1"/>
  <c r="L27" i="1"/>
  <c r="H28" i="1"/>
  <c r="L28" i="1"/>
  <c r="H29" i="1"/>
  <c r="L29" i="1"/>
  <c r="H30" i="1"/>
  <c r="L30" i="1"/>
  <c r="H31" i="1"/>
  <c r="L31" i="1"/>
  <c r="H32" i="1"/>
  <c r="L32" i="1"/>
  <c r="H33" i="1"/>
  <c r="L33" i="1"/>
  <c r="H34" i="1"/>
  <c r="L34" i="1"/>
  <c r="H35" i="1"/>
  <c r="L35" i="1"/>
  <c r="H36" i="1"/>
  <c r="L36" i="1"/>
  <c r="H37" i="1"/>
  <c r="L37" i="1"/>
  <c r="H38" i="1"/>
  <c r="L38" i="1"/>
  <c r="H39" i="1"/>
  <c r="L39" i="1"/>
  <c r="H40" i="1"/>
  <c r="L40" i="1"/>
  <c r="H9" i="1"/>
  <c r="H10" i="1"/>
  <c r="H11" i="1"/>
  <c r="H12" i="1"/>
  <c r="H13" i="1"/>
  <c r="H14" i="1"/>
  <c r="H15" i="1"/>
  <c r="H16" i="1"/>
  <c r="H17" i="1"/>
  <c r="E22" i="1"/>
  <c r="L22" i="1" s="1"/>
  <c r="H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</calcChain>
</file>

<file path=xl/sharedStrings.xml><?xml version="1.0" encoding="utf-8"?>
<sst xmlns="http://schemas.openxmlformats.org/spreadsheetml/2006/main" count="354" uniqueCount="102">
  <si>
    <t xml:space="preserve">public </t>
  </si>
  <si>
    <t>«2» – Закрытие</t>
  </si>
  <si>
    <t>«1» – Нормальный;</t>
  </si>
  <si>
    <t>«0» – Открытие;</t>
  </si>
  <si>
    <t>Период торговой сессии. Возможные значения:</t>
  </si>
  <si>
    <t>NUMBER</t>
  </si>
  <si>
    <t>period</t>
  </si>
  <si>
    <t xml:space="preserve">Дата и время </t>
  </si>
  <si>
    <t>TABLE</t>
  </si>
  <si>
    <t>datetime</t>
  </si>
  <si>
    <t>Код класса</t>
  </si>
  <si>
    <t>STRING</t>
  </si>
  <si>
    <t>class_code</t>
  </si>
  <si>
    <t>Код бумаги заявки</t>
  </si>
  <si>
    <t>sec_code</t>
  </si>
  <si>
    <t>Срок РЕПО в днях</t>
  </si>
  <si>
    <t>repoterm</t>
  </si>
  <si>
    <t>Объем выкупа РЕПО</t>
  </si>
  <si>
    <t>repo2value</t>
  </si>
  <si>
    <t>Сумма РЕПО</t>
  </si>
  <si>
    <t>repovalue</t>
  </si>
  <si>
    <t>Ставка РЕПО (%)</t>
  </si>
  <si>
    <t>reporate</t>
  </si>
  <si>
    <t>Код расчетов</t>
  </si>
  <si>
    <t>settlecode</t>
  </si>
  <si>
    <t>Доходность</t>
  </si>
  <si>
    <t>yield</t>
  </si>
  <si>
    <t>Накопленный купонный доход</t>
  </si>
  <si>
    <t>accruedint</t>
  </si>
  <si>
    <t>double</t>
  </si>
  <si>
    <t>Объем в денежных средствах</t>
  </si>
  <si>
    <t>value</t>
  </si>
  <si>
    <t>long</t>
  </si>
  <si>
    <t>Количество бумаг в последней сделке в лотах</t>
  </si>
  <si>
    <t>qty</t>
  </si>
  <si>
    <t>Цена</t>
  </si>
  <si>
    <t>price</t>
  </si>
  <si>
    <t>Набор битовых флагов</t>
  </si>
  <si>
    <t>flags</t>
  </si>
  <si>
    <t>{get; set;}</t>
  </si>
  <si>
    <t>Номер сделки в торговой системе</t>
  </si>
  <si>
    <t>trade_num</t>
  </si>
  <si>
    <t xml:space="preserve">int </t>
  </si>
  <si>
    <t>Год</t>
  </si>
  <si>
    <t>year</t>
  </si>
  <si>
    <t>Месяц</t>
  </si>
  <si>
    <t>month</t>
  </si>
  <si>
    <t>Номер дня недели</t>
  </si>
  <si>
    <t>week_day</t>
  </si>
  <si>
    <t>День</t>
  </si>
  <si>
    <t>day</t>
  </si>
  <si>
    <t>Часы</t>
  </si>
  <si>
    <t>hour</t>
  </si>
  <si>
    <t>Минуты</t>
  </si>
  <si>
    <t>min</t>
  </si>
  <si>
    <t>Секунды </t>
  </si>
  <si>
    <t>sec</t>
  </si>
  <si>
    <t>Миллисекунды</t>
  </si>
  <si>
    <t>ms</t>
  </si>
  <si>
    <t>Микросекунды</t>
  </si>
  <si>
    <t>mcs</t>
  </si>
  <si>
    <t>string</t>
  </si>
  <si>
    <t>QuikDateTime</t>
  </si>
  <si>
    <t>int</t>
  </si>
  <si>
    <t xml:space="preserve">OnAccountBalance </t>
  </si>
  <si>
    <t xml:space="preserve">OnAccountPosition </t>
  </si>
  <si>
    <t xml:space="preserve">OnAllTrade </t>
  </si>
  <si>
    <t xml:space="preserve">OnCleanUp </t>
  </si>
  <si>
    <t xml:space="preserve">OnClose </t>
  </si>
  <si>
    <t xml:space="preserve">OnConnected </t>
  </si>
  <si>
    <t xml:space="preserve">OnDepoLimit </t>
  </si>
  <si>
    <t xml:space="preserve">OnDepoLimitDelete </t>
  </si>
  <si>
    <t xml:space="preserve">OnDisconnected </t>
  </si>
  <si>
    <t xml:space="preserve">OnFirm </t>
  </si>
  <si>
    <t xml:space="preserve">OnFuturesClientHolding </t>
  </si>
  <si>
    <t xml:space="preserve">OnFuturesLimitChange </t>
  </si>
  <si>
    <t xml:space="preserve">OnFuturesLimitDelete </t>
  </si>
  <si>
    <t xml:space="preserve">OnInit </t>
  </si>
  <si>
    <t xml:space="preserve">OnMoneyLimit </t>
  </si>
  <si>
    <t xml:space="preserve">OnMoneyLimitDelete </t>
  </si>
  <si>
    <t xml:space="preserve">OnNegDeal </t>
  </si>
  <si>
    <t xml:space="preserve">OnNegTrade </t>
  </si>
  <si>
    <t xml:space="preserve">OnOrder </t>
  </si>
  <si>
    <t xml:space="preserve">OnParam </t>
  </si>
  <si>
    <t xml:space="preserve">OnQuote </t>
  </si>
  <si>
    <t xml:space="preserve">OnStop </t>
  </si>
  <si>
    <t xml:space="preserve">OnStopOrder </t>
  </si>
  <si>
    <t xml:space="preserve">OnTrade </t>
  </si>
  <si>
    <t xml:space="preserve">OnTransReply </t>
  </si>
  <si>
    <t>,</t>
  </si>
  <si>
    <t xml:space="preserve">event EventHandler </t>
  </si>
  <si>
    <t>;</t>
  </si>
  <si>
    <t>firmid</t>
  </si>
  <si>
    <t>Код фирмы</t>
  </si>
  <si>
    <t>name</t>
  </si>
  <si>
    <t>Наименование класса</t>
  </si>
  <si>
    <t>code</t>
  </si>
  <si>
    <t>npars</t>
  </si>
  <si>
    <t>Количество параметров в классе</t>
  </si>
  <si>
    <t>nsecs</t>
  </si>
  <si>
    <t>Количество бумаг в классе</t>
  </si>
  <si>
    <t>MultiPing takes msecs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</si>
</sst>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sz val="7"/>
      <color rgb="FF2F2F2F"/>
      <name val="Arial"/>
      <family val="2"/>
      <charset val="204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D4D4D4"/>
      </bottom>
      <diagonal/>
    </border>
    <border>
      <left/>
      <right/>
      <top style="medium">
        <color rgb="FFD4D4D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2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2" fillId="0" borderId="1" xfId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9" fontId="0" fillId="0" borderId="0" xfId="0" applyNumberFormat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k:@MSITStore:C:\Users\Sun\MD\Markets\Quik\QLUA.chm::/ch4_6_18.htm" TargetMode="External"/><Relationship Id="rId1" Type="http://schemas.openxmlformats.org/officeDocument/2006/relationships/hyperlink" Target="mk:@MSITStore:C:\Users\Sun\MD\Markets\Quik\QLUA.chm::/ch9_4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9:L53"/>
  <sheetViews>
    <sheetView topLeftCell="A47" workbookViewId="0">
      <selection activeCell="E49" sqref="E49:I53"/>
    </sheetView>
  </sheetViews>
  <sheetFormatPr defaultRowHeight="14.4" x14ac:dyDescent="0.3"/>
  <sheetData>
    <row r="9" spans="1:9" ht="19.8" thickBot="1" x14ac:dyDescent="0.35">
      <c r="A9" s="9" t="s">
        <v>60</v>
      </c>
      <c r="B9" s="9" t="s">
        <v>5</v>
      </c>
      <c r="C9" s="9" t="s">
        <v>59</v>
      </c>
      <c r="F9" s="1" t="s">
        <v>0</v>
      </c>
      <c r="G9" t="s">
        <v>42</v>
      </c>
      <c r="H9" t="str">
        <f>A9</f>
        <v>mcs</v>
      </c>
      <c r="I9" t="s">
        <v>39</v>
      </c>
    </row>
    <row r="10" spans="1:9" ht="19.8" thickBot="1" x14ac:dyDescent="0.35">
      <c r="A10" s="9" t="s">
        <v>58</v>
      </c>
      <c r="B10" s="9" t="s">
        <v>5</v>
      </c>
      <c r="C10" s="9" t="s">
        <v>57</v>
      </c>
      <c r="F10" s="1" t="s">
        <v>0</v>
      </c>
      <c r="G10" t="s">
        <v>42</v>
      </c>
      <c r="H10" t="str">
        <f>A10</f>
        <v>ms</v>
      </c>
      <c r="I10" t="s">
        <v>39</v>
      </c>
    </row>
    <row r="11" spans="1:9" ht="15" thickBot="1" x14ac:dyDescent="0.35">
      <c r="A11" s="9" t="s">
        <v>56</v>
      </c>
      <c r="B11" s="9" t="s">
        <v>5</v>
      </c>
      <c r="C11" s="9" t="s">
        <v>55</v>
      </c>
      <c r="F11" s="1" t="s">
        <v>0</v>
      </c>
      <c r="G11" t="s">
        <v>42</v>
      </c>
      <c r="H11" t="str">
        <f>A11</f>
        <v>sec</v>
      </c>
      <c r="I11" t="s">
        <v>39</v>
      </c>
    </row>
    <row r="12" spans="1:9" ht="15" thickBot="1" x14ac:dyDescent="0.35">
      <c r="A12" s="9" t="s">
        <v>54</v>
      </c>
      <c r="B12" s="9" t="s">
        <v>5</v>
      </c>
      <c r="C12" s="9" t="s">
        <v>53</v>
      </c>
      <c r="F12" s="1" t="s">
        <v>0</v>
      </c>
      <c r="G12" t="s">
        <v>42</v>
      </c>
      <c r="H12" t="str">
        <f>A12</f>
        <v>min</v>
      </c>
      <c r="I12" t="s">
        <v>39</v>
      </c>
    </row>
    <row r="13" spans="1:9" ht="15" thickBot="1" x14ac:dyDescent="0.35">
      <c r="A13" s="9" t="s">
        <v>52</v>
      </c>
      <c r="B13" s="9" t="s">
        <v>5</v>
      </c>
      <c r="C13" s="9" t="s">
        <v>51</v>
      </c>
      <c r="F13" s="1" t="s">
        <v>0</v>
      </c>
      <c r="G13" t="s">
        <v>42</v>
      </c>
      <c r="H13" t="str">
        <f>A13</f>
        <v>hour</v>
      </c>
      <c r="I13" t="s">
        <v>39</v>
      </c>
    </row>
    <row r="14" spans="1:9" ht="15" thickBot="1" x14ac:dyDescent="0.35">
      <c r="A14" s="9" t="s">
        <v>50</v>
      </c>
      <c r="B14" s="9" t="s">
        <v>5</v>
      </c>
      <c r="C14" s="9" t="s">
        <v>49</v>
      </c>
      <c r="F14" s="1" t="s">
        <v>0</v>
      </c>
      <c r="G14" t="s">
        <v>42</v>
      </c>
      <c r="H14" t="str">
        <f>A14</f>
        <v>day</v>
      </c>
      <c r="I14" t="s">
        <v>39</v>
      </c>
    </row>
    <row r="15" spans="1:9" ht="29.4" thickBot="1" x14ac:dyDescent="0.35">
      <c r="A15" s="9" t="s">
        <v>48</v>
      </c>
      <c r="B15" s="9" t="s">
        <v>5</v>
      </c>
      <c r="C15" s="9" t="s">
        <v>47</v>
      </c>
      <c r="F15" s="1" t="s">
        <v>0</v>
      </c>
      <c r="G15" t="s">
        <v>42</v>
      </c>
      <c r="H15" t="str">
        <f>A15</f>
        <v>week_day</v>
      </c>
      <c r="I15" t="s">
        <v>39</v>
      </c>
    </row>
    <row r="16" spans="1:9" ht="15" thickBot="1" x14ac:dyDescent="0.35">
      <c r="A16" s="9" t="s">
        <v>46</v>
      </c>
      <c r="B16" s="9" t="s">
        <v>5</v>
      </c>
      <c r="C16" s="9" t="s">
        <v>45</v>
      </c>
      <c r="F16" s="1" t="s">
        <v>0</v>
      </c>
      <c r="G16" t="s">
        <v>42</v>
      </c>
      <c r="H16" t="str">
        <f>A16</f>
        <v>month</v>
      </c>
      <c r="I16" t="s">
        <v>39</v>
      </c>
    </row>
    <row r="17" spans="1:12" ht="15" thickBot="1" x14ac:dyDescent="0.35">
      <c r="A17" s="9" t="s">
        <v>44</v>
      </c>
      <c r="B17" s="9" t="s">
        <v>5</v>
      </c>
      <c r="C17" s="9" t="s">
        <v>43</v>
      </c>
      <c r="F17" s="1" t="s">
        <v>0</v>
      </c>
      <c r="G17" t="s">
        <v>42</v>
      </c>
      <c r="H17" t="str">
        <f>A17</f>
        <v>year</v>
      </c>
      <c r="I17" t="s">
        <v>39</v>
      </c>
    </row>
    <row r="22" spans="1:12" ht="39" thickBot="1" x14ac:dyDescent="0.35">
      <c r="A22" s="9" t="s">
        <v>41</v>
      </c>
      <c r="B22" s="9" t="s">
        <v>5</v>
      </c>
      <c r="C22" s="9" t="s">
        <v>40</v>
      </c>
      <c r="E22" t="str">
        <f>"/// &lt;summary&gt;
/// " &amp; C22 &amp; "
/// &lt;/summary&gt;
"</f>
        <v xml:space="preserve">/// &lt;summary&gt;
/// Номер сделки в торговой системе
/// &lt;/summary&gt;
</v>
      </c>
      <c r="F22" s="1" t="s">
        <v>0</v>
      </c>
      <c r="G22" t="s">
        <v>32</v>
      </c>
      <c r="H22" t="str">
        <f>A22</f>
        <v>trade_num</v>
      </c>
      <c r="I22" t="s">
        <v>39</v>
      </c>
      <c r="L22" t="str">
        <f>CONCATENATE(E22, " ", F22, " ",G22," ", H22," ", I22)</f>
        <v>/// &lt;summary&gt;
/// Номер сделки в торговой системе
/// &lt;/summary&gt;
 public  long trade_num {get; set;}</v>
      </c>
    </row>
    <row r="23" spans="1:12" ht="58.2" thickBot="1" x14ac:dyDescent="0.35">
      <c r="A23" s="9" t="s">
        <v>38</v>
      </c>
      <c r="B23" s="9" t="s">
        <v>5</v>
      </c>
      <c r="C23" s="8" t="s">
        <v>37</v>
      </c>
      <c r="E23" t="str">
        <f>"/// &lt;summary&gt;
/// " &amp; C23 &amp; "
/// &lt;/summary&gt;
"</f>
        <v xml:space="preserve">/// &lt;summary&gt;
/// Набор битовых флагов
/// &lt;/summary&gt;
</v>
      </c>
      <c r="F23" s="1" t="s">
        <v>0</v>
      </c>
      <c r="G23" t="s">
        <v>32</v>
      </c>
      <c r="H23" t="str">
        <f t="shared" ref="H23:H40" si="0">A23</f>
        <v>flags</v>
      </c>
      <c r="I23" t="s">
        <v>39</v>
      </c>
      <c r="L23" t="str">
        <f t="shared" ref="L23:L40" si="1">CONCATENATE(E23, " ", F23, " ",G23," ", H23," ", I23)</f>
        <v>/// &lt;summary&gt;
/// Набор битовых флагов
/// &lt;/summary&gt;
 public  long flags {get; set;}</v>
      </c>
    </row>
    <row r="24" spans="1:12" ht="15" thickBot="1" x14ac:dyDescent="0.35">
      <c r="A24" s="9" t="s">
        <v>36</v>
      </c>
      <c r="B24" s="9" t="s">
        <v>5</v>
      </c>
      <c r="C24" s="9" t="s">
        <v>35</v>
      </c>
      <c r="E24" t="str">
        <f>"/// &lt;summary&gt;
/// " &amp; C24 &amp; "
/// &lt;/summary&gt;
"</f>
        <v xml:space="preserve">/// &lt;summary&gt;
/// Цена
/// &lt;/summary&gt;
</v>
      </c>
      <c r="F24" s="1" t="s">
        <v>0</v>
      </c>
      <c r="G24" t="s">
        <v>29</v>
      </c>
      <c r="H24" t="str">
        <f t="shared" si="0"/>
        <v>price</v>
      </c>
      <c r="I24" t="s">
        <v>39</v>
      </c>
      <c r="L24" t="str">
        <f t="shared" si="1"/>
        <v>/// &lt;summary&gt;
/// Цена
/// &lt;/summary&gt;
 public  double price {get; set;}</v>
      </c>
    </row>
    <row r="25" spans="1:12" ht="48.6" thickBot="1" x14ac:dyDescent="0.35">
      <c r="A25" s="9" t="s">
        <v>34</v>
      </c>
      <c r="B25" s="9" t="s">
        <v>5</v>
      </c>
      <c r="C25" s="9" t="s">
        <v>33</v>
      </c>
      <c r="E25" t="str">
        <f>"/// &lt;summary&gt;
/// " &amp; C25 &amp; "
/// &lt;/summary&gt;
"</f>
        <v xml:space="preserve">/// &lt;summary&gt;
/// Количество бумаг в последней сделке в лотах
/// &lt;/summary&gt;
</v>
      </c>
      <c r="F25" s="1" t="s">
        <v>0</v>
      </c>
      <c r="G25" t="s">
        <v>32</v>
      </c>
      <c r="H25" t="str">
        <f t="shared" si="0"/>
        <v>qty</v>
      </c>
      <c r="I25" t="s">
        <v>39</v>
      </c>
      <c r="L25" t="str">
        <f t="shared" si="1"/>
        <v>/// &lt;summary&gt;
/// Количество бумаг в последней сделке в лотах
/// &lt;/summary&gt;
 public  long qty {get; set;}</v>
      </c>
    </row>
    <row r="26" spans="1:12" ht="29.4" thickBot="1" x14ac:dyDescent="0.35">
      <c r="A26" s="9" t="s">
        <v>31</v>
      </c>
      <c r="B26" s="9" t="s">
        <v>5</v>
      </c>
      <c r="C26" s="9" t="s">
        <v>30</v>
      </c>
      <c r="E26" t="str">
        <f>"/// &lt;summary&gt;
/// " &amp; C26 &amp; "
/// &lt;/summary&gt;
"</f>
        <v xml:space="preserve">/// &lt;summary&gt;
/// Объем в денежных средствах
/// &lt;/summary&gt;
</v>
      </c>
      <c r="F26" s="1" t="s">
        <v>0</v>
      </c>
      <c r="G26" t="s">
        <v>29</v>
      </c>
      <c r="H26" t="str">
        <f t="shared" si="0"/>
        <v>value</v>
      </c>
      <c r="I26" t="s">
        <v>39</v>
      </c>
      <c r="L26" t="str">
        <f t="shared" si="1"/>
        <v>/// &lt;summary&gt;
/// Объем в денежных средствах
/// &lt;/summary&gt;
 public  double value {get; set;}</v>
      </c>
    </row>
    <row r="27" spans="1:12" ht="39" thickBot="1" x14ac:dyDescent="0.35">
      <c r="A27" s="9" t="s">
        <v>28</v>
      </c>
      <c r="B27" s="9" t="s">
        <v>5</v>
      </c>
      <c r="C27" s="9" t="s">
        <v>27</v>
      </c>
      <c r="E27" t="str">
        <f>"/// &lt;summary&gt;
/// " &amp; C27 &amp; "
/// &lt;/summary&gt;
"</f>
        <v xml:space="preserve">/// &lt;summary&gt;
/// Накопленный купонный доход
/// &lt;/summary&gt;
</v>
      </c>
      <c r="F27" s="1" t="s">
        <v>0</v>
      </c>
      <c r="G27" t="s">
        <v>29</v>
      </c>
      <c r="H27" t="str">
        <f t="shared" si="0"/>
        <v>accruedint</v>
      </c>
      <c r="I27" t="s">
        <v>39</v>
      </c>
      <c r="L27" t="str">
        <f t="shared" si="1"/>
        <v>/// &lt;summary&gt;
/// Накопленный купонный доход
/// &lt;/summary&gt;
 public  double accruedint {get; set;}</v>
      </c>
    </row>
    <row r="28" spans="1:12" ht="19.8" thickBot="1" x14ac:dyDescent="0.35">
      <c r="A28" s="9" t="s">
        <v>26</v>
      </c>
      <c r="B28" s="9" t="s">
        <v>5</v>
      </c>
      <c r="C28" s="9" t="s">
        <v>25</v>
      </c>
      <c r="E28" t="str">
        <f>"/// &lt;summary&gt;
/// " &amp; C28 &amp; "
/// &lt;/summary&gt;
"</f>
        <v xml:space="preserve">/// &lt;summary&gt;
/// Доходность
/// &lt;/summary&gt;
</v>
      </c>
      <c r="F28" s="1" t="s">
        <v>0</v>
      </c>
      <c r="G28" t="s">
        <v>29</v>
      </c>
      <c r="H28" t="str">
        <f t="shared" si="0"/>
        <v>yield</v>
      </c>
      <c r="I28" t="s">
        <v>39</v>
      </c>
      <c r="L28" t="str">
        <f t="shared" si="1"/>
        <v>/// &lt;summary&gt;
/// Доходность
/// &lt;/summary&gt;
 public  double yield {get; set;}</v>
      </c>
    </row>
    <row r="29" spans="1:12" ht="19.8" thickBot="1" x14ac:dyDescent="0.35">
      <c r="A29" s="9" t="s">
        <v>24</v>
      </c>
      <c r="B29" s="9" t="s">
        <v>11</v>
      </c>
      <c r="C29" s="9" t="s">
        <v>23</v>
      </c>
      <c r="E29" t="str">
        <f>"/// &lt;summary&gt;
/// " &amp; C29 &amp; "
/// &lt;/summary&gt;
"</f>
        <v xml:space="preserve">/// &lt;summary&gt;
/// Код расчетов
/// &lt;/summary&gt;
</v>
      </c>
      <c r="F29" s="1" t="s">
        <v>0</v>
      </c>
      <c r="G29" s="1" t="s">
        <v>61</v>
      </c>
      <c r="H29" t="str">
        <f t="shared" si="0"/>
        <v>settlecode</v>
      </c>
      <c r="I29" t="s">
        <v>39</v>
      </c>
      <c r="L29" t="str">
        <f t="shared" si="1"/>
        <v>/// &lt;summary&gt;
/// Код расчетов
/// &lt;/summary&gt;
 public  string settlecode {get; set;}</v>
      </c>
    </row>
    <row r="30" spans="1:12" ht="19.8" thickBot="1" x14ac:dyDescent="0.35">
      <c r="A30" s="9" t="s">
        <v>22</v>
      </c>
      <c r="B30" s="9" t="s">
        <v>5</v>
      </c>
      <c r="C30" s="9" t="s">
        <v>21</v>
      </c>
      <c r="E30" t="str">
        <f>"/// &lt;summary&gt;
/// " &amp; C30 &amp; "
/// &lt;/summary&gt;
"</f>
        <v xml:space="preserve">/// &lt;summary&gt;
/// Ставка РЕПО (%)
/// &lt;/summary&gt;
</v>
      </c>
      <c r="F30" s="1" t="s">
        <v>0</v>
      </c>
      <c r="G30" t="s">
        <v>29</v>
      </c>
      <c r="H30" t="str">
        <f t="shared" si="0"/>
        <v>reporate</v>
      </c>
      <c r="I30" t="s">
        <v>39</v>
      </c>
      <c r="L30" t="str">
        <f t="shared" si="1"/>
        <v>/// &lt;summary&gt;
/// Ставка РЕПО (%)
/// &lt;/summary&gt;
 public  double reporate {get; set;}</v>
      </c>
    </row>
    <row r="31" spans="1:12" ht="19.8" thickBot="1" x14ac:dyDescent="0.35">
      <c r="A31" s="9" t="s">
        <v>20</v>
      </c>
      <c r="B31" s="9" t="s">
        <v>5</v>
      </c>
      <c r="C31" s="9" t="s">
        <v>19</v>
      </c>
      <c r="E31" t="str">
        <f>"/// &lt;summary&gt;
/// " &amp; C31 &amp; "
/// &lt;/summary&gt;
"</f>
        <v xml:space="preserve">/// &lt;summary&gt;
/// Сумма РЕПО
/// &lt;/summary&gt;
</v>
      </c>
      <c r="F31" s="1" t="s">
        <v>0</v>
      </c>
      <c r="G31" t="s">
        <v>29</v>
      </c>
      <c r="H31" t="str">
        <f t="shared" si="0"/>
        <v>repovalue</v>
      </c>
      <c r="I31" t="s">
        <v>39</v>
      </c>
      <c r="L31" t="str">
        <f t="shared" si="1"/>
        <v>/// &lt;summary&gt;
/// Сумма РЕПО
/// &lt;/summary&gt;
 public  double repovalue {get; set;}</v>
      </c>
    </row>
    <row r="32" spans="1:12" ht="29.4" thickBot="1" x14ac:dyDescent="0.35">
      <c r="A32" s="9" t="s">
        <v>18</v>
      </c>
      <c r="B32" s="9" t="s">
        <v>5</v>
      </c>
      <c r="C32" s="9" t="s">
        <v>17</v>
      </c>
      <c r="E32" t="str">
        <f>"/// &lt;summary&gt;
/// " &amp; C32 &amp; "
/// &lt;/summary&gt;
"</f>
        <v xml:space="preserve">/// &lt;summary&gt;
/// Объем выкупа РЕПО
/// &lt;/summary&gt;
</v>
      </c>
      <c r="F32" s="1" t="s">
        <v>0</v>
      </c>
      <c r="G32" t="s">
        <v>29</v>
      </c>
      <c r="H32" t="str">
        <f t="shared" si="0"/>
        <v>repo2value</v>
      </c>
      <c r="I32" t="s">
        <v>39</v>
      </c>
      <c r="L32" t="str">
        <f t="shared" si="1"/>
        <v>/// &lt;summary&gt;
/// Объем выкупа РЕПО
/// &lt;/summary&gt;
 public  double repo2value {get; set;}</v>
      </c>
    </row>
    <row r="33" spans="1:12" ht="29.4" thickBot="1" x14ac:dyDescent="0.35">
      <c r="A33" s="9" t="s">
        <v>16</v>
      </c>
      <c r="B33" s="9" t="s">
        <v>5</v>
      </c>
      <c r="C33" s="9" t="s">
        <v>15</v>
      </c>
      <c r="E33" t="str">
        <f>"/// &lt;summary&gt;
/// " &amp; C33 &amp; "
/// &lt;/summary&gt;
"</f>
        <v xml:space="preserve">/// &lt;summary&gt;
/// Срок РЕПО в днях
/// &lt;/summary&gt;
</v>
      </c>
      <c r="F33" s="1" t="s">
        <v>0</v>
      </c>
      <c r="G33" t="s">
        <v>29</v>
      </c>
      <c r="H33" t="str">
        <f t="shared" si="0"/>
        <v>repoterm</v>
      </c>
      <c r="I33" t="s">
        <v>39</v>
      </c>
      <c r="L33" t="str">
        <f t="shared" si="1"/>
        <v>/// &lt;summary&gt;
/// Срок РЕПО в днях
/// &lt;/summary&gt;
 public  double repoterm {get; set;}</v>
      </c>
    </row>
    <row r="34" spans="1:12" ht="29.4" thickBot="1" x14ac:dyDescent="0.35">
      <c r="A34" s="9" t="s">
        <v>14</v>
      </c>
      <c r="B34" s="9" t="s">
        <v>11</v>
      </c>
      <c r="C34" s="9" t="s">
        <v>13</v>
      </c>
      <c r="E34" t="str">
        <f>"/// &lt;summary&gt;
/// " &amp; C34 &amp; "
/// &lt;/summary&gt;
"</f>
        <v xml:space="preserve">/// &lt;summary&gt;
/// Код бумаги заявки
/// &lt;/summary&gt;
</v>
      </c>
      <c r="F34" s="1" t="s">
        <v>0</v>
      </c>
      <c r="G34" s="1" t="s">
        <v>61</v>
      </c>
      <c r="H34" t="str">
        <f t="shared" si="0"/>
        <v>sec_code</v>
      </c>
      <c r="I34" t="s">
        <v>39</v>
      </c>
      <c r="L34" t="str">
        <f t="shared" si="1"/>
        <v>/// &lt;summary&gt;
/// Код бумаги заявки
/// &lt;/summary&gt;
 public  string sec_code {get; set;}</v>
      </c>
    </row>
    <row r="35" spans="1:12" ht="19.8" thickBot="1" x14ac:dyDescent="0.35">
      <c r="A35" s="9" t="s">
        <v>12</v>
      </c>
      <c r="B35" s="9" t="s">
        <v>11</v>
      </c>
      <c r="C35" s="9" t="s">
        <v>10</v>
      </c>
      <c r="E35" t="str">
        <f>"/// &lt;summary&gt;
/// " &amp; C35 &amp; "
/// &lt;/summary&gt;
"</f>
        <v xml:space="preserve">/// &lt;summary&gt;
/// Код класса
/// &lt;/summary&gt;
</v>
      </c>
      <c r="F35" s="1" t="s">
        <v>0</v>
      </c>
      <c r="G35" s="1" t="s">
        <v>61</v>
      </c>
      <c r="H35" t="str">
        <f t="shared" si="0"/>
        <v>class_code</v>
      </c>
      <c r="I35" t="s">
        <v>39</v>
      </c>
      <c r="L35" t="str">
        <f t="shared" si="1"/>
        <v>/// &lt;summary&gt;
/// Код класса
/// &lt;/summary&gt;
 public  string class_code {get; set;}</v>
      </c>
    </row>
    <row r="36" spans="1:12" ht="29.4" thickBot="1" x14ac:dyDescent="0.35">
      <c r="A36" s="9" t="s">
        <v>9</v>
      </c>
      <c r="B36" s="9" t="s">
        <v>8</v>
      </c>
      <c r="C36" s="8" t="s">
        <v>7</v>
      </c>
      <c r="E36" t="str">
        <f>"/// &lt;summary&gt;
/// " &amp; C36 &amp; "
/// &lt;/summary&gt;
"</f>
        <v xml:space="preserve">/// &lt;summary&gt;
/// Дата и время 
/// &lt;/summary&gt;
</v>
      </c>
      <c r="F36" s="1" t="s">
        <v>0</v>
      </c>
      <c r="G36" t="s">
        <v>62</v>
      </c>
      <c r="H36" t="str">
        <f t="shared" si="0"/>
        <v>datetime</v>
      </c>
      <c r="I36" t="s">
        <v>39</v>
      </c>
      <c r="L36" t="str">
        <f t="shared" si="1"/>
        <v>/// &lt;summary&gt;
/// Дата и время 
/// &lt;/summary&gt;
 public  QuikDateTime datetime {get; set;}</v>
      </c>
    </row>
    <row r="37" spans="1:12" ht="57.6" x14ac:dyDescent="0.3">
      <c r="A37" s="7" t="s">
        <v>6</v>
      </c>
      <c r="B37" s="7" t="s">
        <v>5</v>
      </c>
      <c r="C37" s="6" t="s">
        <v>4</v>
      </c>
      <c r="E37" t="str">
        <f>"/// &lt;summary&gt;
/// " &amp; C37 &amp; "
/// &lt;/summary&gt;
"</f>
        <v xml:space="preserve">/// &lt;summary&gt;
/// Период торговой сессии. Возможные значения:
/// &lt;/summary&gt;
</v>
      </c>
      <c r="F37" s="1" t="s">
        <v>0</v>
      </c>
      <c r="G37" t="s">
        <v>63</v>
      </c>
      <c r="H37" t="str">
        <f t="shared" si="0"/>
        <v>period</v>
      </c>
      <c r="I37" t="s">
        <v>39</v>
      </c>
      <c r="L37" t="str">
        <f t="shared" si="1"/>
        <v>/// &lt;summary&gt;
/// Период торговой сессии. Возможные значения:
/// &lt;/summary&gt;
 public  int period {get; set;}</v>
      </c>
    </row>
    <row r="38" spans="1:12" ht="28.8" x14ac:dyDescent="0.3">
      <c r="A38" s="5"/>
      <c r="B38" s="5"/>
      <c r="C38" s="4" t="s">
        <v>3</v>
      </c>
      <c r="E38" t="str">
        <f>"/// &lt;summary&gt;
/// " &amp; C38 &amp; "
/// &lt;/summary&gt;
"</f>
        <v xml:space="preserve">/// &lt;summary&gt;
/// «0» – Открытие;
/// &lt;/summary&gt;
</v>
      </c>
      <c r="F38" s="1" t="s">
        <v>0</v>
      </c>
      <c r="H38">
        <f t="shared" si="0"/>
        <v>0</v>
      </c>
      <c r="I38" t="s">
        <v>39</v>
      </c>
      <c r="L38" t="str">
        <f t="shared" si="1"/>
        <v>/// &lt;summary&gt;
/// «0» – Открытие;
/// &lt;/summary&gt;
 public   0 {get; set;}</v>
      </c>
    </row>
    <row r="39" spans="1:12" ht="28.8" x14ac:dyDescent="0.3">
      <c r="A39" s="5"/>
      <c r="B39" s="5"/>
      <c r="C39" s="4" t="s">
        <v>2</v>
      </c>
      <c r="E39" t="str">
        <f>"/// &lt;summary&gt;
/// " &amp; C39 &amp; "
/// &lt;/summary&gt;
"</f>
        <v xml:space="preserve">/// &lt;summary&gt;
/// «1» – Нормальный;
/// &lt;/summary&gt;
</v>
      </c>
      <c r="F39" s="1" t="s">
        <v>0</v>
      </c>
      <c r="H39">
        <f t="shared" si="0"/>
        <v>0</v>
      </c>
      <c r="I39" t="s">
        <v>39</v>
      </c>
      <c r="L39" t="str">
        <f t="shared" si="1"/>
        <v>/// &lt;summary&gt;
/// «1» – Нормальный;
/// &lt;/summary&gt;
 public   0 {get; set;}</v>
      </c>
    </row>
    <row r="40" spans="1:12" ht="29.4" thickBot="1" x14ac:dyDescent="0.35">
      <c r="A40" s="3"/>
      <c r="B40" s="3"/>
      <c r="C40" s="2" t="s">
        <v>1</v>
      </c>
      <c r="E40" t="str">
        <f>"/// &lt;summary&gt;
/// " &amp; C40 &amp; "
/// &lt;/summary&gt;
"</f>
        <v xml:space="preserve">/// &lt;summary&gt;
/// «2» – Закрытие
/// &lt;/summary&gt;
</v>
      </c>
      <c r="F40" s="1" t="s">
        <v>0</v>
      </c>
      <c r="H40">
        <f t="shared" si="0"/>
        <v>0</v>
      </c>
      <c r="I40" t="s">
        <v>39</v>
      </c>
      <c r="L40" t="str">
        <f t="shared" si="1"/>
        <v>/// &lt;summary&gt;
/// «2» – Закрытие
/// &lt;/summary&gt;
 public   0 {get; set;}</v>
      </c>
    </row>
    <row r="49" spans="1:9" ht="19.8" thickBot="1" x14ac:dyDescent="0.35">
      <c r="A49" s="9" t="s">
        <v>92</v>
      </c>
      <c r="B49" s="9" t="s">
        <v>5</v>
      </c>
      <c r="C49" s="9" t="s">
        <v>93</v>
      </c>
      <c r="E49" t="str">
        <f>"/// &lt;summary&gt;
/// " &amp; C49 &amp; "
/// &lt;/summary&gt;
"</f>
        <v xml:space="preserve">/// &lt;summary&gt;
/// Код фирмы
/// &lt;/summary&gt;
</v>
      </c>
      <c r="F49" s="1" t="s">
        <v>0</v>
      </c>
      <c r="G49" t="s">
        <v>42</v>
      </c>
      <c r="H49" t="str">
        <f>A49</f>
        <v>firmid</v>
      </c>
      <c r="I49" t="s">
        <v>39</v>
      </c>
    </row>
    <row r="50" spans="1:9" ht="29.4" thickBot="1" x14ac:dyDescent="0.35">
      <c r="A50" s="9" t="s">
        <v>94</v>
      </c>
      <c r="B50" s="9" t="s">
        <v>11</v>
      </c>
      <c r="C50" s="9" t="s">
        <v>95</v>
      </c>
      <c r="E50" t="str">
        <f t="shared" ref="E50:E53" si="2">"/// &lt;summary&gt;
/// " &amp; C50 &amp; "
/// &lt;/summary&gt;
"</f>
        <v xml:space="preserve">/// &lt;summary&gt;
/// Наименование класса
/// &lt;/summary&gt;
</v>
      </c>
      <c r="F50" s="1" t="s">
        <v>0</v>
      </c>
      <c r="G50" t="s">
        <v>61</v>
      </c>
      <c r="H50" t="str">
        <f t="shared" ref="H50:H53" si="3">A50</f>
        <v>name</v>
      </c>
      <c r="I50" t="s">
        <v>39</v>
      </c>
    </row>
    <row r="51" spans="1:9" ht="19.8" thickBot="1" x14ac:dyDescent="0.35">
      <c r="A51" s="9" t="s">
        <v>96</v>
      </c>
      <c r="B51" s="9" t="s">
        <v>11</v>
      </c>
      <c r="C51" s="9" t="s">
        <v>10</v>
      </c>
      <c r="E51" t="str">
        <f t="shared" si="2"/>
        <v xml:space="preserve">/// &lt;summary&gt;
/// Код класса
/// &lt;/summary&gt;
</v>
      </c>
      <c r="F51" s="1" t="s">
        <v>0</v>
      </c>
      <c r="G51" t="s">
        <v>61</v>
      </c>
      <c r="H51" t="str">
        <f t="shared" si="3"/>
        <v>code</v>
      </c>
      <c r="I51" t="s">
        <v>39</v>
      </c>
    </row>
    <row r="52" spans="1:9" ht="48.6" thickBot="1" x14ac:dyDescent="0.35">
      <c r="A52" s="9" t="s">
        <v>97</v>
      </c>
      <c r="B52" s="9" t="s">
        <v>5</v>
      </c>
      <c r="C52" s="9" t="s">
        <v>98</v>
      </c>
      <c r="E52" t="str">
        <f t="shared" si="2"/>
        <v xml:space="preserve">/// &lt;summary&gt;
/// Количество параметров в классе
/// &lt;/summary&gt;
</v>
      </c>
      <c r="F52" s="1" t="s">
        <v>0</v>
      </c>
      <c r="G52" t="s">
        <v>42</v>
      </c>
      <c r="H52" t="str">
        <f t="shared" si="3"/>
        <v>npars</v>
      </c>
      <c r="I52" t="s">
        <v>39</v>
      </c>
    </row>
    <row r="53" spans="1:9" ht="29.4" thickBot="1" x14ac:dyDescent="0.35">
      <c r="A53" s="9" t="s">
        <v>99</v>
      </c>
      <c r="B53" s="9" t="s">
        <v>5</v>
      </c>
      <c r="C53" s="9" t="s">
        <v>100</v>
      </c>
      <c r="E53" t="str">
        <f t="shared" si="2"/>
        <v xml:space="preserve">/// &lt;summary&gt;
/// Количество бумаг в классе
/// &lt;/summary&gt;
</v>
      </c>
      <c r="F53" s="1" t="s">
        <v>0</v>
      </c>
      <c r="G53" t="s">
        <v>42</v>
      </c>
      <c r="H53" t="str">
        <f t="shared" si="3"/>
        <v>nsecs</v>
      </c>
      <c r="I53" t="s">
        <v>39</v>
      </c>
    </row>
  </sheetData>
  <mergeCells count="2">
    <mergeCell ref="A37:A40"/>
    <mergeCell ref="B37:B40"/>
  </mergeCells>
  <hyperlinks>
    <hyperlink ref="C23" r:id="rId1" display="mk:@MSITStore:C:\Users\Sun\MD\Markets\Quik\QLUA.chm::/ch9_4.htm"/>
    <hyperlink ref="C36" r:id="rId2" display="mk:@MSITStore:C:\Users\Sun\MD\Markets\Quik\QLUA.chm::/ch4_6_18.htm"/>
  </hyperlinks>
  <pageMargins left="0.7" right="0.7" top="0.75" bottom="0.75" header="0.3" footer="0.3"/>
  <pageSetup paperSize="9" orientation="portrait" horizontalDpi="4294967293" verticalDpi="4294967293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1"/>
  <sheetViews>
    <sheetView workbookViewId="0">
      <selection activeCell="E31" sqref="E31"/>
    </sheetView>
  </sheetViews>
  <sheetFormatPr defaultRowHeight="14.4" x14ac:dyDescent="0.3"/>
  <cols>
    <col min="1" max="1" width="20.77734375" bestFit="1" customWidth="1"/>
    <col min="5" max="5" width="17" bestFit="1" customWidth="1"/>
    <col min="6" max="6" width="20.77734375" bestFit="1" customWidth="1"/>
  </cols>
  <sheetData>
    <row r="1" spans="1:7" x14ac:dyDescent="0.3">
      <c r="A1" t="s">
        <v>64</v>
      </c>
      <c r="B1" t="s">
        <v>89</v>
      </c>
      <c r="E1" t="s">
        <v>90</v>
      </c>
      <c r="F1" t="s">
        <v>64</v>
      </c>
      <c r="G1" t="s">
        <v>91</v>
      </c>
    </row>
    <row r="2" spans="1:7" x14ac:dyDescent="0.3">
      <c r="A2" t="s">
        <v>65</v>
      </c>
      <c r="B2" t="s">
        <v>89</v>
      </c>
      <c r="E2" t="s">
        <v>90</v>
      </c>
      <c r="F2" t="s">
        <v>65</v>
      </c>
      <c r="G2" t="s">
        <v>91</v>
      </c>
    </row>
    <row r="3" spans="1:7" x14ac:dyDescent="0.3">
      <c r="A3" t="s">
        <v>66</v>
      </c>
      <c r="B3" t="s">
        <v>89</v>
      </c>
      <c r="E3" t="s">
        <v>90</v>
      </c>
      <c r="F3" t="s">
        <v>66</v>
      </c>
      <c r="G3" t="s">
        <v>91</v>
      </c>
    </row>
    <row r="4" spans="1:7" x14ac:dyDescent="0.3">
      <c r="A4" t="s">
        <v>67</v>
      </c>
      <c r="B4" t="s">
        <v>89</v>
      </c>
      <c r="E4" t="s">
        <v>90</v>
      </c>
      <c r="F4" t="s">
        <v>67</v>
      </c>
      <c r="G4" t="s">
        <v>91</v>
      </c>
    </row>
    <row r="5" spans="1:7" x14ac:dyDescent="0.3">
      <c r="A5" t="s">
        <v>68</v>
      </c>
      <c r="B5" t="s">
        <v>89</v>
      </c>
      <c r="E5" t="s">
        <v>90</v>
      </c>
      <c r="F5" t="s">
        <v>68</v>
      </c>
      <c r="G5" t="s">
        <v>91</v>
      </c>
    </row>
    <row r="6" spans="1:7" x14ac:dyDescent="0.3">
      <c r="A6" t="s">
        <v>69</v>
      </c>
      <c r="B6" t="s">
        <v>89</v>
      </c>
      <c r="E6" t="s">
        <v>90</v>
      </c>
      <c r="F6" t="s">
        <v>69</v>
      </c>
      <c r="G6" t="s">
        <v>91</v>
      </c>
    </row>
    <row r="7" spans="1:7" x14ac:dyDescent="0.3">
      <c r="A7" t="s">
        <v>70</v>
      </c>
      <c r="B7" t="s">
        <v>89</v>
      </c>
      <c r="E7" t="s">
        <v>90</v>
      </c>
      <c r="F7" t="s">
        <v>70</v>
      </c>
      <c r="G7" t="s">
        <v>91</v>
      </c>
    </row>
    <row r="8" spans="1:7" x14ac:dyDescent="0.3">
      <c r="A8" t="s">
        <v>71</v>
      </c>
      <c r="B8" t="s">
        <v>89</v>
      </c>
      <c r="E8" t="s">
        <v>90</v>
      </c>
      <c r="F8" t="s">
        <v>71</v>
      </c>
      <c r="G8" t="s">
        <v>91</v>
      </c>
    </row>
    <row r="9" spans="1:7" x14ac:dyDescent="0.3">
      <c r="A9" t="s">
        <v>72</v>
      </c>
      <c r="B9" t="s">
        <v>89</v>
      </c>
      <c r="E9" t="s">
        <v>90</v>
      </c>
      <c r="F9" t="s">
        <v>72</v>
      </c>
      <c r="G9" t="s">
        <v>91</v>
      </c>
    </row>
    <row r="10" spans="1:7" x14ac:dyDescent="0.3">
      <c r="A10" t="s">
        <v>73</v>
      </c>
      <c r="B10" t="s">
        <v>89</v>
      </c>
      <c r="E10" t="s">
        <v>90</v>
      </c>
      <c r="F10" t="s">
        <v>73</v>
      </c>
      <c r="G10" t="s">
        <v>91</v>
      </c>
    </row>
    <row r="11" spans="1:7" x14ac:dyDescent="0.3">
      <c r="A11" t="s">
        <v>74</v>
      </c>
      <c r="B11" t="s">
        <v>89</v>
      </c>
      <c r="E11" t="s">
        <v>90</v>
      </c>
      <c r="F11" t="s">
        <v>74</v>
      </c>
      <c r="G11" t="s">
        <v>91</v>
      </c>
    </row>
    <row r="12" spans="1:7" x14ac:dyDescent="0.3">
      <c r="A12" t="s">
        <v>75</v>
      </c>
      <c r="B12" t="s">
        <v>89</v>
      </c>
      <c r="E12" t="s">
        <v>90</v>
      </c>
      <c r="F12" t="s">
        <v>75</v>
      </c>
      <c r="G12" t="s">
        <v>91</v>
      </c>
    </row>
    <row r="13" spans="1:7" x14ac:dyDescent="0.3">
      <c r="A13" t="s">
        <v>76</v>
      </c>
      <c r="B13" t="s">
        <v>89</v>
      </c>
      <c r="E13" t="s">
        <v>90</v>
      </c>
      <c r="F13" t="s">
        <v>76</v>
      </c>
      <c r="G13" t="s">
        <v>91</v>
      </c>
    </row>
    <row r="14" spans="1:7" x14ac:dyDescent="0.3">
      <c r="A14" t="s">
        <v>77</v>
      </c>
      <c r="B14" t="s">
        <v>89</v>
      </c>
      <c r="E14" t="s">
        <v>90</v>
      </c>
      <c r="F14" t="s">
        <v>77</v>
      </c>
      <c r="G14" t="s">
        <v>91</v>
      </c>
    </row>
    <row r="15" spans="1:7" x14ac:dyDescent="0.3">
      <c r="A15" t="s">
        <v>78</v>
      </c>
      <c r="B15" t="s">
        <v>89</v>
      </c>
      <c r="E15" t="s">
        <v>90</v>
      </c>
      <c r="F15" t="s">
        <v>78</v>
      </c>
      <c r="G15" t="s">
        <v>91</v>
      </c>
    </row>
    <row r="16" spans="1:7" x14ac:dyDescent="0.3">
      <c r="A16" t="s">
        <v>79</v>
      </c>
      <c r="B16" t="s">
        <v>89</v>
      </c>
      <c r="E16" t="s">
        <v>90</v>
      </c>
      <c r="F16" t="s">
        <v>79</v>
      </c>
      <c r="G16" t="s">
        <v>91</v>
      </c>
    </row>
    <row r="17" spans="1:7" x14ac:dyDescent="0.3">
      <c r="A17" t="s">
        <v>80</v>
      </c>
      <c r="B17" t="s">
        <v>89</v>
      </c>
      <c r="E17" t="s">
        <v>90</v>
      </c>
      <c r="F17" t="s">
        <v>80</v>
      </c>
      <c r="G17" t="s">
        <v>91</v>
      </c>
    </row>
    <row r="18" spans="1:7" x14ac:dyDescent="0.3">
      <c r="A18" t="s">
        <v>81</v>
      </c>
      <c r="B18" t="s">
        <v>89</v>
      </c>
      <c r="E18" t="s">
        <v>90</v>
      </c>
      <c r="F18" t="s">
        <v>81</v>
      </c>
      <c r="G18" t="s">
        <v>91</v>
      </c>
    </row>
    <row r="19" spans="1:7" x14ac:dyDescent="0.3">
      <c r="A19" t="s">
        <v>82</v>
      </c>
      <c r="B19" t="s">
        <v>89</v>
      </c>
      <c r="E19" t="s">
        <v>90</v>
      </c>
      <c r="F19" t="s">
        <v>82</v>
      </c>
      <c r="G19" t="s">
        <v>91</v>
      </c>
    </row>
    <row r="20" spans="1:7" x14ac:dyDescent="0.3">
      <c r="A20" t="s">
        <v>83</v>
      </c>
      <c r="B20" t="s">
        <v>89</v>
      </c>
      <c r="E20" t="s">
        <v>90</v>
      </c>
      <c r="F20" t="s">
        <v>83</v>
      </c>
      <c r="G20" t="s">
        <v>91</v>
      </c>
    </row>
    <row r="21" spans="1:7" x14ac:dyDescent="0.3">
      <c r="A21" t="s">
        <v>84</v>
      </c>
      <c r="B21" t="s">
        <v>89</v>
      </c>
      <c r="E21" t="s">
        <v>90</v>
      </c>
      <c r="F21" t="s">
        <v>84</v>
      </c>
      <c r="G21" t="s">
        <v>91</v>
      </c>
    </row>
    <row r="22" spans="1:7" x14ac:dyDescent="0.3">
      <c r="A22" t="s">
        <v>85</v>
      </c>
      <c r="B22" t="s">
        <v>89</v>
      </c>
      <c r="E22" t="s">
        <v>90</v>
      </c>
      <c r="F22" t="s">
        <v>85</v>
      </c>
      <c r="G22" t="s">
        <v>91</v>
      </c>
    </row>
    <row r="23" spans="1:7" x14ac:dyDescent="0.3">
      <c r="A23" t="s">
        <v>86</v>
      </c>
      <c r="B23" t="s">
        <v>89</v>
      </c>
      <c r="E23" t="s">
        <v>90</v>
      </c>
      <c r="F23" t="s">
        <v>86</v>
      </c>
      <c r="G23" t="s">
        <v>91</v>
      </c>
    </row>
    <row r="24" spans="1:7" x14ac:dyDescent="0.3">
      <c r="A24" t="s">
        <v>87</v>
      </c>
      <c r="B24" t="s">
        <v>89</v>
      </c>
      <c r="E24" t="s">
        <v>90</v>
      </c>
      <c r="F24" t="s">
        <v>87</v>
      </c>
      <c r="G24" t="s">
        <v>91</v>
      </c>
    </row>
    <row r="25" spans="1:7" x14ac:dyDescent="0.3">
      <c r="A25" t="s">
        <v>88</v>
      </c>
      <c r="B25" t="s">
        <v>89</v>
      </c>
      <c r="E25" t="s">
        <v>90</v>
      </c>
      <c r="F25" t="s">
        <v>88</v>
      </c>
      <c r="G25" t="s">
        <v>91</v>
      </c>
    </row>
    <row r="30" spans="1:7" x14ac:dyDescent="0.3">
      <c r="E30">
        <f>10000/1900</f>
        <v>5.2631578947368425</v>
      </c>
    </row>
    <row r="31" spans="1:7" x14ac:dyDescent="0.3">
      <c r="E31">
        <f>1/E30</f>
        <v>0.18999999999999997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5" workbookViewId="0">
      <selection activeCell="J12" sqref="J12"/>
    </sheetView>
  </sheetViews>
  <sheetFormatPr defaultRowHeight="14.4" x14ac:dyDescent="0.3"/>
  <cols>
    <col min="7" max="7" width="19" bestFit="1" customWidth="1"/>
  </cols>
  <sheetData>
    <row r="1" spans="1:11" x14ac:dyDescent="0.3">
      <c r="A1" t="s">
        <v>101</v>
      </c>
      <c r="B1">
        <v>1266</v>
      </c>
      <c r="G1" t="s">
        <v>101</v>
      </c>
      <c r="H1">
        <v>1413</v>
      </c>
    </row>
    <row r="2" spans="1:11" x14ac:dyDescent="0.3">
      <c r="A2" t="s">
        <v>101</v>
      </c>
      <c r="B2">
        <v>732</v>
      </c>
      <c r="G2" t="s">
        <v>101</v>
      </c>
      <c r="H2">
        <v>765</v>
      </c>
    </row>
    <row r="3" spans="1:11" x14ac:dyDescent="0.3">
      <c r="A3" t="s">
        <v>101</v>
      </c>
      <c r="B3">
        <v>751</v>
      </c>
      <c r="G3" t="s">
        <v>101</v>
      </c>
      <c r="H3">
        <v>749</v>
      </c>
    </row>
    <row r="4" spans="1:11" x14ac:dyDescent="0.3">
      <c r="A4" t="s">
        <v>101</v>
      </c>
      <c r="B4">
        <v>691</v>
      </c>
      <c r="G4" t="s">
        <v>101</v>
      </c>
      <c r="H4">
        <v>782</v>
      </c>
    </row>
    <row r="5" spans="1:11" x14ac:dyDescent="0.3">
      <c r="A5" t="s">
        <v>101</v>
      </c>
      <c r="B5">
        <v>698</v>
      </c>
      <c r="G5" t="s">
        <v>101</v>
      </c>
      <c r="H5">
        <v>781</v>
      </c>
    </row>
    <row r="6" spans="1:11" x14ac:dyDescent="0.3">
      <c r="A6" t="s">
        <v>101</v>
      </c>
      <c r="B6">
        <v>701</v>
      </c>
      <c r="G6" t="s">
        <v>101</v>
      </c>
      <c r="H6">
        <v>774</v>
      </c>
    </row>
    <row r="7" spans="1:11" x14ac:dyDescent="0.3">
      <c r="A7" t="s">
        <v>101</v>
      </c>
      <c r="B7">
        <v>643</v>
      </c>
      <c r="G7" t="s">
        <v>101</v>
      </c>
      <c r="H7">
        <v>747</v>
      </c>
    </row>
    <row r="8" spans="1:11" x14ac:dyDescent="0.3">
      <c r="A8" t="s">
        <v>101</v>
      </c>
      <c r="B8">
        <v>695</v>
      </c>
      <c r="G8" t="s">
        <v>101</v>
      </c>
      <c r="H8">
        <v>741</v>
      </c>
    </row>
    <row r="9" spans="1:11" x14ac:dyDescent="0.3">
      <c r="A9" t="s">
        <v>101</v>
      </c>
      <c r="B9">
        <v>639</v>
      </c>
      <c r="G9" t="s">
        <v>101</v>
      </c>
      <c r="H9">
        <v>756</v>
      </c>
    </row>
    <row r="10" spans="1:11" x14ac:dyDescent="0.3">
      <c r="A10" t="s">
        <v>101</v>
      </c>
      <c r="B10">
        <v>680</v>
      </c>
      <c r="D10">
        <f>AVERAGE(B4:B10)</f>
        <v>678.14285714285711</v>
      </c>
      <c r="E10" s="10">
        <f>D10/D22-1</f>
        <v>-0.2792286668691164</v>
      </c>
      <c r="G10" t="s">
        <v>101</v>
      </c>
      <c r="H10">
        <v>767</v>
      </c>
      <c r="J10">
        <f>AVERAGE(H4:H10)</f>
        <v>764</v>
      </c>
      <c r="K10" s="10">
        <f>J10/J22-1</f>
        <v>-0.64954128440366965</v>
      </c>
    </row>
    <row r="11" spans="1:11" x14ac:dyDescent="0.3">
      <c r="K11" s="11">
        <f>J10/D10-1</f>
        <v>0.12660627764904153</v>
      </c>
    </row>
    <row r="13" spans="1:11" x14ac:dyDescent="0.3">
      <c r="A13" t="s">
        <v>101</v>
      </c>
      <c r="B13">
        <v>1579</v>
      </c>
      <c r="G13" t="s">
        <v>101</v>
      </c>
      <c r="H13">
        <v>2721</v>
      </c>
    </row>
    <row r="14" spans="1:11" x14ac:dyDescent="0.3">
      <c r="A14" t="s">
        <v>101</v>
      </c>
      <c r="B14">
        <v>999</v>
      </c>
      <c r="G14" t="s">
        <v>101</v>
      </c>
      <c r="H14">
        <v>2161</v>
      </c>
    </row>
    <row r="15" spans="1:11" x14ac:dyDescent="0.3">
      <c r="A15" t="s">
        <v>101</v>
      </c>
      <c r="B15">
        <v>922</v>
      </c>
      <c r="G15" t="s">
        <v>101</v>
      </c>
      <c r="H15">
        <v>2149</v>
      </c>
    </row>
    <row r="16" spans="1:11" x14ac:dyDescent="0.3">
      <c r="A16" t="s">
        <v>101</v>
      </c>
      <c r="B16">
        <v>1024</v>
      </c>
      <c r="G16" t="s">
        <v>101</v>
      </c>
      <c r="H16">
        <v>2158</v>
      </c>
    </row>
    <row r="17" spans="1:10" x14ac:dyDescent="0.3">
      <c r="A17" t="s">
        <v>101</v>
      </c>
      <c r="B17">
        <v>954</v>
      </c>
      <c r="G17" t="s">
        <v>101</v>
      </c>
      <c r="H17">
        <v>2259</v>
      </c>
    </row>
    <row r="18" spans="1:10" x14ac:dyDescent="0.3">
      <c r="A18" t="s">
        <v>101</v>
      </c>
      <c r="B18">
        <v>930</v>
      </c>
      <c r="G18" t="s">
        <v>101</v>
      </c>
      <c r="H18">
        <v>2142</v>
      </c>
    </row>
    <row r="19" spans="1:10" x14ac:dyDescent="0.3">
      <c r="A19" t="s">
        <v>101</v>
      </c>
      <c r="B19">
        <v>929</v>
      </c>
      <c r="G19" t="s">
        <v>101</v>
      </c>
      <c r="H19">
        <v>2248</v>
      </c>
    </row>
    <row r="20" spans="1:10" x14ac:dyDescent="0.3">
      <c r="A20" t="s">
        <v>101</v>
      </c>
      <c r="B20">
        <v>905</v>
      </c>
      <c r="G20" t="s">
        <v>101</v>
      </c>
      <c r="H20">
        <v>2153</v>
      </c>
    </row>
    <row r="21" spans="1:10" x14ac:dyDescent="0.3">
      <c r="A21" t="s">
        <v>101</v>
      </c>
      <c r="B21">
        <v>928</v>
      </c>
      <c r="G21" t="s">
        <v>101</v>
      </c>
      <c r="H21">
        <v>2132</v>
      </c>
    </row>
    <row r="22" spans="1:10" x14ac:dyDescent="0.3">
      <c r="A22" t="s">
        <v>101</v>
      </c>
      <c r="B22">
        <v>916</v>
      </c>
      <c r="D22">
        <f>AVERAGE(B16:B22)</f>
        <v>940.85714285714289</v>
      </c>
      <c r="E22" s="10"/>
      <c r="G22" t="s">
        <v>101</v>
      </c>
      <c r="H22">
        <v>2168</v>
      </c>
      <c r="J22">
        <f>AVERAGE(H16:H22)</f>
        <v>2180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Events</vt:lpstr>
      <vt:lpstr>json perf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Sun</cp:lastModifiedBy>
  <dcterms:created xsi:type="dcterms:W3CDTF">2014-12-20T23:37:43Z</dcterms:created>
  <dcterms:modified xsi:type="dcterms:W3CDTF">2014-12-21T10:29:35Z</dcterms:modified>
</cp:coreProperties>
</file>