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ser\Documents\data_learn\"/>
    </mc:Choice>
  </mc:AlternateContent>
  <xr:revisionPtr revIDLastSave="0" documentId="8_{7425C886-FC76-45A9-A729-89F4208E8D49}" xr6:coauthVersionLast="47" xr6:coauthVersionMax="47" xr10:uidLastSave="{00000000-0000-0000-0000-000000000000}"/>
  <bookViews>
    <workbookView xWindow="-108" yWindow="-108" windowWidth="23256" windowHeight="12576" activeTab="5" xr2:uid="{26D4546B-D2A1-4444-8EAF-A6228F96F0C1}"/>
  </bookViews>
  <sheets>
    <sheet name="Data" sheetId="1" r:id="rId1"/>
    <sheet name="Quick stats" sheetId="2" r:id="rId2"/>
    <sheet name="EDA" sheetId="3" r:id="rId3"/>
    <sheet name="Sales by Country" sheetId="4" r:id="rId4"/>
    <sheet name="SBC Pivot" sheetId="5" r:id="rId5"/>
    <sheet name="Top 5$ per unit" sheetId="6" r:id="rId6"/>
  </sheets>
  <definedNames>
    <definedName name="_xlnm._FilterDatabase" localSheetId="0" hidden="1">Data!$C$11:$G$11</definedName>
    <definedName name="_xlnm._FilterDatabase" localSheetId="3" hidden="1">'Sales by Country'!$P$18:$S$24</definedName>
    <definedName name="Slicer_Sales_Person">#N/A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0" i="4" l="1"/>
  <c r="R21" i="4"/>
  <c r="R22" i="4"/>
  <c r="R23" i="4"/>
  <c r="R24" i="4"/>
  <c r="R19" i="4"/>
  <c r="B19" i="4" a="1"/>
  <c r="B19" i="4" s="1"/>
  <c r="C19" i="4" s="1"/>
  <c r="I35" i="2"/>
  <c r="D37" i="2" a="1"/>
  <c r="D37" i="2" s="1"/>
  <c r="E31" i="2"/>
  <c r="F31" i="2"/>
  <c r="F30" i="2"/>
  <c r="E30" i="2"/>
  <c r="E28" i="2"/>
  <c r="F28" i="2"/>
  <c r="F27" i="2"/>
  <c r="E27" i="2"/>
  <c r="F26" i="2"/>
  <c r="E26" i="2"/>
  <c r="F25" i="2"/>
  <c r="E25" i="2"/>
  <c r="D24" i="4" l="1"/>
  <c r="C21" i="4"/>
  <c r="C20" i="4"/>
  <c r="C24" i="4"/>
  <c r="D23" i="4"/>
  <c r="D19" i="4"/>
  <c r="C23" i="4"/>
  <c r="D22" i="4"/>
  <c r="C22" i="4"/>
  <c r="D21" i="4"/>
  <c r="D20" i="4"/>
  <c r="E29" i="2"/>
  <c r="F2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<sst xmlns="http://schemas.openxmlformats.org/spreadsheetml/2006/main" count="3772" uniqueCount="137">
  <si>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</si>
  <si>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</si>
  <si>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</si>
  <si>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</si>
  <si>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</si>
  <si>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</si>
  <si>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</si>
  <si>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</si>
  <si>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</si>
  <si>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</si>
  <si>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</si>
  <si>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</si>
  <si>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</si>
  <si>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</si>
  <si>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</si>
  <si>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</si>
  <si>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</si>
  <si>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</si>
  <si>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</si>
  <si>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</si>
  <si>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</si>
  <si>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</si>
  <si>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</si>
  <si>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</si>
  <si>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</si>
  <si>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</si>
  <si>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</si>
  <si>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</si>
  <si>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</si>
  <si>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</si>
  <si>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</si>
  <si>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</si>
  <si>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</si>
  <si>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</si>
  <si>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</si>
  <si>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</si>
  <si>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</si>
  <si>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</si>
  <si>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</si>
  <si>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</si>
  <si>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</si>
  <si>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</si>
  <si>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</si>
  <si>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</si>
  <si>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</si>
  <si>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</si>
  <si>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</si>
  <si>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</si>
  <si>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</si>
  <si>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</si>
  <si>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</si>
  <si>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</si>
  <si>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</si>
  <si>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</si>
  <si>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</si>
  <si>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</si>
  <si>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1. Quick Statistics</t>
  </si>
  <si>
    <t>Average</t>
  </si>
  <si>
    <t>Amounts</t>
  </si>
  <si>
    <t>Median</t>
  </si>
  <si>
    <t>How to do this?</t>
  </si>
  <si>
    <t>AVERAGE(TABLE[COLUMN])</t>
  </si>
  <si>
    <t>=</t>
  </si>
  <si>
    <t>where TABLE = data and COLUMN = amounts</t>
  </si>
  <si>
    <t>For Average:</t>
  </si>
  <si>
    <t>For Median:</t>
  </si>
  <si>
    <t>MEDIAN(TABLE[COLUMN])</t>
  </si>
  <si>
    <t xml:space="preserve">PRO TIP: </t>
  </si>
  <si>
    <t>Drag the values to not have to type the formula again with other parameters</t>
  </si>
  <si>
    <t>Similarly you can do for MAX, MIN</t>
  </si>
  <si>
    <t>Minimum</t>
  </si>
  <si>
    <t>Maximum</t>
  </si>
  <si>
    <t xml:space="preserve">Range </t>
  </si>
  <si>
    <t>And coolest thing is you can just take a cell and use it as a placeholder for a formula and it can be applicable for the next formula</t>
  </si>
  <si>
    <t>Like Range means max - min, so instead of writing a max formula - min formula, you can just refer to the value in the max cell and deduct from the min cell</t>
  </si>
  <si>
    <t>E25 - E24</t>
  </si>
  <si>
    <t>First Q</t>
  </si>
  <si>
    <t>Third Q</t>
  </si>
  <si>
    <t>For Quartiles, we use another formula:</t>
  </si>
  <si>
    <t>PERCENTILE.EXC(TABLE[COLUMN],0.X)</t>
  </si>
  <si>
    <t>If you want to see the unique set of products, we can use the UNIQUE formula and if we need to count them, we can just use COUNTA</t>
  </si>
  <si>
    <r>
      <rPr>
        <sz val="11"/>
        <color theme="9"/>
        <rFont val="Calibri"/>
        <family val="2"/>
        <scheme val="minor"/>
      </rPr>
      <t>COUNTA</t>
    </r>
    <r>
      <rPr>
        <sz val="11"/>
        <color theme="5" tint="-0.249977111117893"/>
        <rFont val="Calibri"/>
        <family val="2"/>
        <scheme val="minor"/>
      </rPr>
      <t>(UNIQUE(TABLE[COLUMN]))</t>
    </r>
  </si>
  <si>
    <t>Let's calculate average amounts and average units, median amounts and median units and the simpler ones</t>
  </si>
  <si>
    <t>Let's get more insights from the data!</t>
  </si>
  <si>
    <t xml:space="preserve">First Select the top of the table, column name, and Ctrl+A, then Ctrl + C, then bring it to the new sheet and paste it, yes, Ctrl+V, Great now you have a replica of the data. </t>
  </si>
  <si>
    <t>Then click on amount column, we need to select all the rows, so that would mean Ctrl+Shift+ down arrow</t>
  </si>
  <si>
    <t>Conditional Formatting ---&gt; Color Scales</t>
  </si>
  <si>
    <t>Zoom out to get a perspective of the data with color coding</t>
  </si>
  <si>
    <t>Or enable filters and sort with largest to smallest</t>
  </si>
  <si>
    <t>Or Conditional Formatting ----&gt; Data Bars</t>
  </si>
  <si>
    <t>2. Exploratory Data Analysis with CF</t>
  </si>
  <si>
    <t>Conditional Formatting ----&gt; Top/Bottom</t>
  </si>
  <si>
    <t>Greater than average</t>
  </si>
  <si>
    <t>Top 10 items you can do too with color</t>
  </si>
  <si>
    <t>Sort out by units to get more perspective on how one has got high sales with less units</t>
  </si>
  <si>
    <t>Conditional Formatting ---&gt; Highlight Cells</t>
  </si>
  <si>
    <t>Duplicate values</t>
  </si>
  <si>
    <t>Sort them by preference</t>
  </si>
  <si>
    <t>3. Sales by Country</t>
  </si>
  <si>
    <t>Use UNIQUE over data over Geography to get all the distinct Countries</t>
  </si>
  <si>
    <t>Country</t>
  </si>
  <si>
    <t>Now we need Amount for each country, so how can we do that?</t>
  </si>
  <si>
    <t>We will use SUMIFS:</t>
  </si>
  <si>
    <t>SUMIFS(TABLE[COLUMN1],TABLE[COLUMN2],CELL OF COUNTRY)</t>
  </si>
  <si>
    <t>Directly apply currency format with Ctrl+Shift+4, but we get INR, for dollars, we go to home, click on the Accounting Number format</t>
  </si>
  <si>
    <t>Just the way here for NZ, we need to access B18</t>
  </si>
  <si>
    <t>written right below the currency format and decrease decimals if needed</t>
  </si>
  <si>
    <t>To apply the formula on to all the cells, just take cursor to bottom down and then double click to solve over the whole column</t>
  </si>
  <si>
    <t xml:space="preserve"> </t>
  </si>
  <si>
    <t>Doing the simple calculations:</t>
  </si>
  <si>
    <t>Making it presentable:</t>
  </si>
  <si>
    <t>select the headers and make it bold, add color</t>
  </si>
  <si>
    <t>select number related columns and right allign them</t>
  </si>
  <si>
    <t>HUGE TIP: COPY AND PASTE AS VALUES ALWAYS AS IT HELPS FOR FILTERS</t>
  </si>
  <si>
    <t>apply filter by Ctrl+Shift+L and sort it in an order, then apply border in home, apply horzontal ones, change the color</t>
  </si>
  <si>
    <t>apply view and remove the gridlines, shift the column to the right and add amount bar so that we can just copy from the column on left and add data bars, we can add colors accordingly, remove the numbers from the manage rules section and show bar only</t>
  </si>
  <si>
    <t>final touch can be we can just change the color of the other column so that we can make the necessary info more prominent</t>
  </si>
  <si>
    <t>Row Labels</t>
  </si>
  <si>
    <t>Grand Total</t>
  </si>
  <si>
    <t>Sum of Amount</t>
  </si>
  <si>
    <t>Sum of Units</t>
  </si>
  <si>
    <t>4. Sales by Country (Pivot tables)</t>
  </si>
  <si>
    <t xml:space="preserve">Okay whatever you did using all the SUMIFS, we can do it simply by using Pivot tables! </t>
  </si>
  <si>
    <t>PIVOT!</t>
  </si>
  <si>
    <t xml:space="preserve">Pivot! </t>
  </si>
  <si>
    <t>Steps:</t>
  </si>
  <si>
    <t>Go to Insert bar, and select the Pivot Table, select the data range or name of the table, then click OK so that you get the Pivot Table options</t>
  </si>
  <si>
    <t>On the right, you can see PivotTable Fields, select the ones you can for rows, and the values will go to the columns!</t>
  </si>
  <si>
    <t>If you want to sort, don't choose the column name, as then they would get sorted among themselves, rather choose a cell value and then implement sort by doing right click</t>
  </si>
  <si>
    <r>
      <t>For any design,</t>
    </r>
    <r>
      <rPr>
        <b/>
        <sz val="11"/>
        <color theme="5" tint="-0.249977111117893"/>
        <rFont val="Calibri"/>
        <family val="2"/>
        <scheme val="minor"/>
      </rPr>
      <t xml:space="preserve"> click on the pivot table</t>
    </r>
    <r>
      <rPr>
        <sz val="11"/>
        <color theme="1"/>
        <rFont val="Calibri"/>
        <family val="2"/>
        <scheme val="minor"/>
      </rPr>
      <t xml:space="preserve"> and then go to the top bar and in the home insert draw-- line and at the last go for design and change accordingly</t>
    </r>
  </si>
  <si>
    <t>But what if we need to see Amount sum in bars?</t>
  </si>
  <si>
    <t>Easy, just go to the pivot table, add another sum of amount to the values first</t>
  </si>
  <si>
    <t>select the column and do conditional formatting with data bars</t>
  </si>
  <si>
    <t>click on design to remove the grand totals</t>
  </si>
  <si>
    <t>go to the pivot table again and right click on salesperson to add as a slicer</t>
  </si>
  <si>
    <t xml:space="preserve">click on slicer next to help bar on top and adjust slicer parameters according to your taste </t>
  </si>
  <si>
    <t>5. Top 5 Products with $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</si>
</sst>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43" formatCode="_ * #,##0.00_ ;_ * \-#,##0.00_ ;_ * &quot;-&quot;??_ ;_ @_ "/>
    <numFmt numFmtId="164" formatCode="&quot;$&quot;#,##0_);[Red]\(&quot;$&quot;#,##0\)"/>
    <numFmt numFmtId="165" formatCode="&quot;$&quot;#,##0.00_);[Red]\(&quot;$&quot;#,##0.00\)"/>
    <numFmt numFmtId="166" formatCode="_-[$$-409]* #,##0_ ;_-[$$-409]* \-#,##0\ ;_-[$$-409]* &quot;-&quot;??_ ;_-@_ "/>
    <numFmt numFmtId="167" formatCode="_ * #,##0_ ;_ * \-#,##0_ ;_ * &quot;-&quot;??_ ;_ @_ "/>
  </numFmts>
  <fonts count="19" x14ac:knownFonts="1">
    <font>
      <sz val="11"/>
      <color theme="1"/>
      <name val="Calibri"/>
      <family val="2"/>
      <scheme val="minor"/>
    </font>
    <font>
      <sz val="28"/>
      <color theme="1"/>
      <name val="Segoe UI Light"/>
      <family val="2"/>
    </font>
    <font>
      <b/>
      <sz val="11"/>
      <color theme="1"/>
      <name val="Calibri"/>
      <family val="2"/>
      <scheme val="minor"/>
    </font>
    <font>
      <sz val="28"/>
      <color theme="1"/>
      <name val="Calibri"/>
      <family val="2"/>
      <scheme val="minor"/>
    </font>
    <font>
      <sz val="28"/>
      <color theme="4"/>
      <name val="Consolas"/>
      <family val="3"/>
    </font>
    <font>
      <sz val="11"/>
      <color theme="5" tint="-0.249977111117893"/>
      <name val="Calibri"/>
      <family val="2"/>
      <scheme val="minor"/>
    </font>
    <font>
      <sz val="11"/>
      <color theme="9"/>
      <name val="Calibri"/>
      <family val="2"/>
      <scheme val="minor"/>
    </font>
    <font>
      <sz val="11"/>
      <color theme="9" tint="-0.249977111117893"/>
      <name val="Calibri"/>
      <family val="2"/>
      <scheme val="minor"/>
    </font>
    <font>
      <sz val="14"/>
      <color rgb="FF002060"/>
      <name val="Calibri"/>
      <family val="2"/>
      <scheme val="minor"/>
    </font>
    <font>
      <sz val="11"/>
      <color theme="8" tint="-0.249977111117893"/>
      <name val="Calibri"/>
      <family val="2"/>
      <scheme val="minor"/>
    </font>
    <font>
      <sz val="11"/>
      <color theme="1"/>
      <name val="Calibri"/>
      <family val="2"/>
      <scheme val="minor"/>
    </font>
    <font>
      <sz val="11"/>
      <color rgb="FFFF0000"/>
      <name val="Calibri"/>
      <family val="2"/>
      <scheme val="minor"/>
    </font>
    <font>
      <sz val="11"/>
      <color theme="5" tint="-0.499984740745262"/>
      <name val="Calibri"/>
      <family val="2"/>
      <scheme val="minor"/>
    </font>
    <font>
      <sz val="24"/>
      <color theme="4"/>
      <name val="Consolas"/>
      <family val="3"/>
    </font>
    <font>
      <sz val="11"/>
      <color theme="0" tint="-0.34998626667073579"/>
      <name val="Calibri"/>
      <family val="2"/>
      <scheme val="minor"/>
    </font>
    <font>
      <sz val="11"/>
      <color theme="0"/>
      <name val="Calibri"/>
      <family val="2"/>
      <scheme val="minor"/>
    </font>
    <font>
      <sz val="26"/>
      <color theme="4"/>
      <name val="Consolas"/>
      <family val="3"/>
    </font>
    <font>
      <sz val="20"/>
      <color theme="0"/>
      <name val="Calibri"/>
      <family val="2"/>
      <scheme val="minor"/>
    </font>
    <font>
      <b/>
      <sz val="11"/>
      <color theme="5" tint="-0.249977111117893"/>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rgb="FFFF0000"/>
        <bgColor indexed="64"/>
      </patternFill>
    </fill>
  </fills>
  <borders count="5">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43" fontId="10" fillId="0" borderId="0" applyFont="0" applyFill="0" applyBorder="0" applyAlignment="0" applyProtection="0"/>
    <xf numFmtId="44" fontId="10" fillId="0" borderId="0" applyFont="0" applyFill="0" applyBorder="0" applyAlignment="0" applyProtection="0"/>
  </cellStyleXfs>
  <cellXfs count="5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8" fillId="3" borderId="0" xfId="0" applyFont="1" applyFill="1"/>
    <xf numFmtId="0" fontId="7" fillId="3" borderId="0" xfId="0" applyFont="1" applyFill="1"/>
    <xf numFmtId="0" fontId="9" fillId="3" borderId="0" xfId="0" applyFont="1" applyFill="1"/>
    <xf numFmtId="0" fontId="5" fillId="0" borderId="0" xfId="0" applyFont="1"/>
    <xf numFmtId="0" fontId="0" fillId="3" borderId="0" xfId="0" applyFill="1" applyAlignment="1">
      <alignment horizontal="center"/>
    </xf>
    <xf numFmtId="0" fontId="12" fillId="5" borderId="0" xfId="0" applyFont="1" applyFill="1"/>
    <xf numFmtId="0" fontId="0" fillId="6" borderId="0" xfId="0" applyFill="1"/>
    <xf numFmtId="0" fontId="0" fillId="7" borderId="0" xfId="0" applyFill="1"/>
    <xf numFmtId="0" fontId="13" fillId="8" borderId="0" xfId="0" applyFont="1" applyFill="1" applyAlignment="1">
      <alignment vertical="top"/>
    </xf>
    <xf numFmtId="0" fontId="0" fillId="8" borderId="0" xfId="0" applyFill="1"/>
    <xf numFmtId="0" fontId="4" fillId="8" borderId="0" xfId="0" applyFont="1" applyFill="1" applyAlignment="1">
      <alignment vertical="top"/>
    </xf>
    <xf numFmtId="0" fontId="0" fillId="9" borderId="0" xfId="0" applyFill="1"/>
    <xf numFmtId="0" fontId="0" fillId="10" borderId="0" xfId="0" applyFill="1"/>
    <xf numFmtId="166" fontId="0" fillId="0" borderId="0" xfId="2" applyNumberFormat="1" applyFont="1"/>
    <xf numFmtId="166" fontId="0" fillId="0" borderId="0" xfId="1" applyNumberFormat="1" applyFont="1"/>
    <xf numFmtId="167" fontId="0" fillId="0" borderId="0" xfId="1" applyNumberFormat="1" applyFont="1"/>
    <xf numFmtId="0" fontId="2" fillId="10" borderId="0" xfId="0" applyFont="1" applyFill="1" applyAlignment="1">
      <alignment horizontal="left" indent="1"/>
    </xf>
    <xf numFmtId="0" fontId="11" fillId="4" borderId="0" xfId="0" applyFont="1" applyFill="1"/>
    <xf numFmtId="0" fontId="0" fillId="4" borderId="0" xfId="0" applyFill="1"/>
    <xf numFmtId="0" fontId="2" fillId="11" borderId="4" xfId="0" applyFont="1" applyFill="1" applyBorder="1"/>
    <xf numFmtId="166" fontId="2" fillId="11" borderId="4" xfId="1" applyNumberFormat="1" applyFont="1" applyFill="1" applyBorder="1"/>
    <xf numFmtId="0" fontId="0" fillId="11" borderId="4" xfId="0" applyFill="1" applyBorder="1"/>
    <xf numFmtId="167" fontId="2" fillId="11" borderId="4" xfId="1" applyNumberFormat="1" applyFont="1" applyFill="1" applyBorder="1"/>
    <xf numFmtId="0" fontId="0" fillId="0" borderId="2" xfId="0" applyBorder="1"/>
    <xf numFmtId="166" fontId="0" fillId="0" borderId="2" xfId="0" applyNumberFormat="1" applyBorder="1"/>
    <xf numFmtId="0" fontId="14" fillId="0" borderId="2" xfId="0" applyFont="1" applyBorder="1"/>
    <xf numFmtId="166" fontId="0" fillId="0" borderId="2" xfId="2" applyNumberFormat="1" applyFont="1" applyBorder="1"/>
    <xf numFmtId="167" fontId="14" fillId="0" borderId="2" xfId="1" applyNumberFormat="1" applyFont="1" applyBorder="1"/>
    <xf numFmtId="0" fontId="0" fillId="10" borderId="2" xfId="0" applyFill="1" applyBorder="1"/>
    <xf numFmtId="166" fontId="0" fillId="0" borderId="3" xfId="0" applyNumberFormat="1" applyBorder="1"/>
    <xf numFmtId="0" fontId="0" fillId="0" borderId="0" xfId="0" pivotButton="1"/>
    <xf numFmtId="0" fontId="0" fillId="0" borderId="0" xfId="0" applyAlignment="1">
      <alignment horizontal="left"/>
    </xf>
    <xf numFmtId="0" fontId="16" fillId="8" borderId="0" xfId="0" applyFont="1" applyFill="1"/>
    <xf numFmtId="0" fontId="17" fillId="12" borderId="0" xfId="0" applyFont="1" applyFill="1"/>
    <xf numFmtId="0" fontId="15" fillId="10" borderId="0" xfId="0" applyFont="1" applyFill="1"/>
    <xf numFmtId="0" fontId="4" fillId="3" borderId="0" xfId="0" applyFont="1" applyFill="1" applyAlignment="1">
      <alignment horizontal="center"/>
    </xf>
    <xf numFmtId="0" fontId="3" fillId="3" borderId="0" xfId="0" applyFont="1" applyFill="1" applyAlignment="1">
      <alignment horizontal="center"/>
    </xf>
    <xf numFmtId="0" fontId="0" fillId="3" borderId="0" xfId="0" applyFill="1" applyAlignment="1">
      <alignment horizontal="center"/>
    </xf>
  </cellXfs>
  <cellStyles count="3">
    <cellStyle name="Comma" xfId="1" builtinId="3"/>
    <cellStyle name="Currency" xfId="2" builtinId="4"/>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182880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182880</xdr:colOff>
      <xdr:row>33</xdr:row>
      <xdr:rowOff>91441</xdr:rowOff>
    </xdr:from>
    <xdr:to>
      <xdr:col>11</xdr:col>
      <xdr:colOff>137160</xdr:colOff>
      <xdr:row>43</xdr:row>
      <xdr:rowOff>114301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DCADBF07-CDD3-3612-9C89-39A54EEFFBC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770120" y="6507481"/>
              <a:ext cx="2392680" cy="1851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43.579739120367" createdVersion="8" refreshedVersion="8" minRefreshableVersion="3" recordCount="300" xr:uid="{EEB88441-A5BA-41AD-B80B-E117739EFDDE}">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765092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BCFC4E-A6E4-4A16-9558-1D714774BB5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4:E40"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164"/>
    <dataField name=" " fld="3" baseField="0" baseItem="0" numFmtId="164"/>
    <dataField name="Sum of Units" fld="4" baseField="0" baseItem="0" numFmtId="3"/>
  </dataField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4635F3-D8FA-4EB9-9A21-034D16C383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D24" firstHeaderRow="0" firstDataRow="1" firstDataCol="1"/>
  <pivotFields count="5">
    <pivotField showAll="0"/>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7">
    <i>
      <x v="2"/>
    </i>
    <i>
      <x v="1"/>
    </i>
    <i>
      <x v="3"/>
    </i>
    <i>
      <x v="5"/>
    </i>
    <i>
      <x v="4"/>
    </i>
    <i>
      <x/>
    </i>
    <i t="grand">
      <x/>
    </i>
  </rowItems>
  <colFields count="1">
    <field x="-2"/>
  </colFields>
  <colItems count="2">
    <i>
      <x/>
    </i>
    <i i="1">
      <x v="1"/>
    </i>
  </colItems>
  <dataFields count="2">
    <dataField name="Sum of Amount" fld="3" baseField="0" baseItem="0" numFmtId="164"/>
    <dataField name="Sum of Units" fld="4" baseField="0" baseItem="0" numFmtId="3"/>
  </dataField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781B2A6-5390-4772-9973-ED13945AF431}" sourceName="Sales Person">
  <pivotTables>
    <pivotTable tabId="5" name="PivotTable2"/>
  </pivotTables>
  <data>
    <tabular pivotCacheId="1765092369">
      <items count="10">
        <i x="7" s="1"/>
        <i x="1"/>
        <i x="3"/>
        <i x="5"/>
        <i x="4"/>
        <i x="6"/>
        <i x="8"/>
        <i x="2"/>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FA24FE54-83C4-477C-8112-B6B7872ECC3C}" cache="Slicer_Sales_Person" caption="Sales Person" columnCount="2"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4E18C-42B3-4582-AD37-663EF96A26AD}" name="data" displayName="data" ref="C11:G311" totalsRowShown="0" headerRowDxfId="16">
  <autoFilter ref="C11:G311" xr:uid="{7C94E18C-42B3-4582-AD37-663EF96A26AD}"/>
  <tableColumns count="5">
    <tableColumn id="1" xr3:uid="{CD118CF8-323C-4143-8F65-D90866C9DDE0}" name="Sales Person"/>
    <tableColumn id="2" xr3:uid="{154644DB-1ED5-40EC-88F9-3C9AD8A448F5}" name="Geography"/>
    <tableColumn id="3" xr3:uid="{D8E1C56F-7BE2-486B-8890-8DC812350AE0}" name="Product"/>
    <tableColumn id="4" xr3:uid="{AE1D5402-1C6F-4897-943F-76D2122598C2}" name="Amount" dataDxfId="15"/>
    <tableColumn id="5" xr3:uid="{264D9B51-DF48-436A-804E-FF6EC7AA25D3}" name="Unit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29DFC0-23C6-4879-9B3F-559825F6A54B}" name="data4" displayName="data4" ref="B15:F315" totalsRowShown="0" headerRowDxfId="13">
  <autoFilter ref="B15:F315" xr:uid="{1429DFC0-23C6-4879-9B3F-559825F6A54B}"/>
  <sortState xmlns:xlrd2="http://schemas.microsoft.com/office/spreadsheetml/2017/richdata2" ref="B16:F315">
    <sortCondition descending="1" ref="F15:F315"/>
  </sortState>
  <tableColumns count="5">
    <tableColumn id="1" xr3:uid="{1EA92DBC-6373-4DD9-8F17-675FCC2D4745}" name="Sales Person"/>
    <tableColumn id="2" xr3:uid="{A1F75AA5-06B1-4F23-A017-5E05981800E2}" name="Geography"/>
    <tableColumn id="3" xr3:uid="{214DB82B-9357-4278-8A26-E391E0E29896}" name="Product"/>
    <tableColumn id="4" xr3:uid="{42E9D622-E06C-46A6-9866-F54054ED4D92}" name="Amount" dataDxfId="12"/>
    <tableColumn id="5" xr3:uid="{92ECD5F9-596C-404E-8DE2-E995EEF11229}" name="Units"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0D762B1-7BBB-4DA8-ADE5-44F0F8E4D864}" name="data46" displayName="data46" ref="I15:M315" totalsRowShown="0" headerRowDxfId="10">
  <autoFilter ref="I15:M315" xr:uid="{D0D762B1-7BBB-4DA8-ADE5-44F0F8E4D864}"/>
  <sortState xmlns:xlrd2="http://schemas.microsoft.com/office/spreadsheetml/2017/richdata2" ref="I16:M315">
    <sortCondition descending="1" ref="M15:M315"/>
  </sortState>
  <tableColumns count="5">
    <tableColumn id="1" xr3:uid="{F490697A-803C-4E74-9A55-D59EB0A2397E}" name="Sales Person"/>
    <tableColumn id="2" xr3:uid="{05A84A7E-2682-43F5-AE36-22007F6AF9C0}" name="Geography"/>
    <tableColumn id="3" xr3:uid="{41484899-ED76-4859-A38D-C1DA451D4798}" name="Product"/>
    <tableColumn id="4" xr3:uid="{CC5C8B68-F307-4884-AF00-1636313E4587}" name="Amount" dataDxfId="9"/>
    <tableColumn id="5" xr3:uid="{FB112430-48A5-4438-ADA6-092BBAD1A06C}" name="Units"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B01387-EA0A-4FC3-954E-AABADA0ABBB3}" name="data48" displayName="data48" ref="P15:T315" totalsRowShown="0" headerRowDxfId="7">
  <autoFilter ref="P15:T315" xr:uid="{75B01387-EA0A-4FC3-954E-AABADA0ABBB3}"/>
  <sortState xmlns:xlrd2="http://schemas.microsoft.com/office/spreadsheetml/2017/richdata2" ref="P16:T315">
    <sortCondition descending="1" ref="T15:T315"/>
  </sortState>
  <tableColumns count="5">
    <tableColumn id="1" xr3:uid="{58F9FDE2-7FD2-4829-AD39-9244B6016752}" name="Sales Person"/>
    <tableColumn id="2" xr3:uid="{A6D8DD2B-9D9E-4A9B-A720-4ED05D535D32}" name="Geography"/>
    <tableColumn id="3" xr3:uid="{16986458-7B7B-4150-9F1D-229D3C565EA8}" name="Product"/>
    <tableColumn id="4" xr3:uid="{FBBC2158-E267-46D7-8924-C0EEAB7250A2}" name="Amount" dataDxfId="6"/>
    <tableColumn id="5" xr3:uid="{DFF7A73B-4919-4161-AF99-AB8024204E0B}" name="Units"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294" zoomScale="145" zoomScaleNormal="145" workbookViewId="0">
      <selection activeCell="C11" sqref="C11:G3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CD31-B810-4134-A3BB-E379713BA058}">
  <dimension ref="A1:R58"/>
  <sheetViews>
    <sheetView zoomScaleNormal="100" workbookViewId="0">
      <selection activeCell="N11" sqref="N11"/>
    </sheetView>
  </sheetViews>
  <sheetFormatPr defaultRowHeight="14.4" x14ac:dyDescent="0.3"/>
  <sheetData>
    <row r="1" spans="1:18" ht="36.6" x14ac:dyDescent="0.7">
      <c r="A1" s="47" t="s">
        <v>56</v>
      </c>
      <c r="B1" s="48"/>
      <c r="C1" s="48"/>
      <c r="D1" s="48"/>
      <c r="E1" s="48"/>
      <c r="F1" s="48"/>
      <c r="G1" s="48"/>
      <c r="H1" s="48"/>
      <c r="I1" s="48"/>
      <c r="J1" s="48"/>
      <c r="K1" s="48"/>
      <c r="L1" s="48"/>
      <c r="M1" s="48"/>
      <c r="N1" s="48"/>
      <c r="O1" s="48"/>
      <c r="P1" s="48"/>
      <c r="Q1" s="48"/>
      <c r="R1" s="48"/>
    </row>
    <row r="6" spans="1:18" ht="18" x14ac:dyDescent="0.35">
      <c r="D6" s="12" t="s">
        <v>82</v>
      </c>
      <c r="E6" s="2"/>
      <c r="F6" s="2"/>
      <c r="G6" s="2"/>
      <c r="H6" s="2"/>
      <c r="I6" s="2"/>
      <c r="J6" s="2"/>
      <c r="K6" s="2"/>
      <c r="L6" s="2"/>
      <c r="M6" s="2"/>
    </row>
    <row r="9" spans="1:18" x14ac:dyDescent="0.3">
      <c r="D9" t="s">
        <v>60</v>
      </c>
    </row>
    <row r="10" spans="1:18" x14ac:dyDescent="0.3">
      <c r="C10" t="s">
        <v>64</v>
      </c>
    </row>
    <row r="11" spans="1:18" x14ac:dyDescent="0.3">
      <c r="C11" t="s">
        <v>62</v>
      </c>
      <c r="D11" t="s">
        <v>61</v>
      </c>
      <c r="G11" t="s">
        <v>63</v>
      </c>
    </row>
    <row r="12" spans="1:18" x14ac:dyDescent="0.3">
      <c r="C12" t="s">
        <v>65</v>
      </c>
    </row>
    <row r="13" spans="1:18" x14ac:dyDescent="0.3">
      <c r="C13" t="s">
        <v>62</v>
      </c>
      <c r="D13" t="s">
        <v>66</v>
      </c>
      <c r="G13" t="s">
        <v>63</v>
      </c>
    </row>
    <row r="14" spans="1:18" x14ac:dyDescent="0.3">
      <c r="C14" t="s">
        <v>69</v>
      </c>
    </row>
    <row r="15" spans="1:18" x14ac:dyDescent="0.3">
      <c r="C15" s="17" t="s">
        <v>73</v>
      </c>
      <c r="D15" s="17"/>
      <c r="E15" s="17"/>
      <c r="F15" s="17"/>
      <c r="G15" s="17"/>
      <c r="H15" s="17"/>
      <c r="I15" s="17"/>
      <c r="J15" s="17"/>
      <c r="K15" s="17"/>
      <c r="L15" s="17"/>
      <c r="M15" s="17"/>
      <c r="N15" s="17"/>
      <c r="O15" s="17"/>
      <c r="P15" s="17"/>
      <c r="Q15" s="17"/>
    </row>
    <row r="16" spans="1:18" x14ac:dyDescent="0.3">
      <c r="C16" s="17" t="s">
        <v>74</v>
      </c>
      <c r="D16" s="17"/>
      <c r="E16" s="17"/>
      <c r="F16" s="17"/>
      <c r="G16" s="17"/>
      <c r="H16" s="17"/>
      <c r="I16" s="17"/>
      <c r="J16" s="17"/>
      <c r="K16" s="17"/>
      <c r="L16" s="17"/>
      <c r="M16" s="17"/>
      <c r="N16" s="17"/>
      <c r="O16" s="17"/>
      <c r="P16" s="17"/>
      <c r="Q16" s="17"/>
    </row>
    <row r="17" spans="3:6" x14ac:dyDescent="0.3">
      <c r="C17" t="s">
        <v>62</v>
      </c>
      <c r="D17" t="s">
        <v>75</v>
      </c>
    </row>
    <row r="19" spans="3:6" x14ac:dyDescent="0.3">
      <c r="C19" t="s">
        <v>78</v>
      </c>
    </row>
    <row r="20" spans="3:6" x14ac:dyDescent="0.3">
      <c r="C20" t="s">
        <v>62</v>
      </c>
      <c r="D20" t="s">
        <v>79</v>
      </c>
    </row>
    <row r="22" spans="3:6" x14ac:dyDescent="0.3">
      <c r="C22" t="s">
        <v>67</v>
      </c>
      <c r="D22" t="s">
        <v>68</v>
      </c>
    </row>
    <row r="24" spans="3:6" x14ac:dyDescent="0.3">
      <c r="E24" s="13" t="s">
        <v>58</v>
      </c>
      <c r="F24" s="13" t="s">
        <v>50</v>
      </c>
    </row>
    <row r="25" spans="3:6" x14ac:dyDescent="0.3">
      <c r="D25" s="14" t="s">
        <v>57</v>
      </c>
      <c r="E25">
        <f>AVERAGE(data[Amount])</f>
        <v>4136.2299999999996</v>
      </c>
      <c r="F25">
        <f>AVERAGE(data[Units])</f>
        <v>152.19999999999999</v>
      </c>
    </row>
    <row r="26" spans="3:6" x14ac:dyDescent="0.3">
      <c r="D26" s="14" t="s">
        <v>59</v>
      </c>
      <c r="E26">
        <f>MEDIAN(data[Amount])</f>
        <v>3437</v>
      </c>
      <c r="F26">
        <f>MEDIAN(data[Units])</f>
        <v>124.5</v>
      </c>
    </row>
    <row r="27" spans="3:6" x14ac:dyDescent="0.3">
      <c r="D27" s="14" t="s">
        <v>70</v>
      </c>
      <c r="E27">
        <f>MIN(data[Amount])</f>
        <v>0</v>
      </c>
      <c r="F27">
        <f>MIN(data[Units])</f>
        <v>0</v>
      </c>
    </row>
    <row r="28" spans="3:6" x14ac:dyDescent="0.3">
      <c r="D28" s="14" t="s">
        <v>71</v>
      </c>
      <c r="E28">
        <f>MAX(data[Amount])</f>
        <v>16184</v>
      </c>
      <c r="F28">
        <f>MAX(data[Units])</f>
        <v>525</v>
      </c>
    </row>
    <row r="29" spans="3:6" x14ac:dyDescent="0.3">
      <c r="D29" s="14" t="s">
        <v>72</v>
      </c>
      <c r="E29">
        <f>E28-E27</f>
        <v>16184</v>
      </c>
      <c r="F29">
        <f>F28-F27</f>
        <v>525</v>
      </c>
    </row>
    <row r="30" spans="3:6" x14ac:dyDescent="0.3">
      <c r="D30" s="14" t="s">
        <v>76</v>
      </c>
      <c r="E30">
        <f>_xlfn.PERCENTILE.EXC(data[Amount],0.25)</f>
        <v>1652</v>
      </c>
      <c r="F30">
        <f>_xlfn.PERCENTILE.EXC(data[Units],0.25)</f>
        <v>54</v>
      </c>
    </row>
    <row r="31" spans="3:6" x14ac:dyDescent="0.3">
      <c r="D31" s="14" t="s">
        <v>77</v>
      </c>
      <c r="E31">
        <f>_xlfn.PERCENTILE.EXC(data[Amount],0.75)</f>
        <v>6245.75</v>
      </c>
      <c r="F31">
        <f>_xlfn.PERCENTILE.EXC(data[Units],0.75)</f>
        <v>223.5</v>
      </c>
    </row>
    <row r="33" spans="3:9" x14ac:dyDescent="0.3">
      <c r="C33" t="s">
        <v>80</v>
      </c>
    </row>
    <row r="35" spans="3:9" x14ac:dyDescent="0.3">
      <c r="C35" t="s">
        <v>62</v>
      </c>
      <c r="D35" s="15" t="s">
        <v>81</v>
      </c>
      <c r="I35">
        <f>COUNTA(_xlfn.UNIQUE(data[Product]))</f>
        <v>22</v>
      </c>
    </row>
    <row r="37" spans="3:9" x14ac:dyDescent="0.3">
      <c r="D37" t="str" cm="1">
        <f t="array" ref="D37:D58">_xlfn.UNIQUE(data[Product])</f>
        <v>70% Dark Bites</v>
      </c>
    </row>
    <row r="38" spans="3:9" x14ac:dyDescent="0.3">
      <c r="D38" t="str">
        <v>Choco Coated Almonds</v>
      </c>
    </row>
    <row r="39" spans="3:9" x14ac:dyDescent="0.3">
      <c r="D39" t="str">
        <v>Almond Choco</v>
      </c>
    </row>
    <row r="40" spans="3:9" x14ac:dyDescent="0.3">
      <c r="D40" t="str">
        <v>Drinking Coco</v>
      </c>
    </row>
    <row r="41" spans="3:9" x14ac:dyDescent="0.3">
      <c r="D41" t="str">
        <v>White Choc</v>
      </c>
    </row>
    <row r="42" spans="3:9" x14ac:dyDescent="0.3">
      <c r="D42" t="str">
        <v>Peanut Butter Cubes</v>
      </c>
    </row>
    <row r="43" spans="3:9" x14ac:dyDescent="0.3">
      <c r="D43" t="str">
        <v>Smooth Sliky Salty</v>
      </c>
    </row>
    <row r="44" spans="3:9" x14ac:dyDescent="0.3">
      <c r="D44" t="str">
        <v>After Nines</v>
      </c>
    </row>
    <row r="45" spans="3:9" x14ac:dyDescent="0.3">
      <c r="D45" t="str">
        <v>50% Dark Bites</v>
      </c>
    </row>
    <row r="46" spans="3:9" x14ac:dyDescent="0.3">
      <c r="D46" t="str">
        <v>Eclairs</v>
      </c>
    </row>
    <row r="47" spans="3:9" x14ac:dyDescent="0.3">
      <c r="D47" t="str">
        <v>Mint Chip Choco</v>
      </c>
    </row>
    <row r="48" spans="3:9" x14ac:dyDescent="0.3">
      <c r="D48" t="str">
        <v>Milk Bars</v>
      </c>
    </row>
    <row r="49" spans="4:4" x14ac:dyDescent="0.3">
      <c r="D49" t="str">
        <v>Manuka Honey Choco</v>
      </c>
    </row>
    <row r="50" spans="4:4" x14ac:dyDescent="0.3">
      <c r="D50" t="str">
        <v>Orange Choco</v>
      </c>
    </row>
    <row r="51" spans="4:4" x14ac:dyDescent="0.3">
      <c r="D51" t="str">
        <v>Fruit &amp; Nut Bars</v>
      </c>
    </row>
    <row r="52" spans="4:4" x14ac:dyDescent="0.3">
      <c r="D52" t="str">
        <v>99% Dark &amp; Pure</v>
      </c>
    </row>
    <row r="53" spans="4:4" x14ac:dyDescent="0.3">
      <c r="D53" t="str">
        <v>Raspberry Choco</v>
      </c>
    </row>
    <row r="54" spans="4:4" x14ac:dyDescent="0.3">
      <c r="D54" t="str">
        <v>85% Dark Bars</v>
      </c>
    </row>
    <row r="55" spans="4:4" x14ac:dyDescent="0.3">
      <c r="D55" t="str">
        <v>Organic Choco Syrup</v>
      </c>
    </row>
    <row r="56" spans="4:4" x14ac:dyDescent="0.3">
      <c r="D56" t="str">
        <v>Caramel Stuffed Bars</v>
      </c>
    </row>
    <row r="57" spans="4:4" x14ac:dyDescent="0.3">
      <c r="D57" t="str">
        <v>Spicy Special Slims</v>
      </c>
    </row>
    <row r="58" spans="4:4" x14ac:dyDescent="0.3">
      <c r="D58" t="str">
        <v>Baker's Choco Chips</v>
      </c>
    </row>
  </sheetData>
  <mergeCells count="1">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B8D13-14D0-4FB9-A9D9-61DF30CC24DD}">
  <dimension ref="A1:T315"/>
  <sheetViews>
    <sheetView zoomScaleNormal="100" workbookViewId="0">
      <selection activeCell="P12" sqref="P12"/>
    </sheetView>
  </sheetViews>
  <sheetFormatPr defaultRowHeight="14.4" x14ac:dyDescent="0.3"/>
  <cols>
    <col min="2" max="2" width="15.109375" customWidth="1"/>
    <col min="3" max="3" width="14.88671875" customWidth="1"/>
    <col min="4" max="4" width="15.33203125" customWidth="1"/>
    <col min="9" max="9" width="15.109375" customWidth="1"/>
    <col min="10" max="10" width="14.88671875" customWidth="1"/>
    <col min="11" max="11" width="15.33203125" customWidth="1"/>
    <col min="16" max="16" width="15.109375" customWidth="1"/>
    <col min="17" max="17" width="14.88671875" customWidth="1"/>
    <col min="18" max="18" width="15.33203125" customWidth="1"/>
  </cols>
  <sheetData>
    <row r="1" spans="1:20" x14ac:dyDescent="0.3">
      <c r="A1" s="47" t="s">
        <v>90</v>
      </c>
      <c r="B1" s="49"/>
      <c r="C1" s="49"/>
      <c r="D1" s="49"/>
      <c r="E1" s="49"/>
      <c r="F1" s="49"/>
      <c r="G1" s="49"/>
      <c r="H1" s="49"/>
      <c r="I1" s="49"/>
      <c r="J1" s="49"/>
      <c r="K1" s="49"/>
      <c r="L1" s="49"/>
      <c r="M1" s="49"/>
      <c r="N1" s="49"/>
      <c r="O1" s="49"/>
      <c r="P1" s="49"/>
      <c r="Q1" s="49"/>
      <c r="R1" s="49"/>
      <c r="S1" s="49"/>
    </row>
    <row r="2" spans="1:20" x14ac:dyDescent="0.3">
      <c r="A2" s="49"/>
      <c r="B2" s="49"/>
      <c r="C2" s="49"/>
      <c r="D2" s="49"/>
      <c r="E2" s="49"/>
      <c r="F2" s="49"/>
      <c r="G2" s="49"/>
      <c r="H2" s="49"/>
      <c r="I2" s="49"/>
      <c r="J2" s="49"/>
      <c r="K2" s="49"/>
      <c r="L2" s="49"/>
      <c r="M2" s="49"/>
      <c r="N2" s="49"/>
      <c r="O2" s="49"/>
      <c r="P2" s="49"/>
      <c r="Q2" s="49"/>
      <c r="R2" s="49"/>
      <c r="S2" s="49"/>
    </row>
    <row r="3" spans="1:20" x14ac:dyDescent="0.3">
      <c r="A3" s="49"/>
      <c r="B3" s="49"/>
      <c r="C3" s="49"/>
      <c r="D3" s="49"/>
      <c r="E3" s="49"/>
      <c r="F3" s="49"/>
      <c r="G3" s="49"/>
      <c r="H3" s="49"/>
      <c r="I3" s="49"/>
      <c r="J3" s="49"/>
      <c r="K3" s="49"/>
      <c r="L3" s="49"/>
      <c r="M3" s="49"/>
      <c r="N3" s="49"/>
      <c r="O3" s="49"/>
      <c r="P3" s="49"/>
      <c r="Q3" s="49"/>
      <c r="R3" s="49"/>
      <c r="S3" s="49"/>
    </row>
    <row r="4" spans="1:20" x14ac:dyDescent="0.3">
      <c r="A4" s="16"/>
      <c r="B4" s="16"/>
      <c r="C4" s="16"/>
      <c r="D4" s="16"/>
      <c r="E4" s="16"/>
      <c r="F4" s="16"/>
      <c r="G4" s="16"/>
      <c r="H4" s="16"/>
      <c r="I4" s="16"/>
      <c r="J4" s="16"/>
      <c r="K4" s="16"/>
      <c r="L4" s="16"/>
      <c r="M4" s="16"/>
      <c r="N4" s="16"/>
      <c r="O4" s="16"/>
      <c r="P4" s="16"/>
      <c r="Q4" s="16"/>
      <c r="R4" s="16"/>
      <c r="S4" s="16"/>
    </row>
    <row r="6" spans="1:20" x14ac:dyDescent="0.3">
      <c r="B6" t="s">
        <v>83</v>
      </c>
    </row>
    <row r="7" spans="1:20" x14ac:dyDescent="0.3">
      <c r="B7" t="s">
        <v>84</v>
      </c>
    </row>
    <row r="8" spans="1:20" x14ac:dyDescent="0.3">
      <c r="B8" t="s">
        <v>85</v>
      </c>
    </row>
    <row r="10" spans="1:20" x14ac:dyDescent="0.3">
      <c r="B10" t="s">
        <v>86</v>
      </c>
      <c r="I10" t="s">
        <v>91</v>
      </c>
      <c r="P10" t="s">
        <v>95</v>
      </c>
    </row>
    <row r="11" spans="1:20" x14ac:dyDescent="0.3">
      <c r="B11" t="s">
        <v>87</v>
      </c>
      <c r="I11" t="s">
        <v>92</v>
      </c>
      <c r="P11" t="s">
        <v>96</v>
      </c>
    </row>
    <row r="12" spans="1:20" x14ac:dyDescent="0.3">
      <c r="B12" t="s">
        <v>88</v>
      </c>
      <c r="I12" t="s">
        <v>93</v>
      </c>
      <c r="P12" t="s">
        <v>97</v>
      </c>
    </row>
    <row r="13" spans="1:20" x14ac:dyDescent="0.3">
      <c r="B13" t="s">
        <v>89</v>
      </c>
      <c r="I13" t="s">
        <v>94</v>
      </c>
    </row>
    <row r="15" spans="1:20" x14ac:dyDescent="0.3">
      <c r="B15" s="6" t="s">
        <v>11</v>
      </c>
      <c r="C15" s="6" t="s">
        <v>12</v>
      </c>
      <c r="D15" s="6" t="s">
        <v>0</v>
      </c>
      <c r="E15" s="10" t="s">
        <v>1</v>
      </c>
      <c r="F15" s="10" t="s">
        <v>50</v>
      </c>
      <c r="I15" s="6" t="s">
        <v>11</v>
      </c>
      <c r="J15" s="6" t="s">
        <v>12</v>
      </c>
      <c r="K15" s="6" t="s">
        <v>0</v>
      </c>
      <c r="L15" s="10" t="s">
        <v>1</v>
      </c>
      <c r="M15" s="10" t="s">
        <v>50</v>
      </c>
      <c r="P15" s="6" t="s">
        <v>11</v>
      </c>
      <c r="Q15" s="6" t="s">
        <v>12</v>
      </c>
      <c r="R15" s="6" t="s">
        <v>0</v>
      </c>
      <c r="S15" s="10" t="s">
        <v>1</v>
      </c>
      <c r="T15" s="10" t="s">
        <v>50</v>
      </c>
    </row>
    <row r="16" spans="1:20" x14ac:dyDescent="0.3">
      <c r="B16" t="s">
        <v>10</v>
      </c>
      <c r="C16" t="s">
        <v>38</v>
      </c>
      <c r="D16" t="s">
        <v>14</v>
      </c>
      <c r="E16" s="4">
        <v>5586</v>
      </c>
      <c r="F16" s="5">
        <v>525</v>
      </c>
      <c r="I16" t="s">
        <v>10</v>
      </c>
      <c r="J16" t="s">
        <v>38</v>
      </c>
      <c r="K16" t="s">
        <v>14</v>
      </c>
      <c r="L16" s="4">
        <v>5586</v>
      </c>
      <c r="M16" s="5">
        <v>525</v>
      </c>
      <c r="P16" t="s">
        <v>10</v>
      </c>
      <c r="Q16" t="s">
        <v>38</v>
      </c>
      <c r="R16" t="s">
        <v>14</v>
      </c>
      <c r="S16" s="4">
        <v>5586</v>
      </c>
      <c r="T16" s="5">
        <v>525</v>
      </c>
    </row>
    <row r="17" spans="2:20" x14ac:dyDescent="0.3">
      <c r="B17" t="s">
        <v>2</v>
      </c>
      <c r="C17" t="s">
        <v>36</v>
      </c>
      <c r="D17" t="s">
        <v>27</v>
      </c>
      <c r="E17" s="4">
        <v>798</v>
      </c>
      <c r="F17" s="5">
        <v>519</v>
      </c>
      <c r="I17" t="s">
        <v>2</v>
      </c>
      <c r="J17" t="s">
        <v>36</v>
      </c>
      <c r="K17" t="s">
        <v>27</v>
      </c>
      <c r="L17" s="4">
        <v>798</v>
      </c>
      <c r="M17" s="5">
        <v>519</v>
      </c>
      <c r="P17" t="s">
        <v>2</v>
      </c>
      <c r="Q17" t="s">
        <v>36</v>
      </c>
      <c r="R17" t="s">
        <v>27</v>
      </c>
      <c r="S17" s="4">
        <v>798</v>
      </c>
      <c r="T17" s="5">
        <v>519</v>
      </c>
    </row>
    <row r="18" spans="2:20" x14ac:dyDescent="0.3">
      <c r="B18" t="s">
        <v>8</v>
      </c>
      <c r="C18" t="s">
        <v>38</v>
      </c>
      <c r="D18" t="s">
        <v>13</v>
      </c>
      <c r="E18" s="4">
        <v>819</v>
      </c>
      <c r="F18" s="5">
        <v>510</v>
      </c>
      <c r="I18" t="s">
        <v>8</v>
      </c>
      <c r="J18" t="s">
        <v>38</v>
      </c>
      <c r="K18" t="s">
        <v>13</v>
      </c>
      <c r="L18" s="4">
        <v>819</v>
      </c>
      <c r="M18" s="5">
        <v>510</v>
      </c>
      <c r="P18" t="s">
        <v>8</v>
      </c>
      <c r="Q18" t="s">
        <v>38</v>
      </c>
      <c r="R18" t="s">
        <v>13</v>
      </c>
      <c r="S18" s="4">
        <v>819</v>
      </c>
      <c r="T18" s="5">
        <v>510</v>
      </c>
    </row>
    <row r="19" spans="2:20" x14ac:dyDescent="0.3">
      <c r="B19" t="s">
        <v>3</v>
      </c>
      <c r="C19" t="s">
        <v>34</v>
      </c>
      <c r="D19" t="s">
        <v>32</v>
      </c>
      <c r="E19" s="4">
        <v>7777</v>
      </c>
      <c r="F19" s="5">
        <v>504</v>
      </c>
      <c r="I19" t="s">
        <v>3</v>
      </c>
      <c r="J19" t="s">
        <v>34</v>
      </c>
      <c r="K19" t="s">
        <v>32</v>
      </c>
      <c r="L19" s="4">
        <v>7777</v>
      </c>
      <c r="M19" s="5">
        <v>504</v>
      </c>
      <c r="P19" t="s">
        <v>3</v>
      </c>
      <c r="Q19" t="s">
        <v>34</v>
      </c>
      <c r="R19" t="s">
        <v>32</v>
      </c>
      <c r="S19" s="4">
        <v>7777</v>
      </c>
      <c r="T19" s="5">
        <v>504</v>
      </c>
    </row>
    <row r="20" spans="2:20" x14ac:dyDescent="0.3">
      <c r="B20" t="s">
        <v>9</v>
      </c>
      <c r="C20" t="s">
        <v>34</v>
      </c>
      <c r="D20" t="s">
        <v>20</v>
      </c>
      <c r="E20" s="4">
        <v>8463</v>
      </c>
      <c r="F20" s="5">
        <v>492</v>
      </c>
      <c r="I20" t="s">
        <v>9</v>
      </c>
      <c r="J20" t="s">
        <v>34</v>
      </c>
      <c r="K20" t="s">
        <v>20</v>
      </c>
      <c r="L20" s="4">
        <v>8463</v>
      </c>
      <c r="M20" s="5">
        <v>492</v>
      </c>
      <c r="P20" t="s">
        <v>9</v>
      </c>
      <c r="Q20" t="s">
        <v>34</v>
      </c>
      <c r="R20" t="s">
        <v>20</v>
      </c>
      <c r="S20" s="4">
        <v>8463</v>
      </c>
      <c r="T20" s="5">
        <v>492</v>
      </c>
    </row>
    <row r="21" spans="2:20" x14ac:dyDescent="0.3">
      <c r="B21" t="s">
        <v>2</v>
      </c>
      <c r="C21" t="s">
        <v>39</v>
      </c>
      <c r="D21" t="s">
        <v>25</v>
      </c>
      <c r="E21" s="4">
        <v>1785</v>
      </c>
      <c r="F21" s="5">
        <v>462</v>
      </c>
      <c r="I21" t="s">
        <v>2</v>
      </c>
      <c r="J21" t="s">
        <v>39</v>
      </c>
      <c r="K21" t="s">
        <v>25</v>
      </c>
      <c r="L21" s="4">
        <v>1785</v>
      </c>
      <c r="M21" s="5">
        <v>462</v>
      </c>
      <c r="P21" t="s">
        <v>2</v>
      </c>
      <c r="Q21" t="s">
        <v>39</v>
      </c>
      <c r="R21" t="s">
        <v>25</v>
      </c>
      <c r="S21" s="4">
        <v>1785</v>
      </c>
      <c r="T21" s="5">
        <v>462</v>
      </c>
    </row>
    <row r="22" spans="2:20" x14ac:dyDescent="0.3">
      <c r="B22" t="s">
        <v>8</v>
      </c>
      <c r="C22" t="s">
        <v>35</v>
      </c>
      <c r="D22" t="s">
        <v>32</v>
      </c>
      <c r="E22" s="4">
        <v>6706</v>
      </c>
      <c r="F22" s="5">
        <v>459</v>
      </c>
      <c r="I22" t="s">
        <v>8</v>
      </c>
      <c r="J22" t="s">
        <v>35</v>
      </c>
      <c r="K22" t="s">
        <v>32</v>
      </c>
      <c r="L22" s="4">
        <v>6706</v>
      </c>
      <c r="M22" s="5">
        <v>459</v>
      </c>
      <c r="P22" t="s">
        <v>8</v>
      </c>
      <c r="Q22" t="s">
        <v>35</v>
      </c>
      <c r="R22" t="s">
        <v>32</v>
      </c>
      <c r="S22" s="4">
        <v>6706</v>
      </c>
      <c r="T22" s="5">
        <v>459</v>
      </c>
    </row>
    <row r="23" spans="2:20" x14ac:dyDescent="0.3">
      <c r="B23" t="s">
        <v>6</v>
      </c>
      <c r="C23" t="s">
        <v>37</v>
      </c>
      <c r="D23" t="s">
        <v>28</v>
      </c>
      <c r="E23" s="4">
        <v>3556</v>
      </c>
      <c r="F23" s="5">
        <v>459</v>
      </c>
      <c r="I23" t="s">
        <v>6</v>
      </c>
      <c r="J23" t="s">
        <v>37</v>
      </c>
      <c r="K23" t="s">
        <v>28</v>
      </c>
      <c r="L23" s="4">
        <v>3556</v>
      </c>
      <c r="M23" s="5">
        <v>459</v>
      </c>
      <c r="P23" t="s">
        <v>6</v>
      </c>
      <c r="Q23" t="s">
        <v>37</v>
      </c>
      <c r="R23" t="s">
        <v>28</v>
      </c>
      <c r="S23" s="4">
        <v>3556</v>
      </c>
      <c r="T23" s="5">
        <v>459</v>
      </c>
    </row>
    <row r="24" spans="2:20" x14ac:dyDescent="0.3">
      <c r="B24" t="s">
        <v>6</v>
      </c>
      <c r="C24" t="s">
        <v>34</v>
      </c>
      <c r="D24" t="s">
        <v>26</v>
      </c>
      <c r="E24" s="4">
        <v>8008</v>
      </c>
      <c r="F24" s="5">
        <v>456</v>
      </c>
      <c r="I24" t="s">
        <v>6</v>
      </c>
      <c r="J24" t="s">
        <v>34</v>
      </c>
      <c r="K24" t="s">
        <v>26</v>
      </c>
      <c r="L24" s="4">
        <v>8008</v>
      </c>
      <c r="M24" s="5">
        <v>456</v>
      </c>
      <c r="P24" t="s">
        <v>6</v>
      </c>
      <c r="Q24" t="s">
        <v>34</v>
      </c>
      <c r="R24" t="s">
        <v>26</v>
      </c>
      <c r="S24" s="4">
        <v>8008</v>
      </c>
      <c r="T24" s="5">
        <v>456</v>
      </c>
    </row>
    <row r="25" spans="2:20" x14ac:dyDescent="0.3">
      <c r="B25" t="s">
        <v>40</v>
      </c>
      <c r="C25" t="s">
        <v>35</v>
      </c>
      <c r="D25" t="s">
        <v>30</v>
      </c>
      <c r="E25" s="4">
        <v>2275</v>
      </c>
      <c r="F25" s="5">
        <v>447</v>
      </c>
      <c r="I25" t="s">
        <v>40</v>
      </c>
      <c r="J25" t="s">
        <v>35</v>
      </c>
      <c r="K25" t="s">
        <v>30</v>
      </c>
      <c r="L25" s="4">
        <v>2275</v>
      </c>
      <c r="M25" s="5">
        <v>447</v>
      </c>
      <c r="P25" t="s">
        <v>40</v>
      </c>
      <c r="Q25" t="s">
        <v>35</v>
      </c>
      <c r="R25" t="s">
        <v>30</v>
      </c>
      <c r="S25" s="4">
        <v>2275</v>
      </c>
      <c r="T25" s="5">
        <v>447</v>
      </c>
    </row>
    <row r="26" spans="2:20" x14ac:dyDescent="0.3">
      <c r="B26" t="s">
        <v>40</v>
      </c>
      <c r="C26" t="s">
        <v>35</v>
      </c>
      <c r="D26" t="s">
        <v>33</v>
      </c>
      <c r="E26" s="4">
        <v>8869</v>
      </c>
      <c r="F26" s="5">
        <v>432</v>
      </c>
      <c r="I26" t="s">
        <v>40</v>
      </c>
      <c r="J26" t="s">
        <v>35</v>
      </c>
      <c r="K26" t="s">
        <v>33</v>
      </c>
      <c r="L26" s="4">
        <v>8869</v>
      </c>
      <c r="M26" s="5">
        <v>432</v>
      </c>
      <c r="P26" t="s">
        <v>40</v>
      </c>
      <c r="Q26" t="s">
        <v>35</v>
      </c>
      <c r="R26" t="s">
        <v>33</v>
      </c>
      <c r="S26" s="4">
        <v>8869</v>
      </c>
      <c r="T26" s="5">
        <v>432</v>
      </c>
    </row>
    <row r="27" spans="2:20" x14ac:dyDescent="0.3">
      <c r="B27" t="s">
        <v>6</v>
      </c>
      <c r="C27" t="s">
        <v>39</v>
      </c>
      <c r="D27" t="s">
        <v>25</v>
      </c>
      <c r="E27" s="4">
        <v>2100</v>
      </c>
      <c r="F27" s="5">
        <v>414</v>
      </c>
      <c r="I27" t="s">
        <v>6</v>
      </c>
      <c r="J27" t="s">
        <v>39</v>
      </c>
      <c r="K27" t="s">
        <v>25</v>
      </c>
      <c r="L27" s="4">
        <v>2100</v>
      </c>
      <c r="M27" s="5">
        <v>414</v>
      </c>
      <c r="P27" t="s">
        <v>6</v>
      </c>
      <c r="Q27" t="s">
        <v>39</v>
      </c>
      <c r="R27" t="s">
        <v>25</v>
      </c>
      <c r="S27" s="4">
        <v>2100</v>
      </c>
      <c r="T27" s="5">
        <v>414</v>
      </c>
    </row>
    <row r="28" spans="2:20" x14ac:dyDescent="0.3">
      <c r="B28" t="s">
        <v>6</v>
      </c>
      <c r="C28" t="s">
        <v>37</v>
      </c>
      <c r="D28" t="s">
        <v>16</v>
      </c>
      <c r="E28" s="4">
        <v>1904</v>
      </c>
      <c r="F28" s="5">
        <v>405</v>
      </c>
      <c r="I28" t="s">
        <v>6</v>
      </c>
      <c r="J28" t="s">
        <v>37</v>
      </c>
      <c r="K28" t="s">
        <v>16</v>
      </c>
      <c r="L28" s="4">
        <v>1904</v>
      </c>
      <c r="M28" s="5">
        <v>405</v>
      </c>
      <c r="P28" t="s">
        <v>6</v>
      </c>
      <c r="Q28" t="s">
        <v>37</v>
      </c>
      <c r="R28" t="s">
        <v>16</v>
      </c>
      <c r="S28" s="4">
        <v>1904</v>
      </c>
      <c r="T28" s="5">
        <v>405</v>
      </c>
    </row>
    <row r="29" spans="2:20" x14ac:dyDescent="0.3">
      <c r="B29" t="s">
        <v>6</v>
      </c>
      <c r="C29" t="s">
        <v>35</v>
      </c>
      <c r="D29" t="s">
        <v>4</v>
      </c>
      <c r="E29" s="4">
        <v>1302</v>
      </c>
      <c r="F29" s="5">
        <v>402</v>
      </c>
      <c r="I29" t="s">
        <v>6</v>
      </c>
      <c r="J29" t="s">
        <v>35</v>
      </c>
      <c r="K29" t="s">
        <v>4</v>
      </c>
      <c r="L29" s="4">
        <v>1302</v>
      </c>
      <c r="M29" s="5">
        <v>402</v>
      </c>
      <c r="P29" t="s">
        <v>6</v>
      </c>
      <c r="Q29" t="s">
        <v>35</v>
      </c>
      <c r="R29" t="s">
        <v>4</v>
      </c>
      <c r="S29" s="4">
        <v>1302</v>
      </c>
      <c r="T29" s="5">
        <v>402</v>
      </c>
    </row>
    <row r="30" spans="2:20" x14ac:dyDescent="0.3">
      <c r="B30" t="s">
        <v>6</v>
      </c>
      <c r="C30" t="s">
        <v>39</v>
      </c>
      <c r="D30" t="s">
        <v>29</v>
      </c>
      <c r="E30" s="4">
        <v>3052</v>
      </c>
      <c r="F30" s="5">
        <v>378</v>
      </c>
      <c r="I30" t="s">
        <v>6</v>
      </c>
      <c r="J30" t="s">
        <v>39</v>
      </c>
      <c r="K30" t="s">
        <v>29</v>
      </c>
      <c r="L30" s="4">
        <v>3052</v>
      </c>
      <c r="M30" s="5">
        <v>378</v>
      </c>
      <c r="P30" t="s">
        <v>6</v>
      </c>
      <c r="Q30" t="s">
        <v>39</v>
      </c>
      <c r="R30" t="s">
        <v>29</v>
      </c>
      <c r="S30" s="4">
        <v>3052</v>
      </c>
      <c r="T30" s="5">
        <v>378</v>
      </c>
    </row>
    <row r="31" spans="2:20" x14ac:dyDescent="0.3">
      <c r="B31" t="s">
        <v>40</v>
      </c>
      <c r="C31" t="s">
        <v>35</v>
      </c>
      <c r="D31" t="s">
        <v>22</v>
      </c>
      <c r="E31" s="4">
        <v>6853</v>
      </c>
      <c r="F31" s="5">
        <v>372</v>
      </c>
      <c r="I31" t="s">
        <v>40</v>
      </c>
      <c r="J31" t="s">
        <v>35</v>
      </c>
      <c r="K31" t="s">
        <v>22</v>
      </c>
      <c r="L31" s="4">
        <v>6853</v>
      </c>
      <c r="M31" s="5">
        <v>372</v>
      </c>
      <c r="P31" t="s">
        <v>40</v>
      </c>
      <c r="Q31" t="s">
        <v>35</v>
      </c>
      <c r="R31" t="s">
        <v>22</v>
      </c>
      <c r="S31" s="4">
        <v>6853</v>
      </c>
      <c r="T31" s="5">
        <v>372</v>
      </c>
    </row>
    <row r="32" spans="2:20" x14ac:dyDescent="0.3">
      <c r="B32" t="s">
        <v>7</v>
      </c>
      <c r="C32" t="s">
        <v>34</v>
      </c>
      <c r="D32" t="s">
        <v>14</v>
      </c>
      <c r="E32" s="4">
        <v>1932</v>
      </c>
      <c r="F32" s="5">
        <v>369</v>
      </c>
      <c r="I32" t="s">
        <v>7</v>
      </c>
      <c r="J32" t="s">
        <v>34</v>
      </c>
      <c r="K32" t="s">
        <v>14</v>
      </c>
      <c r="L32" s="4">
        <v>1932</v>
      </c>
      <c r="M32" s="5">
        <v>369</v>
      </c>
      <c r="P32" t="s">
        <v>7</v>
      </c>
      <c r="Q32" t="s">
        <v>34</v>
      </c>
      <c r="R32" t="s">
        <v>14</v>
      </c>
      <c r="S32" s="4">
        <v>1932</v>
      </c>
      <c r="T32" s="5">
        <v>369</v>
      </c>
    </row>
    <row r="33" spans="2:20" x14ac:dyDescent="0.3">
      <c r="B33" t="s">
        <v>6</v>
      </c>
      <c r="C33" t="s">
        <v>34</v>
      </c>
      <c r="D33" t="s">
        <v>30</v>
      </c>
      <c r="E33" s="4">
        <v>3402</v>
      </c>
      <c r="F33" s="5">
        <v>366</v>
      </c>
      <c r="I33" t="s">
        <v>6</v>
      </c>
      <c r="J33" t="s">
        <v>34</v>
      </c>
      <c r="K33" t="s">
        <v>30</v>
      </c>
      <c r="L33" s="4">
        <v>3402</v>
      </c>
      <c r="M33" s="5">
        <v>366</v>
      </c>
      <c r="P33" t="s">
        <v>6</v>
      </c>
      <c r="Q33" t="s">
        <v>34</v>
      </c>
      <c r="R33" t="s">
        <v>30</v>
      </c>
      <c r="S33" s="4">
        <v>3402</v>
      </c>
      <c r="T33" s="5">
        <v>366</v>
      </c>
    </row>
    <row r="34" spans="2:20" x14ac:dyDescent="0.3">
      <c r="B34" t="s">
        <v>3</v>
      </c>
      <c r="C34" t="s">
        <v>37</v>
      </c>
      <c r="D34" t="s">
        <v>4</v>
      </c>
      <c r="E34" s="4">
        <v>938</v>
      </c>
      <c r="F34" s="5">
        <v>366</v>
      </c>
      <c r="I34" t="s">
        <v>3</v>
      </c>
      <c r="J34" t="s">
        <v>37</v>
      </c>
      <c r="K34" t="s">
        <v>4</v>
      </c>
      <c r="L34" s="4">
        <v>938</v>
      </c>
      <c r="M34" s="5">
        <v>366</v>
      </c>
      <c r="P34" t="s">
        <v>3</v>
      </c>
      <c r="Q34" t="s">
        <v>37</v>
      </c>
      <c r="R34" t="s">
        <v>4</v>
      </c>
      <c r="S34" s="4">
        <v>938</v>
      </c>
      <c r="T34" s="5">
        <v>366</v>
      </c>
    </row>
    <row r="35" spans="2:20" x14ac:dyDescent="0.3">
      <c r="B35" t="s">
        <v>8</v>
      </c>
      <c r="C35" t="s">
        <v>35</v>
      </c>
      <c r="D35" t="s">
        <v>20</v>
      </c>
      <c r="E35" s="4">
        <v>2702</v>
      </c>
      <c r="F35" s="5">
        <v>363</v>
      </c>
      <c r="I35" t="s">
        <v>8</v>
      </c>
      <c r="J35" t="s">
        <v>35</v>
      </c>
      <c r="K35" t="s">
        <v>20</v>
      </c>
      <c r="L35" s="4">
        <v>2702</v>
      </c>
      <c r="M35" s="5">
        <v>363</v>
      </c>
      <c r="P35" t="s">
        <v>8</v>
      </c>
      <c r="Q35" t="s">
        <v>35</v>
      </c>
      <c r="R35" t="s">
        <v>20</v>
      </c>
      <c r="S35" s="4">
        <v>2702</v>
      </c>
      <c r="T35" s="5">
        <v>363</v>
      </c>
    </row>
    <row r="36" spans="2:20" x14ac:dyDescent="0.3">
      <c r="B36" t="s">
        <v>5</v>
      </c>
      <c r="C36" t="s">
        <v>35</v>
      </c>
      <c r="D36" t="s">
        <v>29</v>
      </c>
      <c r="E36" s="4">
        <v>4480</v>
      </c>
      <c r="F36" s="5">
        <v>357</v>
      </c>
      <c r="I36" t="s">
        <v>5</v>
      </c>
      <c r="J36" t="s">
        <v>35</v>
      </c>
      <c r="K36" t="s">
        <v>29</v>
      </c>
      <c r="L36" s="4">
        <v>4480</v>
      </c>
      <c r="M36" s="5">
        <v>357</v>
      </c>
      <c r="P36" t="s">
        <v>5</v>
      </c>
      <c r="Q36" t="s">
        <v>35</v>
      </c>
      <c r="R36" t="s">
        <v>29</v>
      </c>
      <c r="S36" s="4">
        <v>4480</v>
      </c>
      <c r="T36" s="5">
        <v>357</v>
      </c>
    </row>
    <row r="37" spans="2:20" x14ac:dyDescent="0.3">
      <c r="B37" t="s">
        <v>2</v>
      </c>
      <c r="C37" t="s">
        <v>38</v>
      </c>
      <c r="D37" t="s">
        <v>31</v>
      </c>
      <c r="E37" s="4">
        <v>4326</v>
      </c>
      <c r="F37" s="5">
        <v>348</v>
      </c>
      <c r="I37" t="s">
        <v>2</v>
      </c>
      <c r="J37" t="s">
        <v>38</v>
      </c>
      <c r="K37" t="s">
        <v>31</v>
      </c>
      <c r="L37" s="4">
        <v>4326</v>
      </c>
      <c r="M37" s="5">
        <v>348</v>
      </c>
      <c r="P37" t="s">
        <v>2</v>
      </c>
      <c r="Q37" t="s">
        <v>38</v>
      </c>
      <c r="R37" t="s">
        <v>31</v>
      </c>
      <c r="S37" s="4">
        <v>4326</v>
      </c>
      <c r="T37" s="5">
        <v>348</v>
      </c>
    </row>
    <row r="38" spans="2:20" x14ac:dyDescent="0.3">
      <c r="B38" t="s">
        <v>5</v>
      </c>
      <c r="C38" t="s">
        <v>36</v>
      </c>
      <c r="D38" t="s">
        <v>17</v>
      </c>
      <c r="E38" s="4">
        <v>3339</v>
      </c>
      <c r="F38" s="5">
        <v>348</v>
      </c>
      <c r="I38" t="s">
        <v>5</v>
      </c>
      <c r="J38" t="s">
        <v>36</v>
      </c>
      <c r="K38" t="s">
        <v>17</v>
      </c>
      <c r="L38" s="4">
        <v>3339</v>
      </c>
      <c r="M38" s="5">
        <v>348</v>
      </c>
      <c r="P38" t="s">
        <v>5</v>
      </c>
      <c r="Q38" t="s">
        <v>36</v>
      </c>
      <c r="R38" t="s">
        <v>17</v>
      </c>
      <c r="S38" s="4">
        <v>3339</v>
      </c>
      <c r="T38" s="5">
        <v>348</v>
      </c>
    </row>
    <row r="39" spans="2:20" x14ac:dyDescent="0.3">
      <c r="B39" t="s">
        <v>10</v>
      </c>
      <c r="C39" t="s">
        <v>36</v>
      </c>
      <c r="D39" t="s">
        <v>29</v>
      </c>
      <c r="E39" s="4">
        <v>2471</v>
      </c>
      <c r="F39" s="5">
        <v>342</v>
      </c>
      <c r="I39" t="s">
        <v>10</v>
      </c>
      <c r="J39" t="s">
        <v>36</v>
      </c>
      <c r="K39" t="s">
        <v>29</v>
      </c>
      <c r="L39" s="4">
        <v>2471</v>
      </c>
      <c r="M39" s="5">
        <v>342</v>
      </c>
      <c r="P39" t="s">
        <v>10</v>
      </c>
      <c r="Q39" t="s">
        <v>36</v>
      </c>
      <c r="R39" t="s">
        <v>29</v>
      </c>
      <c r="S39" s="4">
        <v>2471</v>
      </c>
      <c r="T39" s="5">
        <v>342</v>
      </c>
    </row>
    <row r="40" spans="2:20" x14ac:dyDescent="0.3">
      <c r="B40" t="s">
        <v>5</v>
      </c>
      <c r="C40" t="s">
        <v>34</v>
      </c>
      <c r="D40" t="s">
        <v>20</v>
      </c>
      <c r="E40" s="4">
        <v>15610</v>
      </c>
      <c r="F40" s="5">
        <v>339</v>
      </c>
      <c r="I40" t="s">
        <v>5</v>
      </c>
      <c r="J40" t="s">
        <v>34</v>
      </c>
      <c r="K40" t="s">
        <v>20</v>
      </c>
      <c r="L40" s="4">
        <v>15610</v>
      </c>
      <c r="M40" s="5">
        <v>339</v>
      </c>
      <c r="P40" t="s">
        <v>5</v>
      </c>
      <c r="Q40" t="s">
        <v>34</v>
      </c>
      <c r="R40" t="s">
        <v>20</v>
      </c>
      <c r="S40" s="4">
        <v>15610</v>
      </c>
      <c r="T40" s="5">
        <v>339</v>
      </c>
    </row>
    <row r="41" spans="2:20" x14ac:dyDescent="0.3">
      <c r="B41" t="s">
        <v>7</v>
      </c>
      <c r="C41" t="s">
        <v>37</v>
      </c>
      <c r="D41" t="s">
        <v>16</v>
      </c>
      <c r="E41" s="4">
        <v>4487</v>
      </c>
      <c r="F41" s="5">
        <v>333</v>
      </c>
      <c r="I41" t="s">
        <v>7</v>
      </c>
      <c r="J41" t="s">
        <v>37</v>
      </c>
      <c r="K41" t="s">
        <v>16</v>
      </c>
      <c r="L41" s="4">
        <v>4487</v>
      </c>
      <c r="M41" s="5">
        <v>333</v>
      </c>
      <c r="P41" t="s">
        <v>7</v>
      </c>
      <c r="Q41" t="s">
        <v>37</v>
      </c>
      <c r="R41" t="s">
        <v>16</v>
      </c>
      <c r="S41" s="4">
        <v>4487</v>
      </c>
      <c r="T41" s="5">
        <v>333</v>
      </c>
    </row>
    <row r="42" spans="2:20" x14ac:dyDescent="0.3">
      <c r="B42" t="s">
        <v>3</v>
      </c>
      <c r="C42" t="s">
        <v>37</v>
      </c>
      <c r="D42" t="s">
        <v>28</v>
      </c>
      <c r="E42" s="4">
        <v>7308</v>
      </c>
      <c r="F42" s="5">
        <v>327</v>
      </c>
      <c r="I42" t="s">
        <v>3</v>
      </c>
      <c r="J42" t="s">
        <v>37</v>
      </c>
      <c r="K42" t="s">
        <v>28</v>
      </c>
      <c r="L42" s="4">
        <v>7308</v>
      </c>
      <c r="M42" s="5">
        <v>327</v>
      </c>
      <c r="P42" t="s">
        <v>3</v>
      </c>
      <c r="Q42" t="s">
        <v>37</v>
      </c>
      <c r="R42" t="s">
        <v>28</v>
      </c>
      <c r="S42" s="4">
        <v>7308</v>
      </c>
      <c r="T42" s="5">
        <v>327</v>
      </c>
    </row>
    <row r="43" spans="2:20" x14ac:dyDescent="0.3">
      <c r="B43" t="s">
        <v>3</v>
      </c>
      <c r="C43" t="s">
        <v>37</v>
      </c>
      <c r="D43" t="s">
        <v>29</v>
      </c>
      <c r="E43" s="4">
        <v>4592</v>
      </c>
      <c r="F43" s="5">
        <v>324</v>
      </c>
      <c r="I43" t="s">
        <v>3</v>
      </c>
      <c r="J43" t="s">
        <v>37</v>
      </c>
      <c r="K43" t="s">
        <v>29</v>
      </c>
      <c r="L43" s="4">
        <v>4592</v>
      </c>
      <c r="M43" s="5">
        <v>324</v>
      </c>
      <c r="P43" t="s">
        <v>3</v>
      </c>
      <c r="Q43" t="s">
        <v>37</v>
      </c>
      <c r="R43" t="s">
        <v>29</v>
      </c>
      <c r="S43" s="4">
        <v>4592</v>
      </c>
      <c r="T43" s="5">
        <v>324</v>
      </c>
    </row>
    <row r="44" spans="2:20" x14ac:dyDescent="0.3">
      <c r="B44" t="s">
        <v>7</v>
      </c>
      <c r="C44" t="s">
        <v>38</v>
      </c>
      <c r="D44" t="s">
        <v>30</v>
      </c>
      <c r="E44" s="4">
        <v>10129</v>
      </c>
      <c r="F44" s="5">
        <v>312</v>
      </c>
      <c r="I44" t="s">
        <v>7</v>
      </c>
      <c r="J44" t="s">
        <v>38</v>
      </c>
      <c r="K44" t="s">
        <v>30</v>
      </c>
      <c r="L44" s="4">
        <v>10129</v>
      </c>
      <c r="M44" s="5">
        <v>312</v>
      </c>
      <c r="P44" t="s">
        <v>7</v>
      </c>
      <c r="Q44" t="s">
        <v>38</v>
      </c>
      <c r="R44" t="s">
        <v>30</v>
      </c>
      <c r="S44" s="4">
        <v>10129</v>
      </c>
      <c r="T44" s="5">
        <v>312</v>
      </c>
    </row>
    <row r="45" spans="2:20" x14ac:dyDescent="0.3">
      <c r="B45" t="s">
        <v>3</v>
      </c>
      <c r="C45" t="s">
        <v>34</v>
      </c>
      <c r="D45" t="s">
        <v>28</v>
      </c>
      <c r="E45" s="4">
        <v>3689</v>
      </c>
      <c r="F45" s="5">
        <v>312</v>
      </c>
      <c r="I45" t="s">
        <v>3</v>
      </c>
      <c r="J45" t="s">
        <v>34</v>
      </c>
      <c r="K45" t="s">
        <v>28</v>
      </c>
      <c r="L45" s="4">
        <v>3689</v>
      </c>
      <c r="M45" s="5">
        <v>312</v>
      </c>
      <c r="P45" t="s">
        <v>3</v>
      </c>
      <c r="Q45" t="s">
        <v>34</v>
      </c>
      <c r="R45" t="s">
        <v>28</v>
      </c>
      <c r="S45" s="4">
        <v>3689</v>
      </c>
      <c r="T45" s="5">
        <v>312</v>
      </c>
    </row>
    <row r="46" spans="2:20" x14ac:dyDescent="0.3">
      <c r="B46" t="s">
        <v>41</v>
      </c>
      <c r="C46" t="s">
        <v>36</v>
      </c>
      <c r="D46" t="s">
        <v>28</v>
      </c>
      <c r="E46" s="4">
        <v>854</v>
      </c>
      <c r="F46" s="5">
        <v>309</v>
      </c>
      <c r="I46" t="s">
        <v>41</v>
      </c>
      <c r="J46" t="s">
        <v>36</v>
      </c>
      <c r="K46" t="s">
        <v>28</v>
      </c>
      <c r="L46" s="4">
        <v>854</v>
      </c>
      <c r="M46" s="5">
        <v>309</v>
      </c>
      <c r="P46" t="s">
        <v>41</v>
      </c>
      <c r="Q46" t="s">
        <v>36</v>
      </c>
      <c r="R46" t="s">
        <v>28</v>
      </c>
      <c r="S46" s="4">
        <v>854</v>
      </c>
      <c r="T46" s="5">
        <v>309</v>
      </c>
    </row>
    <row r="47" spans="2:20" x14ac:dyDescent="0.3">
      <c r="B47" t="s">
        <v>9</v>
      </c>
      <c r="C47" t="s">
        <v>39</v>
      </c>
      <c r="D47" t="s">
        <v>24</v>
      </c>
      <c r="E47" s="4">
        <v>3920</v>
      </c>
      <c r="F47" s="5">
        <v>306</v>
      </c>
      <c r="I47" t="s">
        <v>9</v>
      </c>
      <c r="J47" t="s">
        <v>39</v>
      </c>
      <c r="K47" t="s">
        <v>24</v>
      </c>
      <c r="L47" s="4">
        <v>3920</v>
      </c>
      <c r="M47" s="5">
        <v>306</v>
      </c>
      <c r="P47" t="s">
        <v>9</v>
      </c>
      <c r="Q47" t="s">
        <v>39</v>
      </c>
      <c r="R47" t="s">
        <v>24</v>
      </c>
      <c r="S47" s="4">
        <v>3920</v>
      </c>
      <c r="T47" s="5">
        <v>306</v>
      </c>
    </row>
    <row r="48" spans="2:20" x14ac:dyDescent="0.3">
      <c r="B48" t="s">
        <v>40</v>
      </c>
      <c r="C48" t="s">
        <v>36</v>
      </c>
      <c r="D48" t="s">
        <v>27</v>
      </c>
      <c r="E48" s="4">
        <v>3164</v>
      </c>
      <c r="F48" s="5">
        <v>306</v>
      </c>
      <c r="I48" t="s">
        <v>40</v>
      </c>
      <c r="J48" t="s">
        <v>36</v>
      </c>
      <c r="K48" t="s">
        <v>27</v>
      </c>
      <c r="L48" s="4">
        <v>3164</v>
      </c>
      <c r="M48" s="5">
        <v>306</v>
      </c>
      <c r="P48" t="s">
        <v>40</v>
      </c>
      <c r="Q48" t="s">
        <v>36</v>
      </c>
      <c r="R48" t="s">
        <v>27</v>
      </c>
      <c r="S48" s="4">
        <v>3164</v>
      </c>
      <c r="T48" s="5">
        <v>306</v>
      </c>
    </row>
    <row r="49" spans="2:20" x14ac:dyDescent="0.3">
      <c r="B49" t="s">
        <v>3</v>
      </c>
      <c r="C49" t="s">
        <v>35</v>
      </c>
      <c r="D49" t="s">
        <v>33</v>
      </c>
      <c r="E49" s="4">
        <v>819</v>
      </c>
      <c r="F49" s="5">
        <v>306</v>
      </c>
      <c r="I49" t="s">
        <v>3</v>
      </c>
      <c r="J49" t="s">
        <v>35</v>
      </c>
      <c r="K49" t="s">
        <v>33</v>
      </c>
      <c r="L49" s="4">
        <v>819</v>
      </c>
      <c r="M49" s="5">
        <v>306</v>
      </c>
      <c r="P49" t="s">
        <v>3</v>
      </c>
      <c r="Q49" t="s">
        <v>35</v>
      </c>
      <c r="R49" t="s">
        <v>33</v>
      </c>
      <c r="S49" s="4">
        <v>819</v>
      </c>
      <c r="T49" s="5">
        <v>306</v>
      </c>
    </row>
    <row r="50" spans="2:20" x14ac:dyDescent="0.3">
      <c r="B50" t="s">
        <v>3</v>
      </c>
      <c r="C50" t="s">
        <v>38</v>
      </c>
      <c r="D50" t="s">
        <v>26</v>
      </c>
      <c r="E50" s="4">
        <v>8841</v>
      </c>
      <c r="F50" s="5">
        <v>303</v>
      </c>
      <c r="I50" t="s">
        <v>3</v>
      </c>
      <c r="J50" t="s">
        <v>38</v>
      </c>
      <c r="K50" t="s">
        <v>26</v>
      </c>
      <c r="L50" s="4">
        <v>8841</v>
      </c>
      <c r="M50" s="5">
        <v>303</v>
      </c>
      <c r="P50" t="s">
        <v>3</v>
      </c>
      <c r="Q50" t="s">
        <v>38</v>
      </c>
      <c r="R50" t="s">
        <v>26</v>
      </c>
      <c r="S50" s="4">
        <v>8841</v>
      </c>
      <c r="T50" s="5">
        <v>303</v>
      </c>
    </row>
    <row r="51" spans="2:20" x14ac:dyDescent="0.3">
      <c r="B51" t="s">
        <v>10</v>
      </c>
      <c r="C51" t="s">
        <v>36</v>
      </c>
      <c r="D51" t="s">
        <v>32</v>
      </c>
      <c r="E51" s="4">
        <v>6657</v>
      </c>
      <c r="F51" s="5">
        <v>303</v>
      </c>
      <c r="I51" t="s">
        <v>10</v>
      </c>
      <c r="J51" t="s">
        <v>36</v>
      </c>
      <c r="K51" t="s">
        <v>32</v>
      </c>
      <c r="L51" s="4">
        <v>6657</v>
      </c>
      <c r="M51" s="5">
        <v>303</v>
      </c>
      <c r="P51" t="s">
        <v>10</v>
      </c>
      <c r="Q51" t="s">
        <v>36</v>
      </c>
      <c r="R51" t="s">
        <v>32</v>
      </c>
      <c r="S51" s="4">
        <v>6657</v>
      </c>
      <c r="T51" s="5">
        <v>303</v>
      </c>
    </row>
    <row r="52" spans="2:20" x14ac:dyDescent="0.3">
      <c r="B52" t="s">
        <v>2</v>
      </c>
      <c r="C52" t="s">
        <v>35</v>
      </c>
      <c r="D52" t="s">
        <v>17</v>
      </c>
      <c r="E52" s="4">
        <v>1589</v>
      </c>
      <c r="F52" s="5">
        <v>303</v>
      </c>
      <c r="I52" t="s">
        <v>2</v>
      </c>
      <c r="J52" t="s">
        <v>35</v>
      </c>
      <c r="K52" t="s">
        <v>17</v>
      </c>
      <c r="L52" s="4">
        <v>1589</v>
      </c>
      <c r="M52" s="5">
        <v>303</v>
      </c>
      <c r="P52" t="s">
        <v>2</v>
      </c>
      <c r="Q52" t="s">
        <v>35</v>
      </c>
      <c r="R52" t="s">
        <v>17</v>
      </c>
      <c r="S52" s="4">
        <v>1589</v>
      </c>
      <c r="T52" s="5">
        <v>303</v>
      </c>
    </row>
    <row r="53" spans="2:20" x14ac:dyDescent="0.3">
      <c r="B53" t="s">
        <v>8</v>
      </c>
      <c r="C53" t="s">
        <v>35</v>
      </c>
      <c r="D53" t="s">
        <v>27</v>
      </c>
      <c r="E53" s="4">
        <v>4753</v>
      </c>
      <c r="F53" s="5">
        <v>300</v>
      </c>
      <c r="I53" t="s">
        <v>8</v>
      </c>
      <c r="J53" t="s">
        <v>35</v>
      </c>
      <c r="K53" t="s">
        <v>27</v>
      </c>
      <c r="L53" s="4">
        <v>4753</v>
      </c>
      <c r="M53" s="5">
        <v>300</v>
      </c>
      <c r="P53" t="s">
        <v>8</v>
      </c>
      <c r="Q53" t="s">
        <v>35</v>
      </c>
      <c r="R53" t="s">
        <v>27</v>
      </c>
      <c r="S53" s="4">
        <v>4753</v>
      </c>
      <c r="T53" s="5">
        <v>300</v>
      </c>
    </row>
    <row r="54" spans="2:20" x14ac:dyDescent="0.3">
      <c r="B54" t="s">
        <v>7</v>
      </c>
      <c r="C54" t="s">
        <v>36</v>
      </c>
      <c r="D54" t="s">
        <v>19</v>
      </c>
      <c r="E54" s="4">
        <v>2870</v>
      </c>
      <c r="F54" s="5">
        <v>300</v>
      </c>
      <c r="I54" t="s">
        <v>7</v>
      </c>
      <c r="J54" t="s">
        <v>36</v>
      </c>
      <c r="K54" t="s">
        <v>19</v>
      </c>
      <c r="L54" s="4">
        <v>2870</v>
      </c>
      <c r="M54" s="5">
        <v>300</v>
      </c>
      <c r="P54" t="s">
        <v>7</v>
      </c>
      <c r="Q54" t="s">
        <v>36</v>
      </c>
      <c r="R54" t="s">
        <v>19</v>
      </c>
      <c r="S54" s="4">
        <v>2870</v>
      </c>
      <c r="T54" s="5">
        <v>300</v>
      </c>
    </row>
    <row r="55" spans="2:20" x14ac:dyDescent="0.3">
      <c r="B55" t="s">
        <v>40</v>
      </c>
      <c r="C55" t="s">
        <v>38</v>
      </c>
      <c r="D55" t="s">
        <v>13</v>
      </c>
      <c r="E55" s="4">
        <v>5670</v>
      </c>
      <c r="F55" s="5">
        <v>297</v>
      </c>
      <c r="I55" t="s">
        <v>40</v>
      </c>
      <c r="J55" t="s">
        <v>38</v>
      </c>
      <c r="K55" t="s">
        <v>13</v>
      </c>
      <c r="L55" s="4">
        <v>5670</v>
      </c>
      <c r="M55" s="5">
        <v>297</v>
      </c>
      <c r="P55" t="s">
        <v>40</v>
      </c>
      <c r="Q55" t="s">
        <v>38</v>
      </c>
      <c r="R55" t="s">
        <v>13</v>
      </c>
      <c r="S55" s="4">
        <v>5670</v>
      </c>
      <c r="T55" s="5">
        <v>297</v>
      </c>
    </row>
    <row r="56" spans="2:20" x14ac:dyDescent="0.3">
      <c r="B56" t="s">
        <v>41</v>
      </c>
      <c r="C56" t="s">
        <v>36</v>
      </c>
      <c r="D56" t="s">
        <v>18</v>
      </c>
      <c r="E56" s="4">
        <v>9632</v>
      </c>
      <c r="F56" s="5">
        <v>288</v>
      </c>
      <c r="I56" t="s">
        <v>41</v>
      </c>
      <c r="J56" t="s">
        <v>36</v>
      </c>
      <c r="K56" t="s">
        <v>18</v>
      </c>
      <c r="L56" s="4">
        <v>9632</v>
      </c>
      <c r="M56" s="5">
        <v>288</v>
      </c>
      <c r="P56" t="s">
        <v>41</v>
      </c>
      <c r="Q56" t="s">
        <v>36</v>
      </c>
      <c r="R56" t="s">
        <v>18</v>
      </c>
      <c r="S56" s="4">
        <v>9632</v>
      </c>
      <c r="T56" s="5">
        <v>288</v>
      </c>
    </row>
    <row r="57" spans="2:20" x14ac:dyDescent="0.3">
      <c r="B57" t="s">
        <v>7</v>
      </c>
      <c r="C57" t="s">
        <v>35</v>
      </c>
      <c r="D57" t="s">
        <v>28</v>
      </c>
      <c r="E57" s="4">
        <v>5194</v>
      </c>
      <c r="F57" s="5">
        <v>288</v>
      </c>
      <c r="I57" t="s">
        <v>7</v>
      </c>
      <c r="J57" t="s">
        <v>35</v>
      </c>
      <c r="K57" t="s">
        <v>28</v>
      </c>
      <c r="L57" s="4">
        <v>5194</v>
      </c>
      <c r="M57" s="5">
        <v>288</v>
      </c>
      <c r="P57" t="s">
        <v>7</v>
      </c>
      <c r="Q57" t="s">
        <v>35</v>
      </c>
      <c r="R57" t="s">
        <v>28</v>
      </c>
      <c r="S57" s="4">
        <v>5194</v>
      </c>
      <c r="T57" s="5">
        <v>288</v>
      </c>
    </row>
    <row r="58" spans="2:20" x14ac:dyDescent="0.3">
      <c r="B58" t="s">
        <v>8</v>
      </c>
      <c r="C58" t="s">
        <v>34</v>
      </c>
      <c r="D58" t="s">
        <v>31</v>
      </c>
      <c r="E58" s="4">
        <v>3507</v>
      </c>
      <c r="F58" s="5">
        <v>288</v>
      </c>
      <c r="I58" t="s">
        <v>8</v>
      </c>
      <c r="J58" t="s">
        <v>34</v>
      </c>
      <c r="K58" t="s">
        <v>31</v>
      </c>
      <c r="L58" s="4">
        <v>3507</v>
      </c>
      <c r="M58" s="5">
        <v>288</v>
      </c>
      <c r="P58" t="s">
        <v>8</v>
      </c>
      <c r="Q58" t="s">
        <v>34</v>
      </c>
      <c r="R58" t="s">
        <v>31</v>
      </c>
      <c r="S58" s="4">
        <v>3507</v>
      </c>
      <c r="T58" s="5">
        <v>288</v>
      </c>
    </row>
    <row r="59" spans="2:20" x14ac:dyDescent="0.3">
      <c r="B59" t="s">
        <v>10</v>
      </c>
      <c r="C59" t="s">
        <v>37</v>
      </c>
      <c r="D59" t="s">
        <v>21</v>
      </c>
      <c r="E59" s="4">
        <v>245</v>
      </c>
      <c r="F59" s="5">
        <v>288</v>
      </c>
      <c r="I59" t="s">
        <v>10</v>
      </c>
      <c r="J59" t="s">
        <v>37</v>
      </c>
      <c r="K59" t="s">
        <v>21</v>
      </c>
      <c r="L59" s="4">
        <v>245</v>
      </c>
      <c r="M59" s="5">
        <v>288</v>
      </c>
      <c r="P59" t="s">
        <v>10</v>
      </c>
      <c r="Q59" t="s">
        <v>37</v>
      </c>
      <c r="R59" t="s">
        <v>21</v>
      </c>
      <c r="S59" s="4">
        <v>245</v>
      </c>
      <c r="T59" s="5">
        <v>288</v>
      </c>
    </row>
    <row r="60" spans="2:20" x14ac:dyDescent="0.3">
      <c r="B60" t="s">
        <v>6</v>
      </c>
      <c r="C60" t="s">
        <v>38</v>
      </c>
      <c r="D60" t="s">
        <v>27</v>
      </c>
      <c r="E60" s="4">
        <v>1134</v>
      </c>
      <c r="F60" s="5">
        <v>282</v>
      </c>
      <c r="I60" t="s">
        <v>6</v>
      </c>
      <c r="J60" t="s">
        <v>38</v>
      </c>
      <c r="K60" t="s">
        <v>27</v>
      </c>
      <c r="L60" s="4">
        <v>1134</v>
      </c>
      <c r="M60" s="5">
        <v>282</v>
      </c>
      <c r="P60" t="s">
        <v>6</v>
      </c>
      <c r="Q60" t="s">
        <v>38</v>
      </c>
      <c r="R60" t="s">
        <v>27</v>
      </c>
      <c r="S60" s="4">
        <v>1134</v>
      </c>
      <c r="T60" s="5">
        <v>282</v>
      </c>
    </row>
    <row r="61" spans="2:20" x14ac:dyDescent="0.3">
      <c r="B61" t="s">
        <v>10</v>
      </c>
      <c r="C61" t="s">
        <v>39</v>
      </c>
      <c r="D61" t="s">
        <v>21</v>
      </c>
      <c r="E61" s="4">
        <v>4858</v>
      </c>
      <c r="F61" s="5">
        <v>279</v>
      </c>
      <c r="I61" t="s">
        <v>10</v>
      </c>
      <c r="J61" t="s">
        <v>39</v>
      </c>
      <c r="K61" t="s">
        <v>21</v>
      </c>
      <c r="L61" s="4">
        <v>4858</v>
      </c>
      <c r="M61" s="5">
        <v>279</v>
      </c>
      <c r="P61" t="s">
        <v>10</v>
      </c>
      <c r="Q61" t="s">
        <v>39</v>
      </c>
      <c r="R61" t="s">
        <v>21</v>
      </c>
      <c r="S61" s="4">
        <v>4858</v>
      </c>
      <c r="T61" s="5">
        <v>279</v>
      </c>
    </row>
    <row r="62" spans="2:20" x14ac:dyDescent="0.3">
      <c r="B62" t="s">
        <v>10</v>
      </c>
      <c r="C62" t="s">
        <v>35</v>
      </c>
      <c r="D62" t="s">
        <v>18</v>
      </c>
      <c r="E62" s="4">
        <v>3808</v>
      </c>
      <c r="F62" s="5">
        <v>279</v>
      </c>
      <c r="I62" t="s">
        <v>10</v>
      </c>
      <c r="J62" t="s">
        <v>35</v>
      </c>
      <c r="K62" t="s">
        <v>18</v>
      </c>
      <c r="L62" s="4">
        <v>3808</v>
      </c>
      <c r="M62" s="5">
        <v>279</v>
      </c>
      <c r="P62" t="s">
        <v>10</v>
      </c>
      <c r="Q62" t="s">
        <v>35</v>
      </c>
      <c r="R62" t="s">
        <v>18</v>
      </c>
      <c r="S62" s="4">
        <v>3808</v>
      </c>
      <c r="T62" s="5">
        <v>279</v>
      </c>
    </row>
    <row r="63" spans="2:20" x14ac:dyDescent="0.3">
      <c r="B63" t="s">
        <v>3</v>
      </c>
      <c r="C63" t="s">
        <v>34</v>
      </c>
      <c r="D63" t="s">
        <v>14</v>
      </c>
      <c r="E63" s="4">
        <v>7259</v>
      </c>
      <c r="F63" s="5">
        <v>276</v>
      </c>
      <c r="I63" t="s">
        <v>3</v>
      </c>
      <c r="J63" t="s">
        <v>34</v>
      </c>
      <c r="K63" t="s">
        <v>14</v>
      </c>
      <c r="L63" s="4">
        <v>7259</v>
      </c>
      <c r="M63" s="5">
        <v>276</v>
      </c>
      <c r="P63" t="s">
        <v>3</v>
      </c>
      <c r="Q63" t="s">
        <v>34</v>
      </c>
      <c r="R63" t="s">
        <v>14</v>
      </c>
      <c r="S63" s="4">
        <v>7259</v>
      </c>
      <c r="T63" s="5">
        <v>276</v>
      </c>
    </row>
    <row r="64" spans="2:20" x14ac:dyDescent="0.3">
      <c r="B64" t="s">
        <v>3</v>
      </c>
      <c r="C64" t="s">
        <v>35</v>
      </c>
      <c r="D64" t="s">
        <v>15</v>
      </c>
      <c r="E64" s="4">
        <v>6657</v>
      </c>
      <c r="F64" s="5">
        <v>276</v>
      </c>
      <c r="I64" t="s">
        <v>3</v>
      </c>
      <c r="J64" t="s">
        <v>35</v>
      </c>
      <c r="K64" t="s">
        <v>15</v>
      </c>
      <c r="L64" s="4">
        <v>6657</v>
      </c>
      <c r="M64" s="5">
        <v>276</v>
      </c>
      <c r="P64" t="s">
        <v>3</v>
      </c>
      <c r="Q64" t="s">
        <v>35</v>
      </c>
      <c r="R64" t="s">
        <v>15</v>
      </c>
      <c r="S64" s="4">
        <v>6657</v>
      </c>
      <c r="T64" s="5">
        <v>276</v>
      </c>
    </row>
    <row r="65" spans="2:20" x14ac:dyDescent="0.3">
      <c r="B65" t="s">
        <v>9</v>
      </c>
      <c r="C65" t="s">
        <v>37</v>
      </c>
      <c r="D65" t="s">
        <v>29</v>
      </c>
      <c r="E65" s="4">
        <v>1085</v>
      </c>
      <c r="F65" s="5">
        <v>273</v>
      </c>
      <c r="I65" t="s">
        <v>9</v>
      </c>
      <c r="J65" t="s">
        <v>37</v>
      </c>
      <c r="K65" t="s">
        <v>29</v>
      </c>
      <c r="L65" s="4">
        <v>1085</v>
      </c>
      <c r="M65" s="5">
        <v>273</v>
      </c>
      <c r="P65" t="s">
        <v>9</v>
      </c>
      <c r="Q65" t="s">
        <v>37</v>
      </c>
      <c r="R65" t="s">
        <v>29</v>
      </c>
      <c r="S65" s="4">
        <v>1085</v>
      </c>
      <c r="T65" s="5">
        <v>273</v>
      </c>
    </row>
    <row r="66" spans="2:20" x14ac:dyDescent="0.3">
      <c r="B66" t="s">
        <v>7</v>
      </c>
      <c r="C66" t="s">
        <v>38</v>
      </c>
      <c r="D66" t="s">
        <v>18</v>
      </c>
      <c r="E66" s="4">
        <v>1778</v>
      </c>
      <c r="F66" s="5">
        <v>270</v>
      </c>
      <c r="I66" t="s">
        <v>7</v>
      </c>
      <c r="J66" t="s">
        <v>38</v>
      </c>
      <c r="K66" t="s">
        <v>18</v>
      </c>
      <c r="L66" s="4">
        <v>1778</v>
      </c>
      <c r="M66" s="5">
        <v>270</v>
      </c>
      <c r="P66" t="s">
        <v>7</v>
      </c>
      <c r="Q66" t="s">
        <v>38</v>
      </c>
      <c r="R66" t="s">
        <v>18</v>
      </c>
      <c r="S66" s="4">
        <v>1778</v>
      </c>
      <c r="T66" s="5">
        <v>270</v>
      </c>
    </row>
    <row r="67" spans="2:20" x14ac:dyDescent="0.3">
      <c r="B67" t="s">
        <v>6</v>
      </c>
      <c r="C67" t="s">
        <v>35</v>
      </c>
      <c r="D67" t="s">
        <v>20</v>
      </c>
      <c r="E67" s="4">
        <v>1071</v>
      </c>
      <c r="F67" s="5">
        <v>270</v>
      </c>
      <c r="I67" t="s">
        <v>6</v>
      </c>
      <c r="J67" t="s">
        <v>35</v>
      </c>
      <c r="K67" t="s">
        <v>20</v>
      </c>
      <c r="L67" s="4">
        <v>1071</v>
      </c>
      <c r="M67" s="5">
        <v>270</v>
      </c>
      <c r="P67" t="s">
        <v>6</v>
      </c>
      <c r="Q67" t="s">
        <v>35</v>
      </c>
      <c r="R67" t="s">
        <v>20</v>
      </c>
      <c r="S67" s="4">
        <v>1071</v>
      </c>
      <c r="T67" s="5">
        <v>270</v>
      </c>
    </row>
    <row r="68" spans="2:20" x14ac:dyDescent="0.3">
      <c r="B68" t="s">
        <v>10</v>
      </c>
      <c r="C68" t="s">
        <v>36</v>
      </c>
      <c r="D68" t="s">
        <v>23</v>
      </c>
      <c r="E68" s="4">
        <v>2317</v>
      </c>
      <c r="F68" s="5">
        <v>261</v>
      </c>
      <c r="I68" t="s">
        <v>10</v>
      </c>
      <c r="J68" t="s">
        <v>36</v>
      </c>
      <c r="K68" t="s">
        <v>23</v>
      </c>
      <c r="L68" s="4">
        <v>2317</v>
      </c>
      <c r="M68" s="5">
        <v>261</v>
      </c>
      <c r="P68" t="s">
        <v>10</v>
      </c>
      <c r="Q68" t="s">
        <v>36</v>
      </c>
      <c r="R68" t="s">
        <v>23</v>
      </c>
      <c r="S68" s="4">
        <v>2317</v>
      </c>
      <c r="T68" s="5">
        <v>261</v>
      </c>
    </row>
    <row r="69" spans="2:20" x14ac:dyDescent="0.3">
      <c r="B69" t="s">
        <v>7</v>
      </c>
      <c r="C69" t="s">
        <v>38</v>
      </c>
      <c r="D69" t="s">
        <v>28</v>
      </c>
      <c r="E69" s="4">
        <v>5677</v>
      </c>
      <c r="F69" s="5">
        <v>258</v>
      </c>
      <c r="I69" t="s">
        <v>7</v>
      </c>
      <c r="J69" t="s">
        <v>38</v>
      </c>
      <c r="K69" t="s">
        <v>28</v>
      </c>
      <c r="L69" s="4">
        <v>5677</v>
      </c>
      <c r="M69" s="5">
        <v>258</v>
      </c>
      <c r="P69" t="s">
        <v>7</v>
      </c>
      <c r="Q69" t="s">
        <v>38</v>
      </c>
      <c r="R69" t="s">
        <v>28</v>
      </c>
      <c r="S69" s="4">
        <v>5677</v>
      </c>
      <c r="T69" s="5">
        <v>258</v>
      </c>
    </row>
    <row r="70" spans="2:20" x14ac:dyDescent="0.3">
      <c r="B70" t="s">
        <v>3</v>
      </c>
      <c r="C70" t="s">
        <v>35</v>
      </c>
      <c r="D70" t="s">
        <v>14</v>
      </c>
      <c r="E70" s="4">
        <v>2415</v>
      </c>
      <c r="F70" s="5">
        <v>255</v>
      </c>
      <c r="I70" t="s">
        <v>3</v>
      </c>
      <c r="J70" t="s">
        <v>35</v>
      </c>
      <c r="K70" t="s">
        <v>14</v>
      </c>
      <c r="L70" s="4">
        <v>2415</v>
      </c>
      <c r="M70" s="5">
        <v>255</v>
      </c>
      <c r="P70" t="s">
        <v>3</v>
      </c>
      <c r="Q70" t="s">
        <v>35</v>
      </c>
      <c r="R70" t="s">
        <v>14</v>
      </c>
      <c r="S70" s="4">
        <v>2415</v>
      </c>
      <c r="T70" s="5">
        <v>255</v>
      </c>
    </row>
    <row r="71" spans="2:20" x14ac:dyDescent="0.3">
      <c r="B71" t="s">
        <v>7</v>
      </c>
      <c r="C71" t="s">
        <v>35</v>
      </c>
      <c r="D71" t="s">
        <v>30</v>
      </c>
      <c r="E71" s="4">
        <v>6755</v>
      </c>
      <c r="F71" s="5">
        <v>252</v>
      </c>
      <c r="I71" t="s">
        <v>7</v>
      </c>
      <c r="J71" t="s">
        <v>35</v>
      </c>
      <c r="K71" t="s">
        <v>30</v>
      </c>
      <c r="L71" s="4">
        <v>6755</v>
      </c>
      <c r="M71" s="5">
        <v>252</v>
      </c>
      <c r="P71" t="s">
        <v>7</v>
      </c>
      <c r="Q71" t="s">
        <v>35</v>
      </c>
      <c r="R71" t="s">
        <v>30</v>
      </c>
      <c r="S71" s="4">
        <v>6755</v>
      </c>
      <c r="T71" s="5">
        <v>252</v>
      </c>
    </row>
    <row r="72" spans="2:20" x14ac:dyDescent="0.3">
      <c r="B72" t="s">
        <v>7</v>
      </c>
      <c r="C72" t="s">
        <v>36</v>
      </c>
      <c r="D72" t="s">
        <v>29</v>
      </c>
      <c r="E72" s="4">
        <v>5551</v>
      </c>
      <c r="F72" s="5">
        <v>252</v>
      </c>
      <c r="I72" t="s">
        <v>7</v>
      </c>
      <c r="J72" t="s">
        <v>36</v>
      </c>
      <c r="K72" t="s">
        <v>29</v>
      </c>
      <c r="L72" s="4">
        <v>5551</v>
      </c>
      <c r="M72" s="5">
        <v>252</v>
      </c>
      <c r="P72" t="s">
        <v>7</v>
      </c>
      <c r="Q72" t="s">
        <v>36</v>
      </c>
      <c r="R72" t="s">
        <v>29</v>
      </c>
      <c r="S72" s="4">
        <v>5551</v>
      </c>
      <c r="T72" s="5">
        <v>252</v>
      </c>
    </row>
    <row r="73" spans="2:20" x14ac:dyDescent="0.3">
      <c r="B73" t="s">
        <v>5</v>
      </c>
      <c r="C73" t="s">
        <v>39</v>
      </c>
      <c r="D73" t="s">
        <v>18</v>
      </c>
      <c r="E73" s="4">
        <v>385</v>
      </c>
      <c r="F73" s="5">
        <v>249</v>
      </c>
      <c r="I73" t="s">
        <v>5</v>
      </c>
      <c r="J73" t="s">
        <v>39</v>
      </c>
      <c r="K73" t="s">
        <v>18</v>
      </c>
      <c r="L73" s="4">
        <v>385</v>
      </c>
      <c r="M73" s="5">
        <v>249</v>
      </c>
      <c r="P73" t="s">
        <v>5</v>
      </c>
      <c r="Q73" t="s">
        <v>39</v>
      </c>
      <c r="R73" t="s">
        <v>18</v>
      </c>
      <c r="S73" s="4">
        <v>385</v>
      </c>
      <c r="T73" s="5">
        <v>249</v>
      </c>
    </row>
    <row r="74" spans="2:20" x14ac:dyDescent="0.3">
      <c r="B74" t="s">
        <v>5</v>
      </c>
      <c r="C74" t="s">
        <v>35</v>
      </c>
      <c r="D74" t="s">
        <v>31</v>
      </c>
      <c r="E74" s="4">
        <v>4753</v>
      </c>
      <c r="F74" s="5">
        <v>246</v>
      </c>
      <c r="I74" t="s">
        <v>5</v>
      </c>
      <c r="J74" t="s">
        <v>35</v>
      </c>
      <c r="K74" t="s">
        <v>31</v>
      </c>
      <c r="L74" s="4">
        <v>4753</v>
      </c>
      <c r="M74" s="5">
        <v>246</v>
      </c>
      <c r="P74" t="s">
        <v>5</v>
      </c>
      <c r="Q74" t="s">
        <v>35</v>
      </c>
      <c r="R74" t="s">
        <v>31</v>
      </c>
      <c r="S74" s="4">
        <v>4753</v>
      </c>
      <c r="T74" s="5">
        <v>246</v>
      </c>
    </row>
    <row r="75" spans="2:20" x14ac:dyDescent="0.3">
      <c r="B75" t="s">
        <v>7</v>
      </c>
      <c r="C75" t="s">
        <v>39</v>
      </c>
      <c r="D75" t="s">
        <v>17</v>
      </c>
      <c r="E75" s="4">
        <v>4438</v>
      </c>
      <c r="F75" s="5">
        <v>246</v>
      </c>
      <c r="I75" t="s">
        <v>7</v>
      </c>
      <c r="J75" t="s">
        <v>39</v>
      </c>
      <c r="K75" t="s">
        <v>17</v>
      </c>
      <c r="L75" s="4">
        <v>4438</v>
      </c>
      <c r="M75" s="5">
        <v>246</v>
      </c>
      <c r="P75" t="s">
        <v>7</v>
      </c>
      <c r="Q75" t="s">
        <v>39</v>
      </c>
      <c r="R75" t="s">
        <v>17</v>
      </c>
      <c r="S75" s="4">
        <v>4438</v>
      </c>
      <c r="T75" s="5">
        <v>246</v>
      </c>
    </row>
    <row r="76" spans="2:20" x14ac:dyDescent="0.3">
      <c r="B76" t="s">
        <v>2</v>
      </c>
      <c r="C76" t="s">
        <v>36</v>
      </c>
      <c r="D76" t="s">
        <v>31</v>
      </c>
      <c r="E76" s="4">
        <v>3094</v>
      </c>
      <c r="F76" s="5">
        <v>246</v>
      </c>
      <c r="I76" t="s">
        <v>2</v>
      </c>
      <c r="J76" t="s">
        <v>36</v>
      </c>
      <c r="K76" t="s">
        <v>31</v>
      </c>
      <c r="L76" s="4">
        <v>3094</v>
      </c>
      <c r="M76" s="5">
        <v>246</v>
      </c>
      <c r="P76" t="s">
        <v>2</v>
      </c>
      <c r="Q76" t="s">
        <v>36</v>
      </c>
      <c r="R76" t="s">
        <v>31</v>
      </c>
      <c r="S76" s="4">
        <v>3094</v>
      </c>
      <c r="T76" s="5">
        <v>246</v>
      </c>
    </row>
    <row r="77" spans="2:20" x14ac:dyDescent="0.3">
      <c r="B77" t="s">
        <v>9</v>
      </c>
      <c r="C77" t="s">
        <v>37</v>
      </c>
      <c r="D77" t="s">
        <v>26</v>
      </c>
      <c r="E77" s="4">
        <v>2856</v>
      </c>
      <c r="F77" s="5">
        <v>246</v>
      </c>
      <c r="I77" t="s">
        <v>9</v>
      </c>
      <c r="J77" t="s">
        <v>37</v>
      </c>
      <c r="K77" t="s">
        <v>26</v>
      </c>
      <c r="L77" s="4">
        <v>2856</v>
      </c>
      <c r="M77" s="5">
        <v>246</v>
      </c>
      <c r="P77" t="s">
        <v>9</v>
      </c>
      <c r="Q77" t="s">
        <v>37</v>
      </c>
      <c r="R77" t="s">
        <v>26</v>
      </c>
      <c r="S77" s="4">
        <v>2856</v>
      </c>
      <c r="T77" s="5">
        <v>246</v>
      </c>
    </row>
    <row r="78" spans="2:20" x14ac:dyDescent="0.3">
      <c r="B78" t="s">
        <v>9</v>
      </c>
      <c r="C78" t="s">
        <v>35</v>
      </c>
      <c r="D78" t="s">
        <v>15</v>
      </c>
      <c r="E78" s="4">
        <v>7833</v>
      </c>
      <c r="F78" s="5">
        <v>243</v>
      </c>
      <c r="I78" t="s">
        <v>9</v>
      </c>
      <c r="J78" t="s">
        <v>35</v>
      </c>
      <c r="K78" t="s">
        <v>15</v>
      </c>
      <c r="L78" s="4">
        <v>7833</v>
      </c>
      <c r="M78" s="5">
        <v>243</v>
      </c>
      <c r="P78" t="s">
        <v>9</v>
      </c>
      <c r="Q78" t="s">
        <v>35</v>
      </c>
      <c r="R78" t="s">
        <v>15</v>
      </c>
      <c r="S78" s="4">
        <v>7833</v>
      </c>
      <c r="T78" s="5">
        <v>243</v>
      </c>
    </row>
    <row r="79" spans="2:20" x14ac:dyDescent="0.3">
      <c r="B79" t="s">
        <v>7</v>
      </c>
      <c r="C79" t="s">
        <v>35</v>
      </c>
      <c r="D79" t="s">
        <v>19</v>
      </c>
      <c r="E79" s="4">
        <v>4585</v>
      </c>
      <c r="F79" s="5">
        <v>240</v>
      </c>
      <c r="I79" t="s">
        <v>7</v>
      </c>
      <c r="J79" t="s">
        <v>35</v>
      </c>
      <c r="K79" t="s">
        <v>19</v>
      </c>
      <c r="L79" s="4">
        <v>4585</v>
      </c>
      <c r="M79" s="5">
        <v>240</v>
      </c>
      <c r="P79" t="s">
        <v>7</v>
      </c>
      <c r="Q79" t="s">
        <v>35</v>
      </c>
      <c r="R79" t="s">
        <v>19</v>
      </c>
      <c r="S79" s="4">
        <v>4585</v>
      </c>
      <c r="T79" s="5">
        <v>240</v>
      </c>
    </row>
    <row r="80" spans="2:20" x14ac:dyDescent="0.3">
      <c r="B80" t="s">
        <v>41</v>
      </c>
      <c r="C80" t="s">
        <v>37</v>
      </c>
      <c r="D80" t="s">
        <v>30</v>
      </c>
      <c r="E80" s="4">
        <v>1526</v>
      </c>
      <c r="F80" s="5">
        <v>240</v>
      </c>
      <c r="I80" t="s">
        <v>41</v>
      </c>
      <c r="J80" t="s">
        <v>37</v>
      </c>
      <c r="K80" t="s">
        <v>30</v>
      </c>
      <c r="L80" s="4">
        <v>1526</v>
      </c>
      <c r="M80" s="5">
        <v>240</v>
      </c>
      <c r="P80" t="s">
        <v>41</v>
      </c>
      <c r="Q80" t="s">
        <v>37</v>
      </c>
      <c r="R80" t="s">
        <v>30</v>
      </c>
      <c r="S80" s="4">
        <v>1526</v>
      </c>
      <c r="T80" s="5">
        <v>240</v>
      </c>
    </row>
    <row r="81" spans="2:20" x14ac:dyDescent="0.3">
      <c r="B81" t="s">
        <v>5</v>
      </c>
      <c r="C81" t="s">
        <v>34</v>
      </c>
      <c r="D81" t="s">
        <v>22</v>
      </c>
      <c r="E81" s="4">
        <v>6279</v>
      </c>
      <c r="F81" s="5">
        <v>237</v>
      </c>
      <c r="I81" t="s">
        <v>5</v>
      </c>
      <c r="J81" t="s">
        <v>34</v>
      </c>
      <c r="K81" t="s">
        <v>22</v>
      </c>
      <c r="L81" s="4">
        <v>6279</v>
      </c>
      <c r="M81" s="5">
        <v>237</v>
      </c>
      <c r="P81" t="s">
        <v>5</v>
      </c>
      <c r="Q81" t="s">
        <v>34</v>
      </c>
      <c r="R81" t="s">
        <v>22</v>
      </c>
      <c r="S81" s="4">
        <v>6279</v>
      </c>
      <c r="T81" s="5">
        <v>237</v>
      </c>
    </row>
    <row r="82" spans="2:20" x14ac:dyDescent="0.3">
      <c r="B82" t="s">
        <v>40</v>
      </c>
      <c r="C82" t="s">
        <v>35</v>
      </c>
      <c r="D82" t="s">
        <v>32</v>
      </c>
      <c r="E82" s="4">
        <v>12348</v>
      </c>
      <c r="F82" s="5">
        <v>234</v>
      </c>
      <c r="I82" t="s">
        <v>40</v>
      </c>
      <c r="J82" t="s">
        <v>35</v>
      </c>
      <c r="K82" t="s">
        <v>32</v>
      </c>
      <c r="L82" s="4">
        <v>12348</v>
      </c>
      <c r="M82" s="5">
        <v>234</v>
      </c>
      <c r="P82" t="s">
        <v>40</v>
      </c>
      <c r="Q82" t="s">
        <v>35</v>
      </c>
      <c r="R82" t="s">
        <v>32</v>
      </c>
      <c r="S82" s="4">
        <v>12348</v>
      </c>
      <c r="T82" s="5">
        <v>234</v>
      </c>
    </row>
    <row r="83" spans="2:20" x14ac:dyDescent="0.3">
      <c r="B83" t="s">
        <v>3</v>
      </c>
      <c r="C83" t="s">
        <v>35</v>
      </c>
      <c r="D83" t="s">
        <v>25</v>
      </c>
      <c r="E83" s="4">
        <v>2464</v>
      </c>
      <c r="F83" s="5">
        <v>234</v>
      </c>
      <c r="I83" t="s">
        <v>3</v>
      </c>
      <c r="J83" t="s">
        <v>35</v>
      </c>
      <c r="K83" t="s">
        <v>25</v>
      </c>
      <c r="L83" s="4">
        <v>2464</v>
      </c>
      <c r="M83" s="5">
        <v>234</v>
      </c>
      <c r="P83" t="s">
        <v>3</v>
      </c>
      <c r="Q83" t="s">
        <v>35</v>
      </c>
      <c r="R83" t="s">
        <v>25</v>
      </c>
      <c r="S83" s="4">
        <v>2464</v>
      </c>
      <c r="T83" s="5">
        <v>234</v>
      </c>
    </row>
    <row r="84" spans="2:20" x14ac:dyDescent="0.3">
      <c r="B84" t="s">
        <v>8</v>
      </c>
      <c r="C84" t="s">
        <v>38</v>
      </c>
      <c r="D84" t="s">
        <v>23</v>
      </c>
      <c r="E84" s="4">
        <v>1701</v>
      </c>
      <c r="F84" s="5">
        <v>234</v>
      </c>
      <c r="I84" t="s">
        <v>8</v>
      </c>
      <c r="J84" t="s">
        <v>38</v>
      </c>
      <c r="K84" t="s">
        <v>23</v>
      </c>
      <c r="L84" s="4">
        <v>1701</v>
      </c>
      <c r="M84" s="5">
        <v>234</v>
      </c>
      <c r="P84" t="s">
        <v>8</v>
      </c>
      <c r="Q84" t="s">
        <v>38</v>
      </c>
      <c r="R84" t="s">
        <v>23</v>
      </c>
      <c r="S84" s="4">
        <v>1701</v>
      </c>
      <c r="T84" s="5">
        <v>234</v>
      </c>
    </row>
    <row r="85" spans="2:20" x14ac:dyDescent="0.3">
      <c r="B85" t="s">
        <v>41</v>
      </c>
      <c r="C85" t="s">
        <v>36</v>
      </c>
      <c r="D85" t="s">
        <v>13</v>
      </c>
      <c r="E85" s="4">
        <v>10311</v>
      </c>
      <c r="F85" s="5">
        <v>231</v>
      </c>
      <c r="I85" t="s">
        <v>41</v>
      </c>
      <c r="J85" t="s">
        <v>36</v>
      </c>
      <c r="K85" t="s">
        <v>13</v>
      </c>
      <c r="L85" s="4">
        <v>10311</v>
      </c>
      <c r="M85" s="5">
        <v>231</v>
      </c>
      <c r="P85" t="s">
        <v>41</v>
      </c>
      <c r="Q85" t="s">
        <v>36</v>
      </c>
      <c r="R85" t="s">
        <v>13</v>
      </c>
      <c r="S85" s="4">
        <v>10311</v>
      </c>
      <c r="T85" s="5">
        <v>231</v>
      </c>
    </row>
    <row r="86" spans="2:20" x14ac:dyDescent="0.3">
      <c r="B86" t="s">
        <v>41</v>
      </c>
      <c r="C86" t="s">
        <v>37</v>
      </c>
      <c r="D86" t="s">
        <v>15</v>
      </c>
      <c r="E86" s="4">
        <v>714</v>
      </c>
      <c r="F86" s="5">
        <v>231</v>
      </c>
      <c r="I86" t="s">
        <v>41</v>
      </c>
      <c r="J86" t="s">
        <v>37</v>
      </c>
      <c r="K86" t="s">
        <v>15</v>
      </c>
      <c r="L86" s="4">
        <v>714</v>
      </c>
      <c r="M86" s="5">
        <v>231</v>
      </c>
      <c r="P86" t="s">
        <v>41</v>
      </c>
      <c r="Q86" t="s">
        <v>37</v>
      </c>
      <c r="R86" t="s">
        <v>15</v>
      </c>
      <c r="S86" s="4">
        <v>714</v>
      </c>
      <c r="T86" s="5">
        <v>231</v>
      </c>
    </row>
    <row r="87" spans="2:20" x14ac:dyDescent="0.3">
      <c r="B87" t="s">
        <v>10</v>
      </c>
      <c r="C87" t="s">
        <v>35</v>
      </c>
      <c r="D87" t="s">
        <v>21</v>
      </c>
      <c r="E87" s="4">
        <v>567</v>
      </c>
      <c r="F87" s="5">
        <v>228</v>
      </c>
      <c r="I87" t="s">
        <v>10</v>
      </c>
      <c r="J87" t="s">
        <v>35</v>
      </c>
      <c r="K87" t="s">
        <v>21</v>
      </c>
      <c r="L87" s="4">
        <v>567</v>
      </c>
      <c r="M87" s="5">
        <v>228</v>
      </c>
      <c r="P87" t="s">
        <v>10</v>
      </c>
      <c r="Q87" t="s">
        <v>35</v>
      </c>
      <c r="R87" t="s">
        <v>21</v>
      </c>
      <c r="S87" s="4">
        <v>567</v>
      </c>
      <c r="T87" s="5">
        <v>228</v>
      </c>
    </row>
    <row r="88" spans="2:20" x14ac:dyDescent="0.3">
      <c r="B88" t="s">
        <v>7</v>
      </c>
      <c r="C88" t="s">
        <v>37</v>
      </c>
      <c r="D88" t="s">
        <v>14</v>
      </c>
      <c r="E88" s="4">
        <v>6608</v>
      </c>
      <c r="F88" s="5">
        <v>225</v>
      </c>
      <c r="I88" t="s">
        <v>7</v>
      </c>
      <c r="J88" t="s">
        <v>37</v>
      </c>
      <c r="K88" t="s">
        <v>14</v>
      </c>
      <c r="L88" s="4">
        <v>6608</v>
      </c>
      <c r="M88" s="5">
        <v>225</v>
      </c>
      <c r="P88" t="s">
        <v>7</v>
      </c>
      <c r="Q88" t="s">
        <v>37</v>
      </c>
      <c r="R88" t="s">
        <v>14</v>
      </c>
      <c r="S88" s="4">
        <v>6608</v>
      </c>
      <c r="T88" s="5">
        <v>225</v>
      </c>
    </row>
    <row r="89" spans="2:20" x14ac:dyDescent="0.3">
      <c r="B89" t="s">
        <v>40</v>
      </c>
      <c r="C89" t="s">
        <v>39</v>
      </c>
      <c r="D89" t="s">
        <v>28</v>
      </c>
      <c r="E89" s="4">
        <v>3101</v>
      </c>
      <c r="F89" s="5">
        <v>225</v>
      </c>
      <c r="I89" t="s">
        <v>40</v>
      </c>
      <c r="J89" t="s">
        <v>39</v>
      </c>
      <c r="K89" t="s">
        <v>28</v>
      </c>
      <c r="L89" s="4">
        <v>3101</v>
      </c>
      <c r="M89" s="5">
        <v>225</v>
      </c>
      <c r="P89" t="s">
        <v>40</v>
      </c>
      <c r="Q89" t="s">
        <v>39</v>
      </c>
      <c r="R89" t="s">
        <v>28</v>
      </c>
      <c r="S89" s="4">
        <v>3101</v>
      </c>
      <c r="T89" s="5">
        <v>225</v>
      </c>
    </row>
    <row r="90" spans="2:20" x14ac:dyDescent="0.3">
      <c r="B90" t="s">
        <v>41</v>
      </c>
      <c r="C90" t="s">
        <v>34</v>
      </c>
      <c r="D90" t="s">
        <v>16</v>
      </c>
      <c r="E90" s="4">
        <v>1274</v>
      </c>
      <c r="F90" s="5">
        <v>225</v>
      </c>
      <c r="I90" t="s">
        <v>41</v>
      </c>
      <c r="J90" t="s">
        <v>34</v>
      </c>
      <c r="K90" t="s">
        <v>16</v>
      </c>
      <c r="L90" s="4">
        <v>1274</v>
      </c>
      <c r="M90" s="5">
        <v>225</v>
      </c>
      <c r="P90" t="s">
        <v>41</v>
      </c>
      <c r="Q90" t="s">
        <v>34</v>
      </c>
      <c r="R90" t="s">
        <v>16</v>
      </c>
      <c r="S90" s="4">
        <v>1274</v>
      </c>
      <c r="T90" s="5">
        <v>225</v>
      </c>
    </row>
    <row r="91" spans="2:20" x14ac:dyDescent="0.3">
      <c r="B91" t="s">
        <v>8</v>
      </c>
      <c r="C91" t="s">
        <v>34</v>
      </c>
      <c r="D91" t="s">
        <v>16</v>
      </c>
      <c r="E91" s="4">
        <v>2009</v>
      </c>
      <c r="F91" s="5">
        <v>219</v>
      </c>
      <c r="I91" t="s">
        <v>8</v>
      </c>
      <c r="J91" t="s">
        <v>34</v>
      </c>
      <c r="K91" t="s">
        <v>16</v>
      </c>
      <c r="L91" s="4">
        <v>2009</v>
      </c>
      <c r="M91" s="5">
        <v>219</v>
      </c>
      <c r="P91" t="s">
        <v>8</v>
      </c>
      <c r="Q91" t="s">
        <v>34</v>
      </c>
      <c r="R91" t="s">
        <v>16</v>
      </c>
      <c r="S91" s="4">
        <v>2009</v>
      </c>
      <c r="T91" s="5">
        <v>219</v>
      </c>
    </row>
    <row r="92" spans="2:20" x14ac:dyDescent="0.3">
      <c r="B92" t="s">
        <v>41</v>
      </c>
      <c r="C92" t="s">
        <v>35</v>
      </c>
      <c r="D92" t="s">
        <v>28</v>
      </c>
      <c r="E92" s="4">
        <v>7455</v>
      </c>
      <c r="F92" s="5">
        <v>216</v>
      </c>
      <c r="I92" t="s">
        <v>41</v>
      </c>
      <c r="J92" t="s">
        <v>35</v>
      </c>
      <c r="K92" t="s">
        <v>28</v>
      </c>
      <c r="L92" s="4">
        <v>7455</v>
      </c>
      <c r="M92" s="5">
        <v>216</v>
      </c>
      <c r="P92" t="s">
        <v>41</v>
      </c>
      <c r="Q92" t="s">
        <v>35</v>
      </c>
      <c r="R92" t="s">
        <v>28</v>
      </c>
      <c r="S92" s="4">
        <v>7455</v>
      </c>
      <c r="T92" s="5">
        <v>216</v>
      </c>
    </row>
    <row r="93" spans="2:20" x14ac:dyDescent="0.3">
      <c r="B93" t="s">
        <v>2</v>
      </c>
      <c r="C93" t="s">
        <v>39</v>
      </c>
      <c r="D93" t="s">
        <v>21</v>
      </c>
      <c r="E93" s="4">
        <v>7651</v>
      </c>
      <c r="F93" s="5">
        <v>213</v>
      </c>
      <c r="I93" t="s">
        <v>2</v>
      </c>
      <c r="J93" t="s">
        <v>39</v>
      </c>
      <c r="K93" t="s">
        <v>21</v>
      </c>
      <c r="L93" s="4">
        <v>7651</v>
      </c>
      <c r="M93" s="5">
        <v>213</v>
      </c>
      <c r="P93" t="s">
        <v>2</v>
      </c>
      <c r="Q93" t="s">
        <v>39</v>
      </c>
      <c r="R93" t="s">
        <v>21</v>
      </c>
      <c r="S93" s="4">
        <v>7651</v>
      </c>
      <c r="T93" s="5">
        <v>213</v>
      </c>
    </row>
    <row r="94" spans="2:20" x14ac:dyDescent="0.3">
      <c r="B94" t="s">
        <v>8</v>
      </c>
      <c r="C94" t="s">
        <v>38</v>
      </c>
      <c r="D94" t="s">
        <v>32</v>
      </c>
      <c r="E94" s="4">
        <v>3752</v>
      </c>
      <c r="F94" s="5">
        <v>213</v>
      </c>
      <c r="I94" t="s">
        <v>8</v>
      </c>
      <c r="J94" t="s">
        <v>38</v>
      </c>
      <c r="K94" t="s">
        <v>32</v>
      </c>
      <c r="L94" s="4">
        <v>3752</v>
      </c>
      <c r="M94" s="5">
        <v>213</v>
      </c>
      <c r="P94" t="s">
        <v>8</v>
      </c>
      <c r="Q94" t="s">
        <v>38</v>
      </c>
      <c r="R94" t="s">
        <v>32</v>
      </c>
      <c r="S94" s="4">
        <v>3752</v>
      </c>
      <c r="T94" s="5">
        <v>213</v>
      </c>
    </row>
    <row r="95" spans="2:20" x14ac:dyDescent="0.3">
      <c r="B95" t="s">
        <v>8</v>
      </c>
      <c r="C95" t="s">
        <v>39</v>
      </c>
      <c r="D95" t="s">
        <v>31</v>
      </c>
      <c r="E95" s="4">
        <v>8890</v>
      </c>
      <c r="F95" s="5">
        <v>210</v>
      </c>
      <c r="I95" t="s">
        <v>8</v>
      </c>
      <c r="J95" t="s">
        <v>39</v>
      </c>
      <c r="K95" t="s">
        <v>31</v>
      </c>
      <c r="L95" s="4">
        <v>8890</v>
      </c>
      <c r="M95" s="5">
        <v>210</v>
      </c>
      <c r="P95" t="s">
        <v>8</v>
      </c>
      <c r="Q95" t="s">
        <v>39</v>
      </c>
      <c r="R95" t="s">
        <v>31</v>
      </c>
      <c r="S95" s="4">
        <v>8890</v>
      </c>
      <c r="T95" s="5">
        <v>210</v>
      </c>
    </row>
    <row r="96" spans="2:20" x14ac:dyDescent="0.3">
      <c r="B96" t="s">
        <v>8</v>
      </c>
      <c r="C96" t="s">
        <v>35</v>
      </c>
      <c r="D96" t="s">
        <v>22</v>
      </c>
      <c r="E96" s="4">
        <v>5012</v>
      </c>
      <c r="F96" s="5">
        <v>210</v>
      </c>
      <c r="I96" t="s">
        <v>8</v>
      </c>
      <c r="J96" t="s">
        <v>35</v>
      </c>
      <c r="K96" t="s">
        <v>22</v>
      </c>
      <c r="L96" s="4">
        <v>5012</v>
      </c>
      <c r="M96" s="5">
        <v>210</v>
      </c>
      <c r="P96" t="s">
        <v>8</v>
      </c>
      <c r="Q96" t="s">
        <v>35</v>
      </c>
      <c r="R96" t="s">
        <v>22</v>
      </c>
      <c r="S96" s="4">
        <v>5012</v>
      </c>
      <c r="T96" s="5">
        <v>210</v>
      </c>
    </row>
    <row r="97" spans="2:20" x14ac:dyDescent="0.3">
      <c r="B97" t="s">
        <v>7</v>
      </c>
      <c r="C97" t="s">
        <v>37</v>
      </c>
      <c r="D97" t="s">
        <v>22</v>
      </c>
      <c r="E97" s="4">
        <v>9835</v>
      </c>
      <c r="F97" s="5">
        <v>207</v>
      </c>
      <c r="I97" t="s">
        <v>7</v>
      </c>
      <c r="J97" t="s">
        <v>37</v>
      </c>
      <c r="K97" t="s">
        <v>22</v>
      </c>
      <c r="L97" s="4">
        <v>9835</v>
      </c>
      <c r="M97" s="5">
        <v>207</v>
      </c>
      <c r="P97" t="s">
        <v>7</v>
      </c>
      <c r="Q97" t="s">
        <v>37</v>
      </c>
      <c r="R97" t="s">
        <v>22</v>
      </c>
      <c r="S97" s="4">
        <v>9835</v>
      </c>
      <c r="T97" s="5">
        <v>207</v>
      </c>
    </row>
    <row r="98" spans="2:20" x14ac:dyDescent="0.3">
      <c r="B98" t="s">
        <v>6</v>
      </c>
      <c r="C98" t="s">
        <v>34</v>
      </c>
      <c r="D98" t="s">
        <v>27</v>
      </c>
      <c r="E98" s="4">
        <v>4242</v>
      </c>
      <c r="F98" s="5">
        <v>207</v>
      </c>
      <c r="I98" t="s">
        <v>6</v>
      </c>
      <c r="J98" t="s">
        <v>34</v>
      </c>
      <c r="K98" t="s">
        <v>27</v>
      </c>
      <c r="L98" s="4">
        <v>4242</v>
      </c>
      <c r="M98" s="5">
        <v>207</v>
      </c>
      <c r="P98" t="s">
        <v>6</v>
      </c>
      <c r="Q98" t="s">
        <v>34</v>
      </c>
      <c r="R98" t="s">
        <v>27</v>
      </c>
      <c r="S98" s="4">
        <v>4242</v>
      </c>
      <c r="T98" s="5">
        <v>207</v>
      </c>
    </row>
    <row r="99" spans="2:20" x14ac:dyDescent="0.3">
      <c r="B99" t="s">
        <v>9</v>
      </c>
      <c r="C99" t="s">
        <v>37</v>
      </c>
      <c r="D99" t="s">
        <v>4</v>
      </c>
      <c r="E99" s="4">
        <v>259</v>
      </c>
      <c r="F99" s="5">
        <v>207</v>
      </c>
      <c r="I99" t="s">
        <v>9</v>
      </c>
      <c r="J99" t="s">
        <v>37</v>
      </c>
      <c r="K99" t="s">
        <v>4</v>
      </c>
      <c r="L99" s="4">
        <v>259</v>
      </c>
      <c r="M99" s="5">
        <v>207</v>
      </c>
      <c r="P99" t="s">
        <v>9</v>
      </c>
      <c r="Q99" t="s">
        <v>37</v>
      </c>
      <c r="R99" t="s">
        <v>4</v>
      </c>
      <c r="S99" s="4">
        <v>259</v>
      </c>
      <c r="T99" s="5">
        <v>207</v>
      </c>
    </row>
    <row r="100" spans="2:20" x14ac:dyDescent="0.3">
      <c r="B100" t="s">
        <v>9</v>
      </c>
      <c r="C100" t="s">
        <v>36</v>
      </c>
      <c r="D100" t="s">
        <v>27</v>
      </c>
      <c r="E100" s="4">
        <v>11522</v>
      </c>
      <c r="F100" s="5">
        <v>204</v>
      </c>
      <c r="I100" t="s">
        <v>9</v>
      </c>
      <c r="J100" t="s">
        <v>36</v>
      </c>
      <c r="K100" t="s">
        <v>27</v>
      </c>
      <c r="L100" s="4">
        <v>11522</v>
      </c>
      <c r="M100" s="5">
        <v>204</v>
      </c>
      <c r="P100" t="s">
        <v>9</v>
      </c>
      <c r="Q100" t="s">
        <v>36</v>
      </c>
      <c r="R100" t="s">
        <v>27</v>
      </c>
      <c r="S100" s="4">
        <v>11522</v>
      </c>
      <c r="T100" s="5">
        <v>204</v>
      </c>
    </row>
    <row r="101" spans="2:20" x14ac:dyDescent="0.3">
      <c r="B101" t="s">
        <v>10</v>
      </c>
      <c r="C101" t="s">
        <v>34</v>
      </c>
      <c r="D101" t="s">
        <v>19</v>
      </c>
      <c r="E101" s="4">
        <v>5355</v>
      </c>
      <c r="F101" s="5">
        <v>204</v>
      </c>
      <c r="I101" t="s">
        <v>10</v>
      </c>
      <c r="J101" t="s">
        <v>34</v>
      </c>
      <c r="K101" t="s">
        <v>19</v>
      </c>
      <c r="L101" s="4">
        <v>5355</v>
      </c>
      <c r="M101" s="5">
        <v>204</v>
      </c>
      <c r="P101" t="s">
        <v>10</v>
      </c>
      <c r="Q101" t="s">
        <v>34</v>
      </c>
      <c r="R101" t="s">
        <v>19</v>
      </c>
      <c r="S101" s="4">
        <v>5355</v>
      </c>
      <c r="T101" s="5">
        <v>204</v>
      </c>
    </row>
    <row r="102" spans="2:20" x14ac:dyDescent="0.3">
      <c r="B102" t="s">
        <v>9</v>
      </c>
      <c r="C102" t="s">
        <v>39</v>
      </c>
      <c r="D102" t="s">
        <v>18</v>
      </c>
      <c r="E102" s="4">
        <v>2639</v>
      </c>
      <c r="F102" s="5">
        <v>204</v>
      </c>
      <c r="I102" t="s">
        <v>9</v>
      </c>
      <c r="J102" t="s">
        <v>39</v>
      </c>
      <c r="K102" t="s">
        <v>18</v>
      </c>
      <c r="L102" s="4">
        <v>2639</v>
      </c>
      <c r="M102" s="5">
        <v>204</v>
      </c>
      <c r="P102" t="s">
        <v>9</v>
      </c>
      <c r="Q102" t="s">
        <v>39</v>
      </c>
      <c r="R102" t="s">
        <v>18</v>
      </c>
      <c r="S102" s="4">
        <v>2639</v>
      </c>
      <c r="T102" s="5">
        <v>204</v>
      </c>
    </row>
    <row r="103" spans="2:20" x14ac:dyDescent="0.3">
      <c r="B103" t="s">
        <v>8</v>
      </c>
      <c r="C103" t="s">
        <v>37</v>
      </c>
      <c r="D103" t="s">
        <v>19</v>
      </c>
      <c r="E103" s="4">
        <v>1771</v>
      </c>
      <c r="F103" s="5">
        <v>204</v>
      </c>
      <c r="I103" t="s">
        <v>8</v>
      </c>
      <c r="J103" t="s">
        <v>37</v>
      </c>
      <c r="K103" t="s">
        <v>19</v>
      </c>
      <c r="L103" s="4">
        <v>1771</v>
      </c>
      <c r="M103" s="5">
        <v>204</v>
      </c>
      <c r="P103" t="s">
        <v>8</v>
      </c>
      <c r="Q103" t="s">
        <v>37</v>
      </c>
      <c r="R103" t="s">
        <v>19</v>
      </c>
      <c r="S103" s="4">
        <v>1771</v>
      </c>
      <c r="T103" s="5">
        <v>204</v>
      </c>
    </row>
    <row r="104" spans="2:20" x14ac:dyDescent="0.3">
      <c r="B104" t="s">
        <v>41</v>
      </c>
      <c r="C104" t="s">
        <v>36</v>
      </c>
      <c r="D104" t="s">
        <v>26</v>
      </c>
      <c r="E104" s="4">
        <v>98</v>
      </c>
      <c r="F104" s="5">
        <v>204</v>
      </c>
      <c r="I104" t="s">
        <v>41</v>
      </c>
      <c r="J104" t="s">
        <v>36</v>
      </c>
      <c r="K104" t="s">
        <v>26</v>
      </c>
      <c r="L104" s="4">
        <v>98</v>
      </c>
      <c r="M104" s="5">
        <v>204</v>
      </c>
      <c r="P104" t="s">
        <v>41</v>
      </c>
      <c r="Q104" t="s">
        <v>36</v>
      </c>
      <c r="R104" t="s">
        <v>26</v>
      </c>
      <c r="S104" s="4">
        <v>98</v>
      </c>
      <c r="T104" s="5">
        <v>204</v>
      </c>
    </row>
    <row r="105" spans="2:20" x14ac:dyDescent="0.3">
      <c r="B105" t="s">
        <v>5</v>
      </c>
      <c r="C105" t="s">
        <v>35</v>
      </c>
      <c r="D105" t="s">
        <v>15</v>
      </c>
      <c r="E105" s="4">
        <v>13391</v>
      </c>
      <c r="F105" s="5">
        <v>201</v>
      </c>
      <c r="I105" t="s">
        <v>5</v>
      </c>
      <c r="J105" t="s">
        <v>35</v>
      </c>
      <c r="K105" t="s">
        <v>15</v>
      </c>
      <c r="L105" s="4">
        <v>13391</v>
      </c>
      <c r="M105" s="5">
        <v>201</v>
      </c>
      <c r="P105" t="s">
        <v>5</v>
      </c>
      <c r="Q105" t="s">
        <v>35</v>
      </c>
      <c r="R105" t="s">
        <v>15</v>
      </c>
      <c r="S105" s="4">
        <v>13391</v>
      </c>
      <c r="T105" s="5">
        <v>201</v>
      </c>
    </row>
    <row r="106" spans="2:20" x14ac:dyDescent="0.3">
      <c r="B106" t="s">
        <v>2</v>
      </c>
      <c r="C106" t="s">
        <v>37</v>
      </c>
      <c r="D106" t="s">
        <v>17</v>
      </c>
      <c r="E106" s="4">
        <v>9926</v>
      </c>
      <c r="F106" s="5">
        <v>201</v>
      </c>
      <c r="I106" t="s">
        <v>2</v>
      </c>
      <c r="J106" t="s">
        <v>37</v>
      </c>
      <c r="K106" t="s">
        <v>17</v>
      </c>
      <c r="L106" s="4">
        <v>9926</v>
      </c>
      <c r="M106" s="5">
        <v>201</v>
      </c>
      <c r="P106" t="s">
        <v>2</v>
      </c>
      <c r="Q106" t="s">
        <v>37</v>
      </c>
      <c r="R106" t="s">
        <v>17</v>
      </c>
      <c r="S106" s="4">
        <v>9926</v>
      </c>
      <c r="T106" s="5">
        <v>201</v>
      </c>
    </row>
    <row r="107" spans="2:20" x14ac:dyDescent="0.3">
      <c r="B107" t="s">
        <v>5</v>
      </c>
      <c r="C107" t="s">
        <v>34</v>
      </c>
      <c r="D107" t="s">
        <v>15</v>
      </c>
      <c r="E107" s="4">
        <v>7280</v>
      </c>
      <c r="F107" s="5">
        <v>201</v>
      </c>
      <c r="I107" t="s">
        <v>5</v>
      </c>
      <c r="J107" t="s">
        <v>34</v>
      </c>
      <c r="K107" t="s">
        <v>15</v>
      </c>
      <c r="L107" s="4">
        <v>7280</v>
      </c>
      <c r="M107" s="5">
        <v>201</v>
      </c>
      <c r="P107" t="s">
        <v>5</v>
      </c>
      <c r="Q107" t="s">
        <v>34</v>
      </c>
      <c r="R107" t="s">
        <v>15</v>
      </c>
      <c r="S107" s="4">
        <v>7280</v>
      </c>
      <c r="T107" s="5">
        <v>201</v>
      </c>
    </row>
    <row r="108" spans="2:20" x14ac:dyDescent="0.3">
      <c r="B108" t="s">
        <v>40</v>
      </c>
      <c r="C108" t="s">
        <v>36</v>
      </c>
      <c r="D108" t="s">
        <v>13</v>
      </c>
      <c r="E108" s="4">
        <v>4424</v>
      </c>
      <c r="F108" s="5">
        <v>201</v>
      </c>
      <c r="I108" t="s">
        <v>40</v>
      </c>
      <c r="J108" t="s">
        <v>36</v>
      </c>
      <c r="K108" t="s">
        <v>13</v>
      </c>
      <c r="L108" s="4">
        <v>4424</v>
      </c>
      <c r="M108" s="5">
        <v>201</v>
      </c>
      <c r="P108" t="s">
        <v>40</v>
      </c>
      <c r="Q108" t="s">
        <v>36</v>
      </c>
      <c r="R108" t="s">
        <v>13</v>
      </c>
      <c r="S108" s="4">
        <v>4424</v>
      </c>
      <c r="T108" s="5">
        <v>201</v>
      </c>
    </row>
    <row r="109" spans="2:20" x14ac:dyDescent="0.3">
      <c r="B109" t="s">
        <v>7</v>
      </c>
      <c r="C109" t="s">
        <v>39</v>
      </c>
      <c r="D109" t="s">
        <v>27</v>
      </c>
      <c r="E109" s="4">
        <v>966</v>
      </c>
      <c r="F109" s="5">
        <v>198</v>
      </c>
      <c r="I109" t="s">
        <v>7</v>
      </c>
      <c r="J109" t="s">
        <v>39</v>
      </c>
      <c r="K109" t="s">
        <v>27</v>
      </c>
      <c r="L109" s="4">
        <v>966</v>
      </c>
      <c r="M109" s="5">
        <v>198</v>
      </c>
      <c r="P109" t="s">
        <v>7</v>
      </c>
      <c r="Q109" t="s">
        <v>39</v>
      </c>
      <c r="R109" t="s">
        <v>27</v>
      </c>
      <c r="S109" s="4">
        <v>966</v>
      </c>
      <c r="T109" s="5">
        <v>198</v>
      </c>
    </row>
    <row r="110" spans="2:20" x14ac:dyDescent="0.3">
      <c r="B110" t="s">
        <v>10</v>
      </c>
      <c r="C110" t="s">
        <v>35</v>
      </c>
      <c r="D110" t="s">
        <v>20</v>
      </c>
      <c r="E110" s="4">
        <v>1974</v>
      </c>
      <c r="F110" s="5">
        <v>195</v>
      </c>
      <c r="I110" t="s">
        <v>10</v>
      </c>
      <c r="J110" t="s">
        <v>35</v>
      </c>
      <c r="K110" t="s">
        <v>20</v>
      </c>
      <c r="L110" s="4">
        <v>1974</v>
      </c>
      <c r="M110" s="5">
        <v>195</v>
      </c>
      <c r="P110" t="s">
        <v>10</v>
      </c>
      <c r="Q110" t="s">
        <v>35</v>
      </c>
      <c r="R110" t="s">
        <v>20</v>
      </c>
      <c r="S110" s="4">
        <v>1974</v>
      </c>
      <c r="T110" s="5">
        <v>195</v>
      </c>
    </row>
    <row r="111" spans="2:20" x14ac:dyDescent="0.3">
      <c r="B111" t="s">
        <v>8</v>
      </c>
      <c r="C111" t="s">
        <v>37</v>
      </c>
      <c r="D111" t="s">
        <v>22</v>
      </c>
      <c r="E111" s="4">
        <v>1890</v>
      </c>
      <c r="F111" s="5">
        <v>195</v>
      </c>
      <c r="I111" t="s">
        <v>8</v>
      </c>
      <c r="J111" t="s">
        <v>37</v>
      </c>
      <c r="K111" t="s">
        <v>22</v>
      </c>
      <c r="L111" s="4">
        <v>1890</v>
      </c>
      <c r="M111" s="5">
        <v>195</v>
      </c>
      <c r="P111" t="s">
        <v>8</v>
      </c>
      <c r="Q111" t="s">
        <v>37</v>
      </c>
      <c r="R111" t="s">
        <v>22</v>
      </c>
      <c r="S111" s="4">
        <v>1890</v>
      </c>
      <c r="T111" s="5">
        <v>195</v>
      </c>
    </row>
    <row r="112" spans="2:20" x14ac:dyDescent="0.3">
      <c r="B112" t="s">
        <v>5</v>
      </c>
      <c r="C112" t="s">
        <v>34</v>
      </c>
      <c r="D112" t="s">
        <v>19</v>
      </c>
      <c r="E112" s="4">
        <v>861</v>
      </c>
      <c r="F112" s="5">
        <v>195</v>
      </c>
      <c r="I112" t="s">
        <v>5</v>
      </c>
      <c r="J112" t="s">
        <v>34</v>
      </c>
      <c r="K112" t="s">
        <v>19</v>
      </c>
      <c r="L112" s="4">
        <v>861</v>
      </c>
      <c r="M112" s="5">
        <v>195</v>
      </c>
      <c r="P112" t="s">
        <v>5</v>
      </c>
      <c r="Q112" t="s">
        <v>34</v>
      </c>
      <c r="R112" t="s">
        <v>19</v>
      </c>
      <c r="S112" s="4">
        <v>861</v>
      </c>
      <c r="T112" s="5">
        <v>195</v>
      </c>
    </row>
    <row r="113" spans="2:20" x14ac:dyDescent="0.3">
      <c r="B113" t="s">
        <v>41</v>
      </c>
      <c r="C113" t="s">
        <v>36</v>
      </c>
      <c r="D113" t="s">
        <v>19</v>
      </c>
      <c r="E113" s="4">
        <v>1925</v>
      </c>
      <c r="F113" s="5">
        <v>192</v>
      </c>
      <c r="I113" t="s">
        <v>41</v>
      </c>
      <c r="J113" t="s">
        <v>36</v>
      </c>
      <c r="K113" t="s">
        <v>19</v>
      </c>
      <c r="L113" s="4">
        <v>1925</v>
      </c>
      <c r="M113" s="5">
        <v>192</v>
      </c>
      <c r="P113" t="s">
        <v>41</v>
      </c>
      <c r="Q113" t="s">
        <v>36</v>
      </c>
      <c r="R113" t="s">
        <v>19</v>
      </c>
      <c r="S113" s="4">
        <v>1925</v>
      </c>
      <c r="T113" s="5">
        <v>192</v>
      </c>
    </row>
    <row r="114" spans="2:20" x14ac:dyDescent="0.3">
      <c r="B114" t="s">
        <v>7</v>
      </c>
      <c r="C114" t="s">
        <v>34</v>
      </c>
      <c r="D114" t="s">
        <v>24</v>
      </c>
      <c r="E114" s="4">
        <v>8862</v>
      </c>
      <c r="F114" s="5">
        <v>189</v>
      </c>
      <c r="I114" t="s">
        <v>7</v>
      </c>
      <c r="J114" t="s">
        <v>34</v>
      </c>
      <c r="K114" t="s">
        <v>24</v>
      </c>
      <c r="L114" s="4">
        <v>8862</v>
      </c>
      <c r="M114" s="5">
        <v>189</v>
      </c>
      <c r="P114" t="s">
        <v>7</v>
      </c>
      <c r="Q114" t="s">
        <v>34</v>
      </c>
      <c r="R114" t="s">
        <v>24</v>
      </c>
      <c r="S114" s="4">
        <v>8862</v>
      </c>
      <c r="T114" s="5">
        <v>189</v>
      </c>
    </row>
    <row r="115" spans="2:20" x14ac:dyDescent="0.3">
      <c r="B115" t="s">
        <v>6</v>
      </c>
      <c r="C115" t="s">
        <v>37</v>
      </c>
      <c r="D115" t="s">
        <v>23</v>
      </c>
      <c r="E115" s="4">
        <v>4949</v>
      </c>
      <c r="F115" s="5">
        <v>189</v>
      </c>
      <c r="I115" t="s">
        <v>6</v>
      </c>
      <c r="J115" t="s">
        <v>37</v>
      </c>
      <c r="K115" t="s">
        <v>23</v>
      </c>
      <c r="L115" s="4">
        <v>4949</v>
      </c>
      <c r="M115" s="5">
        <v>189</v>
      </c>
      <c r="P115" t="s">
        <v>6</v>
      </c>
      <c r="Q115" t="s">
        <v>37</v>
      </c>
      <c r="R115" t="s">
        <v>23</v>
      </c>
      <c r="S115" s="4">
        <v>4949</v>
      </c>
      <c r="T115" s="5">
        <v>189</v>
      </c>
    </row>
    <row r="116" spans="2:20" x14ac:dyDescent="0.3">
      <c r="B116" t="s">
        <v>9</v>
      </c>
      <c r="C116" t="s">
        <v>36</v>
      </c>
      <c r="D116" t="s">
        <v>32</v>
      </c>
      <c r="E116" s="4">
        <v>2954</v>
      </c>
      <c r="F116" s="5">
        <v>189</v>
      </c>
      <c r="I116" t="s">
        <v>9</v>
      </c>
      <c r="J116" t="s">
        <v>36</v>
      </c>
      <c r="K116" t="s">
        <v>32</v>
      </c>
      <c r="L116" s="4">
        <v>2954</v>
      </c>
      <c r="M116" s="5">
        <v>189</v>
      </c>
      <c r="P116" t="s">
        <v>9</v>
      </c>
      <c r="Q116" t="s">
        <v>36</v>
      </c>
      <c r="R116" t="s">
        <v>32</v>
      </c>
      <c r="S116" s="4">
        <v>2954</v>
      </c>
      <c r="T116" s="5">
        <v>189</v>
      </c>
    </row>
    <row r="117" spans="2:20" x14ac:dyDescent="0.3">
      <c r="B117" t="s">
        <v>9</v>
      </c>
      <c r="C117" t="s">
        <v>34</v>
      </c>
      <c r="D117" t="s">
        <v>16</v>
      </c>
      <c r="E117" s="4">
        <v>938</v>
      </c>
      <c r="F117" s="5">
        <v>189</v>
      </c>
      <c r="I117" t="s">
        <v>9</v>
      </c>
      <c r="J117" t="s">
        <v>34</v>
      </c>
      <c r="K117" t="s">
        <v>16</v>
      </c>
      <c r="L117" s="4">
        <v>938</v>
      </c>
      <c r="M117" s="5">
        <v>189</v>
      </c>
      <c r="P117" t="s">
        <v>9</v>
      </c>
      <c r="Q117" t="s">
        <v>34</v>
      </c>
      <c r="R117" t="s">
        <v>16</v>
      </c>
      <c r="S117" s="4">
        <v>938</v>
      </c>
      <c r="T117" s="5">
        <v>189</v>
      </c>
    </row>
    <row r="118" spans="2:20" x14ac:dyDescent="0.3">
      <c r="B118" t="s">
        <v>41</v>
      </c>
      <c r="C118" t="s">
        <v>35</v>
      </c>
      <c r="D118" t="s">
        <v>15</v>
      </c>
      <c r="E118" s="4">
        <v>2114</v>
      </c>
      <c r="F118" s="5">
        <v>186</v>
      </c>
      <c r="I118" t="s">
        <v>41</v>
      </c>
      <c r="J118" t="s">
        <v>35</v>
      </c>
      <c r="K118" t="s">
        <v>15</v>
      </c>
      <c r="L118" s="4">
        <v>2114</v>
      </c>
      <c r="M118" s="5">
        <v>186</v>
      </c>
      <c r="P118" t="s">
        <v>41</v>
      </c>
      <c r="Q118" t="s">
        <v>35</v>
      </c>
      <c r="R118" t="s">
        <v>15</v>
      </c>
      <c r="S118" s="4">
        <v>2114</v>
      </c>
      <c r="T118" s="5">
        <v>186</v>
      </c>
    </row>
    <row r="119" spans="2:20" x14ac:dyDescent="0.3">
      <c r="B119" t="s">
        <v>8</v>
      </c>
      <c r="C119" t="s">
        <v>39</v>
      </c>
      <c r="D119" t="s">
        <v>30</v>
      </c>
      <c r="E119" s="4">
        <v>7021</v>
      </c>
      <c r="F119" s="5">
        <v>183</v>
      </c>
      <c r="I119" t="s">
        <v>8</v>
      </c>
      <c r="J119" t="s">
        <v>39</v>
      </c>
      <c r="K119" t="s">
        <v>30</v>
      </c>
      <c r="L119" s="4">
        <v>7021</v>
      </c>
      <c r="M119" s="5">
        <v>183</v>
      </c>
      <c r="P119" t="s">
        <v>8</v>
      </c>
      <c r="Q119" t="s">
        <v>39</v>
      </c>
      <c r="R119" t="s">
        <v>30</v>
      </c>
      <c r="S119" s="4">
        <v>7021</v>
      </c>
      <c r="T119" s="5">
        <v>183</v>
      </c>
    </row>
    <row r="120" spans="2:20" x14ac:dyDescent="0.3">
      <c r="B120" t="s">
        <v>2</v>
      </c>
      <c r="C120" t="s">
        <v>38</v>
      </c>
      <c r="D120" t="s">
        <v>28</v>
      </c>
      <c r="E120" s="4">
        <v>6580</v>
      </c>
      <c r="F120" s="5">
        <v>183</v>
      </c>
      <c r="I120" t="s">
        <v>2</v>
      </c>
      <c r="J120" t="s">
        <v>38</v>
      </c>
      <c r="K120" t="s">
        <v>28</v>
      </c>
      <c r="L120" s="4">
        <v>6580</v>
      </c>
      <c r="M120" s="5">
        <v>183</v>
      </c>
      <c r="P120" t="s">
        <v>2</v>
      </c>
      <c r="Q120" t="s">
        <v>38</v>
      </c>
      <c r="R120" t="s">
        <v>28</v>
      </c>
      <c r="S120" s="4">
        <v>6580</v>
      </c>
      <c r="T120" s="5">
        <v>183</v>
      </c>
    </row>
    <row r="121" spans="2:20" x14ac:dyDescent="0.3">
      <c r="B121" t="s">
        <v>6</v>
      </c>
      <c r="C121" t="s">
        <v>35</v>
      </c>
      <c r="D121" t="s">
        <v>27</v>
      </c>
      <c r="E121" s="4">
        <v>3864</v>
      </c>
      <c r="F121" s="5">
        <v>177</v>
      </c>
      <c r="I121" t="s">
        <v>6</v>
      </c>
      <c r="J121" t="s">
        <v>35</v>
      </c>
      <c r="K121" t="s">
        <v>27</v>
      </c>
      <c r="L121" s="4">
        <v>3864</v>
      </c>
      <c r="M121" s="5">
        <v>177</v>
      </c>
      <c r="P121" t="s">
        <v>6</v>
      </c>
      <c r="Q121" t="s">
        <v>35</v>
      </c>
      <c r="R121" t="s">
        <v>27</v>
      </c>
      <c r="S121" s="4">
        <v>3864</v>
      </c>
      <c r="T121" s="5">
        <v>177</v>
      </c>
    </row>
    <row r="122" spans="2:20" x14ac:dyDescent="0.3">
      <c r="B122" t="s">
        <v>7</v>
      </c>
      <c r="C122" t="s">
        <v>36</v>
      </c>
      <c r="D122" t="s">
        <v>18</v>
      </c>
      <c r="E122" s="4">
        <v>2646</v>
      </c>
      <c r="F122" s="5">
        <v>177</v>
      </c>
      <c r="I122" t="s">
        <v>7</v>
      </c>
      <c r="J122" t="s">
        <v>36</v>
      </c>
      <c r="K122" t="s">
        <v>18</v>
      </c>
      <c r="L122" s="4">
        <v>2646</v>
      </c>
      <c r="M122" s="5">
        <v>177</v>
      </c>
      <c r="P122" t="s">
        <v>7</v>
      </c>
      <c r="Q122" t="s">
        <v>36</v>
      </c>
      <c r="R122" t="s">
        <v>18</v>
      </c>
      <c r="S122" s="4">
        <v>2646</v>
      </c>
      <c r="T122" s="5">
        <v>177</v>
      </c>
    </row>
    <row r="123" spans="2:20" x14ac:dyDescent="0.3">
      <c r="B123" t="s">
        <v>41</v>
      </c>
      <c r="C123" t="s">
        <v>37</v>
      </c>
      <c r="D123" t="s">
        <v>26</v>
      </c>
      <c r="E123" s="4">
        <v>2324</v>
      </c>
      <c r="F123" s="5">
        <v>177</v>
      </c>
      <c r="I123" t="s">
        <v>41</v>
      </c>
      <c r="J123" t="s">
        <v>37</v>
      </c>
      <c r="K123" t="s">
        <v>26</v>
      </c>
      <c r="L123" s="4">
        <v>2324</v>
      </c>
      <c r="M123" s="5">
        <v>177</v>
      </c>
      <c r="P123" t="s">
        <v>41</v>
      </c>
      <c r="Q123" t="s">
        <v>37</v>
      </c>
      <c r="R123" t="s">
        <v>26</v>
      </c>
      <c r="S123" s="4">
        <v>2324</v>
      </c>
      <c r="T123" s="5">
        <v>177</v>
      </c>
    </row>
    <row r="124" spans="2:20" x14ac:dyDescent="0.3">
      <c r="B124" t="s">
        <v>41</v>
      </c>
      <c r="C124" t="s">
        <v>34</v>
      </c>
      <c r="D124" t="s">
        <v>33</v>
      </c>
      <c r="E124" s="4">
        <v>7847</v>
      </c>
      <c r="F124" s="5">
        <v>174</v>
      </c>
      <c r="I124" t="s">
        <v>41</v>
      </c>
      <c r="J124" t="s">
        <v>34</v>
      </c>
      <c r="K124" t="s">
        <v>33</v>
      </c>
      <c r="L124" s="4">
        <v>7847</v>
      </c>
      <c r="M124" s="5">
        <v>174</v>
      </c>
      <c r="P124" t="s">
        <v>41</v>
      </c>
      <c r="Q124" t="s">
        <v>34</v>
      </c>
      <c r="R124" t="s">
        <v>33</v>
      </c>
      <c r="S124" s="4">
        <v>7847</v>
      </c>
      <c r="T124" s="5">
        <v>174</v>
      </c>
    </row>
    <row r="125" spans="2:20" x14ac:dyDescent="0.3">
      <c r="B125" t="s">
        <v>41</v>
      </c>
      <c r="C125" t="s">
        <v>36</v>
      </c>
      <c r="D125" t="s">
        <v>30</v>
      </c>
      <c r="E125" s="4">
        <v>6118</v>
      </c>
      <c r="F125" s="5">
        <v>174</v>
      </c>
      <c r="I125" t="s">
        <v>41</v>
      </c>
      <c r="J125" t="s">
        <v>36</v>
      </c>
      <c r="K125" t="s">
        <v>30</v>
      </c>
      <c r="L125" s="4">
        <v>6118</v>
      </c>
      <c r="M125" s="5">
        <v>174</v>
      </c>
      <c r="P125" t="s">
        <v>41</v>
      </c>
      <c r="Q125" t="s">
        <v>36</v>
      </c>
      <c r="R125" t="s">
        <v>30</v>
      </c>
      <c r="S125" s="4">
        <v>6118</v>
      </c>
      <c r="T125" s="5">
        <v>174</v>
      </c>
    </row>
    <row r="126" spans="2:20" x14ac:dyDescent="0.3">
      <c r="B126" t="s">
        <v>40</v>
      </c>
      <c r="C126" t="s">
        <v>35</v>
      </c>
      <c r="D126" t="s">
        <v>16</v>
      </c>
      <c r="E126" s="4">
        <v>4725</v>
      </c>
      <c r="F126" s="5">
        <v>174</v>
      </c>
      <c r="I126" t="s">
        <v>40</v>
      </c>
      <c r="J126" t="s">
        <v>35</v>
      </c>
      <c r="K126" t="s">
        <v>16</v>
      </c>
      <c r="L126" s="4">
        <v>4725</v>
      </c>
      <c r="M126" s="5">
        <v>174</v>
      </c>
      <c r="P126" t="s">
        <v>40</v>
      </c>
      <c r="Q126" t="s">
        <v>35</v>
      </c>
      <c r="R126" t="s">
        <v>16</v>
      </c>
      <c r="S126" s="4">
        <v>4725</v>
      </c>
      <c r="T126" s="5">
        <v>174</v>
      </c>
    </row>
    <row r="127" spans="2:20" x14ac:dyDescent="0.3">
      <c r="B127" t="s">
        <v>9</v>
      </c>
      <c r="C127" t="s">
        <v>34</v>
      </c>
      <c r="D127" t="s">
        <v>17</v>
      </c>
      <c r="E127" s="4">
        <v>707</v>
      </c>
      <c r="F127" s="5">
        <v>174</v>
      </c>
      <c r="I127" t="s">
        <v>9</v>
      </c>
      <c r="J127" t="s">
        <v>34</v>
      </c>
      <c r="K127" t="s">
        <v>17</v>
      </c>
      <c r="L127" s="4">
        <v>707</v>
      </c>
      <c r="M127" s="5">
        <v>174</v>
      </c>
      <c r="P127" t="s">
        <v>9</v>
      </c>
      <c r="Q127" t="s">
        <v>34</v>
      </c>
      <c r="R127" t="s">
        <v>17</v>
      </c>
      <c r="S127" s="4">
        <v>707</v>
      </c>
      <c r="T127" s="5">
        <v>174</v>
      </c>
    </row>
    <row r="128" spans="2:20" x14ac:dyDescent="0.3">
      <c r="B128" t="s">
        <v>3</v>
      </c>
      <c r="C128" t="s">
        <v>39</v>
      </c>
      <c r="D128" t="s">
        <v>26</v>
      </c>
      <c r="E128" s="4">
        <v>4956</v>
      </c>
      <c r="F128" s="5">
        <v>171</v>
      </c>
      <c r="I128" t="s">
        <v>3</v>
      </c>
      <c r="J128" t="s">
        <v>39</v>
      </c>
      <c r="K128" t="s">
        <v>26</v>
      </c>
      <c r="L128" s="4">
        <v>4956</v>
      </c>
      <c r="M128" s="5">
        <v>171</v>
      </c>
      <c r="P128" t="s">
        <v>3</v>
      </c>
      <c r="Q128" t="s">
        <v>39</v>
      </c>
      <c r="R128" t="s">
        <v>26</v>
      </c>
      <c r="S128" s="4">
        <v>4956</v>
      </c>
      <c r="T128" s="5">
        <v>171</v>
      </c>
    </row>
    <row r="129" spans="2:20" x14ac:dyDescent="0.3">
      <c r="B129" t="s">
        <v>5</v>
      </c>
      <c r="C129" t="s">
        <v>39</v>
      </c>
      <c r="D129" t="s">
        <v>24</v>
      </c>
      <c r="E129" s="4">
        <v>4018</v>
      </c>
      <c r="F129" s="5">
        <v>171</v>
      </c>
      <c r="I129" t="s">
        <v>5</v>
      </c>
      <c r="J129" t="s">
        <v>39</v>
      </c>
      <c r="K129" t="s">
        <v>24</v>
      </c>
      <c r="L129" s="4">
        <v>4018</v>
      </c>
      <c r="M129" s="5">
        <v>171</v>
      </c>
      <c r="P129" t="s">
        <v>5</v>
      </c>
      <c r="Q129" t="s">
        <v>39</v>
      </c>
      <c r="R129" t="s">
        <v>24</v>
      </c>
      <c r="S129" s="4">
        <v>4018</v>
      </c>
      <c r="T129" s="5">
        <v>171</v>
      </c>
    </row>
    <row r="130" spans="2:20" x14ac:dyDescent="0.3">
      <c r="B130" t="s">
        <v>5</v>
      </c>
      <c r="C130" t="s">
        <v>38</v>
      </c>
      <c r="D130" t="s">
        <v>19</v>
      </c>
      <c r="E130" s="4">
        <v>5474</v>
      </c>
      <c r="F130" s="5">
        <v>168</v>
      </c>
      <c r="I130" t="s">
        <v>5</v>
      </c>
      <c r="J130" t="s">
        <v>38</v>
      </c>
      <c r="K130" t="s">
        <v>19</v>
      </c>
      <c r="L130" s="4">
        <v>5474</v>
      </c>
      <c r="M130" s="5">
        <v>168</v>
      </c>
      <c r="P130" t="s">
        <v>5</v>
      </c>
      <c r="Q130" t="s">
        <v>38</v>
      </c>
      <c r="R130" t="s">
        <v>19</v>
      </c>
      <c r="S130" s="4">
        <v>5474</v>
      </c>
      <c r="T130" s="5">
        <v>168</v>
      </c>
    </row>
    <row r="131" spans="2:20" x14ac:dyDescent="0.3">
      <c r="B131" t="s">
        <v>8</v>
      </c>
      <c r="C131" t="s">
        <v>35</v>
      </c>
      <c r="D131" t="s">
        <v>29</v>
      </c>
      <c r="E131" s="4">
        <v>2023</v>
      </c>
      <c r="F131" s="5">
        <v>168</v>
      </c>
      <c r="I131" t="s">
        <v>8</v>
      </c>
      <c r="J131" t="s">
        <v>35</v>
      </c>
      <c r="K131" t="s">
        <v>29</v>
      </c>
      <c r="L131" s="4">
        <v>2023</v>
      </c>
      <c r="M131" s="5">
        <v>168</v>
      </c>
      <c r="P131" t="s">
        <v>8</v>
      </c>
      <c r="Q131" t="s">
        <v>35</v>
      </c>
      <c r="R131" t="s">
        <v>29</v>
      </c>
      <c r="S131" s="4">
        <v>2023</v>
      </c>
      <c r="T131" s="5">
        <v>168</v>
      </c>
    </row>
    <row r="132" spans="2:20" x14ac:dyDescent="0.3">
      <c r="B132" t="s">
        <v>3</v>
      </c>
      <c r="C132" t="s">
        <v>39</v>
      </c>
      <c r="D132" t="s">
        <v>16</v>
      </c>
      <c r="E132" s="4">
        <v>21</v>
      </c>
      <c r="F132" s="5">
        <v>168</v>
      </c>
      <c r="I132" t="s">
        <v>3</v>
      </c>
      <c r="J132" t="s">
        <v>39</v>
      </c>
      <c r="K132" t="s">
        <v>16</v>
      </c>
      <c r="L132" s="4">
        <v>21</v>
      </c>
      <c r="M132" s="5">
        <v>168</v>
      </c>
      <c r="P132" t="s">
        <v>3</v>
      </c>
      <c r="Q132" t="s">
        <v>39</v>
      </c>
      <c r="R132" t="s">
        <v>16</v>
      </c>
      <c r="S132" s="4">
        <v>21</v>
      </c>
      <c r="T132" s="5">
        <v>168</v>
      </c>
    </row>
    <row r="133" spans="2:20" x14ac:dyDescent="0.3">
      <c r="B133" t="s">
        <v>3</v>
      </c>
      <c r="C133" t="s">
        <v>36</v>
      </c>
      <c r="D133" t="s">
        <v>23</v>
      </c>
      <c r="E133" s="4">
        <v>3773</v>
      </c>
      <c r="F133" s="5">
        <v>165</v>
      </c>
      <c r="I133" t="s">
        <v>3</v>
      </c>
      <c r="J133" t="s">
        <v>36</v>
      </c>
      <c r="K133" t="s">
        <v>23</v>
      </c>
      <c r="L133" s="4">
        <v>3773</v>
      </c>
      <c r="M133" s="5">
        <v>165</v>
      </c>
      <c r="P133" t="s">
        <v>3</v>
      </c>
      <c r="Q133" t="s">
        <v>36</v>
      </c>
      <c r="R133" t="s">
        <v>23</v>
      </c>
      <c r="S133" s="4">
        <v>3773</v>
      </c>
      <c r="T133" s="5">
        <v>165</v>
      </c>
    </row>
    <row r="134" spans="2:20" x14ac:dyDescent="0.3">
      <c r="B134" t="s">
        <v>2</v>
      </c>
      <c r="C134" t="s">
        <v>39</v>
      </c>
      <c r="D134" t="s">
        <v>20</v>
      </c>
      <c r="E134" s="4">
        <v>9443</v>
      </c>
      <c r="F134" s="5">
        <v>162</v>
      </c>
      <c r="I134" t="s">
        <v>2</v>
      </c>
      <c r="J134" t="s">
        <v>39</v>
      </c>
      <c r="K134" t="s">
        <v>20</v>
      </c>
      <c r="L134" s="4">
        <v>9443</v>
      </c>
      <c r="M134" s="5">
        <v>162</v>
      </c>
      <c r="P134" t="s">
        <v>2</v>
      </c>
      <c r="Q134" t="s">
        <v>39</v>
      </c>
      <c r="R134" t="s">
        <v>20</v>
      </c>
      <c r="S134" s="4">
        <v>9443</v>
      </c>
      <c r="T134" s="5">
        <v>162</v>
      </c>
    </row>
    <row r="135" spans="2:20" x14ac:dyDescent="0.3">
      <c r="B135" t="s">
        <v>40</v>
      </c>
      <c r="C135" t="s">
        <v>34</v>
      </c>
      <c r="D135" t="s">
        <v>19</v>
      </c>
      <c r="E135" s="4">
        <v>4018</v>
      </c>
      <c r="F135" s="5">
        <v>162</v>
      </c>
      <c r="I135" t="s">
        <v>40</v>
      </c>
      <c r="J135" t="s">
        <v>34</v>
      </c>
      <c r="K135" t="s">
        <v>19</v>
      </c>
      <c r="L135" s="4">
        <v>4018</v>
      </c>
      <c r="M135" s="5">
        <v>162</v>
      </c>
      <c r="P135" t="s">
        <v>40</v>
      </c>
      <c r="Q135" t="s">
        <v>34</v>
      </c>
      <c r="R135" t="s">
        <v>19</v>
      </c>
      <c r="S135" s="4">
        <v>4018</v>
      </c>
      <c r="T135" s="5">
        <v>162</v>
      </c>
    </row>
    <row r="136" spans="2:20" x14ac:dyDescent="0.3">
      <c r="B136" t="s">
        <v>3</v>
      </c>
      <c r="C136" t="s">
        <v>36</v>
      </c>
      <c r="D136" t="s">
        <v>28</v>
      </c>
      <c r="E136" s="4">
        <v>973</v>
      </c>
      <c r="F136" s="5">
        <v>162</v>
      </c>
      <c r="I136" t="s">
        <v>3</v>
      </c>
      <c r="J136" t="s">
        <v>36</v>
      </c>
      <c r="K136" t="s">
        <v>28</v>
      </c>
      <c r="L136" s="4">
        <v>973</v>
      </c>
      <c r="M136" s="5">
        <v>162</v>
      </c>
      <c r="P136" t="s">
        <v>3</v>
      </c>
      <c r="Q136" t="s">
        <v>36</v>
      </c>
      <c r="R136" t="s">
        <v>28</v>
      </c>
      <c r="S136" s="4">
        <v>973</v>
      </c>
      <c r="T136" s="5">
        <v>162</v>
      </c>
    </row>
    <row r="137" spans="2:20" x14ac:dyDescent="0.3">
      <c r="B137" t="s">
        <v>40</v>
      </c>
      <c r="C137" t="s">
        <v>34</v>
      </c>
      <c r="D137" t="s">
        <v>33</v>
      </c>
      <c r="E137" s="4">
        <v>3794</v>
      </c>
      <c r="F137" s="5">
        <v>159</v>
      </c>
      <c r="I137" t="s">
        <v>40</v>
      </c>
      <c r="J137" t="s">
        <v>34</v>
      </c>
      <c r="K137" t="s">
        <v>33</v>
      </c>
      <c r="L137" s="4">
        <v>3794</v>
      </c>
      <c r="M137" s="5">
        <v>159</v>
      </c>
      <c r="P137" t="s">
        <v>40</v>
      </c>
      <c r="Q137" t="s">
        <v>34</v>
      </c>
      <c r="R137" t="s">
        <v>33</v>
      </c>
      <c r="S137" s="4">
        <v>3794</v>
      </c>
      <c r="T137" s="5">
        <v>159</v>
      </c>
    </row>
    <row r="138" spans="2:20" x14ac:dyDescent="0.3">
      <c r="B138" t="s">
        <v>9</v>
      </c>
      <c r="C138" t="s">
        <v>35</v>
      </c>
      <c r="D138" t="s">
        <v>26</v>
      </c>
      <c r="E138" s="4">
        <v>98</v>
      </c>
      <c r="F138" s="5">
        <v>159</v>
      </c>
      <c r="I138" t="s">
        <v>9</v>
      </c>
      <c r="J138" t="s">
        <v>35</v>
      </c>
      <c r="K138" t="s">
        <v>26</v>
      </c>
      <c r="L138" s="4">
        <v>98</v>
      </c>
      <c r="M138" s="5">
        <v>159</v>
      </c>
      <c r="P138" t="s">
        <v>9</v>
      </c>
      <c r="Q138" t="s">
        <v>35</v>
      </c>
      <c r="R138" t="s">
        <v>26</v>
      </c>
      <c r="S138" s="4">
        <v>98</v>
      </c>
      <c r="T138" s="5">
        <v>159</v>
      </c>
    </row>
    <row r="139" spans="2:20" x14ac:dyDescent="0.3">
      <c r="B139" t="s">
        <v>40</v>
      </c>
      <c r="C139" t="s">
        <v>34</v>
      </c>
      <c r="D139" t="s">
        <v>17</v>
      </c>
      <c r="E139" s="4">
        <v>5019</v>
      </c>
      <c r="F139" s="5">
        <v>156</v>
      </c>
      <c r="I139" t="s">
        <v>40</v>
      </c>
      <c r="J139" t="s">
        <v>34</v>
      </c>
      <c r="K139" t="s">
        <v>17</v>
      </c>
      <c r="L139" s="4">
        <v>5019</v>
      </c>
      <c r="M139" s="5">
        <v>156</v>
      </c>
      <c r="P139" t="s">
        <v>40</v>
      </c>
      <c r="Q139" t="s">
        <v>34</v>
      </c>
      <c r="R139" t="s">
        <v>17</v>
      </c>
      <c r="S139" s="4">
        <v>5019</v>
      </c>
      <c r="T139" s="5">
        <v>156</v>
      </c>
    </row>
    <row r="140" spans="2:20" x14ac:dyDescent="0.3">
      <c r="B140" t="s">
        <v>6</v>
      </c>
      <c r="C140" t="s">
        <v>36</v>
      </c>
      <c r="D140" t="s">
        <v>17</v>
      </c>
      <c r="E140" s="4">
        <v>4970</v>
      </c>
      <c r="F140" s="5">
        <v>156</v>
      </c>
      <c r="I140" t="s">
        <v>6</v>
      </c>
      <c r="J140" t="s">
        <v>36</v>
      </c>
      <c r="K140" t="s">
        <v>17</v>
      </c>
      <c r="L140" s="4">
        <v>4970</v>
      </c>
      <c r="M140" s="5">
        <v>156</v>
      </c>
      <c r="P140" t="s">
        <v>6</v>
      </c>
      <c r="Q140" t="s">
        <v>36</v>
      </c>
      <c r="R140" t="s">
        <v>17</v>
      </c>
      <c r="S140" s="4">
        <v>4970</v>
      </c>
      <c r="T140" s="5">
        <v>156</v>
      </c>
    </row>
    <row r="141" spans="2:20" x14ac:dyDescent="0.3">
      <c r="B141" t="s">
        <v>9</v>
      </c>
      <c r="C141" t="s">
        <v>37</v>
      </c>
      <c r="D141" t="s">
        <v>25</v>
      </c>
      <c r="E141" s="4">
        <v>4305</v>
      </c>
      <c r="F141" s="5">
        <v>156</v>
      </c>
      <c r="I141" t="s">
        <v>9</v>
      </c>
      <c r="J141" t="s">
        <v>37</v>
      </c>
      <c r="K141" t="s">
        <v>25</v>
      </c>
      <c r="L141" s="4">
        <v>4305</v>
      </c>
      <c r="M141" s="5">
        <v>156</v>
      </c>
      <c r="P141" t="s">
        <v>9</v>
      </c>
      <c r="Q141" t="s">
        <v>37</v>
      </c>
      <c r="R141" t="s">
        <v>25</v>
      </c>
      <c r="S141" s="4">
        <v>4305</v>
      </c>
      <c r="T141" s="5">
        <v>156</v>
      </c>
    </row>
    <row r="142" spans="2:20" x14ac:dyDescent="0.3">
      <c r="B142" t="s">
        <v>2</v>
      </c>
      <c r="C142" t="s">
        <v>38</v>
      </c>
      <c r="D142" t="s">
        <v>23</v>
      </c>
      <c r="E142" s="4">
        <v>4417</v>
      </c>
      <c r="F142" s="5">
        <v>153</v>
      </c>
      <c r="I142" t="s">
        <v>2</v>
      </c>
      <c r="J142" t="s">
        <v>38</v>
      </c>
      <c r="K142" t="s">
        <v>23</v>
      </c>
      <c r="L142" s="4">
        <v>4417</v>
      </c>
      <c r="M142" s="5">
        <v>153</v>
      </c>
      <c r="P142" t="s">
        <v>2</v>
      </c>
      <c r="Q142" t="s">
        <v>38</v>
      </c>
      <c r="R142" t="s">
        <v>23</v>
      </c>
      <c r="S142" s="4">
        <v>4417</v>
      </c>
      <c r="T142" s="5">
        <v>153</v>
      </c>
    </row>
    <row r="143" spans="2:20" x14ac:dyDescent="0.3">
      <c r="B143" t="s">
        <v>9</v>
      </c>
      <c r="C143" t="s">
        <v>34</v>
      </c>
      <c r="D143" t="s">
        <v>28</v>
      </c>
      <c r="E143" s="4">
        <v>14329</v>
      </c>
      <c r="F143" s="5">
        <v>150</v>
      </c>
      <c r="I143" t="s">
        <v>9</v>
      </c>
      <c r="J143" t="s">
        <v>34</v>
      </c>
      <c r="K143" t="s">
        <v>28</v>
      </c>
      <c r="L143" s="4">
        <v>14329</v>
      </c>
      <c r="M143" s="5">
        <v>150</v>
      </c>
      <c r="P143" t="s">
        <v>9</v>
      </c>
      <c r="Q143" t="s">
        <v>34</v>
      </c>
      <c r="R143" t="s">
        <v>28</v>
      </c>
      <c r="S143" s="4">
        <v>14329</v>
      </c>
      <c r="T143" s="5">
        <v>150</v>
      </c>
    </row>
    <row r="144" spans="2:20" x14ac:dyDescent="0.3">
      <c r="B144" t="s">
        <v>8</v>
      </c>
      <c r="C144" t="s">
        <v>36</v>
      </c>
      <c r="D144" t="s">
        <v>23</v>
      </c>
      <c r="E144" s="4">
        <v>5019</v>
      </c>
      <c r="F144" s="5">
        <v>150</v>
      </c>
      <c r="I144" t="s">
        <v>8</v>
      </c>
      <c r="J144" t="s">
        <v>36</v>
      </c>
      <c r="K144" t="s">
        <v>23</v>
      </c>
      <c r="L144" s="4">
        <v>5019</v>
      </c>
      <c r="M144" s="5">
        <v>150</v>
      </c>
      <c r="P144" t="s">
        <v>8</v>
      </c>
      <c r="Q144" t="s">
        <v>36</v>
      </c>
      <c r="R144" t="s">
        <v>23</v>
      </c>
      <c r="S144" s="4">
        <v>5019</v>
      </c>
      <c r="T144" s="5">
        <v>150</v>
      </c>
    </row>
    <row r="145" spans="2:20" x14ac:dyDescent="0.3">
      <c r="B145" t="s">
        <v>6</v>
      </c>
      <c r="C145" t="s">
        <v>34</v>
      </c>
      <c r="D145" t="s">
        <v>17</v>
      </c>
      <c r="E145" s="4">
        <v>3759</v>
      </c>
      <c r="F145" s="5">
        <v>150</v>
      </c>
      <c r="I145" t="s">
        <v>6</v>
      </c>
      <c r="J145" t="s">
        <v>34</v>
      </c>
      <c r="K145" t="s">
        <v>17</v>
      </c>
      <c r="L145" s="4">
        <v>3759</v>
      </c>
      <c r="M145" s="5">
        <v>150</v>
      </c>
      <c r="P145" t="s">
        <v>6</v>
      </c>
      <c r="Q145" t="s">
        <v>34</v>
      </c>
      <c r="R145" t="s">
        <v>17</v>
      </c>
      <c r="S145" s="4">
        <v>3759</v>
      </c>
      <c r="T145" s="5">
        <v>150</v>
      </c>
    </row>
    <row r="146" spans="2:20" x14ac:dyDescent="0.3">
      <c r="B146" t="s">
        <v>8</v>
      </c>
      <c r="C146" t="s">
        <v>37</v>
      </c>
      <c r="D146" t="s">
        <v>30</v>
      </c>
      <c r="E146" s="4">
        <v>42</v>
      </c>
      <c r="F146" s="5">
        <v>150</v>
      </c>
      <c r="I146" t="s">
        <v>8</v>
      </c>
      <c r="J146" t="s">
        <v>37</v>
      </c>
      <c r="K146" t="s">
        <v>30</v>
      </c>
      <c r="L146" s="4">
        <v>42</v>
      </c>
      <c r="M146" s="5">
        <v>150</v>
      </c>
      <c r="P146" t="s">
        <v>8</v>
      </c>
      <c r="Q146" t="s">
        <v>37</v>
      </c>
      <c r="R146" t="s">
        <v>30</v>
      </c>
      <c r="S146" s="4">
        <v>42</v>
      </c>
      <c r="T146" s="5">
        <v>150</v>
      </c>
    </row>
    <row r="147" spans="2:20" x14ac:dyDescent="0.3">
      <c r="B147" t="s">
        <v>9</v>
      </c>
      <c r="C147" t="s">
        <v>35</v>
      </c>
      <c r="D147" t="s">
        <v>4</v>
      </c>
      <c r="E147" s="4">
        <v>959</v>
      </c>
      <c r="F147" s="5">
        <v>147</v>
      </c>
      <c r="I147" t="s">
        <v>9</v>
      </c>
      <c r="J147" t="s">
        <v>35</v>
      </c>
      <c r="K147" t="s">
        <v>4</v>
      </c>
      <c r="L147" s="4">
        <v>959</v>
      </c>
      <c r="M147" s="5">
        <v>147</v>
      </c>
      <c r="P147" t="s">
        <v>9</v>
      </c>
      <c r="Q147" t="s">
        <v>35</v>
      </c>
      <c r="R147" t="s">
        <v>4</v>
      </c>
      <c r="S147" s="4">
        <v>959</v>
      </c>
      <c r="T147" s="5">
        <v>147</v>
      </c>
    </row>
    <row r="148" spans="2:20" x14ac:dyDescent="0.3">
      <c r="B148" t="s">
        <v>2</v>
      </c>
      <c r="C148" t="s">
        <v>39</v>
      </c>
      <c r="D148" t="s">
        <v>28</v>
      </c>
      <c r="E148" s="4">
        <v>6027</v>
      </c>
      <c r="F148" s="5">
        <v>144</v>
      </c>
      <c r="I148" t="s">
        <v>2</v>
      </c>
      <c r="J148" t="s">
        <v>39</v>
      </c>
      <c r="K148" t="s">
        <v>28</v>
      </c>
      <c r="L148" s="4">
        <v>6027</v>
      </c>
      <c r="M148" s="5">
        <v>144</v>
      </c>
      <c r="P148" t="s">
        <v>2</v>
      </c>
      <c r="Q148" t="s">
        <v>39</v>
      </c>
      <c r="R148" t="s">
        <v>28</v>
      </c>
      <c r="S148" s="4">
        <v>6027</v>
      </c>
      <c r="T148" s="5">
        <v>144</v>
      </c>
    </row>
    <row r="149" spans="2:20" x14ac:dyDescent="0.3">
      <c r="B149" t="s">
        <v>3</v>
      </c>
      <c r="C149" t="s">
        <v>37</v>
      </c>
      <c r="D149" t="s">
        <v>17</v>
      </c>
      <c r="E149" s="4">
        <v>3983</v>
      </c>
      <c r="F149" s="5">
        <v>144</v>
      </c>
      <c r="I149" t="s">
        <v>3</v>
      </c>
      <c r="J149" t="s">
        <v>37</v>
      </c>
      <c r="K149" t="s">
        <v>17</v>
      </c>
      <c r="L149" s="4">
        <v>3983</v>
      </c>
      <c r="M149" s="5">
        <v>144</v>
      </c>
      <c r="P149" t="s">
        <v>3</v>
      </c>
      <c r="Q149" t="s">
        <v>37</v>
      </c>
      <c r="R149" t="s">
        <v>17</v>
      </c>
      <c r="S149" s="4">
        <v>3983</v>
      </c>
      <c r="T149" s="5">
        <v>144</v>
      </c>
    </row>
    <row r="150" spans="2:20" x14ac:dyDescent="0.3">
      <c r="B150" t="s">
        <v>9</v>
      </c>
      <c r="C150" t="s">
        <v>35</v>
      </c>
      <c r="D150" t="s">
        <v>27</v>
      </c>
      <c r="E150" s="4">
        <v>2429</v>
      </c>
      <c r="F150" s="5">
        <v>144</v>
      </c>
      <c r="I150" t="s">
        <v>9</v>
      </c>
      <c r="J150" t="s">
        <v>35</v>
      </c>
      <c r="K150" t="s">
        <v>27</v>
      </c>
      <c r="L150" s="4">
        <v>2429</v>
      </c>
      <c r="M150" s="5">
        <v>144</v>
      </c>
      <c r="P150" t="s">
        <v>9</v>
      </c>
      <c r="Q150" t="s">
        <v>35</v>
      </c>
      <c r="R150" t="s">
        <v>27</v>
      </c>
      <c r="S150" s="4">
        <v>2429</v>
      </c>
      <c r="T150" s="5">
        <v>144</v>
      </c>
    </row>
    <row r="151" spans="2:20" x14ac:dyDescent="0.3">
      <c r="B151" t="s">
        <v>41</v>
      </c>
      <c r="C151" t="s">
        <v>34</v>
      </c>
      <c r="D151" t="s">
        <v>22</v>
      </c>
      <c r="E151" s="4">
        <v>336</v>
      </c>
      <c r="F151" s="5">
        <v>144</v>
      </c>
      <c r="I151" t="s">
        <v>41</v>
      </c>
      <c r="J151" t="s">
        <v>34</v>
      </c>
      <c r="K151" t="s">
        <v>22</v>
      </c>
      <c r="L151" s="4">
        <v>336</v>
      </c>
      <c r="M151" s="5">
        <v>144</v>
      </c>
      <c r="P151" t="s">
        <v>41</v>
      </c>
      <c r="Q151" t="s">
        <v>34</v>
      </c>
      <c r="R151" t="s">
        <v>22</v>
      </c>
      <c r="S151" s="4">
        <v>336</v>
      </c>
      <c r="T151" s="5">
        <v>144</v>
      </c>
    </row>
    <row r="152" spans="2:20" x14ac:dyDescent="0.3">
      <c r="B152" t="s">
        <v>10</v>
      </c>
      <c r="C152" t="s">
        <v>38</v>
      </c>
      <c r="D152" t="s">
        <v>22</v>
      </c>
      <c r="E152" s="4">
        <v>2205</v>
      </c>
      <c r="F152" s="5">
        <v>141</v>
      </c>
      <c r="I152" t="s">
        <v>10</v>
      </c>
      <c r="J152" t="s">
        <v>38</v>
      </c>
      <c r="K152" t="s">
        <v>22</v>
      </c>
      <c r="L152" s="4">
        <v>2205</v>
      </c>
      <c r="M152" s="5">
        <v>141</v>
      </c>
      <c r="P152" t="s">
        <v>10</v>
      </c>
      <c r="Q152" t="s">
        <v>38</v>
      </c>
      <c r="R152" t="s">
        <v>22</v>
      </c>
      <c r="S152" s="4">
        <v>2205</v>
      </c>
      <c r="T152" s="5">
        <v>141</v>
      </c>
    </row>
    <row r="153" spans="2:20" x14ac:dyDescent="0.3">
      <c r="B153" t="s">
        <v>2</v>
      </c>
      <c r="C153" t="s">
        <v>39</v>
      </c>
      <c r="D153" t="s">
        <v>22</v>
      </c>
      <c r="E153" s="4">
        <v>1568</v>
      </c>
      <c r="F153" s="5">
        <v>141</v>
      </c>
      <c r="I153" t="s">
        <v>2</v>
      </c>
      <c r="J153" t="s">
        <v>39</v>
      </c>
      <c r="K153" t="s">
        <v>22</v>
      </c>
      <c r="L153" s="4">
        <v>1568</v>
      </c>
      <c r="M153" s="5">
        <v>141</v>
      </c>
      <c r="P153" t="s">
        <v>2</v>
      </c>
      <c r="Q153" t="s">
        <v>39</v>
      </c>
      <c r="R153" t="s">
        <v>22</v>
      </c>
      <c r="S153" s="4">
        <v>1568</v>
      </c>
      <c r="T153" s="5">
        <v>141</v>
      </c>
    </row>
    <row r="154" spans="2:20" x14ac:dyDescent="0.3">
      <c r="B154" t="s">
        <v>2</v>
      </c>
      <c r="C154" t="s">
        <v>37</v>
      </c>
      <c r="D154" t="s">
        <v>18</v>
      </c>
      <c r="E154" s="4">
        <v>11571</v>
      </c>
      <c r="F154" s="5">
        <v>138</v>
      </c>
      <c r="I154" t="s">
        <v>2</v>
      </c>
      <c r="J154" t="s">
        <v>37</v>
      </c>
      <c r="K154" t="s">
        <v>18</v>
      </c>
      <c r="L154" s="4">
        <v>11571</v>
      </c>
      <c r="M154" s="5">
        <v>138</v>
      </c>
      <c r="P154" t="s">
        <v>2</v>
      </c>
      <c r="Q154" t="s">
        <v>37</v>
      </c>
      <c r="R154" t="s">
        <v>18</v>
      </c>
      <c r="S154" s="4">
        <v>11571</v>
      </c>
      <c r="T154" s="5">
        <v>138</v>
      </c>
    </row>
    <row r="155" spans="2:20" x14ac:dyDescent="0.3">
      <c r="B155" t="s">
        <v>7</v>
      </c>
      <c r="C155" t="s">
        <v>34</v>
      </c>
      <c r="D155" t="s">
        <v>20</v>
      </c>
      <c r="E155" s="4">
        <v>2205</v>
      </c>
      <c r="F155" s="5">
        <v>138</v>
      </c>
      <c r="I155" t="s">
        <v>7</v>
      </c>
      <c r="J155" t="s">
        <v>34</v>
      </c>
      <c r="K155" t="s">
        <v>20</v>
      </c>
      <c r="L155" s="4">
        <v>2205</v>
      </c>
      <c r="M155" s="5">
        <v>138</v>
      </c>
      <c r="P155" t="s">
        <v>7</v>
      </c>
      <c r="Q155" t="s">
        <v>34</v>
      </c>
      <c r="R155" t="s">
        <v>20</v>
      </c>
      <c r="S155" s="4">
        <v>2205</v>
      </c>
      <c r="T155" s="5">
        <v>138</v>
      </c>
    </row>
    <row r="156" spans="2:20" x14ac:dyDescent="0.3">
      <c r="B156" t="s">
        <v>40</v>
      </c>
      <c r="C156" t="s">
        <v>34</v>
      </c>
      <c r="D156" t="s">
        <v>27</v>
      </c>
      <c r="E156" s="4">
        <v>2289</v>
      </c>
      <c r="F156" s="5">
        <v>135</v>
      </c>
      <c r="I156" t="s">
        <v>40</v>
      </c>
      <c r="J156" t="s">
        <v>34</v>
      </c>
      <c r="K156" t="s">
        <v>27</v>
      </c>
      <c r="L156" s="4">
        <v>2289</v>
      </c>
      <c r="M156" s="5">
        <v>135</v>
      </c>
      <c r="P156" t="s">
        <v>40</v>
      </c>
      <c r="Q156" t="s">
        <v>34</v>
      </c>
      <c r="R156" t="s">
        <v>27</v>
      </c>
      <c r="S156" s="4">
        <v>2289</v>
      </c>
      <c r="T156" s="5">
        <v>135</v>
      </c>
    </row>
    <row r="157" spans="2:20" x14ac:dyDescent="0.3">
      <c r="B157" t="s">
        <v>6</v>
      </c>
      <c r="C157" t="s">
        <v>36</v>
      </c>
      <c r="D157" t="s">
        <v>29</v>
      </c>
      <c r="E157" s="4">
        <v>1400</v>
      </c>
      <c r="F157" s="5">
        <v>135</v>
      </c>
      <c r="I157" t="s">
        <v>6</v>
      </c>
      <c r="J157" t="s">
        <v>36</v>
      </c>
      <c r="K157" t="s">
        <v>29</v>
      </c>
      <c r="L157" s="4">
        <v>1400</v>
      </c>
      <c r="M157" s="5">
        <v>135</v>
      </c>
      <c r="P157" t="s">
        <v>6</v>
      </c>
      <c r="Q157" t="s">
        <v>36</v>
      </c>
      <c r="R157" t="s">
        <v>29</v>
      </c>
      <c r="S157" s="4">
        <v>1400</v>
      </c>
      <c r="T157" s="5">
        <v>135</v>
      </c>
    </row>
    <row r="158" spans="2:20" x14ac:dyDescent="0.3">
      <c r="B158" t="s">
        <v>6</v>
      </c>
      <c r="C158" t="s">
        <v>38</v>
      </c>
      <c r="D158" t="s">
        <v>33</v>
      </c>
      <c r="E158" s="4">
        <v>959</v>
      </c>
      <c r="F158" s="5">
        <v>135</v>
      </c>
      <c r="I158" t="s">
        <v>6</v>
      </c>
      <c r="J158" t="s">
        <v>38</v>
      </c>
      <c r="K158" t="s">
        <v>33</v>
      </c>
      <c r="L158" s="4">
        <v>959</v>
      </c>
      <c r="M158" s="5">
        <v>135</v>
      </c>
      <c r="P158" t="s">
        <v>6</v>
      </c>
      <c r="Q158" t="s">
        <v>38</v>
      </c>
      <c r="R158" t="s">
        <v>33</v>
      </c>
      <c r="S158" s="4">
        <v>959</v>
      </c>
      <c r="T158" s="5">
        <v>135</v>
      </c>
    </row>
    <row r="159" spans="2:20" x14ac:dyDescent="0.3">
      <c r="B159" t="s">
        <v>40</v>
      </c>
      <c r="C159" t="s">
        <v>39</v>
      </c>
      <c r="D159" t="s">
        <v>29</v>
      </c>
      <c r="E159" s="4">
        <v>0</v>
      </c>
      <c r="F159" s="5">
        <v>135</v>
      </c>
      <c r="I159" t="s">
        <v>40</v>
      </c>
      <c r="J159" t="s">
        <v>39</v>
      </c>
      <c r="K159" t="s">
        <v>29</v>
      </c>
      <c r="L159" s="4">
        <v>0</v>
      </c>
      <c r="M159" s="5">
        <v>135</v>
      </c>
      <c r="P159" t="s">
        <v>40</v>
      </c>
      <c r="Q159" t="s">
        <v>39</v>
      </c>
      <c r="R159" t="s">
        <v>29</v>
      </c>
      <c r="S159" s="4">
        <v>0</v>
      </c>
      <c r="T159" s="5">
        <v>135</v>
      </c>
    </row>
    <row r="160" spans="2:20" x14ac:dyDescent="0.3">
      <c r="B160" t="s">
        <v>41</v>
      </c>
      <c r="C160" t="s">
        <v>35</v>
      </c>
      <c r="D160" t="s">
        <v>27</v>
      </c>
      <c r="E160" s="4">
        <v>847</v>
      </c>
      <c r="F160" s="5">
        <v>129</v>
      </c>
      <c r="I160" t="s">
        <v>41</v>
      </c>
      <c r="J160" t="s">
        <v>35</v>
      </c>
      <c r="K160" t="s">
        <v>27</v>
      </c>
      <c r="L160" s="4">
        <v>847</v>
      </c>
      <c r="M160" s="5">
        <v>129</v>
      </c>
      <c r="P160" t="s">
        <v>41</v>
      </c>
      <c r="Q160" t="s">
        <v>35</v>
      </c>
      <c r="R160" t="s">
        <v>27</v>
      </c>
      <c r="S160" s="4">
        <v>847</v>
      </c>
      <c r="T160" s="5">
        <v>129</v>
      </c>
    </row>
    <row r="161" spans="2:20" x14ac:dyDescent="0.3">
      <c r="B161" t="s">
        <v>10</v>
      </c>
      <c r="C161" t="s">
        <v>38</v>
      </c>
      <c r="D161" t="s">
        <v>4</v>
      </c>
      <c r="E161" s="4">
        <v>6860</v>
      </c>
      <c r="F161" s="5">
        <v>126</v>
      </c>
      <c r="I161" t="s">
        <v>10</v>
      </c>
      <c r="J161" t="s">
        <v>38</v>
      </c>
      <c r="K161" t="s">
        <v>4</v>
      </c>
      <c r="L161" s="4">
        <v>6860</v>
      </c>
      <c r="M161" s="5">
        <v>126</v>
      </c>
      <c r="P161" t="s">
        <v>10</v>
      </c>
      <c r="Q161" t="s">
        <v>38</v>
      </c>
      <c r="R161" t="s">
        <v>4</v>
      </c>
      <c r="S161" s="4">
        <v>6860</v>
      </c>
      <c r="T161" s="5">
        <v>126</v>
      </c>
    </row>
    <row r="162" spans="2:20" x14ac:dyDescent="0.3">
      <c r="B162" t="s">
        <v>41</v>
      </c>
      <c r="C162" t="s">
        <v>34</v>
      </c>
      <c r="D162" t="s">
        <v>23</v>
      </c>
      <c r="E162" s="4">
        <v>4935</v>
      </c>
      <c r="F162" s="5">
        <v>126</v>
      </c>
      <c r="I162" t="s">
        <v>41</v>
      </c>
      <c r="J162" t="s">
        <v>34</v>
      </c>
      <c r="K162" t="s">
        <v>23</v>
      </c>
      <c r="L162" s="4">
        <v>4935</v>
      </c>
      <c r="M162" s="5">
        <v>126</v>
      </c>
      <c r="P162" t="s">
        <v>41</v>
      </c>
      <c r="Q162" t="s">
        <v>34</v>
      </c>
      <c r="R162" t="s">
        <v>23</v>
      </c>
      <c r="S162" s="4">
        <v>4935</v>
      </c>
      <c r="T162" s="5">
        <v>126</v>
      </c>
    </row>
    <row r="163" spans="2:20" x14ac:dyDescent="0.3">
      <c r="B163" t="s">
        <v>2</v>
      </c>
      <c r="C163" t="s">
        <v>39</v>
      </c>
      <c r="D163" t="s">
        <v>33</v>
      </c>
      <c r="E163" s="4">
        <v>4018</v>
      </c>
      <c r="F163" s="5">
        <v>126</v>
      </c>
      <c r="I163" t="s">
        <v>2</v>
      </c>
      <c r="J163" t="s">
        <v>39</v>
      </c>
      <c r="K163" t="s">
        <v>33</v>
      </c>
      <c r="L163" s="4">
        <v>4018</v>
      </c>
      <c r="M163" s="5">
        <v>126</v>
      </c>
      <c r="P163" t="s">
        <v>2</v>
      </c>
      <c r="Q163" t="s">
        <v>39</v>
      </c>
      <c r="R163" t="s">
        <v>33</v>
      </c>
      <c r="S163" s="4">
        <v>4018</v>
      </c>
      <c r="T163" s="5">
        <v>126</v>
      </c>
    </row>
    <row r="164" spans="2:20" x14ac:dyDescent="0.3">
      <c r="B164" t="s">
        <v>40</v>
      </c>
      <c r="C164" t="s">
        <v>35</v>
      </c>
      <c r="D164" t="s">
        <v>29</v>
      </c>
      <c r="E164" s="4">
        <v>1617</v>
      </c>
      <c r="F164" s="5">
        <v>126</v>
      </c>
      <c r="I164" t="s">
        <v>40</v>
      </c>
      <c r="J164" t="s">
        <v>35</v>
      </c>
      <c r="K164" t="s">
        <v>29</v>
      </c>
      <c r="L164" s="4">
        <v>1617</v>
      </c>
      <c r="M164" s="5">
        <v>126</v>
      </c>
      <c r="P164" t="s">
        <v>40</v>
      </c>
      <c r="Q164" t="s">
        <v>35</v>
      </c>
      <c r="R164" t="s">
        <v>29</v>
      </c>
      <c r="S164" s="4">
        <v>1617</v>
      </c>
      <c r="T164" s="5">
        <v>126</v>
      </c>
    </row>
    <row r="165" spans="2:20" x14ac:dyDescent="0.3">
      <c r="B165" t="s">
        <v>8</v>
      </c>
      <c r="C165" t="s">
        <v>35</v>
      </c>
      <c r="D165" t="s">
        <v>33</v>
      </c>
      <c r="E165" s="4">
        <v>357</v>
      </c>
      <c r="F165" s="5">
        <v>126</v>
      </c>
      <c r="I165" t="s">
        <v>8</v>
      </c>
      <c r="J165" t="s">
        <v>35</v>
      </c>
      <c r="K165" t="s">
        <v>33</v>
      </c>
      <c r="L165" s="4">
        <v>357</v>
      </c>
      <c r="M165" s="5">
        <v>126</v>
      </c>
      <c r="P165" t="s">
        <v>8</v>
      </c>
      <c r="Q165" t="s">
        <v>35</v>
      </c>
      <c r="R165" t="s">
        <v>33</v>
      </c>
      <c r="S165" s="4">
        <v>357</v>
      </c>
      <c r="T165" s="5">
        <v>126</v>
      </c>
    </row>
    <row r="166" spans="2:20" x14ac:dyDescent="0.3">
      <c r="B166" t="s">
        <v>6</v>
      </c>
      <c r="C166" t="s">
        <v>34</v>
      </c>
      <c r="D166" t="s">
        <v>32</v>
      </c>
      <c r="E166" s="4">
        <v>6734</v>
      </c>
      <c r="F166" s="5">
        <v>123</v>
      </c>
      <c r="I166" t="s">
        <v>6</v>
      </c>
      <c r="J166" t="s">
        <v>34</v>
      </c>
      <c r="K166" t="s">
        <v>32</v>
      </c>
      <c r="L166" s="4">
        <v>6734</v>
      </c>
      <c r="M166" s="5">
        <v>123</v>
      </c>
      <c r="P166" t="s">
        <v>6</v>
      </c>
      <c r="Q166" t="s">
        <v>34</v>
      </c>
      <c r="R166" t="s">
        <v>32</v>
      </c>
      <c r="S166" s="4">
        <v>6734</v>
      </c>
      <c r="T166" s="5">
        <v>123</v>
      </c>
    </row>
    <row r="167" spans="2:20" x14ac:dyDescent="0.3">
      <c r="B167" t="s">
        <v>6</v>
      </c>
      <c r="C167" t="s">
        <v>35</v>
      </c>
      <c r="D167" t="s">
        <v>30</v>
      </c>
      <c r="E167" s="4">
        <v>4781</v>
      </c>
      <c r="F167" s="5">
        <v>123</v>
      </c>
      <c r="I167" t="s">
        <v>6</v>
      </c>
      <c r="J167" t="s">
        <v>35</v>
      </c>
      <c r="K167" t="s">
        <v>30</v>
      </c>
      <c r="L167" s="4">
        <v>4781</v>
      </c>
      <c r="M167" s="5">
        <v>123</v>
      </c>
      <c r="P167" t="s">
        <v>6</v>
      </c>
      <c r="Q167" t="s">
        <v>35</v>
      </c>
      <c r="R167" t="s">
        <v>30</v>
      </c>
      <c r="S167" s="4">
        <v>4781</v>
      </c>
      <c r="T167" s="5">
        <v>123</v>
      </c>
    </row>
    <row r="168" spans="2:20" x14ac:dyDescent="0.3">
      <c r="B168" t="s">
        <v>41</v>
      </c>
      <c r="C168" t="s">
        <v>37</v>
      </c>
      <c r="D168" t="s">
        <v>20</v>
      </c>
      <c r="E168" s="4">
        <v>3388</v>
      </c>
      <c r="F168" s="5">
        <v>123</v>
      </c>
      <c r="I168" t="s">
        <v>41</v>
      </c>
      <c r="J168" t="s">
        <v>37</v>
      </c>
      <c r="K168" t="s">
        <v>20</v>
      </c>
      <c r="L168" s="4">
        <v>3388</v>
      </c>
      <c r="M168" s="5">
        <v>123</v>
      </c>
      <c r="P168" t="s">
        <v>41</v>
      </c>
      <c r="Q168" t="s">
        <v>37</v>
      </c>
      <c r="R168" t="s">
        <v>20</v>
      </c>
      <c r="S168" s="4">
        <v>3388</v>
      </c>
      <c r="T168" s="5">
        <v>123</v>
      </c>
    </row>
    <row r="169" spans="2:20" x14ac:dyDescent="0.3">
      <c r="B169" t="s">
        <v>6</v>
      </c>
      <c r="C169" t="s">
        <v>38</v>
      </c>
      <c r="D169" t="s">
        <v>13</v>
      </c>
      <c r="E169" s="4">
        <v>2317</v>
      </c>
      <c r="F169" s="5">
        <v>123</v>
      </c>
      <c r="I169" t="s">
        <v>6</v>
      </c>
      <c r="J169" t="s">
        <v>38</v>
      </c>
      <c r="K169" t="s">
        <v>13</v>
      </c>
      <c r="L169" s="4">
        <v>2317</v>
      </c>
      <c r="M169" s="5">
        <v>123</v>
      </c>
      <c r="P169" t="s">
        <v>6</v>
      </c>
      <c r="Q169" t="s">
        <v>38</v>
      </c>
      <c r="R169" t="s">
        <v>13</v>
      </c>
      <c r="S169" s="4">
        <v>2317</v>
      </c>
      <c r="T169" s="5">
        <v>123</v>
      </c>
    </row>
    <row r="170" spans="2:20" x14ac:dyDescent="0.3">
      <c r="B170" t="s">
        <v>10</v>
      </c>
      <c r="C170" t="s">
        <v>38</v>
      </c>
      <c r="D170" t="s">
        <v>13</v>
      </c>
      <c r="E170" s="4">
        <v>63</v>
      </c>
      <c r="F170" s="5">
        <v>123</v>
      </c>
      <c r="I170" t="s">
        <v>10</v>
      </c>
      <c r="J170" t="s">
        <v>38</v>
      </c>
      <c r="K170" t="s">
        <v>13</v>
      </c>
      <c r="L170" s="4">
        <v>63</v>
      </c>
      <c r="M170" s="5">
        <v>123</v>
      </c>
      <c r="P170" t="s">
        <v>10</v>
      </c>
      <c r="Q170" t="s">
        <v>38</v>
      </c>
      <c r="R170" t="s">
        <v>13</v>
      </c>
      <c r="S170" s="4">
        <v>63</v>
      </c>
      <c r="T170" s="5">
        <v>123</v>
      </c>
    </row>
    <row r="171" spans="2:20" x14ac:dyDescent="0.3">
      <c r="B171" t="s">
        <v>6</v>
      </c>
      <c r="C171" t="s">
        <v>36</v>
      </c>
      <c r="D171" t="s">
        <v>4</v>
      </c>
      <c r="E171" s="4">
        <v>10073</v>
      </c>
      <c r="F171" s="5">
        <v>120</v>
      </c>
      <c r="I171" t="s">
        <v>6</v>
      </c>
      <c r="J171" t="s">
        <v>36</v>
      </c>
      <c r="K171" t="s">
        <v>4</v>
      </c>
      <c r="L171" s="4">
        <v>10073</v>
      </c>
      <c r="M171" s="5">
        <v>120</v>
      </c>
      <c r="P171" t="s">
        <v>6</v>
      </c>
      <c r="Q171" t="s">
        <v>36</v>
      </c>
      <c r="R171" t="s">
        <v>4</v>
      </c>
      <c r="S171" s="4">
        <v>10073</v>
      </c>
      <c r="T171" s="5">
        <v>120</v>
      </c>
    </row>
    <row r="172" spans="2:20" x14ac:dyDescent="0.3">
      <c r="B172" t="s">
        <v>2</v>
      </c>
      <c r="C172" t="s">
        <v>34</v>
      </c>
      <c r="D172" t="s">
        <v>19</v>
      </c>
      <c r="E172" s="4">
        <v>7511</v>
      </c>
      <c r="F172" s="5">
        <v>120</v>
      </c>
      <c r="I172" t="s">
        <v>2</v>
      </c>
      <c r="J172" t="s">
        <v>34</v>
      </c>
      <c r="K172" t="s">
        <v>19</v>
      </c>
      <c r="L172" s="4">
        <v>7511</v>
      </c>
      <c r="M172" s="5">
        <v>120</v>
      </c>
      <c r="P172" t="s">
        <v>2</v>
      </c>
      <c r="Q172" t="s">
        <v>34</v>
      </c>
      <c r="R172" t="s">
        <v>19</v>
      </c>
      <c r="S172" s="4">
        <v>7511</v>
      </c>
      <c r="T172" s="5">
        <v>120</v>
      </c>
    </row>
    <row r="173" spans="2:20" x14ac:dyDescent="0.3">
      <c r="B173" t="s">
        <v>9</v>
      </c>
      <c r="C173" t="s">
        <v>38</v>
      </c>
      <c r="D173" t="s">
        <v>16</v>
      </c>
      <c r="E173" s="4">
        <v>2646</v>
      </c>
      <c r="F173" s="5">
        <v>120</v>
      </c>
      <c r="I173" t="s">
        <v>9</v>
      </c>
      <c r="J173" t="s">
        <v>38</v>
      </c>
      <c r="K173" t="s">
        <v>16</v>
      </c>
      <c r="L173" s="4">
        <v>2646</v>
      </c>
      <c r="M173" s="5">
        <v>120</v>
      </c>
      <c r="P173" t="s">
        <v>9</v>
      </c>
      <c r="Q173" t="s">
        <v>38</v>
      </c>
      <c r="R173" t="s">
        <v>16</v>
      </c>
      <c r="S173" s="4">
        <v>2646</v>
      </c>
      <c r="T173" s="5">
        <v>120</v>
      </c>
    </row>
    <row r="174" spans="2:20" x14ac:dyDescent="0.3">
      <c r="B174" t="s">
        <v>3</v>
      </c>
      <c r="C174" t="s">
        <v>34</v>
      </c>
      <c r="D174" t="s">
        <v>23</v>
      </c>
      <c r="E174" s="4">
        <v>2212</v>
      </c>
      <c r="F174" s="5">
        <v>117</v>
      </c>
      <c r="I174" t="s">
        <v>3</v>
      </c>
      <c r="J174" t="s">
        <v>34</v>
      </c>
      <c r="K174" t="s">
        <v>23</v>
      </c>
      <c r="L174" s="4">
        <v>2212</v>
      </c>
      <c r="M174" s="5">
        <v>117</v>
      </c>
      <c r="P174" t="s">
        <v>3</v>
      </c>
      <c r="Q174" t="s">
        <v>34</v>
      </c>
      <c r="R174" t="s">
        <v>23</v>
      </c>
      <c r="S174" s="4">
        <v>2212</v>
      </c>
      <c r="T174" s="5">
        <v>117</v>
      </c>
    </row>
    <row r="175" spans="2:20" x14ac:dyDescent="0.3">
      <c r="B175" t="s">
        <v>7</v>
      </c>
      <c r="C175" t="s">
        <v>36</v>
      </c>
      <c r="D175" t="s">
        <v>31</v>
      </c>
      <c r="E175" s="4">
        <v>2149</v>
      </c>
      <c r="F175" s="5">
        <v>117</v>
      </c>
      <c r="I175" t="s">
        <v>7</v>
      </c>
      <c r="J175" t="s">
        <v>36</v>
      </c>
      <c r="K175" t="s">
        <v>31</v>
      </c>
      <c r="L175" s="4">
        <v>2149</v>
      </c>
      <c r="M175" s="5">
        <v>117</v>
      </c>
      <c r="P175" t="s">
        <v>7</v>
      </c>
      <c r="Q175" t="s">
        <v>36</v>
      </c>
      <c r="R175" t="s">
        <v>31</v>
      </c>
      <c r="S175" s="4">
        <v>2149</v>
      </c>
      <c r="T175" s="5">
        <v>117</v>
      </c>
    </row>
    <row r="176" spans="2:20" x14ac:dyDescent="0.3">
      <c r="B176" t="s">
        <v>2</v>
      </c>
      <c r="C176" t="s">
        <v>39</v>
      </c>
      <c r="D176" t="s">
        <v>16</v>
      </c>
      <c r="E176" s="4">
        <v>2016</v>
      </c>
      <c r="F176" s="5">
        <v>117</v>
      </c>
      <c r="I176" t="s">
        <v>2</v>
      </c>
      <c r="J176" t="s">
        <v>39</v>
      </c>
      <c r="K176" t="s">
        <v>16</v>
      </c>
      <c r="L176" s="4">
        <v>2016</v>
      </c>
      <c r="M176" s="5">
        <v>117</v>
      </c>
      <c r="P176" t="s">
        <v>2</v>
      </c>
      <c r="Q176" t="s">
        <v>39</v>
      </c>
      <c r="R176" t="s">
        <v>16</v>
      </c>
      <c r="S176" s="4">
        <v>2016</v>
      </c>
      <c r="T176" s="5">
        <v>117</v>
      </c>
    </row>
    <row r="177" spans="2:20" x14ac:dyDescent="0.3">
      <c r="B177" t="s">
        <v>7</v>
      </c>
      <c r="C177" t="s">
        <v>35</v>
      </c>
      <c r="D177" t="s">
        <v>24</v>
      </c>
      <c r="E177" s="4">
        <v>2793</v>
      </c>
      <c r="F177" s="5">
        <v>114</v>
      </c>
      <c r="I177" t="s">
        <v>7</v>
      </c>
      <c r="J177" t="s">
        <v>35</v>
      </c>
      <c r="K177" t="s">
        <v>24</v>
      </c>
      <c r="L177" s="4">
        <v>2793</v>
      </c>
      <c r="M177" s="5">
        <v>114</v>
      </c>
      <c r="P177" t="s">
        <v>7</v>
      </c>
      <c r="Q177" t="s">
        <v>35</v>
      </c>
      <c r="R177" t="s">
        <v>24</v>
      </c>
      <c r="S177" s="4">
        <v>2793</v>
      </c>
      <c r="T177" s="5">
        <v>114</v>
      </c>
    </row>
    <row r="178" spans="2:20" x14ac:dyDescent="0.3">
      <c r="B178" t="s">
        <v>9</v>
      </c>
      <c r="C178" t="s">
        <v>36</v>
      </c>
      <c r="D178" t="s">
        <v>25</v>
      </c>
      <c r="E178" s="4">
        <v>2142</v>
      </c>
      <c r="F178" s="5">
        <v>114</v>
      </c>
      <c r="I178" t="s">
        <v>9</v>
      </c>
      <c r="J178" t="s">
        <v>36</v>
      </c>
      <c r="K178" t="s">
        <v>25</v>
      </c>
      <c r="L178" s="4">
        <v>2142</v>
      </c>
      <c r="M178" s="5">
        <v>114</v>
      </c>
      <c r="P178" t="s">
        <v>9</v>
      </c>
      <c r="Q178" t="s">
        <v>36</v>
      </c>
      <c r="R178" t="s">
        <v>25</v>
      </c>
      <c r="S178" s="4">
        <v>2142</v>
      </c>
      <c r="T178" s="5">
        <v>114</v>
      </c>
    </row>
    <row r="179" spans="2:20" x14ac:dyDescent="0.3">
      <c r="B179" t="s">
        <v>40</v>
      </c>
      <c r="C179" t="s">
        <v>37</v>
      </c>
      <c r="D179" t="s">
        <v>30</v>
      </c>
      <c r="E179" s="4">
        <v>1624</v>
      </c>
      <c r="F179" s="5">
        <v>114</v>
      </c>
      <c r="I179" t="s">
        <v>40</v>
      </c>
      <c r="J179" t="s">
        <v>37</v>
      </c>
      <c r="K179" t="s">
        <v>30</v>
      </c>
      <c r="L179" s="4">
        <v>1624</v>
      </c>
      <c r="M179" s="5">
        <v>114</v>
      </c>
      <c r="P179" t="s">
        <v>40</v>
      </c>
      <c r="Q179" t="s">
        <v>37</v>
      </c>
      <c r="R179" t="s">
        <v>30</v>
      </c>
      <c r="S179" s="4">
        <v>1624</v>
      </c>
      <c r="T179" s="5">
        <v>114</v>
      </c>
    </row>
    <row r="180" spans="2:20" x14ac:dyDescent="0.3">
      <c r="B180" t="s">
        <v>7</v>
      </c>
      <c r="C180" t="s">
        <v>37</v>
      </c>
      <c r="D180" t="s">
        <v>17</v>
      </c>
      <c r="E180" s="4">
        <v>4487</v>
      </c>
      <c r="F180" s="5">
        <v>111</v>
      </c>
      <c r="I180" t="s">
        <v>7</v>
      </c>
      <c r="J180" t="s">
        <v>37</v>
      </c>
      <c r="K180" t="s">
        <v>17</v>
      </c>
      <c r="L180" s="4">
        <v>4487</v>
      </c>
      <c r="M180" s="5">
        <v>111</v>
      </c>
      <c r="P180" t="s">
        <v>7</v>
      </c>
      <c r="Q180" t="s">
        <v>37</v>
      </c>
      <c r="R180" t="s">
        <v>17</v>
      </c>
      <c r="S180" s="4">
        <v>4487</v>
      </c>
      <c r="T180" s="5">
        <v>111</v>
      </c>
    </row>
    <row r="181" spans="2:20" x14ac:dyDescent="0.3">
      <c r="B181" t="s">
        <v>5</v>
      </c>
      <c r="C181" t="s">
        <v>36</v>
      </c>
      <c r="D181" t="s">
        <v>30</v>
      </c>
      <c r="E181" s="4">
        <v>1526</v>
      </c>
      <c r="F181" s="5">
        <v>105</v>
      </c>
      <c r="I181" t="s">
        <v>5</v>
      </c>
      <c r="J181" t="s">
        <v>36</v>
      </c>
      <c r="K181" t="s">
        <v>30</v>
      </c>
      <c r="L181" s="4">
        <v>1526</v>
      </c>
      <c r="M181" s="5">
        <v>105</v>
      </c>
      <c r="P181" t="s">
        <v>5</v>
      </c>
      <c r="Q181" t="s">
        <v>36</v>
      </c>
      <c r="R181" t="s">
        <v>30</v>
      </c>
      <c r="S181" s="4">
        <v>1526</v>
      </c>
      <c r="T181" s="5">
        <v>105</v>
      </c>
    </row>
    <row r="182" spans="2:20" x14ac:dyDescent="0.3">
      <c r="B182" t="s">
        <v>41</v>
      </c>
      <c r="C182" t="s">
        <v>37</v>
      </c>
      <c r="D182" t="s">
        <v>24</v>
      </c>
      <c r="E182" s="4">
        <v>6398</v>
      </c>
      <c r="F182" s="5">
        <v>102</v>
      </c>
      <c r="I182" t="s">
        <v>41</v>
      </c>
      <c r="J182" t="s">
        <v>37</v>
      </c>
      <c r="K182" t="s">
        <v>24</v>
      </c>
      <c r="L182" s="4">
        <v>6398</v>
      </c>
      <c r="M182" s="5">
        <v>102</v>
      </c>
      <c r="P182" t="s">
        <v>41</v>
      </c>
      <c r="Q182" t="s">
        <v>37</v>
      </c>
      <c r="R182" t="s">
        <v>24</v>
      </c>
      <c r="S182" s="4">
        <v>6398</v>
      </c>
      <c r="T182" s="5">
        <v>102</v>
      </c>
    </row>
    <row r="183" spans="2:20" x14ac:dyDescent="0.3">
      <c r="B183" t="s">
        <v>40</v>
      </c>
      <c r="C183" t="s">
        <v>38</v>
      </c>
      <c r="D183" t="s">
        <v>4</v>
      </c>
      <c r="E183" s="4">
        <v>6125</v>
      </c>
      <c r="F183" s="5">
        <v>102</v>
      </c>
      <c r="I183" t="s">
        <v>40</v>
      </c>
      <c r="J183" t="s">
        <v>38</v>
      </c>
      <c r="K183" t="s">
        <v>4</v>
      </c>
      <c r="L183" s="4">
        <v>6125</v>
      </c>
      <c r="M183" s="5">
        <v>102</v>
      </c>
      <c r="P183" t="s">
        <v>40</v>
      </c>
      <c r="Q183" t="s">
        <v>38</v>
      </c>
      <c r="R183" t="s">
        <v>4</v>
      </c>
      <c r="S183" s="4">
        <v>6125</v>
      </c>
      <c r="T183" s="5">
        <v>102</v>
      </c>
    </row>
    <row r="184" spans="2:20" x14ac:dyDescent="0.3">
      <c r="B184" t="s">
        <v>9</v>
      </c>
      <c r="C184" t="s">
        <v>38</v>
      </c>
      <c r="D184" t="s">
        <v>25</v>
      </c>
      <c r="E184" s="4">
        <v>3850</v>
      </c>
      <c r="F184" s="5">
        <v>102</v>
      </c>
      <c r="I184" t="s">
        <v>9</v>
      </c>
      <c r="J184" t="s">
        <v>38</v>
      </c>
      <c r="K184" t="s">
        <v>25</v>
      </c>
      <c r="L184" s="4">
        <v>3850</v>
      </c>
      <c r="M184" s="5">
        <v>102</v>
      </c>
      <c r="P184" t="s">
        <v>9</v>
      </c>
      <c r="Q184" t="s">
        <v>38</v>
      </c>
      <c r="R184" t="s">
        <v>25</v>
      </c>
      <c r="S184" s="4">
        <v>3850</v>
      </c>
      <c r="T184" s="5">
        <v>102</v>
      </c>
    </row>
    <row r="185" spans="2:20" x14ac:dyDescent="0.3">
      <c r="B185" t="s">
        <v>5</v>
      </c>
      <c r="C185" t="s">
        <v>34</v>
      </c>
      <c r="D185" t="s">
        <v>29</v>
      </c>
      <c r="E185" s="4">
        <v>2891</v>
      </c>
      <c r="F185" s="5">
        <v>102</v>
      </c>
      <c r="I185" t="s">
        <v>5</v>
      </c>
      <c r="J185" t="s">
        <v>34</v>
      </c>
      <c r="K185" t="s">
        <v>29</v>
      </c>
      <c r="L185" s="4">
        <v>2891</v>
      </c>
      <c r="M185" s="5">
        <v>102</v>
      </c>
      <c r="P185" t="s">
        <v>5</v>
      </c>
      <c r="Q185" t="s">
        <v>34</v>
      </c>
      <c r="R185" t="s">
        <v>29</v>
      </c>
      <c r="S185" s="4">
        <v>2891</v>
      </c>
      <c r="T185" s="5">
        <v>102</v>
      </c>
    </row>
    <row r="186" spans="2:20" x14ac:dyDescent="0.3">
      <c r="B186" t="s">
        <v>3</v>
      </c>
      <c r="C186" t="s">
        <v>39</v>
      </c>
      <c r="D186" t="s">
        <v>28</v>
      </c>
      <c r="E186" s="4">
        <v>1652</v>
      </c>
      <c r="F186" s="5">
        <v>102</v>
      </c>
      <c r="I186" t="s">
        <v>3</v>
      </c>
      <c r="J186" t="s">
        <v>39</v>
      </c>
      <c r="K186" t="s">
        <v>28</v>
      </c>
      <c r="L186" s="4">
        <v>1652</v>
      </c>
      <c r="M186" s="5">
        <v>102</v>
      </c>
      <c r="P186" t="s">
        <v>3</v>
      </c>
      <c r="Q186" t="s">
        <v>39</v>
      </c>
      <c r="R186" t="s">
        <v>28</v>
      </c>
      <c r="S186" s="4">
        <v>1652</v>
      </c>
      <c r="T186" s="5">
        <v>102</v>
      </c>
    </row>
    <row r="187" spans="2:20" x14ac:dyDescent="0.3">
      <c r="B187" t="s">
        <v>6</v>
      </c>
      <c r="C187" t="s">
        <v>37</v>
      </c>
      <c r="D187" t="s">
        <v>18</v>
      </c>
      <c r="E187" s="4">
        <v>1505</v>
      </c>
      <c r="F187" s="5">
        <v>102</v>
      </c>
      <c r="I187" t="s">
        <v>6</v>
      </c>
      <c r="J187" t="s">
        <v>37</v>
      </c>
      <c r="K187" t="s">
        <v>18</v>
      </c>
      <c r="L187" s="4">
        <v>1505</v>
      </c>
      <c r="M187" s="5">
        <v>102</v>
      </c>
      <c r="P187" t="s">
        <v>6</v>
      </c>
      <c r="Q187" t="s">
        <v>37</v>
      </c>
      <c r="R187" t="s">
        <v>18</v>
      </c>
      <c r="S187" s="4">
        <v>1505</v>
      </c>
      <c r="T187" s="5">
        <v>102</v>
      </c>
    </row>
    <row r="188" spans="2:20" x14ac:dyDescent="0.3">
      <c r="B188" t="s">
        <v>9</v>
      </c>
      <c r="C188" t="s">
        <v>38</v>
      </c>
      <c r="D188" t="s">
        <v>26</v>
      </c>
      <c r="E188" s="4">
        <v>2436</v>
      </c>
      <c r="F188" s="5">
        <v>99</v>
      </c>
      <c r="I188" t="s">
        <v>9</v>
      </c>
      <c r="J188" t="s">
        <v>38</v>
      </c>
      <c r="K188" t="s">
        <v>26</v>
      </c>
      <c r="L188" s="4">
        <v>2436</v>
      </c>
      <c r="M188" s="5">
        <v>99</v>
      </c>
      <c r="P188" t="s">
        <v>9</v>
      </c>
      <c r="Q188" t="s">
        <v>38</v>
      </c>
      <c r="R188" t="s">
        <v>26</v>
      </c>
      <c r="S188" s="4">
        <v>2436</v>
      </c>
      <c r="T188" s="5">
        <v>99</v>
      </c>
    </row>
    <row r="189" spans="2:20" x14ac:dyDescent="0.3">
      <c r="B189" t="s">
        <v>41</v>
      </c>
      <c r="C189" t="s">
        <v>35</v>
      </c>
      <c r="D189" t="s">
        <v>19</v>
      </c>
      <c r="E189" s="4">
        <v>609</v>
      </c>
      <c r="F189" s="5">
        <v>99</v>
      </c>
      <c r="I189" t="s">
        <v>41</v>
      </c>
      <c r="J189" t="s">
        <v>35</v>
      </c>
      <c r="K189" t="s">
        <v>19</v>
      </c>
      <c r="L189" s="4">
        <v>609</v>
      </c>
      <c r="M189" s="5">
        <v>99</v>
      </c>
      <c r="P189" t="s">
        <v>41</v>
      </c>
      <c r="Q189" t="s">
        <v>35</v>
      </c>
      <c r="R189" t="s">
        <v>19</v>
      </c>
      <c r="S189" s="4">
        <v>609</v>
      </c>
      <c r="T189" s="5">
        <v>99</v>
      </c>
    </row>
    <row r="190" spans="2:20" x14ac:dyDescent="0.3">
      <c r="B190" t="s">
        <v>9</v>
      </c>
      <c r="C190" t="s">
        <v>37</v>
      </c>
      <c r="D190" t="s">
        <v>20</v>
      </c>
      <c r="E190" s="4">
        <v>7273</v>
      </c>
      <c r="F190" s="5">
        <v>96</v>
      </c>
      <c r="I190" t="s">
        <v>9</v>
      </c>
      <c r="J190" t="s">
        <v>37</v>
      </c>
      <c r="K190" t="s">
        <v>20</v>
      </c>
      <c r="L190" s="4">
        <v>7273</v>
      </c>
      <c r="M190" s="5">
        <v>96</v>
      </c>
      <c r="P190" t="s">
        <v>9</v>
      </c>
      <c r="Q190" t="s">
        <v>37</v>
      </c>
      <c r="R190" t="s">
        <v>20</v>
      </c>
      <c r="S190" s="4">
        <v>7273</v>
      </c>
      <c r="T190" s="5">
        <v>96</v>
      </c>
    </row>
    <row r="191" spans="2:20" x14ac:dyDescent="0.3">
      <c r="B191" t="s">
        <v>10</v>
      </c>
      <c r="C191" t="s">
        <v>35</v>
      </c>
      <c r="D191" t="s">
        <v>14</v>
      </c>
      <c r="E191" s="4">
        <v>3472</v>
      </c>
      <c r="F191" s="5">
        <v>96</v>
      </c>
      <c r="I191" t="s">
        <v>10</v>
      </c>
      <c r="J191" t="s">
        <v>35</v>
      </c>
      <c r="K191" t="s">
        <v>14</v>
      </c>
      <c r="L191" s="4">
        <v>3472</v>
      </c>
      <c r="M191" s="5">
        <v>96</v>
      </c>
      <c r="P191" t="s">
        <v>10</v>
      </c>
      <c r="Q191" t="s">
        <v>35</v>
      </c>
      <c r="R191" t="s">
        <v>14</v>
      </c>
      <c r="S191" s="4">
        <v>3472</v>
      </c>
      <c r="T191" s="5">
        <v>96</v>
      </c>
    </row>
    <row r="192" spans="2:20" x14ac:dyDescent="0.3">
      <c r="B192" t="s">
        <v>7</v>
      </c>
      <c r="C192" t="s">
        <v>34</v>
      </c>
      <c r="D192" t="s">
        <v>25</v>
      </c>
      <c r="E192" s="4">
        <v>1568</v>
      </c>
      <c r="F192" s="5">
        <v>96</v>
      </c>
      <c r="I192" t="s">
        <v>7</v>
      </c>
      <c r="J192" t="s">
        <v>34</v>
      </c>
      <c r="K192" t="s">
        <v>25</v>
      </c>
      <c r="L192" s="4">
        <v>1568</v>
      </c>
      <c r="M192" s="5">
        <v>96</v>
      </c>
      <c r="P192" t="s">
        <v>7</v>
      </c>
      <c r="Q192" t="s">
        <v>34</v>
      </c>
      <c r="R192" t="s">
        <v>25</v>
      </c>
      <c r="S192" s="4">
        <v>1568</v>
      </c>
      <c r="T192" s="5">
        <v>96</v>
      </c>
    </row>
    <row r="193" spans="2:20" x14ac:dyDescent="0.3">
      <c r="B193" t="s">
        <v>40</v>
      </c>
      <c r="C193" t="s">
        <v>37</v>
      </c>
      <c r="D193" t="s">
        <v>27</v>
      </c>
      <c r="E193" s="4">
        <v>6132</v>
      </c>
      <c r="F193" s="5">
        <v>93</v>
      </c>
      <c r="I193" t="s">
        <v>40</v>
      </c>
      <c r="J193" t="s">
        <v>37</v>
      </c>
      <c r="K193" t="s">
        <v>27</v>
      </c>
      <c r="L193" s="4">
        <v>6132</v>
      </c>
      <c r="M193" s="5">
        <v>93</v>
      </c>
      <c r="P193" t="s">
        <v>40</v>
      </c>
      <c r="Q193" t="s">
        <v>37</v>
      </c>
      <c r="R193" t="s">
        <v>27</v>
      </c>
      <c r="S193" s="4">
        <v>6132</v>
      </c>
      <c r="T193" s="5">
        <v>93</v>
      </c>
    </row>
    <row r="194" spans="2:20" x14ac:dyDescent="0.3">
      <c r="B194" t="s">
        <v>3</v>
      </c>
      <c r="C194" t="s">
        <v>34</v>
      </c>
      <c r="D194" t="s">
        <v>17</v>
      </c>
      <c r="E194" s="4">
        <v>2919</v>
      </c>
      <c r="F194" s="5">
        <v>93</v>
      </c>
      <c r="I194" t="s">
        <v>3</v>
      </c>
      <c r="J194" t="s">
        <v>34</v>
      </c>
      <c r="K194" t="s">
        <v>17</v>
      </c>
      <c r="L194" s="4">
        <v>2919</v>
      </c>
      <c r="M194" s="5">
        <v>93</v>
      </c>
      <c r="P194" t="s">
        <v>3</v>
      </c>
      <c r="Q194" t="s">
        <v>34</v>
      </c>
      <c r="R194" t="s">
        <v>17</v>
      </c>
      <c r="S194" s="4">
        <v>2919</v>
      </c>
      <c r="T194" s="5">
        <v>93</v>
      </c>
    </row>
    <row r="195" spans="2:20" x14ac:dyDescent="0.3">
      <c r="B195" t="s">
        <v>9</v>
      </c>
      <c r="C195" t="s">
        <v>37</v>
      </c>
      <c r="D195" t="s">
        <v>23</v>
      </c>
      <c r="E195" s="4">
        <v>2737</v>
      </c>
      <c r="F195" s="5">
        <v>93</v>
      </c>
      <c r="I195" t="s">
        <v>9</v>
      </c>
      <c r="J195" t="s">
        <v>37</v>
      </c>
      <c r="K195" t="s">
        <v>23</v>
      </c>
      <c r="L195" s="4">
        <v>2737</v>
      </c>
      <c r="M195" s="5">
        <v>93</v>
      </c>
      <c r="P195" t="s">
        <v>9</v>
      </c>
      <c r="Q195" t="s">
        <v>37</v>
      </c>
      <c r="R195" t="s">
        <v>23</v>
      </c>
      <c r="S195" s="4">
        <v>2737</v>
      </c>
      <c r="T195" s="5">
        <v>93</v>
      </c>
    </row>
    <row r="196" spans="2:20" x14ac:dyDescent="0.3">
      <c r="B196" t="s">
        <v>5</v>
      </c>
      <c r="C196" t="s">
        <v>34</v>
      </c>
      <c r="D196" t="s">
        <v>33</v>
      </c>
      <c r="E196" s="4">
        <v>1652</v>
      </c>
      <c r="F196" s="5">
        <v>93</v>
      </c>
      <c r="I196" t="s">
        <v>5</v>
      </c>
      <c r="J196" t="s">
        <v>34</v>
      </c>
      <c r="K196" t="s">
        <v>33</v>
      </c>
      <c r="L196" s="4">
        <v>1652</v>
      </c>
      <c r="M196" s="5">
        <v>93</v>
      </c>
      <c r="P196" t="s">
        <v>5</v>
      </c>
      <c r="Q196" t="s">
        <v>34</v>
      </c>
      <c r="R196" t="s">
        <v>33</v>
      </c>
      <c r="S196" s="4">
        <v>1652</v>
      </c>
      <c r="T196" s="5">
        <v>93</v>
      </c>
    </row>
    <row r="197" spans="2:20" x14ac:dyDescent="0.3">
      <c r="B197" t="s">
        <v>10</v>
      </c>
      <c r="C197" t="s">
        <v>34</v>
      </c>
      <c r="D197" t="s">
        <v>25</v>
      </c>
      <c r="E197" s="4">
        <v>1428</v>
      </c>
      <c r="F197" s="5">
        <v>93</v>
      </c>
      <c r="I197" t="s">
        <v>10</v>
      </c>
      <c r="J197" t="s">
        <v>34</v>
      </c>
      <c r="K197" t="s">
        <v>25</v>
      </c>
      <c r="L197" s="4">
        <v>1428</v>
      </c>
      <c r="M197" s="5">
        <v>93</v>
      </c>
      <c r="P197" t="s">
        <v>10</v>
      </c>
      <c r="Q197" t="s">
        <v>34</v>
      </c>
      <c r="R197" t="s">
        <v>25</v>
      </c>
      <c r="S197" s="4">
        <v>1428</v>
      </c>
      <c r="T197" s="5">
        <v>93</v>
      </c>
    </row>
    <row r="198" spans="2:20" x14ac:dyDescent="0.3">
      <c r="B198" t="s">
        <v>40</v>
      </c>
      <c r="C198" t="s">
        <v>36</v>
      </c>
      <c r="D198" t="s">
        <v>33</v>
      </c>
      <c r="E198" s="4">
        <v>9772</v>
      </c>
      <c r="F198" s="5">
        <v>90</v>
      </c>
      <c r="I198" t="s">
        <v>40</v>
      </c>
      <c r="J198" t="s">
        <v>36</v>
      </c>
      <c r="K198" t="s">
        <v>33</v>
      </c>
      <c r="L198" s="4">
        <v>9772</v>
      </c>
      <c r="M198" s="5">
        <v>90</v>
      </c>
      <c r="P198" t="s">
        <v>40</v>
      </c>
      <c r="Q198" t="s">
        <v>36</v>
      </c>
      <c r="R198" t="s">
        <v>33</v>
      </c>
      <c r="S198" s="4">
        <v>9772</v>
      </c>
      <c r="T198" s="5">
        <v>90</v>
      </c>
    </row>
    <row r="199" spans="2:20" x14ac:dyDescent="0.3">
      <c r="B199" t="s">
        <v>9</v>
      </c>
      <c r="C199" t="s">
        <v>34</v>
      </c>
      <c r="D199" t="s">
        <v>23</v>
      </c>
      <c r="E199" s="4">
        <v>8155</v>
      </c>
      <c r="F199" s="5">
        <v>90</v>
      </c>
      <c r="I199" t="s">
        <v>9</v>
      </c>
      <c r="J199" t="s">
        <v>34</v>
      </c>
      <c r="K199" t="s">
        <v>23</v>
      </c>
      <c r="L199" s="4">
        <v>8155</v>
      </c>
      <c r="M199" s="5">
        <v>90</v>
      </c>
      <c r="P199" t="s">
        <v>9</v>
      </c>
      <c r="Q199" t="s">
        <v>34</v>
      </c>
      <c r="R199" t="s">
        <v>23</v>
      </c>
      <c r="S199" s="4">
        <v>8155</v>
      </c>
      <c r="T199" s="5">
        <v>90</v>
      </c>
    </row>
    <row r="200" spans="2:20" x14ac:dyDescent="0.3">
      <c r="B200" t="s">
        <v>40</v>
      </c>
      <c r="C200" t="s">
        <v>38</v>
      </c>
      <c r="D200" t="s">
        <v>25</v>
      </c>
      <c r="E200" s="4">
        <v>2541</v>
      </c>
      <c r="F200" s="5">
        <v>90</v>
      </c>
      <c r="I200" t="s">
        <v>40</v>
      </c>
      <c r="J200" t="s">
        <v>38</v>
      </c>
      <c r="K200" t="s">
        <v>25</v>
      </c>
      <c r="L200" s="4">
        <v>2541</v>
      </c>
      <c r="M200" s="5">
        <v>90</v>
      </c>
      <c r="P200" t="s">
        <v>40</v>
      </c>
      <c r="Q200" t="s">
        <v>38</v>
      </c>
      <c r="R200" t="s">
        <v>25</v>
      </c>
      <c r="S200" s="4">
        <v>2541</v>
      </c>
      <c r="T200" s="5">
        <v>90</v>
      </c>
    </row>
    <row r="201" spans="2:20" x14ac:dyDescent="0.3">
      <c r="B201" t="s">
        <v>9</v>
      </c>
      <c r="C201" t="s">
        <v>38</v>
      </c>
      <c r="D201" t="s">
        <v>33</v>
      </c>
      <c r="E201" s="4">
        <v>9506</v>
      </c>
      <c r="F201" s="5">
        <v>87</v>
      </c>
      <c r="I201" t="s">
        <v>9</v>
      </c>
      <c r="J201" t="s">
        <v>38</v>
      </c>
      <c r="K201" t="s">
        <v>33</v>
      </c>
      <c r="L201" s="4">
        <v>9506</v>
      </c>
      <c r="M201" s="5">
        <v>87</v>
      </c>
      <c r="P201" t="s">
        <v>9</v>
      </c>
      <c r="Q201" t="s">
        <v>38</v>
      </c>
      <c r="R201" t="s">
        <v>33</v>
      </c>
      <c r="S201" s="4">
        <v>9506</v>
      </c>
      <c r="T201" s="5">
        <v>87</v>
      </c>
    </row>
    <row r="202" spans="2:20" x14ac:dyDescent="0.3">
      <c r="B202" t="s">
        <v>6</v>
      </c>
      <c r="C202" t="s">
        <v>37</v>
      </c>
      <c r="D202" t="s">
        <v>31</v>
      </c>
      <c r="E202" s="4">
        <v>7693</v>
      </c>
      <c r="F202" s="5">
        <v>87</v>
      </c>
      <c r="I202" t="s">
        <v>6</v>
      </c>
      <c r="J202" t="s">
        <v>37</v>
      </c>
      <c r="K202" t="s">
        <v>31</v>
      </c>
      <c r="L202" s="4">
        <v>7693</v>
      </c>
      <c r="M202" s="5">
        <v>87</v>
      </c>
      <c r="P202" t="s">
        <v>6</v>
      </c>
      <c r="Q202" t="s">
        <v>37</v>
      </c>
      <c r="R202" t="s">
        <v>31</v>
      </c>
      <c r="S202" s="4">
        <v>7693</v>
      </c>
      <c r="T202" s="5">
        <v>87</v>
      </c>
    </row>
    <row r="203" spans="2:20" x14ac:dyDescent="0.3">
      <c r="B203" t="s">
        <v>10</v>
      </c>
      <c r="C203" t="s">
        <v>34</v>
      </c>
      <c r="D203" t="s">
        <v>17</v>
      </c>
      <c r="E203" s="4">
        <v>700</v>
      </c>
      <c r="F203" s="5">
        <v>87</v>
      </c>
      <c r="I203" t="s">
        <v>10</v>
      </c>
      <c r="J203" t="s">
        <v>34</v>
      </c>
      <c r="K203" t="s">
        <v>17</v>
      </c>
      <c r="L203" s="4">
        <v>700</v>
      </c>
      <c r="M203" s="5">
        <v>87</v>
      </c>
      <c r="P203" t="s">
        <v>10</v>
      </c>
      <c r="Q203" t="s">
        <v>34</v>
      </c>
      <c r="R203" t="s">
        <v>17</v>
      </c>
      <c r="S203" s="4">
        <v>700</v>
      </c>
      <c r="T203" s="5">
        <v>87</v>
      </c>
    </row>
    <row r="204" spans="2:20" x14ac:dyDescent="0.3">
      <c r="B204" t="s">
        <v>40</v>
      </c>
      <c r="C204" t="s">
        <v>38</v>
      </c>
      <c r="D204" t="s">
        <v>26</v>
      </c>
      <c r="E204" s="4">
        <v>609</v>
      </c>
      <c r="F204" s="5">
        <v>87</v>
      </c>
      <c r="I204" t="s">
        <v>40</v>
      </c>
      <c r="J204" t="s">
        <v>38</v>
      </c>
      <c r="K204" t="s">
        <v>26</v>
      </c>
      <c r="L204" s="4">
        <v>609</v>
      </c>
      <c r="M204" s="5">
        <v>87</v>
      </c>
      <c r="P204" t="s">
        <v>40</v>
      </c>
      <c r="Q204" t="s">
        <v>38</v>
      </c>
      <c r="R204" t="s">
        <v>26</v>
      </c>
      <c r="S204" s="4">
        <v>609</v>
      </c>
      <c r="T204" s="5">
        <v>87</v>
      </c>
    </row>
    <row r="205" spans="2:20" x14ac:dyDescent="0.3">
      <c r="B205" t="s">
        <v>8</v>
      </c>
      <c r="C205" t="s">
        <v>37</v>
      </c>
      <c r="D205" t="s">
        <v>21</v>
      </c>
      <c r="E205" s="4">
        <v>434</v>
      </c>
      <c r="F205" s="5">
        <v>87</v>
      </c>
      <c r="I205" t="s">
        <v>8</v>
      </c>
      <c r="J205" t="s">
        <v>37</v>
      </c>
      <c r="K205" t="s">
        <v>21</v>
      </c>
      <c r="L205" s="4">
        <v>434</v>
      </c>
      <c r="M205" s="5">
        <v>87</v>
      </c>
      <c r="P205" t="s">
        <v>8</v>
      </c>
      <c r="Q205" t="s">
        <v>37</v>
      </c>
      <c r="R205" t="s">
        <v>21</v>
      </c>
      <c r="S205" s="4">
        <v>434</v>
      </c>
      <c r="T205" s="5">
        <v>87</v>
      </c>
    </row>
    <row r="206" spans="2:20" x14ac:dyDescent="0.3">
      <c r="B206" t="s">
        <v>7</v>
      </c>
      <c r="C206" t="s">
        <v>36</v>
      </c>
      <c r="D206" t="s">
        <v>32</v>
      </c>
      <c r="E206" s="4">
        <v>280</v>
      </c>
      <c r="F206" s="5">
        <v>87</v>
      </c>
      <c r="I206" t="s">
        <v>7</v>
      </c>
      <c r="J206" t="s">
        <v>36</v>
      </c>
      <c r="K206" t="s">
        <v>32</v>
      </c>
      <c r="L206" s="4">
        <v>280</v>
      </c>
      <c r="M206" s="5">
        <v>87</v>
      </c>
      <c r="P206" t="s">
        <v>7</v>
      </c>
      <c r="Q206" t="s">
        <v>36</v>
      </c>
      <c r="R206" t="s">
        <v>32</v>
      </c>
      <c r="S206" s="4">
        <v>280</v>
      </c>
      <c r="T206" s="5">
        <v>87</v>
      </c>
    </row>
    <row r="207" spans="2:20" x14ac:dyDescent="0.3">
      <c r="B207" t="s">
        <v>41</v>
      </c>
      <c r="C207" t="s">
        <v>36</v>
      </c>
      <c r="D207" t="s">
        <v>32</v>
      </c>
      <c r="E207" s="4">
        <v>10304</v>
      </c>
      <c r="F207" s="5">
        <v>84</v>
      </c>
      <c r="I207" t="s">
        <v>41</v>
      </c>
      <c r="J207" t="s">
        <v>36</v>
      </c>
      <c r="K207" t="s">
        <v>32</v>
      </c>
      <c r="L207" s="4">
        <v>10304</v>
      </c>
      <c r="M207" s="5">
        <v>84</v>
      </c>
      <c r="P207" t="s">
        <v>41</v>
      </c>
      <c r="Q207" t="s">
        <v>36</v>
      </c>
      <c r="R207" t="s">
        <v>32</v>
      </c>
      <c r="S207" s="4">
        <v>10304</v>
      </c>
      <c r="T207" s="5">
        <v>84</v>
      </c>
    </row>
    <row r="208" spans="2:20" x14ac:dyDescent="0.3">
      <c r="B208" t="s">
        <v>5</v>
      </c>
      <c r="C208" t="s">
        <v>35</v>
      </c>
      <c r="D208" t="s">
        <v>22</v>
      </c>
      <c r="E208" s="4">
        <v>490</v>
      </c>
      <c r="F208" s="5">
        <v>84</v>
      </c>
      <c r="I208" t="s">
        <v>5</v>
      </c>
      <c r="J208" t="s">
        <v>35</v>
      </c>
      <c r="K208" t="s">
        <v>22</v>
      </c>
      <c r="L208" s="4">
        <v>490</v>
      </c>
      <c r="M208" s="5">
        <v>84</v>
      </c>
      <c r="P208" t="s">
        <v>5</v>
      </c>
      <c r="Q208" t="s">
        <v>35</v>
      </c>
      <c r="R208" t="s">
        <v>22</v>
      </c>
      <c r="S208" s="4">
        <v>490</v>
      </c>
      <c r="T208" s="5">
        <v>84</v>
      </c>
    </row>
    <row r="209" spans="2:20" x14ac:dyDescent="0.3">
      <c r="B209" t="s">
        <v>8</v>
      </c>
      <c r="C209" t="s">
        <v>38</v>
      </c>
      <c r="D209" t="s">
        <v>22</v>
      </c>
      <c r="E209" s="4">
        <v>168</v>
      </c>
      <c r="F209" s="5">
        <v>84</v>
      </c>
      <c r="I209" t="s">
        <v>8</v>
      </c>
      <c r="J209" t="s">
        <v>38</v>
      </c>
      <c r="K209" t="s">
        <v>22</v>
      </c>
      <c r="L209" s="4">
        <v>168</v>
      </c>
      <c r="M209" s="5">
        <v>84</v>
      </c>
      <c r="P209" t="s">
        <v>8</v>
      </c>
      <c r="Q209" t="s">
        <v>38</v>
      </c>
      <c r="R209" t="s">
        <v>22</v>
      </c>
      <c r="S209" s="4">
        <v>168</v>
      </c>
      <c r="T209" s="5">
        <v>84</v>
      </c>
    </row>
    <row r="210" spans="2:20" x14ac:dyDescent="0.3">
      <c r="B210" t="s">
        <v>2</v>
      </c>
      <c r="C210" t="s">
        <v>39</v>
      </c>
      <c r="D210" t="s">
        <v>27</v>
      </c>
      <c r="E210" s="4">
        <v>7812</v>
      </c>
      <c r="F210" s="5">
        <v>81</v>
      </c>
      <c r="I210" t="s">
        <v>2</v>
      </c>
      <c r="J210" t="s">
        <v>39</v>
      </c>
      <c r="K210" t="s">
        <v>27</v>
      </c>
      <c r="L210" s="4">
        <v>7812</v>
      </c>
      <c r="M210" s="5">
        <v>81</v>
      </c>
      <c r="P210" t="s">
        <v>2</v>
      </c>
      <c r="Q210" t="s">
        <v>39</v>
      </c>
      <c r="R210" t="s">
        <v>27</v>
      </c>
      <c r="S210" s="4">
        <v>7812</v>
      </c>
      <c r="T210" s="5">
        <v>81</v>
      </c>
    </row>
    <row r="211" spans="2:20" x14ac:dyDescent="0.3">
      <c r="B211" t="s">
        <v>5</v>
      </c>
      <c r="C211" t="s">
        <v>39</v>
      </c>
      <c r="D211" t="s">
        <v>22</v>
      </c>
      <c r="E211" s="4">
        <v>6909</v>
      </c>
      <c r="F211" s="5">
        <v>81</v>
      </c>
      <c r="I211" t="s">
        <v>5</v>
      </c>
      <c r="J211" t="s">
        <v>39</v>
      </c>
      <c r="K211" t="s">
        <v>22</v>
      </c>
      <c r="L211" s="4">
        <v>6909</v>
      </c>
      <c r="M211" s="5">
        <v>81</v>
      </c>
      <c r="P211" t="s">
        <v>5</v>
      </c>
      <c r="Q211" t="s">
        <v>39</v>
      </c>
      <c r="R211" t="s">
        <v>22</v>
      </c>
      <c r="S211" s="4">
        <v>6909</v>
      </c>
      <c r="T211" s="5">
        <v>81</v>
      </c>
    </row>
    <row r="212" spans="2:20" x14ac:dyDescent="0.3">
      <c r="B212" t="s">
        <v>8</v>
      </c>
      <c r="C212" t="s">
        <v>35</v>
      </c>
      <c r="D212" t="s">
        <v>30</v>
      </c>
      <c r="E212" s="4">
        <v>3598</v>
      </c>
      <c r="F212" s="5">
        <v>81</v>
      </c>
      <c r="I212" t="s">
        <v>8</v>
      </c>
      <c r="J212" t="s">
        <v>35</v>
      </c>
      <c r="K212" t="s">
        <v>30</v>
      </c>
      <c r="L212" s="4">
        <v>3598</v>
      </c>
      <c r="M212" s="5">
        <v>81</v>
      </c>
      <c r="P212" t="s">
        <v>8</v>
      </c>
      <c r="Q212" t="s">
        <v>35</v>
      </c>
      <c r="R212" t="s">
        <v>30</v>
      </c>
      <c r="S212" s="4">
        <v>3598</v>
      </c>
      <c r="T212" s="5">
        <v>81</v>
      </c>
    </row>
    <row r="213" spans="2:20" x14ac:dyDescent="0.3">
      <c r="B213" t="s">
        <v>6</v>
      </c>
      <c r="C213" t="s">
        <v>37</v>
      </c>
      <c r="D213" t="s">
        <v>30</v>
      </c>
      <c r="E213" s="4">
        <v>560</v>
      </c>
      <c r="F213" s="5">
        <v>81</v>
      </c>
      <c r="I213" t="s">
        <v>6</v>
      </c>
      <c r="J213" t="s">
        <v>37</v>
      </c>
      <c r="K213" t="s">
        <v>30</v>
      </c>
      <c r="L213" s="4">
        <v>560</v>
      </c>
      <c r="M213" s="5">
        <v>81</v>
      </c>
      <c r="P213" t="s">
        <v>6</v>
      </c>
      <c r="Q213" t="s">
        <v>37</v>
      </c>
      <c r="R213" t="s">
        <v>30</v>
      </c>
      <c r="S213" s="4">
        <v>560</v>
      </c>
      <c r="T213" s="5">
        <v>81</v>
      </c>
    </row>
    <row r="214" spans="2:20" x14ac:dyDescent="0.3">
      <c r="B214" t="s">
        <v>8</v>
      </c>
      <c r="C214" t="s">
        <v>38</v>
      </c>
      <c r="D214" t="s">
        <v>21</v>
      </c>
      <c r="E214" s="4">
        <v>6433</v>
      </c>
      <c r="F214" s="5">
        <v>78</v>
      </c>
      <c r="I214" t="s">
        <v>8</v>
      </c>
      <c r="J214" t="s">
        <v>38</v>
      </c>
      <c r="K214" t="s">
        <v>21</v>
      </c>
      <c r="L214" s="4">
        <v>6433</v>
      </c>
      <c r="M214" s="5">
        <v>78</v>
      </c>
      <c r="P214" t="s">
        <v>8</v>
      </c>
      <c r="Q214" t="s">
        <v>38</v>
      </c>
      <c r="R214" t="s">
        <v>21</v>
      </c>
      <c r="S214" s="4">
        <v>6433</v>
      </c>
      <c r="T214" s="5">
        <v>78</v>
      </c>
    </row>
    <row r="215" spans="2:20" x14ac:dyDescent="0.3">
      <c r="B215" t="s">
        <v>3</v>
      </c>
      <c r="C215" t="s">
        <v>35</v>
      </c>
      <c r="D215" t="s">
        <v>23</v>
      </c>
      <c r="E215" s="4">
        <v>2023</v>
      </c>
      <c r="F215" s="5">
        <v>78</v>
      </c>
      <c r="I215" t="s">
        <v>3</v>
      </c>
      <c r="J215" t="s">
        <v>35</v>
      </c>
      <c r="K215" t="s">
        <v>23</v>
      </c>
      <c r="L215" s="4">
        <v>2023</v>
      </c>
      <c r="M215" s="5">
        <v>78</v>
      </c>
      <c r="P215" t="s">
        <v>3</v>
      </c>
      <c r="Q215" t="s">
        <v>35</v>
      </c>
      <c r="R215" t="s">
        <v>23</v>
      </c>
      <c r="S215" s="4">
        <v>2023</v>
      </c>
      <c r="T215" s="5">
        <v>78</v>
      </c>
    </row>
    <row r="216" spans="2:20" x14ac:dyDescent="0.3">
      <c r="B216" t="s">
        <v>2</v>
      </c>
      <c r="C216" t="s">
        <v>36</v>
      </c>
      <c r="D216" t="s">
        <v>29</v>
      </c>
      <c r="E216" s="4">
        <v>8211</v>
      </c>
      <c r="F216" s="5">
        <v>75</v>
      </c>
      <c r="I216" t="s">
        <v>2</v>
      </c>
      <c r="J216" t="s">
        <v>36</v>
      </c>
      <c r="K216" t="s">
        <v>29</v>
      </c>
      <c r="L216" s="4">
        <v>8211</v>
      </c>
      <c r="M216" s="5">
        <v>75</v>
      </c>
      <c r="P216" t="s">
        <v>2</v>
      </c>
      <c r="Q216" t="s">
        <v>36</v>
      </c>
      <c r="R216" t="s">
        <v>29</v>
      </c>
      <c r="S216" s="4">
        <v>8211</v>
      </c>
      <c r="T216" s="5">
        <v>75</v>
      </c>
    </row>
    <row r="217" spans="2:20" x14ac:dyDescent="0.3">
      <c r="B217" t="s">
        <v>6</v>
      </c>
      <c r="C217" t="s">
        <v>34</v>
      </c>
      <c r="D217" t="s">
        <v>29</v>
      </c>
      <c r="E217" s="4">
        <v>3339</v>
      </c>
      <c r="F217" s="5">
        <v>75</v>
      </c>
      <c r="I217" t="s">
        <v>6</v>
      </c>
      <c r="J217" t="s">
        <v>34</v>
      </c>
      <c r="K217" t="s">
        <v>29</v>
      </c>
      <c r="L217" s="4">
        <v>3339</v>
      </c>
      <c r="M217" s="5">
        <v>75</v>
      </c>
      <c r="P217" t="s">
        <v>6</v>
      </c>
      <c r="Q217" t="s">
        <v>34</v>
      </c>
      <c r="R217" t="s">
        <v>29</v>
      </c>
      <c r="S217" s="4">
        <v>3339</v>
      </c>
      <c r="T217" s="5">
        <v>75</v>
      </c>
    </row>
    <row r="218" spans="2:20" x14ac:dyDescent="0.3">
      <c r="B218" t="s">
        <v>7</v>
      </c>
      <c r="C218" t="s">
        <v>34</v>
      </c>
      <c r="D218" t="s">
        <v>32</v>
      </c>
      <c r="E218" s="4">
        <v>3262</v>
      </c>
      <c r="F218" s="5">
        <v>75</v>
      </c>
      <c r="I218" t="s">
        <v>7</v>
      </c>
      <c r="J218" t="s">
        <v>34</v>
      </c>
      <c r="K218" t="s">
        <v>32</v>
      </c>
      <c r="L218" s="4">
        <v>3262</v>
      </c>
      <c r="M218" s="5">
        <v>75</v>
      </c>
      <c r="P218" t="s">
        <v>7</v>
      </c>
      <c r="Q218" t="s">
        <v>34</v>
      </c>
      <c r="R218" t="s">
        <v>32</v>
      </c>
      <c r="S218" s="4">
        <v>3262</v>
      </c>
      <c r="T218" s="5">
        <v>75</v>
      </c>
    </row>
    <row r="219" spans="2:20" x14ac:dyDescent="0.3">
      <c r="B219" t="s">
        <v>40</v>
      </c>
      <c r="C219" t="s">
        <v>34</v>
      </c>
      <c r="D219" t="s">
        <v>23</v>
      </c>
      <c r="E219" s="4">
        <v>2779</v>
      </c>
      <c r="F219" s="5">
        <v>75</v>
      </c>
      <c r="I219" t="s">
        <v>40</v>
      </c>
      <c r="J219" t="s">
        <v>34</v>
      </c>
      <c r="K219" t="s">
        <v>23</v>
      </c>
      <c r="L219" s="4">
        <v>2779</v>
      </c>
      <c r="M219" s="5">
        <v>75</v>
      </c>
      <c r="P219" t="s">
        <v>40</v>
      </c>
      <c r="Q219" t="s">
        <v>34</v>
      </c>
      <c r="R219" t="s">
        <v>23</v>
      </c>
      <c r="S219" s="4">
        <v>2779</v>
      </c>
      <c r="T219" s="5">
        <v>75</v>
      </c>
    </row>
    <row r="220" spans="2:20" x14ac:dyDescent="0.3">
      <c r="B220" t="s">
        <v>6</v>
      </c>
      <c r="C220" t="s">
        <v>34</v>
      </c>
      <c r="D220" t="s">
        <v>16</v>
      </c>
      <c r="E220" s="4">
        <v>2219</v>
      </c>
      <c r="F220" s="5">
        <v>75</v>
      </c>
      <c r="I220" t="s">
        <v>6</v>
      </c>
      <c r="J220" t="s">
        <v>34</v>
      </c>
      <c r="K220" t="s">
        <v>16</v>
      </c>
      <c r="L220" s="4">
        <v>2219</v>
      </c>
      <c r="M220" s="5">
        <v>75</v>
      </c>
      <c r="P220" t="s">
        <v>6</v>
      </c>
      <c r="Q220" t="s">
        <v>34</v>
      </c>
      <c r="R220" t="s">
        <v>16</v>
      </c>
      <c r="S220" s="4">
        <v>2219</v>
      </c>
      <c r="T220" s="5">
        <v>75</v>
      </c>
    </row>
    <row r="221" spans="2:20" x14ac:dyDescent="0.3">
      <c r="B221" t="s">
        <v>7</v>
      </c>
      <c r="C221" t="s">
        <v>38</v>
      </c>
      <c r="D221" t="s">
        <v>14</v>
      </c>
      <c r="E221" s="4">
        <v>1281</v>
      </c>
      <c r="F221" s="5">
        <v>75</v>
      </c>
      <c r="I221" t="s">
        <v>7</v>
      </c>
      <c r="J221" t="s">
        <v>38</v>
      </c>
      <c r="K221" t="s">
        <v>14</v>
      </c>
      <c r="L221" s="4">
        <v>1281</v>
      </c>
      <c r="M221" s="5">
        <v>75</v>
      </c>
      <c r="P221" t="s">
        <v>7</v>
      </c>
      <c r="Q221" t="s">
        <v>38</v>
      </c>
      <c r="R221" t="s">
        <v>14</v>
      </c>
      <c r="S221" s="4">
        <v>1281</v>
      </c>
      <c r="T221" s="5">
        <v>75</v>
      </c>
    </row>
    <row r="222" spans="2:20" x14ac:dyDescent="0.3">
      <c r="B222" t="s">
        <v>10</v>
      </c>
      <c r="C222" t="s">
        <v>36</v>
      </c>
      <c r="D222" t="s">
        <v>13</v>
      </c>
      <c r="E222" s="4">
        <v>945</v>
      </c>
      <c r="F222" s="5">
        <v>75</v>
      </c>
      <c r="I222" t="s">
        <v>10</v>
      </c>
      <c r="J222" t="s">
        <v>36</v>
      </c>
      <c r="K222" t="s">
        <v>13</v>
      </c>
      <c r="L222" s="4">
        <v>945</v>
      </c>
      <c r="M222" s="5">
        <v>75</v>
      </c>
      <c r="P222" t="s">
        <v>10</v>
      </c>
      <c r="Q222" t="s">
        <v>36</v>
      </c>
      <c r="R222" t="s">
        <v>13</v>
      </c>
      <c r="S222" s="4">
        <v>945</v>
      </c>
      <c r="T222" s="5">
        <v>75</v>
      </c>
    </row>
    <row r="223" spans="2:20" x14ac:dyDescent="0.3">
      <c r="B223" t="s">
        <v>5</v>
      </c>
      <c r="C223" t="s">
        <v>37</v>
      </c>
      <c r="D223" t="s">
        <v>22</v>
      </c>
      <c r="E223" s="4">
        <v>518</v>
      </c>
      <c r="F223" s="5">
        <v>75</v>
      </c>
      <c r="I223" t="s">
        <v>5</v>
      </c>
      <c r="J223" t="s">
        <v>37</v>
      </c>
      <c r="K223" t="s">
        <v>22</v>
      </c>
      <c r="L223" s="4">
        <v>518</v>
      </c>
      <c r="M223" s="5">
        <v>75</v>
      </c>
      <c r="P223" t="s">
        <v>5</v>
      </c>
      <c r="Q223" t="s">
        <v>37</v>
      </c>
      <c r="R223" t="s">
        <v>22</v>
      </c>
      <c r="S223" s="4">
        <v>518</v>
      </c>
      <c r="T223" s="5">
        <v>75</v>
      </c>
    </row>
    <row r="224" spans="2:20" x14ac:dyDescent="0.3">
      <c r="B224" t="s">
        <v>6</v>
      </c>
      <c r="C224" t="s">
        <v>38</v>
      </c>
      <c r="D224" t="s">
        <v>25</v>
      </c>
      <c r="E224" s="4">
        <v>469</v>
      </c>
      <c r="F224" s="5">
        <v>75</v>
      </c>
      <c r="I224" t="s">
        <v>6</v>
      </c>
      <c r="J224" t="s">
        <v>38</v>
      </c>
      <c r="K224" t="s">
        <v>25</v>
      </c>
      <c r="L224" s="4">
        <v>469</v>
      </c>
      <c r="M224" s="5">
        <v>75</v>
      </c>
      <c r="P224" t="s">
        <v>6</v>
      </c>
      <c r="Q224" t="s">
        <v>38</v>
      </c>
      <c r="R224" t="s">
        <v>25</v>
      </c>
      <c r="S224" s="4">
        <v>469</v>
      </c>
      <c r="T224" s="5">
        <v>75</v>
      </c>
    </row>
    <row r="225" spans="2:20" x14ac:dyDescent="0.3">
      <c r="B225" t="s">
        <v>40</v>
      </c>
      <c r="C225" t="s">
        <v>37</v>
      </c>
      <c r="D225" t="s">
        <v>29</v>
      </c>
      <c r="E225" s="4">
        <v>9002</v>
      </c>
      <c r="F225" s="5">
        <v>72</v>
      </c>
      <c r="I225" t="s">
        <v>40</v>
      </c>
      <c r="J225" t="s">
        <v>37</v>
      </c>
      <c r="K225" t="s">
        <v>29</v>
      </c>
      <c r="L225" s="4">
        <v>9002</v>
      </c>
      <c r="M225" s="5">
        <v>72</v>
      </c>
      <c r="P225" t="s">
        <v>40</v>
      </c>
      <c r="Q225" t="s">
        <v>37</v>
      </c>
      <c r="R225" t="s">
        <v>29</v>
      </c>
      <c r="S225" s="4">
        <v>9002</v>
      </c>
      <c r="T225" s="5">
        <v>72</v>
      </c>
    </row>
    <row r="226" spans="2:20" x14ac:dyDescent="0.3">
      <c r="B226" t="s">
        <v>41</v>
      </c>
      <c r="C226" t="s">
        <v>39</v>
      </c>
      <c r="D226" t="s">
        <v>14</v>
      </c>
      <c r="E226" s="4">
        <v>3976</v>
      </c>
      <c r="F226" s="5">
        <v>72</v>
      </c>
      <c r="I226" t="s">
        <v>41</v>
      </c>
      <c r="J226" t="s">
        <v>39</v>
      </c>
      <c r="K226" t="s">
        <v>14</v>
      </c>
      <c r="L226" s="4">
        <v>3976</v>
      </c>
      <c r="M226" s="5">
        <v>72</v>
      </c>
      <c r="P226" t="s">
        <v>41</v>
      </c>
      <c r="Q226" t="s">
        <v>39</v>
      </c>
      <c r="R226" t="s">
        <v>14</v>
      </c>
      <c r="S226" s="4">
        <v>3976</v>
      </c>
      <c r="T226" s="5">
        <v>72</v>
      </c>
    </row>
    <row r="227" spans="2:20" x14ac:dyDescent="0.3">
      <c r="B227" t="s">
        <v>9</v>
      </c>
      <c r="C227" t="s">
        <v>39</v>
      </c>
      <c r="D227" t="s">
        <v>25</v>
      </c>
      <c r="E227" s="4">
        <v>3192</v>
      </c>
      <c r="F227" s="5">
        <v>72</v>
      </c>
      <c r="I227" t="s">
        <v>9</v>
      </c>
      <c r="J227" t="s">
        <v>39</v>
      </c>
      <c r="K227" t="s">
        <v>25</v>
      </c>
      <c r="L227" s="4">
        <v>3192</v>
      </c>
      <c r="M227" s="5">
        <v>72</v>
      </c>
      <c r="P227" t="s">
        <v>9</v>
      </c>
      <c r="Q227" t="s">
        <v>39</v>
      </c>
      <c r="R227" t="s">
        <v>25</v>
      </c>
      <c r="S227" s="4">
        <v>3192</v>
      </c>
      <c r="T227" s="5">
        <v>72</v>
      </c>
    </row>
    <row r="228" spans="2:20" x14ac:dyDescent="0.3">
      <c r="B228" t="s">
        <v>10</v>
      </c>
      <c r="C228" t="s">
        <v>36</v>
      </c>
      <c r="D228" t="s">
        <v>27</v>
      </c>
      <c r="E228" s="4">
        <v>1407</v>
      </c>
      <c r="F228" s="5">
        <v>72</v>
      </c>
      <c r="I228" t="s">
        <v>10</v>
      </c>
      <c r="J228" t="s">
        <v>36</v>
      </c>
      <c r="K228" t="s">
        <v>27</v>
      </c>
      <c r="L228" s="4">
        <v>1407</v>
      </c>
      <c r="M228" s="5">
        <v>72</v>
      </c>
      <c r="P228" t="s">
        <v>10</v>
      </c>
      <c r="Q228" t="s">
        <v>36</v>
      </c>
      <c r="R228" t="s">
        <v>27</v>
      </c>
      <c r="S228" s="4">
        <v>1407</v>
      </c>
      <c r="T228" s="5">
        <v>72</v>
      </c>
    </row>
    <row r="229" spans="2:20" x14ac:dyDescent="0.3">
      <c r="B229" t="s">
        <v>41</v>
      </c>
      <c r="C229" t="s">
        <v>35</v>
      </c>
      <c r="D229" t="s">
        <v>13</v>
      </c>
      <c r="E229" s="4">
        <v>4760</v>
      </c>
      <c r="F229" s="5">
        <v>69</v>
      </c>
      <c r="I229" t="s">
        <v>41</v>
      </c>
      <c r="J229" t="s">
        <v>35</v>
      </c>
      <c r="K229" t="s">
        <v>13</v>
      </c>
      <c r="L229" s="4">
        <v>4760</v>
      </c>
      <c r="M229" s="5">
        <v>69</v>
      </c>
      <c r="P229" t="s">
        <v>41</v>
      </c>
      <c r="Q229" t="s">
        <v>35</v>
      </c>
      <c r="R229" t="s">
        <v>13</v>
      </c>
      <c r="S229" s="4">
        <v>4760</v>
      </c>
      <c r="T229" s="5">
        <v>69</v>
      </c>
    </row>
    <row r="230" spans="2:20" x14ac:dyDescent="0.3">
      <c r="B230" t="s">
        <v>3</v>
      </c>
      <c r="C230" t="s">
        <v>35</v>
      </c>
      <c r="D230" t="s">
        <v>29</v>
      </c>
      <c r="E230" s="4">
        <v>2114</v>
      </c>
      <c r="F230" s="5">
        <v>66</v>
      </c>
      <c r="I230" t="s">
        <v>3</v>
      </c>
      <c r="J230" t="s">
        <v>35</v>
      </c>
      <c r="K230" t="s">
        <v>29</v>
      </c>
      <c r="L230" s="4">
        <v>2114</v>
      </c>
      <c r="M230" s="5">
        <v>66</v>
      </c>
      <c r="P230" t="s">
        <v>3</v>
      </c>
      <c r="Q230" t="s">
        <v>35</v>
      </c>
      <c r="R230" t="s">
        <v>29</v>
      </c>
      <c r="S230" s="4">
        <v>2114</v>
      </c>
      <c r="T230" s="5">
        <v>66</v>
      </c>
    </row>
    <row r="231" spans="2:20" x14ac:dyDescent="0.3">
      <c r="B231" t="s">
        <v>5</v>
      </c>
      <c r="C231" t="s">
        <v>36</v>
      </c>
      <c r="D231" t="s">
        <v>13</v>
      </c>
      <c r="E231" s="4">
        <v>6146</v>
      </c>
      <c r="F231" s="5">
        <v>63</v>
      </c>
      <c r="I231" t="s">
        <v>5</v>
      </c>
      <c r="J231" t="s">
        <v>36</v>
      </c>
      <c r="K231" t="s">
        <v>13</v>
      </c>
      <c r="L231" s="4">
        <v>6146</v>
      </c>
      <c r="M231" s="5">
        <v>63</v>
      </c>
      <c r="P231" t="s">
        <v>5</v>
      </c>
      <c r="Q231" t="s">
        <v>36</v>
      </c>
      <c r="R231" t="s">
        <v>13</v>
      </c>
      <c r="S231" s="4">
        <v>6146</v>
      </c>
      <c r="T231" s="5">
        <v>63</v>
      </c>
    </row>
    <row r="232" spans="2:20" x14ac:dyDescent="0.3">
      <c r="B232" t="s">
        <v>7</v>
      </c>
      <c r="C232" t="s">
        <v>35</v>
      </c>
      <c r="D232" t="s">
        <v>14</v>
      </c>
      <c r="E232" s="4">
        <v>4606</v>
      </c>
      <c r="F232" s="5">
        <v>63</v>
      </c>
      <c r="I232" t="s">
        <v>7</v>
      </c>
      <c r="J232" t="s">
        <v>35</v>
      </c>
      <c r="K232" t="s">
        <v>14</v>
      </c>
      <c r="L232" s="4">
        <v>4606</v>
      </c>
      <c r="M232" s="5">
        <v>63</v>
      </c>
      <c r="P232" t="s">
        <v>7</v>
      </c>
      <c r="Q232" t="s">
        <v>35</v>
      </c>
      <c r="R232" t="s">
        <v>14</v>
      </c>
      <c r="S232" s="4">
        <v>4606</v>
      </c>
      <c r="T232" s="5">
        <v>63</v>
      </c>
    </row>
    <row r="233" spans="2:20" x14ac:dyDescent="0.3">
      <c r="B233" t="s">
        <v>8</v>
      </c>
      <c r="C233" t="s">
        <v>38</v>
      </c>
      <c r="D233" t="s">
        <v>27</v>
      </c>
      <c r="E233" s="4">
        <v>2268</v>
      </c>
      <c r="F233" s="5">
        <v>63</v>
      </c>
      <c r="I233" t="s">
        <v>8</v>
      </c>
      <c r="J233" t="s">
        <v>38</v>
      </c>
      <c r="K233" t="s">
        <v>27</v>
      </c>
      <c r="L233" s="4">
        <v>2268</v>
      </c>
      <c r="M233" s="5">
        <v>63</v>
      </c>
      <c r="P233" t="s">
        <v>8</v>
      </c>
      <c r="Q233" t="s">
        <v>38</v>
      </c>
      <c r="R233" t="s">
        <v>27</v>
      </c>
      <c r="S233" s="4">
        <v>2268</v>
      </c>
      <c r="T233" s="5">
        <v>63</v>
      </c>
    </row>
    <row r="234" spans="2:20" x14ac:dyDescent="0.3">
      <c r="B234" t="s">
        <v>6</v>
      </c>
      <c r="C234" t="s">
        <v>39</v>
      </c>
      <c r="D234" t="s">
        <v>30</v>
      </c>
      <c r="E234" s="4">
        <v>1638</v>
      </c>
      <c r="F234" s="5">
        <v>63</v>
      </c>
      <c r="I234" t="s">
        <v>6</v>
      </c>
      <c r="J234" t="s">
        <v>39</v>
      </c>
      <c r="K234" t="s">
        <v>30</v>
      </c>
      <c r="L234" s="4">
        <v>1638</v>
      </c>
      <c r="M234" s="5">
        <v>63</v>
      </c>
      <c r="P234" t="s">
        <v>6</v>
      </c>
      <c r="Q234" t="s">
        <v>39</v>
      </c>
      <c r="R234" t="s">
        <v>30</v>
      </c>
      <c r="S234" s="4">
        <v>1638</v>
      </c>
      <c r="T234" s="5">
        <v>63</v>
      </c>
    </row>
    <row r="235" spans="2:20" x14ac:dyDescent="0.3">
      <c r="B235" t="s">
        <v>6</v>
      </c>
      <c r="C235" t="s">
        <v>36</v>
      </c>
      <c r="D235" t="s">
        <v>21</v>
      </c>
      <c r="E235" s="4">
        <v>497</v>
      </c>
      <c r="F235" s="5">
        <v>63</v>
      </c>
      <c r="I235" t="s">
        <v>6</v>
      </c>
      <c r="J235" t="s">
        <v>36</v>
      </c>
      <c r="K235" t="s">
        <v>21</v>
      </c>
      <c r="L235" s="4">
        <v>497</v>
      </c>
      <c r="M235" s="5">
        <v>63</v>
      </c>
      <c r="P235" t="s">
        <v>6</v>
      </c>
      <c r="Q235" t="s">
        <v>36</v>
      </c>
      <c r="R235" t="s">
        <v>21</v>
      </c>
      <c r="S235" s="4">
        <v>497</v>
      </c>
      <c r="T235" s="5">
        <v>63</v>
      </c>
    </row>
    <row r="236" spans="2:20" x14ac:dyDescent="0.3">
      <c r="B236" t="s">
        <v>9</v>
      </c>
      <c r="C236" t="s">
        <v>38</v>
      </c>
      <c r="D236" t="s">
        <v>24</v>
      </c>
      <c r="E236" s="4">
        <v>4137</v>
      </c>
      <c r="F236" s="5">
        <v>60</v>
      </c>
      <c r="I236" t="s">
        <v>9</v>
      </c>
      <c r="J236" t="s">
        <v>38</v>
      </c>
      <c r="K236" t="s">
        <v>24</v>
      </c>
      <c r="L236" s="4">
        <v>4137</v>
      </c>
      <c r="M236" s="5">
        <v>60</v>
      </c>
      <c r="P236" t="s">
        <v>9</v>
      </c>
      <c r="Q236" t="s">
        <v>38</v>
      </c>
      <c r="R236" t="s">
        <v>24</v>
      </c>
      <c r="S236" s="4">
        <v>4137</v>
      </c>
      <c r="T236" s="5">
        <v>60</v>
      </c>
    </row>
    <row r="237" spans="2:20" x14ac:dyDescent="0.3">
      <c r="B237" t="s">
        <v>9</v>
      </c>
      <c r="C237" t="s">
        <v>36</v>
      </c>
      <c r="D237" t="s">
        <v>30</v>
      </c>
      <c r="E237" s="4">
        <v>9051</v>
      </c>
      <c r="F237" s="5">
        <v>57</v>
      </c>
      <c r="I237" t="s">
        <v>9</v>
      </c>
      <c r="J237" t="s">
        <v>36</v>
      </c>
      <c r="K237" t="s">
        <v>30</v>
      </c>
      <c r="L237" s="4">
        <v>9051</v>
      </c>
      <c r="M237" s="5">
        <v>57</v>
      </c>
      <c r="P237" t="s">
        <v>9</v>
      </c>
      <c r="Q237" t="s">
        <v>36</v>
      </c>
      <c r="R237" t="s">
        <v>30</v>
      </c>
      <c r="S237" s="4">
        <v>9051</v>
      </c>
      <c r="T237" s="5">
        <v>57</v>
      </c>
    </row>
    <row r="238" spans="2:20" x14ac:dyDescent="0.3">
      <c r="B238" t="s">
        <v>5</v>
      </c>
      <c r="C238" t="s">
        <v>38</v>
      </c>
      <c r="D238" t="s">
        <v>13</v>
      </c>
      <c r="E238" s="4">
        <v>7189</v>
      </c>
      <c r="F238" s="5">
        <v>54</v>
      </c>
      <c r="I238" t="s">
        <v>5</v>
      </c>
      <c r="J238" t="s">
        <v>38</v>
      </c>
      <c r="K238" t="s">
        <v>13</v>
      </c>
      <c r="L238" s="4">
        <v>7189</v>
      </c>
      <c r="M238" s="5">
        <v>54</v>
      </c>
      <c r="P238" t="s">
        <v>5</v>
      </c>
      <c r="Q238" t="s">
        <v>38</v>
      </c>
      <c r="R238" t="s">
        <v>13</v>
      </c>
      <c r="S238" s="4">
        <v>7189</v>
      </c>
      <c r="T238" s="5">
        <v>54</v>
      </c>
    </row>
    <row r="239" spans="2:20" x14ac:dyDescent="0.3">
      <c r="B239" t="s">
        <v>7</v>
      </c>
      <c r="C239" t="s">
        <v>37</v>
      </c>
      <c r="D239" t="s">
        <v>30</v>
      </c>
      <c r="E239" s="4">
        <v>6454</v>
      </c>
      <c r="F239" s="5">
        <v>54</v>
      </c>
      <c r="I239" t="s">
        <v>7</v>
      </c>
      <c r="J239" t="s">
        <v>37</v>
      </c>
      <c r="K239" t="s">
        <v>30</v>
      </c>
      <c r="L239" s="4">
        <v>6454</v>
      </c>
      <c r="M239" s="5">
        <v>54</v>
      </c>
      <c r="P239" t="s">
        <v>7</v>
      </c>
      <c r="Q239" t="s">
        <v>37</v>
      </c>
      <c r="R239" t="s">
        <v>30</v>
      </c>
      <c r="S239" s="4">
        <v>6454</v>
      </c>
      <c r="T239" s="5">
        <v>54</v>
      </c>
    </row>
    <row r="240" spans="2:20" x14ac:dyDescent="0.3">
      <c r="B240" t="s">
        <v>3</v>
      </c>
      <c r="C240" t="s">
        <v>34</v>
      </c>
      <c r="D240" t="s">
        <v>26</v>
      </c>
      <c r="E240" s="4">
        <v>3108</v>
      </c>
      <c r="F240" s="5">
        <v>54</v>
      </c>
      <c r="I240" t="s">
        <v>3</v>
      </c>
      <c r="J240" t="s">
        <v>34</v>
      </c>
      <c r="K240" t="s">
        <v>26</v>
      </c>
      <c r="L240" s="4">
        <v>3108</v>
      </c>
      <c r="M240" s="5">
        <v>54</v>
      </c>
      <c r="P240" t="s">
        <v>3</v>
      </c>
      <c r="Q240" t="s">
        <v>34</v>
      </c>
      <c r="R240" t="s">
        <v>26</v>
      </c>
      <c r="S240" s="4">
        <v>3108</v>
      </c>
      <c r="T240" s="5">
        <v>54</v>
      </c>
    </row>
    <row r="241" spans="2:20" x14ac:dyDescent="0.3">
      <c r="B241" t="s">
        <v>6</v>
      </c>
      <c r="C241" t="s">
        <v>38</v>
      </c>
      <c r="D241" t="s">
        <v>31</v>
      </c>
      <c r="E241" s="4">
        <v>2681</v>
      </c>
      <c r="F241" s="5">
        <v>54</v>
      </c>
      <c r="I241" t="s">
        <v>6</v>
      </c>
      <c r="J241" t="s">
        <v>38</v>
      </c>
      <c r="K241" t="s">
        <v>31</v>
      </c>
      <c r="L241" s="4">
        <v>2681</v>
      </c>
      <c r="M241" s="5">
        <v>54</v>
      </c>
      <c r="P241" t="s">
        <v>6</v>
      </c>
      <c r="Q241" t="s">
        <v>38</v>
      </c>
      <c r="R241" t="s">
        <v>31</v>
      </c>
      <c r="S241" s="4">
        <v>2681</v>
      </c>
      <c r="T241" s="5">
        <v>54</v>
      </c>
    </row>
    <row r="242" spans="2:20" x14ac:dyDescent="0.3">
      <c r="B242" t="s">
        <v>2</v>
      </c>
      <c r="C242" t="s">
        <v>37</v>
      </c>
      <c r="D242" t="s">
        <v>14</v>
      </c>
      <c r="E242" s="4">
        <v>1057</v>
      </c>
      <c r="F242" s="5">
        <v>54</v>
      </c>
      <c r="I242" t="s">
        <v>2</v>
      </c>
      <c r="J242" t="s">
        <v>37</v>
      </c>
      <c r="K242" t="s">
        <v>14</v>
      </c>
      <c r="L242" s="4">
        <v>1057</v>
      </c>
      <c r="M242" s="5">
        <v>54</v>
      </c>
      <c r="P242" t="s">
        <v>2</v>
      </c>
      <c r="Q242" t="s">
        <v>37</v>
      </c>
      <c r="R242" t="s">
        <v>14</v>
      </c>
      <c r="S242" s="4">
        <v>1057</v>
      </c>
      <c r="T242" s="5">
        <v>54</v>
      </c>
    </row>
    <row r="243" spans="2:20" x14ac:dyDescent="0.3">
      <c r="B243" t="s">
        <v>2</v>
      </c>
      <c r="C243" t="s">
        <v>34</v>
      </c>
      <c r="D243" t="s">
        <v>13</v>
      </c>
      <c r="E243" s="4">
        <v>252</v>
      </c>
      <c r="F243" s="5">
        <v>54</v>
      </c>
      <c r="I243" t="s">
        <v>2</v>
      </c>
      <c r="J243" t="s">
        <v>34</v>
      </c>
      <c r="K243" t="s">
        <v>13</v>
      </c>
      <c r="L243" s="4">
        <v>252</v>
      </c>
      <c r="M243" s="5">
        <v>54</v>
      </c>
      <c r="P243" t="s">
        <v>2</v>
      </c>
      <c r="Q243" t="s">
        <v>34</v>
      </c>
      <c r="R243" t="s">
        <v>13</v>
      </c>
      <c r="S243" s="4">
        <v>252</v>
      </c>
      <c r="T243" s="5">
        <v>54</v>
      </c>
    </row>
    <row r="244" spans="2:20" x14ac:dyDescent="0.3">
      <c r="B244" t="s">
        <v>5</v>
      </c>
      <c r="C244" t="s">
        <v>39</v>
      </c>
      <c r="D244" t="s">
        <v>26</v>
      </c>
      <c r="E244" s="4">
        <v>5236</v>
      </c>
      <c r="F244" s="5">
        <v>51</v>
      </c>
      <c r="I244" t="s">
        <v>5</v>
      </c>
      <c r="J244" t="s">
        <v>39</v>
      </c>
      <c r="K244" t="s">
        <v>26</v>
      </c>
      <c r="L244" s="4">
        <v>5236</v>
      </c>
      <c r="M244" s="5">
        <v>51</v>
      </c>
      <c r="P244" t="s">
        <v>5</v>
      </c>
      <c r="Q244" t="s">
        <v>39</v>
      </c>
      <c r="R244" t="s">
        <v>26</v>
      </c>
      <c r="S244" s="4">
        <v>5236</v>
      </c>
      <c r="T244" s="5">
        <v>51</v>
      </c>
    </row>
    <row r="245" spans="2:20" x14ac:dyDescent="0.3">
      <c r="B245" t="s">
        <v>3</v>
      </c>
      <c r="C245" t="s">
        <v>39</v>
      </c>
      <c r="D245" t="s">
        <v>29</v>
      </c>
      <c r="E245" s="4">
        <v>3640</v>
      </c>
      <c r="F245" s="5">
        <v>51</v>
      </c>
      <c r="I245" t="s">
        <v>3</v>
      </c>
      <c r="J245" t="s">
        <v>39</v>
      </c>
      <c r="K245" t="s">
        <v>29</v>
      </c>
      <c r="L245" s="4">
        <v>3640</v>
      </c>
      <c r="M245" s="5">
        <v>51</v>
      </c>
      <c r="P245" t="s">
        <v>3</v>
      </c>
      <c r="Q245" t="s">
        <v>39</v>
      </c>
      <c r="R245" t="s">
        <v>29</v>
      </c>
      <c r="S245" s="4">
        <v>3640</v>
      </c>
      <c r="T245" s="5">
        <v>51</v>
      </c>
    </row>
    <row r="246" spans="2:20" x14ac:dyDescent="0.3">
      <c r="B246" t="s">
        <v>40</v>
      </c>
      <c r="C246" t="s">
        <v>38</v>
      </c>
      <c r="D246" t="s">
        <v>24</v>
      </c>
      <c r="E246" s="4">
        <v>623</v>
      </c>
      <c r="F246" s="5">
        <v>51</v>
      </c>
      <c r="I246" t="s">
        <v>40</v>
      </c>
      <c r="J246" t="s">
        <v>38</v>
      </c>
      <c r="K246" t="s">
        <v>24</v>
      </c>
      <c r="L246" s="4">
        <v>623</v>
      </c>
      <c r="M246" s="5">
        <v>51</v>
      </c>
      <c r="P246" t="s">
        <v>40</v>
      </c>
      <c r="Q246" t="s">
        <v>38</v>
      </c>
      <c r="R246" t="s">
        <v>24</v>
      </c>
      <c r="S246" s="4">
        <v>623</v>
      </c>
      <c r="T246" s="5">
        <v>51</v>
      </c>
    </row>
    <row r="247" spans="2:20" x14ac:dyDescent="0.3">
      <c r="B247" t="s">
        <v>2</v>
      </c>
      <c r="C247" t="s">
        <v>38</v>
      </c>
      <c r="D247" t="s">
        <v>13</v>
      </c>
      <c r="E247" s="4">
        <v>56</v>
      </c>
      <c r="F247" s="5">
        <v>51</v>
      </c>
      <c r="I247" t="s">
        <v>2</v>
      </c>
      <c r="J247" t="s">
        <v>38</v>
      </c>
      <c r="K247" t="s">
        <v>13</v>
      </c>
      <c r="L247" s="4">
        <v>56</v>
      </c>
      <c r="M247" s="5">
        <v>51</v>
      </c>
      <c r="P247" t="s">
        <v>2</v>
      </c>
      <c r="Q247" t="s">
        <v>38</v>
      </c>
      <c r="R247" t="s">
        <v>13</v>
      </c>
      <c r="S247" s="4">
        <v>56</v>
      </c>
      <c r="T247" s="5">
        <v>51</v>
      </c>
    </row>
    <row r="248" spans="2:20" x14ac:dyDescent="0.3">
      <c r="B248" t="s">
        <v>40</v>
      </c>
      <c r="C248" t="s">
        <v>34</v>
      </c>
      <c r="D248" t="s">
        <v>26</v>
      </c>
      <c r="E248" s="4">
        <v>6748</v>
      </c>
      <c r="F248" s="5">
        <v>48</v>
      </c>
      <c r="I248" t="s">
        <v>40</v>
      </c>
      <c r="J248" t="s">
        <v>34</v>
      </c>
      <c r="K248" t="s">
        <v>26</v>
      </c>
      <c r="L248" s="4">
        <v>6748</v>
      </c>
      <c r="M248" s="5">
        <v>48</v>
      </c>
      <c r="P248" t="s">
        <v>40</v>
      </c>
      <c r="Q248" t="s">
        <v>34</v>
      </c>
      <c r="R248" t="s">
        <v>26</v>
      </c>
      <c r="S248" s="4">
        <v>6748</v>
      </c>
      <c r="T248" s="5">
        <v>48</v>
      </c>
    </row>
    <row r="249" spans="2:20" x14ac:dyDescent="0.3">
      <c r="B249" t="s">
        <v>7</v>
      </c>
      <c r="C249" t="s">
        <v>37</v>
      </c>
      <c r="D249" t="s">
        <v>33</v>
      </c>
      <c r="E249" s="4">
        <v>6391</v>
      </c>
      <c r="F249" s="5">
        <v>48</v>
      </c>
      <c r="I249" t="s">
        <v>7</v>
      </c>
      <c r="J249" t="s">
        <v>37</v>
      </c>
      <c r="K249" t="s">
        <v>33</v>
      </c>
      <c r="L249" s="4">
        <v>6391</v>
      </c>
      <c r="M249" s="5">
        <v>48</v>
      </c>
      <c r="P249" t="s">
        <v>7</v>
      </c>
      <c r="Q249" t="s">
        <v>37</v>
      </c>
      <c r="R249" t="s">
        <v>33</v>
      </c>
      <c r="S249" s="4">
        <v>6391</v>
      </c>
      <c r="T249" s="5">
        <v>48</v>
      </c>
    </row>
    <row r="250" spans="2:20" x14ac:dyDescent="0.3">
      <c r="B250" t="s">
        <v>7</v>
      </c>
      <c r="C250" t="s">
        <v>34</v>
      </c>
      <c r="D250" t="s">
        <v>33</v>
      </c>
      <c r="E250" s="4">
        <v>2226</v>
      </c>
      <c r="F250" s="5">
        <v>48</v>
      </c>
      <c r="I250" t="s">
        <v>7</v>
      </c>
      <c r="J250" t="s">
        <v>34</v>
      </c>
      <c r="K250" t="s">
        <v>33</v>
      </c>
      <c r="L250" s="4">
        <v>2226</v>
      </c>
      <c r="M250" s="5">
        <v>48</v>
      </c>
      <c r="P250" t="s">
        <v>7</v>
      </c>
      <c r="Q250" t="s">
        <v>34</v>
      </c>
      <c r="R250" t="s">
        <v>33</v>
      </c>
      <c r="S250" s="4">
        <v>2226</v>
      </c>
      <c r="T250" s="5">
        <v>48</v>
      </c>
    </row>
    <row r="251" spans="2:20" x14ac:dyDescent="0.3">
      <c r="B251" t="s">
        <v>40</v>
      </c>
      <c r="C251" t="s">
        <v>35</v>
      </c>
      <c r="D251" t="s">
        <v>24</v>
      </c>
      <c r="E251" s="4">
        <v>1638</v>
      </c>
      <c r="F251" s="5">
        <v>48</v>
      </c>
      <c r="I251" t="s">
        <v>40</v>
      </c>
      <c r="J251" t="s">
        <v>35</v>
      </c>
      <c r="K251" t="s">
        <v>24</v>
      </c>
      <c r="L251" s="4">
        <v>1638</v>
      </c>
      <c r="M251" s="5">
        <v>48</v>
      </c>
      <c r="P251" t="s">
        <v>40</v>
      </c>
      <c r="Q251" t="s">
        <v>35</v>
      </c>
      <c r="R251" t="s">
        <v>24</v>
      </c>
      <c r="S251" s="4">
        <v>1638</v>
      </c>
      <c r="T251" s="5">
        <v>48</v>
      </c>
    </row>
    <row r="252" spans="2:20" x14ac:dyDescent="0.3">
      <c r="B252" t="s">
        <v>6</v>
      </c>
      <c r="C252" t="s">
        <v>34</v>
      </c>
      <c r="D252" t="s">
        <v>4</v>
      </c>
      <c r="E252" s="4">
        <v>525</v>
      </c>
      <c r="F252" s="5">
        <v>48</v>
      </c>
      <c r="I252" t="s">
        <v>6</v>
      </c>
      <c r="J252" t="s">
        <v>34</v>
      </c>
      <c r="K252" t="s">
        <v>4</v>
      </c>
      <c r="L252" s="4">
        <v>525</v>
      </c>
      <c r="M252" s="5">
        <v>48</v>
      </c>
      <c r="P252" t="s">
        <v>6</v>
      </c>
      <c r="Q252" t="s">
        <v>34</v>
      </c>
      <c r="R252" t="s">
        <v>4</v>
      </c>
      <c r="S252" s="4">
        <v>525</v>
      </c>
      <c r="T252" s="5">
        <v>48</v>
      </c>
    </row>
    <row r="253" spans="2:20" x14ac:dyDescent="0.3">
      <c r="B253" t="s">
        <v>2</v>
      </c>
      <c r="C253" t="s">
        <v>36</v>
      </c>
      <c r="D253" t="s">
        <v>17</v>
      </c>
      <c r="E253" s="4">
        <v>189</v>
      </c>
      <c r="F253" s="5">
        <v>48</v>
      </c>
      <c r="I253" t="s">
        <v>2</v>
      </c>
      <c r="J253" t="s">
        <v>36</v>
      </c>
      <c r="K253" t="s">
        <v>17</v>
      </c>
      <c r="L253" s="4">
        <v>189</v>
      </c>
      <c r="M253" s="5">
        <v>48</v>
      </c>
      <c r="P253" t="s">
        <v>2</v>
      </c>
      <c r="Q253" t="s">
        <v>36</v>
      </c>
      <c r="R253" t="s">
        <v>17</v>
      </c>
      <c r="S253" s="4">
        <v>189</v>
      </c>
      <c r="T253" s="5">
        <v>48</v>
      </c>
    </row>
    <row r="254" spans="2:20" x14ac:dyDescent="0.3">
      <c r="B254" t="s">
        <v>5</v>
      </c>
      <c r="C254" t="s">
        <v>37</v>
      </c>
      <c r="D254" t="s">
        <v>31</v>
      </c>
      <c r="E254" s="4">
        <v>182</v>
      </c>
      <c r="F254" s="5">
        <v>48</v>
      </c>
      <c r="I254" t="s">
        <v>5</v>
      </c>
      <c r="J254" t="s">
        <v>37</v>
      </c>
      <c r="K254" t="s">
        <v>31</v>
      </c>
      <c r="L254" s="4">
        <v>182</v>
      </c>
      <c r="M254" s="5">
        <v>48</v>
      </c>
      <c r="P254" t="s">
        <v>5</v>
      </c>
      <c r="Q254" t="s">
        <v>37</v>
      </c>
      <c r="R254" t="s">
        <v>31</v>
      </c>
      <c r="S254" s="4">
        <v>182</v>
      </c>
      <c r="T254" s="5">
        <v>48</v>
      </c>
    </row>
    <row r="255" spans="2:20" x14ac:dyDescent="0.3">
      <c r="B255" t="s">
        <v>5</v>
      </c>
      <c r="C255" t="s">
        <v>38</v>
      </c>
      <c r="D255" t="s">
        <v>25</v>
      </c>
      <c r="E255" s="4">
        <v>7483</v>
      </c>
      <c r="F255" s="5">
        <v>45</v>
      </c>
      <c r="I255" t="s">
        <v>5</v>
      </c>
      <c r="J255" t="s">
        <v>38</v>
      </c>
      <c r="K255" t="s">
        <v>25</v>
      </c>
      <c r="L255" s="4">
        <v>7483</v>
      </c>
      <c r="M255" s="5">
        <v>45</v>
      </c>
      <c r="P255" t="s">
        <v>5</v>
      </c>
      <c r="Q255" t="s">
        <v>38</v>
      </c>
      <c r="R255" t="s">
        <v>25</v>
      </c>
      <c r="S255" s="4">
        <v>7483</v>
      </c>
      <c r="T255" s="5">
        <v>45</v>
      </c>
    </row>
    <row r="256" spans="2:20" x14ac:dyDescent="0.3">
      <c r="B256" t="s">
        <v>8</v>
      </c>
      <c r="C256" t="s">
        <v>37</v>
      </c>
      <c r="D256" t="s">
        <v>26</v>
      </c>
      <c r="E256" s="4">
        <v>6279</v>
      </c>
      <c r="F256" s="5">
        <v>45</v>
      </c>
      <c r="I256" t="s">
        <v>8</v>
      </c>
      <c r="J256" t="s">
        <v>37</v>
      </c>
      <c r="K256" t="s">
        <v>26</v>
      </c>
      <c r="L256" s="4">
        <v>6279</v>
      </c>
      <c r="M256" s="5">
        <v>45</v>
      </c>
      <c r="P256" t="s">
        <v>8</v>
      </c>
      <c r="Q256" t="s">
        <v>37</v>
      </c>
      <c r="R256" t="s">
        <v>26</v>
      </c>
      <c r="S256" s="4">
        <v>6279</v>
      </c>
      <c r="T256" s="5">
        <v>45</v>
      </c>
    </row>
    <row r="257" spans="2:20" x14ac:dyDescent="0.3">
      <c r="B257" t="s">
        <v>9</v>
      </c>
      <c r="C257" t="s">
        <v>37</v>
      </c>
      <c r="D257" t="s">
        <v>28</v>
      </c>
      <c r="E257" s="4">
        <v>2919</v>
      </c>
      <c r="F257" s="5">
        <v>45</v>
      </c>
      <c r="I257" t="s">
        <v>9</v>
      </c>
      <c r="J257" t="s">
        <v>37</v>
      </c>
      <c r="K257" t="s">
        <v>28</v>
      </c>
      <c r="L257" s="4">
        <v>2919</v>
      </c>
      <c r="M257" s="5">
        <v>45</v>
      </c>
      <c r="P257" t="s">
        <v>9</v>
      </c>
      <c r="Q257" t="s">
        <v>37</v>
      </c>
      <c r="R257" t="s">
        <v>28</v>
      </c>
      <c r="S257" s="4">
        <v>2919</v>
      </c>
      <c r="T257" s="5">
        <v>45</v>
      </c>
    </row>
    <row r="258" spans="2:20" x14ac:dyDescent="0.3">
      <c r="B258" t="s">
        <v>40</v>
      </c>
      <c r="C258" t="s">
        <v>38</v>
      </c>
      <c r="D258" t="s">
        <v>29</v>
      </c>
      <c r="E258" s="4">
        <v>2541</v>
      </c>
      <c r="F258" s="5">
        <v>45</v>
      </c>
      <c r="I258" t="s">
        <v>40</v>
      </c>
      <c r="J258" t="s">
        <v>38</v>
      </c>
      <c r="K258" t="s">
        <v>29</v>
      </c>
      <c r="L258" s="4">
        <v>2541</v>
      </c>
      <c r="M258" s="5">
        <v>45</v>
      </c>
      <c r="P258" t="s">
        <v>40</v>
      </c>
      <c r="Q258" t="s">
        <v>38</v>
      </c>
      <c r="R258" t="s">
        <v>29</v>
      </c>
      <c r="S258" s="4">
        <v>2541</v>
      </c>
      <c r="T258" s="5">
        <v>45</v>
      </c>
    </row>
    <row r="259" spans="2:20" x14ac:dyDescent="0.3">
      <c r="B259" t="s">
        <v>7</v>
      </c>
      <c r="C259" t="s">
        <v>36</v>
      </c>
      <c r="D259" t="s">
        <v>22</v>
      </c>
      <c r="E259" s="4">
        <v>8435</v>
      </c>
      <c r="F259" s="5">
        <v>42</v>
      </c>
      <c r="I259" t="s">
        <v>7</v>
      </c>
      <c r="J259" t="s">
        <v>36</v>
      </c>
      <c r="K259" t="s">
        <v>22</v>
      </c>
      <c r="L259" s="4">
        <v>8435</v>
      </c>
      <c r="M259" s="5">
        <v>42</v>
      </c>
      <c r="P259" t="s">
        <v>7</v>
      </c>
      <c r="Q259" t="s">
        <v>36</v>
      </c>
      <c r="R259" t="s">
        <v>22</v>
      </c>
      <c r="S259" s="4">
        <v>8435</v>
      </c>
      <c r="T259" s="5">
        <v>42</v>
      </c>
    </row>
    <row r="260" spans="2:20" x14ac:dyDescent="0.3">
      <c r="B260" t="s">
        <v>3</v>
      </c>
      <c r="C260" t="s">
        <v>34</v>
      </c>
      <c r="D260" t="s">
        <v>25</v>
      </c>
      <c r="E260" s="4">
        <v>6300</v>
      </c>
      <c r="F260" s="5">
        <v>42</v>
      </c>
      <c r="I260" t="s">
        <v>3</v>
      </c>
      <c r="J260" t="s">
        <v>34</v>
      </c>
      <c r="K260" t="s">
        <v>25</v>
      </c>
      <c r="L260" s="4">
        <v>6300</v>
      </c>
      <c r="M260" s="5">
        <v>42</v>
      </c>
      <c r="P260" t="s">
        <v>3</v>
      </c>
      <c r="Q260" t="s">
        <v>34</v>
      </c>
      <c r="R260" t="s">
        <v>25</v>
      </c>
      <c r="S260" s="4">
        <v>6300</v>
      </c>
      <c r="T260" s="5">
        <v>42</v>
      </c>
    </row>
    <row r="261" spans="2:20" x14ac:dyDescent="0.3">
      <c r="B261" t="s">
        <v>40</v>
      </c>
      <c r="C261" t="s">
        <v>39</v>
      </c>
      <c r="D261" t="s">
        <v>15</v>
      </c>
      <c r="E261" s="4">
        <v>5775</v>
      </c>
      <c r="F261" s="5">
        <v>42</v>
      </c>
      <c r="I261" t="s">
        <v>40</v>
      </c>
      <c r="J261" t="s">
        <v>39</v>
      </c>
      <c r="K261" t="s">
        <v>15</v>
      </c>
      <c r="L261" s="4">
        <v>5775</v>
      </c>
      <c r="M261" s="5">
        <v>42</v>
      </c>
      <c r="P261" t="s">
        <v>40</v>
      </c>
      <c r="Q261" t="s">
        <v>39</v>
      </c>
      <c r="R261" t="s">
        <v>15</v>
      </c>
      <c r="S261" s="4">
        <v>5775</v>
      </c>
      <c r="T261" s="5">
        <v>42</v>
      </c>
    </row>
    <row r="262" spans="2:20" x14ac:dyDescent="0.3">
      <c r="B262" t="s">
        <v>2</v>
      </c>
      <c r="C262" t="s">
        <v>37</v>
      </c>
      <c r="D262" t="s">
        <v>15</v>
      </c>
      <c r="E262" s="4">
        <v>2863</v>
      </c>
      <c r="F262" s="5">
        <v>42</v>
      </c>
      <c r="I262" t="s">
        <v>2</v>
      </c>
      <c r="J262" t="s">
        <v>37</v>
      </c>
      <c r="K262" t="s">
        <v>15</v>
      </c>
      <c r="L262" s="4">
        <v>2863</v>
      </c>
      <c r="M262" s="5">
        <v>42</v>
      </c>
      <c r="P262" t="s">
        <v>2</v>
      </c>
      <c r="Q262" t="s">
        <v>37</v>
      </c>
      <c r="R262" t="s">
        <v>15</v>
      </c>
      <c r="S262" s="4">
        <v>2863</v>
      </c>
      <c r="T262" s="5">
        <v>42</v>
      </c>
    </row>
    <row r="263" spans="2:20" x14ac:dyDescent="0.3">
      <c r="B263" t="s">
        <v>5</v>
      </c>
      <c r="C263" t="s">
        <v>36</v>
      </c>
      <c r="D263" t="s">
        <v>16</v>
      </c>
      <c r="E263" s="4">
        <v>16184</v>
      </c>
      <c r="F263" s="5">
        <v>39</v>
      </c>
      <c r="I263" t="s">
        <v>5</v>
      </c>
      <c r="J263" t="s">
        <v>36</v>
      </c>
      <c r="K263" t="s">
        <v>16</v>
      </c>
      <c r="L263" s="4">
        <v>16184</v>
      </c>
      <c r="M263" s="5">
        <v>39</v>
      </c>
      <c r="P263" t="s">
        <v>5</v>
      </c>
      <c r="Q263" t="s">
        <v>36</v>
      </c>
      <c r="R263" t="s">
        <v>16</v>
      </c>
      <c r="S263" s="4">
        <v>16184</v>
      </c>
      <c r="T263" s="5">
        <v>39</v>
      </c>
    </row>
    <row r="264" spans="2:20" x14ac:dyDescent="0.3">
      <c r="B264" t="s">
        <v>7</v>
      </c>
      <c r="C264" t="s">
        <v>34</v>
      </c>
      <c r="D264" t="s">
        <v>17</v>
      </c>
      <c r="E264" s="4">
        <v>7777</v>
      </c>
      <c r="F264" s="5">
        <v>39</v>
      </c>
      <c r="I264" t="s">
        <v>7</v>
      </c>
      <c r="J264" t="s">
        <v>34</v>
      </c>
      <c r="K264" t="s">
        <v>17</v>
      </c>
      <c r="L264" s="4">
        <v>7777</v>
      </c>
      <c r="M264" s="5">
        <v>39</v>
      </c>
      <c r="P264" t="s">
        <v>7</v>
      </c>
      <c r="Q264" t="s">
        <v>34</v>
      </c>
      <c r="R264" t="s">
        <v>17</v>
      </c>
      <c r="S264" s="4">
        <v>7777</v>
      </c>
      <c r="T264" s="5">
        <v>39</v>
      </c>
    </row>
    <row r="265" spans="2:20" x14ac:dyDescent="0.3">
      <c r="B265" t="s">
        <v>3</v>
      </c>
      <c r="C265" t="s">
        <v>36</v>
      </c>
      <c r="D265" t="s">
        <v>25</v>
      </c>
      <c r="E265" s="4">
        <v>3339</v>
      </c>
      <c r="F265" s="5">
        <v>39</v>
      </c>
      <c r="I265" t="s">
        <v>3</v>
      </c>
      <c r="J265" t="s">
        <v>36</v>
      </c>
      <c r="K265" t="s">
        <v>25</v>
      </c>
      <c r="L265" s="4">
        <v>3339</v>
      </c>
      <c r="M265" s="5">
        <v>39</v>
      </c>
      <c r="P265" t="s">
        <v>3</v>
      </c>
      <c r="Q265" t="s">
        <v>36</v>
      </c>
      <c r="R265" t="s">
        <v>25</v>
      </c>
      <c r="S265" s="4">
        <v>3339</v>
      </c>
      <c r="T265" s="5">
        <v>39</v>
      </c>
    </row>
    <row r="266" spans="2:20" x14ac:dyDescent="0.3">
      <c r="B266" t="s">
        <v>40</v>
      </c>
      <c r="C266" t="s">
        <v>38</v>
      </c>
      <c r="D266" t="s">
        <v>31</v>
      </c>
      <c r="E266" s="4">
        <v>1988</v>
      </c>
      <c r="F266" s="5">
        <v>39</v>
      </c>
      <c r="I266" t="s">
        <v>40</v>
      </c>
      <c r="J266" t="s">
        <v>38</v>
      </c>
      <c r="K266" t="s">
        <v>31</v>
      </c>
      <c r="L266" s="4">
        <v>1988</v>
      </c>
      <c r="M266" s="5">
        <v>39</v>
      </c>
      <c r="P266" t="s">
        <v>40</v>
      </c>
      <c r="Q266" t="s">
        <v>38</v>
      </c>
      <c r="R266" t="s">
        <v>31</v>
      </c>
      <c r="S266" s="4">
        <v>1988</v>
      </c>
      <c r="T266" s="5">
        <v>39</v>
      </c>
    </row>
    <row r="267" spans="2:20" x14ac:dyDescent="0.3">
      <c r="B267" t="s">
        <v>41</v>
      </c>
      <c r="C267" t="s">
        <v>34</v>
      </c>
      <c r="D267" t="s">
        <v>17</v>
      </c>
      <c r="E267" s="4">
        <v>1463</v>
      </c>
      <c r="F267" s="5">
        <v>39</v>
      </c>
      <c r="I267" t="s">
        <v>41</v>
      </c>
      <c r="J267" t="s">
        <v>34</v>
      </c>
      <c r="K267" t="s">
        <v>17</v>
      </c>
      <c r="L267" s="4">
        <v>1463</v>
      </c>
      <c r="M267" s="5">
        <v>39</v>
      </c>
      <c r="P267" t="s">
        <v>41</v>
      </c>
      <c r="Q267" t="s">
        <v>34</v>
      </c>
      <c r="R267" t="s">
        <v>17</v>
      </c>
      <c r="S267" s="4">
        <v>1463</v>
      </c>
      <c r="T267" s="5">
        <v>39</v>
      </c>
    </row>
    <row r="268" spans="2:20" x14ac:dyDescent="0.3">
      <c r="B268" t="s">
        <v>3</v>
      </c>
      <c r="C268" t="s">
        <v>36</v>
      </c>
      <c r="D268" t="s">
        <v>16</v>
      </c>
      <c r="E268" s="4">
        <v>9198</v>
      </c>
      <c r="F268" s="5">
        <v>36</v>
      </c>
      <c r="I268" t="s">
        <v>3</v>
      </c>
      <c r="J268" t="s">
        <v>36</v>
      </c>
      <c r="K268" t="s">
        <v>16</v>
      </c>
      <c r="L268" s="4">
        <v>9198</v>
      </c>
      <c r="M268" s="5">
        <v>36</v>
      </c>
      <c r="P268" t="s">
        <v>3</v>
      </c>
      <c r="Q268" t="s">
        <v>36</v>
      </c>
      <c r="R268" t="s">
        <v>16</v>
      </c>
      <c r="S268" s="4">
        <v>9198</v>
      </c>
      <c r="T268" s="5">
        <v>36</v>
      </c>
    </row>
    <row r="269" spans="2:20" x14ac:dyDescent="0.3">
      <c r="B269" t="s">
        <v>6</v>
      </c>
      <c r="C269" t="s">
        <v>38</v>
      </c>
      <c r="D269" t="s">
        <v>21</v>
      </c>
      <c r="E269" s="4">
        <v>7322</v>
      </c>
      <c r="F269" s="5">
        <v>36</v>
      </c>
      <c r="I269" t="s">
        <v>6</v>
      </c>
      <c r="J269" t="s">
        <v>38</v>
      </c>
      <c r="K269" t="s">
        <v>21</v>
      </c>
      <c r="L269" s="4">
        <v>7322</v>
      </c>
      <c r="M269" s="5">
        <v>36</v>
      </c>
      <c r="P269" t="s">
        <v>6</v>
      </c>
      <c r="Q269" t="s">
        <v>38</v>
      </c>
      <c r="R269" t="s">
        <v>21</v>
      </c>
      <c r="S269" s="4">
        <v>7322</v>
      </c>
      <c r="T269" s="5">
        <v>36</v>
      </c>
    </row>
    <row r="270" spans="2:20" x14ac:dyDescent="0.3">
      <c r="B270" t="s">
        <v>2</v>
      </c>
      <c r="C270" t="s">
        <v>39</v>
      </c>
      <c r="D270" t="s">
        <v>15</v>
      </c>
      <c r="E270" s="4">
        <v>4802</v>
      </c>
      <c r="F270" s="5">
        <v>36</v>
      </c>
      <c r="I270" t="s">
        <v>2</v>
      </c>
      <c r="J270" t="s">
        <v>39</v>
      </c>
      <c r="K270" t="s">
        <v>15</v>
      </c>
      <c r="L270" s="4">
        <v>4802</v>
      </c>
      <c r="M270" s="5">
        <v>36</v>
      </c>
      <c r="P270" t="s">
        <v>2</v>
      </c>
      <c r="Q270" t="s">
        <v>39</v>
      </c>
      <c r="R270" t="s">
        <v>15</v>
      </c>
      <c r="S270" s="4">
        <v>4802</v>
      </c>
      <c r="T270" s="5">
        <v>36</v>
      </c>
    </row>
    <row r="271" spans="2:20" x14ac:dyDescent="0.3">
      <c r="B271" t="s">
        <v>2</v>
      </c>
      <c r="C271" t="s">
        <v>39</v>
      </c>
      <c r="D271" t="s">
        <v>23</v>
      </c>
      <c r="E271" s="4">
        <v>630</v>
      </c>
      <c r="F271" s="5">
        <v>36</v>
      </c>
      <c r="I271" t="s">
        <v>2</v>
      </c>
      <c r="J271" t="s">
        <v>39</v>
      </c>
      <c r="K271" t="s">
        <v>23</v>
      </c>
      <c r="L271" s="4">
        <v>630</v>
      </c>
      <c r="M271" s="5">
        <v>36</v>
      </c>
      <c r="P271" t="s">
        <v>2</v>
      </c>
      <c r="Q271" t="s">
        <v>39</v>
      </c>
      <c r="R271" t="s">
        <v>23</v>
      </c>
      <c r="S271" s="4">
        <v>630</v>
      </c>
      <c r="T271" s="5">
        <v>36</v>
      </c>
    </row>
    <row r="272" spans="2:20" x14ac:dyDescent="0.3">
      <c r="B272" t="s">
        <v>40</v>
      </c>
      <c r="C272" t="s">
        <v>36</v>
      </c>
      <c r="D272" t="s">
        <v>4</v>
      </c>
      <c r="E272" s="4">
        <v>217</v>
      </c>
      <c r="F272" s="5">
        <v>36</v>
      </c>
      <c r="I272" t="s">
        <v>40</v>
      </c>
      <c r="J272" t="s">
        <v>36</v>
      </c>
      <c r="K272" t="s">
        <v>4</v>
      </c>
      <c r="L272" s="4">
        <v>217</v>
      </c>
      <c r="M272" s="5">
        <v>36</v>
      </c>
      <c r="P272" t="s">
        <v>40</v>
      </c>
      <c r="Q272" t="s">
        <v>36</v>
      </c>
      <c r="R272" t="s">
        <v>4</v>
      </c>
      <c r="S272" s="4">
        <v>217</v>
      </c>
      <c r="T272" s="5">
        <v>36</v>
      </c>
    </row>
    <row r="273" spans="2:20" x14ac:dyDescent="0.3">
      <c r="B273" t="s">
        <v>10</v>
      </c>
      <c r="C273" t="s">
        <v>39</v>
      </c>
      <c r="D273" t="s">
        <v>33</v>
      </c>
      <c r="E273" s="4">
        <v>12950</v>
      </c>
      <c r="F273" s="5">
        <v>30</v>
      </c>
      <c r="I273" t="s">
        <v>10</v>
      </c>
      <c r="J273" t="s">
        <v>39</v>
      </c>
      <c r="K273" t="s">
        <v>33</v>
      </c>
      <c r="L273" s="4">
        <v>12950</v>
      </c>
      <c r="M273" s="5">
        <v>30</v>
      </c>
      <c r="P273" t="s">
        <v>10</v>
      </c>
      <c r="Q273" t="s">
        <v>39</v>
      </c>
      <c r="R273" t="s">
        <v>33</v>
      </c>
      <c r="S273" s="4">
        <v>12950</v>
      </c>
      <c r="T273" s="5">
        <v>30</v>
      </c>
    </row>
    <row r="274" spans="2:20" x14ac:dyDescent="0.3">
      <c r="B274" t="s">
        <v>8</v>
      </c>
      <c r="C274" t="s">
        <v>37</v>
      </c>
      <c r="D274" t="s">
        <v>15</v>
      </c>
      <c r="E274" s="4">
        <v>9709</v>
      </c>
      <c r="F274" s="5">
        <v>30</v>
      </c>
      <c r="I274" t="s">
        <v>8</v>
      </c>
      <c r="J274" t="s">
        <v>37</v>
      </c>
      <c r="K274" t="s">
        <v>15</v>
      </c>
      <c r="L274" s="4">
        <v>9709</v>
      </c>
      <c r="M274" s="5">
        <v>30</v>
      </c>
      <c r="P274" t="s">
        <v>8</v>
      </c>
      <c r="Q274" t="s">
        <v>37</v>
      </c>
      <c r="R274" t="s">
        <v>15</v>
      </c>
      <c r="S274" s="4">
        <v>9709</v>
      </c>
      <c r="T274" s="5">
        <v>30</v>
      </c>
    </row>
    <row r="275" spans="2:20" x14ac:dyDescent="0.3">
      <c r="B275" t="s">
        <v>40</v>
      </c>
      <c r="C275" t="s">
        <v>39</v>
      </c>
      <c r="D275" t="s">
        <v>27</v>
      </c>
      <c r="E275" s="4">
        <v>6370</v>
      </c>
      <c r="F275" s="5">
        <v>30</v>
      </c>
      <c r="I275" t="s">
        <v>40</v>
      </c>
      <c r="J275" t="s">
        <v>39</v>
      </c>
      <c r="K275" t="s">
        <v>27</v>
      </c>
      <c r="L275" s="4">
        <v>6370</v>
      </c>
      <c r="M275" s="5">
        <v>30</v>
      </c>
      <c r="P275" t="s">
        <v>40</v>
      </c>
      <c r="Q275" t="s">
        <v>39</v>
      </c>
      <c r="R275" t="s">
        <v>27</v>
      </c>
      <c r="S275" s="4">
        <v>6370</v>
      </c>
      <c r="T275" s="5">
        <v>30</v>
      </c>
    </row>
    <row r="276" spans="2:20" x14ac:dyDescent="0.3">
      <c r="B276" t="s">
        <v>40</v>
      </c>
      <c r="C276" t="s">
        <v>36</v>
      </c>
      <c r="D276" t="s">
        <v>25</v>
      </c>
      <c r="E276" s="4">
        <v>5439</v>
      </c>
      <c r="F276" s="5">
        <v>30</v>
      </c>
      <c r="I276" t="s">
        <v>40</v>
      </c>
      <c r="J276" t="s">
        <v>36</v>
      </c>
      <c r="K276" t="s">
        <v>25</v>
      </c>
      <c r="L276" s="4">
        <v>5439</v>
      </c>
      <c r="M276" s="5">
        <v>30</v>
      </c>
      <c r="P276" t="s">
        <v>40</v>
      </c>
      <c r="Q276" t="s">
        <v>36</v>
      </c>
      <c r="R276" t="s">
        <v>25</v>
      </c>
      <c r="S276" s="4">
        <v>5439</v>
      </c>
      <c r="T276" s="5">
        <v>30</v>
      </c>
    </row>
    <row r="277" spans="2:20" x14ac:dyDescent="0.3">
      <c r="B277" t="s">
        <v>10</v>
      </c>
      <c r="C277" t="s">
        <v>37</v>
      </c>
      <c r="D277" t="s">
        <v>23</v>
      </c>
      <c r="E277" s="4">
        <v>4683</v>
      </c>
      <c r="F277" s="5">
        <v>30</v>
      </c>
      <c r="I277" t="s">
        <v>10</v>
      </c>
      <c r="J277" t="s">
        <v>37</v>
      </c>
      <c r="K277" t="s">
        <v>23</v>
      </c>
      <c r="L277" s="4">
        <v>4683</v>
      </c>
      <c r="M277" s="5">
        <v>30</v>
      </c>
      <c r="P277" t="s">
        <v>10</v>
      </c>
      <c r="Q277" t="s">
        <v>37</v>
      </c>
      <c r="R277" t="s">
        <v>23</v>
      </c>
      <c r="S277" s="4">
        <v>4683</v>
      </c>
      <c r="T277" s="5">
        <v>30</v>
      </c>
    </row>
    <row r="278" spans="2:20" x14ac:dyDescent="0.3">
      <c r="B278" t="s">
        <v>6</v>
      </c>
      <c r="C278" t="s">
        <v>36</v>
      </c>
      <c r="D278" t="s">
        <v>13</v>
      </c>
      <c r="E278" s="4">
        <v>4319</v>
      </c>
      <c r="F278" s="5">
        <v>30</v>
      </c>
      <c r="I278" t="s">
        <v>6</v>
      </c>
      <c r="J278" t="s">
        <v>36</v>
      </c>
      <c r="K278" t="s">
        <v>13</v>
      </c>
      <c r="L278" s="4">
        <v>4319</v>
      </c>
      <c r="M278" s="5">
        <v>30</v>
      </c>
      <c r="P278" t="s">
        <v>6</v>
      </c>
      <c r="Q278" t="s">
        <v>36</v>
      </c>
      <c r="R278" t="s">
        <v>13</v>
      </c>
      <c r="S278" s="4">
        <v>4319</v>
      </c>
      <c r="T278" s="5">
        <v>30</v>
      </c>
    </row>
    <row r="279" spans="2:20" x14ac:dyDescent="0.3">
      <c r="B279" t="s">
        <v>8</v>
      </c>
      <c r="C279" t="s">
        <v>39</v>
      </c>
      <c r="D279" t="s">
        <v>18</v>
      </c>
      <c r="E279" s="4">
        <v>9660</v>
      </c>
      <c r="F279" s="5">
        <v>27</v>
      </c>
      <c r="I279" t="s">
        <v>8</v>
      </c>
      <c r="J279" t="s">
        <v>39</v>
      </c>
      <c r="K279" t="s">
        <v>18</v>
      </c>
      <c r="L279" s="4">
        <v>9660</v>
      </c>
      <c r="M279" s="5">
        <v>27</v>
      </c>
      <c r="P279" t="s">
        <v>8</v>
      </c>
      <c r="Q279" t="s">
        <v>39</v>
      </c>
      <c r="R279" t="s">
        <v>18</v>
      </c>
      <c r="S279" s="4">
        <v>9660</v>
      </c>
      <c r="T279" s="5">
        <v>27</v>
      </c>
    </row>
    <row r="280" spans="2:20" x14ac:dyDescent="0.3">
      <c r="B280" t="s">
        <v>9</v>
      </c>
      <c r="C280" t="s">
        <v>34</v>
      </c>
      <c r="D280" t="s">
        <v>21</v>
      </c>
      <c r="E280" s="4">
        <v>6832</v>
      </c>
      <c r="F280" s="5">
        <v>27</v>
      </c>
      <c r="I280" t="s">
        <v>9</v>
      </c>
      <c r="J280" t="s">
        <v>34</v>
      </c>
      <c r="K280" t="s">
        <v>21</v>
      </c>
      <c r="L280" s="4">
        <v>6832</v>
      </c>
      <c r="M280" s="5">
        <v>27</v>
      </c>
      <c r="P280" t="s">
        <v>9</v>
      </c>
      <c r="Q280" t="s">
        <v>34</v>
      </c>
      <c r="R280" t="s">
        <v>21</v>
      </c>
      <c r="S280" s="4">
        <v>6832</v>
      </c>
      <c r="T280" s="5">
        <v>27</v>
      </c>
    </row>
    <row r="281" spans="2:20" x14ac:dyDescent="0.3">
      <c r="B281" t="s">
        <v>6</v>
      </c>
      <c r="C281" t="s">
        <v>39</v>
      </c>
      <c r="D281" t="s">
        <v>17</v>
      </c>
      <c r="E281" s="4">
        <v>6048</v>
      </c>
      <c r="F281" s="5">
        <v>27</v>
      </c>
      <c r="I281" t="s">
        <v>6</v>
      </c>
      <c r="J281" t="s">
        <v>39</v>
      </c>
      <c r="K281" t="s">
        <v>17</v>
      </c>
      <c r="L281" s="4">
        <v>6048</v>
      </c>
      <c r="M281" s="5">
        <v>27</v>
      </c>
      <c r="P281" t="s">
        <v>6</v>
      </c>
      <c r="Q281" t="s">
        <v>39</v>
      </c>
      <c r="R281" t="s">
        <v>17</v>
      </c>
      <c r="S281" s="4">
        <v>6048</v>
      </c>
      <c r="T281" s="5">
        <v>27</v>
      </c>
    </row>
    <row r="282" spans="2:20" x14ac:dyDescent="0.3">
      <c r="B282" t="s">
        <v>10</v>
      </c>
      <c r="C282" t="s">
        <v>37</v>
      </c>
      <c r="D282" t="s">
        <v>28</v>
      </c>
      <c r="E282" s="4">
        <v>3059</v>
      </c>
      <c r="F282" s="5">
        <v>27</v>
      </c>
      <c r="I282" t="s">
        <v>10</v>
      </c>
      <c r="J282" t="s">
        <v>37</v>
      </c>
      <c r="K282" t="s">
        <v>28</v>
      </c>
      <c r="L282" s="4">
        <v>3059</v>
      </c>
      <c r="M282" s="5">
        <v>27</v>
      </c>
      <c r="P282" t="s">
        <v>10</v>
      </c>
      <c r="Q282" t="s">
        <v>37</v>
      </c>
      <c r="R282" t="s">
        <v>28</v>
      </c>
      <c r="S282" s="4">
        <v>3059</v>
      </c>
      <c r="T282" s="5">
        <v>27</v>
      </c>
    </row>
    <row r="283" spans="2:20" x14ac:dyDescent="0.3">
      <c r="B283" t="s">
        <v>7</v>
      </c>
      <c r="C283" t="s">
        <v>35</v>
      </c>
      <c r="D283" t="s">
        <v>16</v>
      </c>
      <c r="E283" s="4">
        <v>2135</v>
      </c>
      <c r="F283" s="5">
        <v>27</v>
      </c>
      <c r="I283" t="s">
        <v>7</v>
      </c>
      <c r="J283" t="s">
        <v>35</v>
      </c>
      <c r="K283" t="s">
        <v>16</v>
      </c>
      <c r="L283" s="4">
        <v>2135</v>
      </c>
      <c r="M283" s="5">
        <v>27</v>
      </c>
      <c r="P283" t="s">
        <v>7</v>
      </c>
      <c r="Q283" t="s">
        <v>35</v>
      </c>
      <c r="R283" t="s">
        <v>16</v>
      </c>
      <c r="S283" s="4">
        <v>2135</v>
      </c>
      <c r="T283" s="5">
        <v>27</v>
      </c>
    </row>
    <row r="284" spans="2:20" x14ac:dyDescent="0.3">
      <c r="B284" t="s">
        <v>8</v>
      </c>
      <c r="C284" t="s">
        <v>39</v>
      </c>
      <c r="D284" t="s">
        <v>26</v>
      </c>
      <c r="E284" s="4">
        <v>1561</v>
      </c>
      <c r="F284" s="5">
        <v>27</v>
      </c>
      <c r="I284" t="s">
        <v>8</v>
      </c>
      <c r="J284" t="s">
        <v>39</v>
      </c>
      <c r="K284" t="s">
        <v>26</v>
      </c>
      <c r="L284" s="4">
        <v>1561</v>
      </c>
      <c r="M284" s="5">
        <v>27</v>
      </c>
      <c r="P284" t="s">
        <v>8</v>
      </c>
      <c r="Q284" t="s">
        <v>39</v>
      </c>
      <c r="R284" t="s">
        <v>26</v>
      </c>
      <c r="S284" s="4">
        <v>1561</v>
      </c>
      <c r="T284" s="5">
        <v>27</v>
      </c>
    </row>
    <row r="285" spans="2:20" x14ac:dyDescent="0.3">
      <c r="B285" t="s">
        <v>10</v>
      </c>
      <c r="C285" t="s">
        <v>34</v>
      </c>
      <c r="D285" t="s">
        <v>22</v>
      </c>
      <c r="E285" s="4">
        <v>4053</v>
      </c>
      <c r="F285" s="5">
        <v>24</v>
      </c>
      <c r="I285" t="s">
        <v>10</v>
      </c>
      <c r="J285" t="s">
        <v>34</v>
      </c>
      <c r="K285" t="s">
        <v>22</v>
      </c>
      <c r="L285" s="4">
        <v>4053</v>
      </c>
      <c r="M285" s="5">
        <v>24</v>
      </c>
      <c r="P285" t="s">
        <v>10</v>
      </c>
      <c r="Q285" t="s">
        <v>34</v>
      </c>
      <c r="R285" t="s">
        <v>22</v>
      </c>
      <c r="S285" s="4">
        <v>4053</v>
      </c>
      <c r="T285" s="5">
        <v>24</v>
      </c>
    </row>
    <row r="286" spans="2:20" x14ac:dyDescent="0.3">
      <c r="B286" t="s">
        <v>7</v>
      </c>
      <c r="C286" t="s">
        <v>34</v>
      </c>
      <c r="D286" t="s">
        <v>15</v>
      </c>
      <c r="E286" s="4">
        <v>3829</v>
      </c>
      <c r="F286" s="5">
        <v>24</v>
      </c>
      <c r="I286" t="s">
        <v>7</v>
      </c>
      <c r="J286" t="s">
        <v>34</v>
      </c>
      <c r="K286" t="s">
        <v>15</v>
      </c>
      <c r="L286" s="4">
        <v>3829</v>
      </c>
      <c r="M286" s="5">
        <v>24</v>
      </c>
      <c r="P286" t="s">
        <v>7</v>
      </c>
      <c r="Q286" t="s">
        <v>34</v>
      </c>
      <c r="R286" t="s">
        <v>15</v>
      </c>
      <c r="S286" s="4">
        <v>3829</v>
      </c>
      <c r="T286" s="5">
        <v>24</v>
      </c>
    </row>
    <row r="287" spans="2:20" x14ac:dyDescent="0.3">
      <c r="B287" t="s">
        <v>2</v>
      </c>
      <c r="C287" t="s">
        <v>36</v>
      </c>
      <c r="D287" t="s">
        <v>16</v>
      </c>
      <c r="E287" s="4">
        <v>11417</v>
      </c>
      <c r="F287" s="5">
        <v>21</v>
      </c>
      <c r="I287" t="s">
        <v>2</v>
      </c>
      <c r="J287" t="s">
        <v>36</v>
      </c>
      <c r="K287" t="s">
        <v>16</v>
      </c>
      <c r="L287" s="4">
        <v>11417</v>
      </c>
      <c r="M287" s="5">
        <v>21</v>
      </c>
      <c r="P287" t="s">
        <v>2</v>
      </c>
      <c r="Q287" t="s">
        <v>36</v>
      </c>
      <c r="R287" t="s">
        <v>16</v>
      </c>
      <c r="S287" s="4">
        <v>11417</v>
      </c>
      <c r="T287" s="5">
        <v>21</v>
      </c>
    </row>
    <row r="288" spans="2:20" x14ac:dyDescent="0.3">
      <c r="B288" t="s">
        <v>5</v>
      </c>
      <c r="C288" t="s">
        <v>37</v>
      </c>
      <c r="D288" t="s">
        <v>25</v>
      </c>
      <c r="E288" s="4">
        <v>8813</v>
      </c>
      <c r="F288" s="5">
        <v>21</v>
      </c>
      <c r="I288" t="s">
        <v>5</v>
      </c>
      <c r="J288" t="s">
        <v>37</v>
      </c>
      <c r="K288" t="s">
        <v>25</v>
      </c>
      <c r="L288" s="4">
        <v>8813</v>
      </c>
      <c r="M288" s="5">
        <v>21</v>
      </c>
      <c r="P288" t="s">
        <v>5</v>
      </c>
      <c r="Q288" t="s">
        <v>37</v>
      </c>
      <c r="R288" t="s">
        <v>25</v>
      </c>
      <c r="S288" s="4">
        <v>8813</v>
      </c>
      <c r="T288" s="5">
        <v>21</v>
      </c>
    </row>
    <row r="289" spans="2:20" x14ac:dyDescent="0.3">
      <c r="B289" t="s">
        <v>40</v>
      </c>
      <c r="C289" t="s">
        <v>37</v>
      </c>
      <c r="D289" t="s">
        <v>19</v>
      </c>
      <c r="E289" s="4">
        <v>7693</v>
      </c>
      <c r="F289" s="5">
        <v>21</v>
      </c>
      <c r="I289" t="s">
        <v>40</v>
      </c>
      <c r="J289" t="s">
        <v>37</v>
      </c>
      <c r="K289" t="s">
        <v>19</v>
      </c>
      <c r="L289" s="4">
        <v>7693</v>
      </c>
      <c r="M289" s="5">
        <v>21</v>
      </c>
      <c r="P289" t="s">
        <v>40</v>
      </c>
      <c r="Q289" t="s">
        <v>37</v>
      </c>
      <c r="R289" t="s">
        <v>19</v>
      </c>
      <c r="S289" s="4">
        <v>7693</v>
      </c>
      <c r="T289" s="5">
        <v>21</v>
      </c>
    </row>
    <row r="290" spans="2:20" x14ac:dyDescent="0.3">
      <c r="B290" t="s">
        <v>5</v>
      </c>
      <c r="C290" t="s">
        <v>34</v>
      </c>
      <c r="D290" t="s">
        <v>27</v>
      </c>
      <c r="E290" s="4">
        <v>6986</v>
      </c>
      <c r="F290" s="5">
        <v>21</v>
      </c>
      <c r="I290" t="s">
        <v>5</v>
      </c>
      <c r="J290" t="s">
        <v>34</v>
      </c>
      <c r="K290" t="s">
        <v>27</v>
      </c>
      <c r="L290" s="4">
        <v>6986</v>
      </c>
      <c r="M290" s="5">
        <v>21</v>
      </c>
      <c r="P290" t="s">
        <v>5</v>
      </c>
      <c r="Q290" t="s">
        <v>34</v>
      </c>
      <c r="R290" t="s">
        <v>27</v>
      </c>
      <c r="S290" s="4">
        <v>6986</v>
      </c>
      <c r="T290" s="5">
        <v>21</v>
      </c>
    </row>
    <row r="291" spans="2:20" x14ac:dyDescent="0.3">
      <c r="B291" t="s">
        <v>5</v>
      </c>
      <c r="C291" t="s">
        <v>38</v>
      </c>
      <c r="D291" t="s">
        <v>32</v>
      </c>
      <c r="E291" s="4">
        <v>5075</v>
      </c>
      <c r="F291" s="5">
        <v>21</v>
      </c>
      <c r="I291" t="s">
        <v>5</v>
      </c>
      <c r="J291" t="s">
        <v>38</v>
      </c>
      <c r="K291" t="s">
        <v>32</v>
      </c>
      <c r="L291" s="4">
        <v>5075</v>
      </c>
      <c r="M291" s="5">
        <v>21</v>
      </c>
      <c r="P291" t="s">
        <v>5</v>
      </c>
      <c r="Q291" t="s">
        <v>38</v>
      </c>
      <c r="R291" t="s">
        <v>32</v>
      </c>
      <c r="S291" s="4">
        <v>5075</v>
      </c>
      <c r="T291" s="5">
        <v>21</v>
      </c>
    </row>
    <row r="292" spans="2:20" x14ac:dyDescent="0.3">
      <c r="B292" t="s">
        <v>7</v>
      </c>
      <c r="C292" t="s">
        <v>35</v>
      </c>
      <c r="D292" t="s">
        <v>27</v>
      </c>
      <c r="E292" s="4">
        <v>2478</v>
      </c>
      <c r="F292" s="5">
        <v>21</v>
      </c>
      <c r="I292" t="s">
        <v>7</v>
      </c>
      <c r="J292" t="s">
        <v>35</v>
      </c>
      <c r="K292" t="s">
        <v>27</v>
      </c>
      <c r="L292" s="4">
        <v>2478</v>
      </c>
      <c r="M292" s="5">
        <v>21</v>
      </c>
      <c r="P292" t="s">
        <v>7</v>
      </c>
      <c r="Q292" t="s">
        <v>35</v>
      </c>
      <c r="R292" t="s">
        <v>27</v>
      </c>
      <c r="S292" s="4">
        <v>2478</v>
      </c>
      <c r="T292" s="5">
        <v>21</v>
      </c>
    </row>
    <row r="293" spans="2:20" x14ac:dyDescent="0.3">
      <c r="B293" t="s">
        <v>41</v>
      </c>
      <c r="C293" t="s">
        <v>38</v>
      </c>
      <c r="D293" t="s">
        <v>25</v>
      </c>
      <c r="E293" s="4">
        <v>154</v>
      </c>
      <c r="F293" s="5">
        <v>21</v>
      </c>
      <c r="I293" t="s">
        <v>41</v>
      </c>
      <c r="J293" t="s">
        <v>38</v>
      </c>
      <c r="K293" t="s">
        <v>25</v>
      </c>
      <c r="L293" s="4">
        <v>154</v>
      </c>
      <c r="M293" s="5">
        <v>21</v>
      </c>
      <c r="P293" t="s">
        <v>41</v>
      </c>
      <c r="Q293" t="s">
        <v>38</v>
      </c>
      <c r="R293" t="s">
        <v>25</v>
      </c>
      <c r="S293" s="4">
        <v>154</v>
      </c>
      <c r="T293" s="5">
        <v>21</v>
      </c>
    </row>
    <row r="294" spans="2:20" x14ac:dyDescent="0.3">
      <c r="B294" t="s">
        <v>3</v>
      </c>
      <c r="C294" t="s">
        <v>34</v>
      </c>
      <c r="D294" t="s">
        <v>20</v>
      </c>
      <c r="E294" s="4">
        <v>2583</v>
      </c>
      <c r="F294" s="5">
        <v>18</v>
      </c>
      <c r="I294" t="s">
        <v>3</v>
      </c>
      <c r="J294" t="s">
        <v>34</v>
      </c>
      <c r="K294" t="s">
        <v>20</v>
      </c>
      <c r="L294" s="4">
        <v>2583</v>
      </c>
      <c r="M294" s="5">
        <v>18</v>
      </c>
      <c r="P294" t="s">
        <v>3</v>
      </c>
      <c r="Q294" t="s">
        <v>34</v>
      </c>
      <c r="R294" t="s">
        <v>20</v>
      </c>
      <c r="S294" s="4">
        <v>2583</v>
      </c>
      <c r="T294" s="5">
        <v>18</v>
      </c>
    </row>
    <row r="295" spans="2:20" x14ac:dyDescent="0.3">
      <c r="B295" t="s">
        <v>3</v>
      </c>
      <c r="C295" t="s">
        <v>36</v>
      </c>
      <c r="D295" t="s">
        <v>19</v>
      </c>
      <c r="E295" s="4">
        <v>1281</v>
      </c>
      <c r="F295" s="5">
        <v>18</v>
      </c>
      <c r="I295" t="s">
        <v>3</v>
      </c>
      <c r="J295" t="s">
        <v>36</v>
      </c>
      <c r="K295" t="s">
        <v>19</v>
      </c>
      <c r="L295" s="4">
        <v>1281</v>
      </c>
      <c r="M295" s="5">
        <v>18</v>
      </c>
      <c r="P295" t="s">
        <v>3</v>
      </c>
      <c r="Q295" t="s">
        <v>36</v>
      </c>
      <c r="R295" t="s">
        <v>19</v>
      </c>
      <c r="S295" s="4">
        <v>1281</v>
      </c>
      <c r="T295" s="5">
        <v>18</v>
      </c>
    </row>
    <row r="296" spans="2:20" x14ac:dyDescent="0.3">
      <c r="B296" t="s">
        <v>2</v>
      </c>
      <c r="C296" t="s">
        <v>37</v>
      </c>
      <c r="D296" t="s">
        <v>19</v>
      </c>
      <c r="E296" s="4">
        <v>238</v>
      </c>
      <c r="F296" s="5">
        <v>18</v>
      </c>
      <c r="I296" t="s">
        <v>2</v>
      </c>
      <c r="J296" t="s">
        <v>37</v>
      </c>
      <c r="K296" t="s">
        <v>19</v>
      </c>
      <c r="L296" s="4">
        <v>238</v>
      </c>
      <c r="M296" s="5">
        <v>18</v>
      </c>
      <c r="P296" t="s">
        <v>2</v>
      </c>
      <c r="Q296" t="s">
        <v>37</v>
      </c>
      <c r="R296" t="s">
        <v>19</v>
      </c>
      <c r="S296" s="4">
        <v>238</v>
      </c>
      <c r="T296" s="5">
        <v>18</v>
      </c>
    </row>
    <row r="297" spans="2:20" x14ac:dyDescent="0.3">
      <c r="B297" t="s">
        <v>5</v>
      </c>
      <c r="C297" t="s">
        <v>36</v>
      </c>
      <c r="D297" t="s">
        <v>23</v>
      </c>
      <c r="E297" s="4">
        <v>6314</v>
      </c>
      <c r="F297" s="5">
        <v>15</v>
      </c>
      <c r="I297" t="s">
        <v>5</v>
      </c>
      <c r="J297" t="s">
        <v>36</v>
      </c>
      <c r="K297" t="s">
        <v>23</v>
      </c>
      <c r="L297" s="4">
        <v>6314</v>
      </c>
      <c r="M297" s="5">
        <v>15</v>
      </c>
      <c r="P297" t="s">
        <v>5</v>
      </c>
      <c r="Q297" t="s">
        <v>36</v>
      </c>
      <c r="R297" t="s">
        <v>23</v>
      </c>
      <c r="S297" s="4">
        <v>6314</v>
      </c>
      <c r="T297" s="5">
        <v>15</v>
      </c>
    </row>
    <row r="298" spans="2:20" x14ac:dyDescent="0.3">
      <c r="B298" t="s">
        <v>5</v>
      </c>
      <c r="C298" t="s">
        <v>35</v>
      </c>
      <c r="D298" t="s">
        <v>18</v>
      </c>
      <c r="E298" s="4">
        <v>2415</v>
      </c>
      <c r="F298" s="5">
        <v>15</v>
      </c>
      <c r="I298" t="s">
        <v>5</v>
      </c>
      <c r="J298" t="s">
        <v>35</v>
      </c>
      <c r="K298" t="s">
        <v>18</v>
      </c>
      <c r="L298" s="4">
        <v>2415</v>
      </c>
      <c r="M298" s="5">
        <v>15</v>
      </c>
      <c r="P298" t="s">
        <v>5</v>
      </c>
      <c r="Q298" t="s">
        <v>35</v>
      </c>
      <c r="R298" t="s">
        <v>18</v>
      </c>
      <c r="S298" s="4">
        <v>2415</v>
      </c>
      <c r="T298" s="5">
        <v>15</v>
      </c>
    </row>
    <row r="299" spans="2:20" x14ac:dyDescent="0.3">
      <c r="B299" t="s">
        <v>6</v>
      </c>
      <c r="C299" t="s">
        <v>34</v>
      </c>
      <c r="D299" t="s">
        <v>15</v>
      </c>
      <c r="E299" s="4">
        <v>1442</v>
      </c>
      <c r="F299" s="5">
        <v>15</v>
      </c>
      <c r="I299" t="s">
        <v>6</v>
      </c>
      <c r="J299" t="s">
        <v>34</v>
      </c>
      <c r="K299" t="s">
        <v>15</v>
      </c>
      <c r="L299" s="4">
        <v>1442</v>
      </c>
      <c r="M299" s="5">
        <v>15</v>
      </c>
      <c r="P299" t="s">
        <v>6</v>
      </c>
      <c r="Q299" t="s">
        <v>34</v>
      </c>
      <c r="R299" t="s">
        <v>15</v>
      </c>
      <c r="S299" s="4">
        <v>1442</v>
      </c>
      <c r="T299" s="5">
        <v>15</v>
      </c>
    </row>
    <row r="300" spans="2:20" x14ac:dyDescent="0.3">
      <c r="B300" t="s">
        <v>2</v>
      </c>
      <c r="C300" t="s">
        <v>35</v>
      </c>
      <c r="D300" t="s">
        <v>19</v>
      </c>
      <c r="E300" s="4">
        <v>553</v>
      </c>
      <c r="F300" s="5">
        <v>15</v>
      </c>
      <c r="I300" t="s">
        <v>2</v>
      </c>
      <c r="J300" t="s">
        <v>35</v>
      </c>
      <c r="K300" t="s">
        <v>19</v>
      </c>
      <c r="L300" s="4">
        <v>553</v>
      </c>
      <c r="M300" s="5">
        <v>15</v>
      </c>
      <c r="P300" t="s">
        <v>2</v>
      </c>
      <c r="Q300" t="s">
        <v>35</v>
      </c>
      <c r="R300" t="s">
        <v>19</v>
      </c>
      <c r="S300" s="4">
        <v>553</v>
      </c>
      <c r="T300" s="5">
        <v>15</v>
      </c>
    </row>
    <row r="301" spans="2:20" x14ac:dyDescent="0.3">
      <c r="B301" t="s">
        <v>40</v>
      </c>
      <c r="C301" t="s">
        <v>39</v>
      </c>
      <c r="D301" t="s">
        <v>22</v>
      </c>
      <c r="E301" s="4">
        <v>5817</v>
      </c>
      <c r="F301" s="5">
        <v>12</v>
      </c>
      <c r="I301" t="s">
        <v>40</v>
      </c>
      <c r="J301" t="s">
        <v>39</v>
      </c>
      <c r="K301" t="s">
        <v>22</v>
      </c>
      <c r="L301" s="4">
        <v>5817</v>
      </c>
      <c r="M301" s="5">
        <v>12</v>
      </c>
      <c r="P301" t="s">
        <v>40</v>
      </c>
      <c r="Q301" t="s">
        <v>39</v>
      </c>
      <c r="R301" t="s">
        <v>22</v>
      </c>
      <c r="S301" s="4">
        <v>5817</v>
      </c>
      <c r="T301" s="5">
        <v>12</v>
      </c>
    </row>
    <row r="302" spans="2:20" x14ac:dyDescent="0.3">
      <c r="B302" t="s">
        <v>5</v>
      </c>
      <c r="C302" t="s">
        <v>37</v>
      </c>
      <c r="D302" t="s">
        <v>14</v>
      </c>
      <c r="E302" s="4">
        <v>4991</v>
      </c>
      <c r="F302" s="5">
        <v>12</v>
      </c>
      <c r="I302" t="s">
        <v>5</v>
      </c>
      <c r="J302" t="s">
        <v>37</v>
      </c>
      <c r="K302" t="s">
        <v>14</v>
      </c>
      <c r="L302" s="4">
        <v>4991</v>
      </c>
      <c r="M302" s="5">
        <v>12</v>
      </c>
      <c r="P302" t="s">
        <v>5</v>
      </c>
      <c r="Q302" t="s">
        <v>37</v>
      </c>
      <c r="R302" t="s">
        <v>14</v>
      </c>
      <c r="S302" s="4">
        <v>4991</v>
      </c>
      <c r="T302" s="5">
        <v>12</v>
      </c>
    </row>
    <row r="303" spans="2:20" x14ac:dyDescent="0.3">
      <c r="B303" t="s">
        <v>6</v>
      </c>
      <c r="C303" t="s">
        <v>36</v>
      </c>
      <c r="D303" t="s">
        <v>32</v>
      </c>
      <c r="E303" s="4">
        <v>6118</v>
      </c>
      <c r="F303" s="5">
        <v>9</v>
      </c>
      <c r="I303" t="s">
        <v>6</v>
      </c>
      <c r="J303" t="s">
        <v>36</v>
      </c>
      <c r="K303" t="s">
        <v>32</v>
      </c>
      <c r="L303" s="4">
        <v>6118</v>
      </c>
      <c r="M303" s="5">
        <v>9</v>
      </c>
      <c r="P303" t="s">
        <v>6</v>
      </c>
      <c r="Q303" t="s">
        <v>36</v>
      </c>
      <c r="R303" t="s">
        <v>32</v>
      </c>
      <c r="S303" s="4">
        <v>6118</v>
      </c>
      <c r="T303" s="5">
        <v>9</v>
      </c>
    </row>
    <row r="304" spans="2:20" x14ac:dyDescent="0.3">
      <c r="B304" t="s">
        <v>10</v>
      </c>
      <c r="C304" t="s">
        <v>34</v>
      </c>
      <c r="D304" t="s">
        <v>26</v>
      </c>
      <c r="E304" s="4">
        <v>4991</v>
      </c>
      <c r="F304" s="5">
        <v>9</v>
      </c>
      <c r="I304" t="s">
        <v>10</v>
      </c>
      <c r="J304" t="s">
        <v>34</v>
      </c>
      <c r="K304" t="s">
        <v>26</v>
      </c>
      <c r="L304" s="4">
        <v>4991</v>
      </c>
      <c r="M304" s="5">
        <v>9</v>
      </c>
      <c r="P304" t="s">
        <v>10</v>
      </c>
      <c r="Q304" t="s">
        <v>34</v>
      </c>
      <c r="R304" t="s">
        <v>26</v>
      </c>
      <c r="S304" s="4">
        <v>4991</v>
      </c>
      <c r="T304" s="5">
        <v>9</v>
      </c>
    </row>
    <row r="305" spans="2:20" x14ac:dyDescent="0.3">
      <c r="B305" t="s">
        <v>41</v>
      </c>
      <c r="C305" t="s">
        <v>37</v>
      </c>
      <c r="D305" t="s">
        <v>21</v>
      </c>
      <c r="E305" s="4">
        <v>2933</v>
      </c>
      <c r="F305" s="5">
        <v>9</v>
      </c>
      <c r="I305" t="s">
        <v>41</v>
      </c>
      <c r="J305" t="s">
        <v>37</v>
      </c>
      <c r="K305" t="s">
        <v>21</v>
      </c>
      <c r="L305" s="4">
        <v>2933</v>
      </c>
      <c r="M305" s="5">
        <v>9</v>
      </c>
      <c r="P305" t="s">
        <v>41</v>
      </c>
      <c r="Q305" t="s">
        <v>37</v>
      </c>
      <c r="R305" t="s">
        <v>21</v>
      </c>
      <c r="S305" s="4">
        <v>2933</v>
      </c>
      <c r="T305" s="5">
        <v>9</v>
      </c>
    </row>
    <row r="306" spans="2:20" x14ac:dyDescent="0.3">
      <c r="B306" t="s">
        <v>5</v>
      </c>
      <c r="C306" t="s">
        <v>35</v>
      </c>
      <c r="D306" t="s">
        <v>4</v>
      </c>
      <c r="E306" s="4">
        <v>2744</v>
      </c>
      <c r="F306" s="5">
        <v>9</v>
      </c>
      <c r="I306" t="s">
        <v>5</v>
      </c>
      <c r="J306" t="s">
        <v>35</v>
      </c>
      <c r="K306" t="s">
        <v>4</v>
      </c>
      <c r="L306" s="4">
        <v>2744</v>
      </c>
      <c r="M306" s="5">
        <v>9</v>
      </c>
      <c r="P306" t="s">
        <v>5</v>
      </c>
      <c r="Q306" t="s">
        <v>35</v>
      </c>
      <c r="R306" t="s">
        <v>4</v>
      </c>
      <c r="S306" s="4">
        <v>2744</v>
      </c>
      <c r="T306" s="5">
        <v>9</v>
      </c>
    </row>
    <row r="307" spans="2:20" x14ac:dyDescent="0.3">
      <c r="B307" t="s">
        <v>9</v>
      </c>
      <c r="C307" t="s">
        <v>38</v>
      </c>
      <c r="D307" t="s">
        <v>17</v>
      </c>
      <c r="E307" s="4">
        <v>2408</v>
      </c>
      <c r="F307" s="5">
        <v>9</v>
      </c>
      <c r="I307" t="s">
        <v>9</v>
      </c>
      <c r="J307" t="s">
        <v>38</v>
      </c>
      <c r="K307" t="s">
        <v>17</v>
      </c>
      <c r="L307" s="4">
        <v>2408</v>
      </c>
      <c r="M307" s="5">
        <v>9</v>
      </c>
      <c r="P307" t="s">
        <v>9</v>
      </c>
      <c r="Q307" t="s">
        <v>38</v>
      </c>
      <c r="R307" t="s">
        <v>17</v>
      </c>
      <c r="S307" s="4">
        <v>2408</v>
      </c>
      <c r="T307" s="5">
        <v>9</v>
      </c>
    </row>
    <row r="308" spans="2:20" x14ac:dyDescent="0.3">
      <c r="B308" t="s">
        <v>6</v>
      </c>
      <c r="C308" t="s">
        <v>37</v>
      </c>
      <c r="D308" t="s">
        <v>26</v>
      </c>
      <c r="E308" s="4">
        <v>6818</v>
      </c>
      <c r="F308" s="5">
        <v>6</v>
      </c>
      <c r="I308" t="s">
        <v>6</v>
      </c>
      <c r="J308" t="s">
        <v>37</v>
      </c>
      <c r="K308" t="s">
        <v>26</v>
      </c>
      <c r="L308" s="4">
        <v>6818</v>
      </c>
      <c r="M308" s="5">
        <v>6</v>
      </c>
      <c r="P308" t="s">
        <v>6</v>
      </c>
      <c r="Q308" t="s">
        <v>37</v>
      </c>
      <c r="R308" t="s">
        <v>26</v>
      </c>
      <c r="S308" s="4">
        <v>6818</v>
      </c>
      <c r="T308" s="5">
        <v>6</v>
      </c>
    </row>
    <row r="309" spans="2:20" x14ac:dyDescent="0.3">
      <c r="B309" t="s">
        <v>10</v>
      </c>
      <c r="C309" t="s">
        <v>35</v>
      </c>
      <c r="D309" t="s">
        <v>15</v>
      </c>
      <c r="E309" s="4">
        <v>2562</v>
      </c>
      <c r="F309" s="5">
        <v>6</v>
      </c>
      <c r="I309" t="s">
        <v>10</v>
      </c>
      <c r="J309" t="s">
        <v>35</v>
      </c>
      <c r="K309" t="s">
        <v>15</v>
      </c>
      <c r="L309" s="4">
        <v>2562</v>
      </c>
      <c r="M309" s="5">
        <v>6</v>
      </c>
      <c r="P309" t="s">
        <v>10</v>
      </c>
      <c r="Q309" t="s">
        <v>35</v>
      </c>
      <c r="R309" t="s">
        <v>15</v>
      </c>
      <c r="S309" s="4">
        <v>2562</v>
      </c>
      <c r="T309" s="5">
        <v>6</v>
      </c>
    </row>
    <row r="310" spans="2:20" x14ac:dyDescent="0.3">
      <c r="B310" t="s">
        <v>6</v>
      </c>
      <c r="C310" t="s">
        <v>38</v>
      </c>
      <c r="D310" t="s">
        <v>16</v>
      </c>
      <c r="E310" s="4">
        <v>938</v>
      </c>
      <c r="F310" s="5">
        <v>6</v>
      </c>
      <c r="I310" t="s">
        <v>6</v>
      </c>
      <c r="J310" t="s">
        <v>38</v>
      </c>
      <c r="K310" t="s">
        <v>16</v>
      </c>
      <c r="L310" s="4">
        <v>938</v>
      </c>
      <c r="M310" s="5">
        <v>6</v>
      </c>
      <c r="P310" t="s">
        <v>6</v>
      </c>
      <c r="Q310" t="s">
        <v>38</v>
      </c>
      <c r="R310" t="s">
        <v>16</v>
      </c>
      <c r="S310" s="4">
        <v>938</v>
      </c>
      <c r="T310" s="5">
        <v>6</v>
      </c>
    </row>
    <row r="311" spans="2:20" x14ac:dyDescent="0.3">
      <c r="B311" t="s">
        <v>5</v>
      </c>
      <c r="C311" t="s">
        <v>36</v>
      </c>
      <c r="D311" t="s">
        <v>18</v>
      </c>
      <c r="E311" s="4">
        <v>6111</v>
      </c>
      <c r="F311" s="5">
        <v>3</v>
      </c>
      <c r="I311" t="s">
        <v>5</v>
      </c>
      <c r="J311" t="s">
        <v>36</v>
      </c>
      <c r="K311" t="s">
        <v>18</v>
      </c>
      <c r="L311" s="4">
        <v>6111</v>
      </c>
      <c r="M311" s="5">
        <v>3</v>
      </c>
      <c r="P311" t="s">
        <v>5</v>
      </c>
      <c r="Q311" t="s">
        <v>36</v>
      </c>
      <c r="R311" t="s">
        <v>18</v>
      </c>
      <c r="S311" s="4">
        <v>6111</v>
      </c>
      <c r="T311" s="5">
        <v>3</v>
      </c>
    </row>
    <row r="312" spans="2:20" x14ac:dyDescent="0.3">
      <c r="B312" t="s">
        <v>41</v>
      </c>
      <c r="C312" t="s">
        <v>38</v>
      </c>
      <c r="D312" t="s">
        <v>22</v>
      </c>
      <c r="E312" s="4">
        <v>5915</v>
      </c>
      <c r="F312" s="5">
        <v>3</v>
      </c>
      <c r="I312" t="s">
        <v>41</v>
      </c>
      <c r="J312" t="s">
        <v>38</v>
      </c>
      <c r="K312" t="s">
        <v>22</v>
      </c>
      <c r="L312" s="4">
        <v>5915</v>
      </c>
      <c r="M312" s="5">
        <v>3</v>
      </c>
      <c r="P312" t="s">
        <v>41</v>
      </c>
      <c r="Q312" t="s">
        <v>38</v>
      </c>
      <c r="R312" t="s">
        <v>22</v>
      </c>
      <c r="S312" s="4">
        <v>5915</v>
      </c>
      <c r="T312" s="5">
        <v>3</v>
      </c>
    </row>
    <row r="313" spans="2:20" x14ac:dyDescent="0.3">
      <c r="B313" t="s">
        <v>2</v>
      </c>
      <c r="C313" t="s">
        <v>38</v>
      </c>
      <c r="D313" t="s">
        <v>4</v>
      </c>
      <c r="E313" s="4">
        <v>3549</v>
      </c>
      <c r="F313" s="5">
        <v>3</v>
      </c>
      <c r="I313" t="s">
        <v>2</v>
      </c>
      <c r="J313" t="s">
        <v>38</v>
      </c>
      <c r="K313" t="s">
        <v>4</v>
      </c>
      <c r="L313" s="4">
        <v>3549</v>
      </c>
      <c r="M313" s="5">
        <v>3</v>
      </c>
      <c r="P313" t="s">
        <v>2</v>
      </c>
      <c r="Q313" t="s">
        <v>38</v>
      </c>
      <c r="R313" t="s">
        <v>4</v>
      </c>
      <c r="S313" s="4">
        <v>3549</v>
      </c>
      <c r="T313" s="5">
        <v>3</v>
      </c>
    </row>
    <row r="314" spans="2:20" x14ac:dyDescent="0.3">
      <c r="B314" t="s">
        <v>6</v>
      </c>
      <c r="C314" t="s">
        <v>39</v>
      </c>
      <c r="D314" t="s">
        <v>24</v>
      </c>
      <c r="E314" s="4">
        <v>2989</v>
      </c>
      <c r="F314" s="5">
        <v>3</v>
      </c>
      <c r="I314" t="s">
        <v>6</v>
      </c>
      <c r="J314" t="s">
        <v>39</v>
      </c>
      <c r="K314" t="s">
        <v>24</v>
      </c>
      <c r="L314" s="4">
        <v>2989</v>
      </c>
      <c r="M314" s="5">
        <v>3</v>
      </c>
      <c r="P314" t="s">
        <v>6</v>
      </c>
      <c r="Q314" t="s">
        <v>39</v>
      </c>
      <c r="R314" t="s">
        <v>24</v>
      </c>
      <c r="S314" s="4">
        <v>2989</v>
      </c>
      <c r="T314" s="5">
        <v>3</v>
      </c>
    </row>
    <row r="315" spans="2:20" x14ac:dyDescent="0.3">
      <c r="B315" t="s">
        <v>7</v>
      </c>
      <c r="C315" t="s">
        <v>37</v>
      </c>
      <c r="D315" t="s">
        <v>26</v>
      </c>
      <c r="E315" s="4">
        <v>5306</v>
      </c>
      <c r="F315" s="5">
        <v>0</v>
      </c>
      <c r="I315" t="s">
        <v>7</v>
      </c>
      <c r="J315" t="s">
        <v>37</v>
      </c>
      <c r="K315" t="s">
        <v>26</v>
      </c>
      <c r="L315" s="4">
        <v>5306</v>
      </c>
      <c r="M315" s="5">
        <v>0</v>
      </c>
      <c r="P315" t="s">
        <v>7</v>
      </c>
      <c r="Q315" t="s">
        <v>37</v>
      </c>
      <c r="R315" t="s">
        <v>26</v>
      </c>
      <c r="S315" s="4">
        <v>5306</v>
      </c>
      <c r="T315" s="5">
        <v>0</v>
      </c>
    </row>
  </sheetData>
  <mergeCells count="1">
    <mergeCell ref="A1:S3"/>
  </mergeCells>
  <conditionalFormatting sqref="E15:E315">
    <cfRule type="colorScale" priority="9">
      <colorScale>
        <cfvo type="min"/>
        <cfvo type="percentile" val="50"/>
        <cfvo type="max"/>
        <color rgb="FF63BE7B"/>
        <color rgb="FFFFEB84"/>
        <color rgb="FFF8696B"/>
      </colorScale>
    </cfRule>
  </conditionalFormatting>
  <conditionalFormatting sqref="F15:F315">
    <cfRule type="dataBar" priority="8">
      <dataBar>
        <cfvo type="min"/>
        <cfvo type="max"/>
        <color rgb="FF638EC6"/>
      </dataBar>
      <extLst>
        <ext xmlns:x14="http://schemas.microsoft.com/office/spreadsheetml/2009/9/main" uri="{B025F937-C7B1-47D3-B67F-A62EFF666E3E}">
          <x14:id>{F158D4FB-8453-4DB4-A579-672C4576D76A}</x14:id>
        </ext>
      </extLst>
    </cfRule>
  </conditionalFormatting>
  <conditionalFormatting sqref="L15:L315">
    <cfRule type="top10" dxfId="4" priority="2" rank="10"/>
    <cfRule type="aboveAverage" dxfId="3" priority="3"/>
    <cfRule type="top10" dxfId="2" priority="4" rank="10"/>
  </conditionalFormatting>
  <conditionalFormatting sqref="N10">
    <cfRule type="top10" dxfId="1" priority="6" rank="10"/>
  </conditionalFormatting>
  <conditionalFormatting sqref="T16:T315">
    <cfRule type="duplicateValues" dxfId="0" priority="1"/>
  </conditionalFormatting>
  <pageMargins left="0.7" right="0.7" top="0.75" bottom="0.75" header="0.3" footer="0.3"/>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F158D4FB-8453-4DB4-A579-672C4576D76A}">
            <x14:dataBar minLength="0" maxLength="100" gradient="0">
              <x14:cfvo type="autoMin"/>
              <x14:cfvo type="autoMax"/>
              <x14:negativeFillColor rgb="FFFF0000"/>
              <x14:axisColor rgb="FF000000"/>
            </x14:dataBar>
          </x14:cfRule>
          <xm:sqref>F15:F315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1B785-982E-4382-9CEA-9EE13DE6C3DB}">
  <dimension ref="A1:BK24"/>
  <sheetViews>
    <sheetView showGridLines="0" topLeftCell="A2" workbookViewId="0">
      <selection activeCell="P13" sqref="P13"/>
    </sheetView>
  </sheetViews>
  <sheetFormatPr defaultRowHeight="14.4" x14ac:dyDescent="0.3"/>
  <cols>
    <col min="2" max="2" width="11.5546875" customWidth="1"/>
    <col min="3" max="3" width="12.77734375" bestFit="1" customWidth="1"/>
    <col min="16" max="16" width="13.88671875" customWidth="1"/>
    <col min="17" max="17" width="12" customWidth="1"/>
    <col min="18" max="18" width="11" customWidth="1"/>
  </cols>
  <sheetData>
    <row r="1" spans="1:63" ht="14.4" customHeight="1"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1"/>
      <c r="BG1" s="21"/>
      <c r="BH1" s="19"/>
      <c r="BI1" s="19"/>
      <c r="BJ1" s="19"/>
      <c r="BK1" s="19"/>
    </row>
    <row r="2" spans="1:63" ht="30.6" customHeight="1" x14ac:dyDescent="0.3">
      <c r="A2" s="20"/>
      <c r="B2" s="20"/>
      <c r="C2" s="20"/>
      <c r="D2" s="20"/>
      <c r="E2" s="20"/>
      <c r="F2" s="20"/>
      <c r="G2" s="20"/>
      <c r="H2" s="20"/>
      <c r="I2" s="20"/>
      <c r="J2" s="22" t="s">
        <v>98</v>
      </c>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1"/>
      <c r="BG2" s="21"/>
      <c r="BH2" s="19"/>
      <c r="BI2" s="19"/>
      <c r="BJ2" s="19"/>
      <c r="BK2" s="19"/>
    </row>
    <row r="3" spans="1:63" ht="14.4"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1"/>
      <c r="BG3" s="21"/>
      <c r="BH3" s="19"/>
      <c r="BI3" s="19"/>
      <c r="BJ3" s="19"/>
      <c r="BK3" s="19"/>
    </row>
    <row r="5" spans="1:63" x14ac:dyDescent="0.3">
      <c r="B5" s="15" t="s">
        <v>109</v>
      </c>
    </row>
    <row r="6" spans="1:63" x14ac:dyDescent="0.3">
      <c r="B6" s="23" t="s">
        <v>99</v>
      </c>
      <c r="C6" s="23"/>
      <c r="D6" s="23"/>
      <c r="E6" s="23"/>
      <c r="F6" s="23"/>
      <c r="G6" s="23"/>
      <c r="H6" s="23"/>
      <c r="P6" s="15" t="s">
        <v>110</v>
      </c>
      <c r="S6" t="s">
        <v>108</v>
      </c>
    </row>
    <row r="7" spans="1:63" x14ac:dyDescent="0.3">
      <c r="B7" s="23"/>
      <c r="C7" s="23"/>
      <c r="D7" s="23"/>
      <c r="E7" s="23"/>
      <c r="F7" s="23"/>
      <c r="G7" s="23"/>
      <c r="H7" s="23"/>
      <c r="P7" s="29" t="s">
        <v>113</v>
      </c>
      <c r="Q7" s="30"/>
      <c r="R7" s="30"/>
      <c r="S7" s="30"/>
      <c r="T7" s="30"/>
      <c r="U7" s="30"/>
      <c r="V7" s="30"/>
    </row>
    <row r="8" spans="1:63" x14ac:dyDescent="0.3">
      <c r="B8" t="s">
        <v>101</v>
      </c>
      <c r="P8" t="s">
        <v>111</v>
      </c>
    </row>
    <row r="9" spans="1:63" x14ac:dyDescent="0.3">
      <c r="B9" s="18" t="s">
        <v>102</v>
      </c>
      <c r="C9" s="18"/>
      <c r="D9" s="18"/>
      <c r="E9" s="18"/>
      <c r="F9" s="18"/>
      <c r="G9" s="18"/>
      <c r="H9" s="18"/>
      <c r="P9" t="s">
        <v>112</v>
      </c>
    </row>
    <row r="10" spans="1:63" x14ac:dyDescent="0.3">
      <c r="B10" s="18" t="s">
        <v>62</v>
      </c>
      <c r="C10" s="18" t="s">
        <v>103</v>
      </c>
      <c r="D10" s="18"/>
      <c r="E10" s="18"/>
      <c r="F10" s="18"/>
      <c r="G10" s="18"/>
      <c r="H10" s="18"/>
      <c r="P10" t="s">
        <v>114</v>
      </c>
    </row>
    <row r="11" spans="1:63" x14ac:dyDescent="0.3">
      <c r="B11" s="18" t="s">
        <v>105</v>
      </c>
      <c r="C11" s="18"/>
      <c r="D11" s="18"/>
      <c r="E11" s="18"/>
      <c r="F11" s="18"/>
      <c r="G11" s="18"/>
      <c r="H11" s="18"/>
      <c r="P11" t="s">
        <v>115</v>
      </c>
    </row>
    <row r="12" spans="1:63" x14ac:dyDescent="0.3">
      <c r="B12" s="24"/>
      <c r="C12" s="24"/>
      <c r="D12" s="24"/>
      <c r="E12" s="24"/>
      <c r="F12" s="24"/>
      <c r="G12" s="24"/>
      <c r="H12" s="24"/>
    </row>
    <row r="13" spans="1:63" x14ac:dyDescent="0.3">
      <c r="B13" s="24" t="s">
        <v>104</v>
      </c>
      <c r="C13" s="24"/>
      <c r="D13" s="24"/>
      <c r="E13" s="24"/>
      <c r="F13" s="24"/>
      <c r="G13" s="24"/>
      <c r="H13" s="24"/>
      <c r="P13" t="s">
        <v>116</v>
      </c>
    </row>
    <row r="14" spans="1:63" x14ac:dyDescent="0.3">
      <c r="B14" s="24" t="s">
        <v>106</v>
      </c>
      <c r="C14" s="24"/>
      <c r="D14" s="24"/>
      <c r="E14" s="24"/>
      <c r="F14" s="24"/>
      <c r="G14" s="24"/>
      <c r="H14" s="24"/>
    </row>
    <row r="15" spans="1:63" x14ac:dyDescent="0.3">
      <c r="B15" s="24" t="s">
        <v>107</v>
      </c>
      <c r="C15" s="24"/>
      <c r="D15" s="24"/>
      <c r="E15" s="24"/>
      <c r="F15" s="24"/>
      <c r="G15" s="24"/>
      <c r="H15" s="24"/>
    </row>
    <row r="16" spans="1:63" x14ac:dyDescent="0.3">
      <c r="B16" s="24"/>
      <c r="C16" s="24"/>
      <c r="D16" s="24"/>
      <c r="E16" s="24"/>
      <c r="F16" s="24"/>
      <c r="G16" s="24"/>
      <c r="H16" s="24"/>
    </row>
    <row r="17" spans="2:19" x14ac:dyDescent="0.3">
      <c r="B17" s="24"/>
      <c r="C17" s="24"/>
      <c r="D17" s="24"/>
      <c r="E17" s="24"/>
      <c r="F17" s="24"/>
      <c r="G17" s="24"/>
      <c r="H17" s="24"/>
      <c r="Q17" s="28"/>
      <c r="R17" s="28"/>
    </row>
    <row r="18" spans="2:19" x14ac:dyDescent="0.3">
      <c r="B18" t="s">
        <v>100</v>
      </c>
      <c r="C18" t="s">
        <v>1</v>
      </c>
      <c r="D18" t="s">
        <v>50</v>
      </c>
      <c r="P18" s="31" t="s">
        <v>100</v>
      </c>
      <c r="Q18" s="32" t="s">
        <v>1</v>
      </c>
      <c r="R18" s="33"/>
      <c r="S18" s="34" t="s">
        <v>50</v>
      </c>
    </row>
    <row r="19" spans="2:19" x14ac:dyDescent="0.3">
      <c r="B19" t="str" cm="1">
        <f t="array" ref="B19:B24">_xlfn.UNIQUE(data[Geography])</f>
        <v>New Zealand</v>
      </c>
      <c r="C19" s="26">
        <f>SUMIFS(data[Amount],data[Geography],B19)</f>
        <v>218813</v>
      </c>
      <c r="D19" s="27">
        <f>SUMIFS(data[Units],data[Geography],B19)</f>
        <v>7431</v>
      </c>
      <c r="P19" s="35" t="s">
        <v>34</v>
      </c>
      <c r="Q19" s="36">
        <v>252469</v>
      </c>
      <c r="R19" s="36">
        <f t="shared" ref="R19:R24" si="0">Q19</f>
        <v>252469</v>
      </c>
      <c r="S19" s="37">
        <v>8760</v>
      </c>
    </row>
    <row r="20" spans="2:19" x14ac:dyDescent="0.3">
      <c r="B20" t="str">
        <v>USA</v>
      </c>
      <c r="C20" s="25">
        <f>SUMIFS(data[Amount],data[Geography],B20)</f>
        <v>189434</v>
      </c>
      <c r="D20" s="27">
        <f>SUMIFS(data[Units],data[Geography],B20)</f>
        <v>10158</v>
      </c>
      <c r="P20" s="35" t="s">
        <v>36</v>
      </c>
      <c r="Q20" s="38">
        <v>237944</v>
      </c>
      <c r="R20" s="36">
        <f t="shared" si="0"/>
        <v>237944</v>
      </c>
      <c r="S20" s="39">
        <v>7302</v>
      </c>
    </row>
    <row r="21" spans="2:19" x14ac:dyDescent="0.3">
      <c r="B21" t="str">
        <v>Canada</v>
      </c>
      <c r="C21" s="25">
        <f>SUMIFS(data[Amount],data[Geography],B21)</f>
        <v>237944</v>
      </c>
      <c r="D21" s="27">
        <f>SUMIFS(data[Units],data[Geography],B21)</f>
        <v>7302</v>
      </c>
      <c r="P21" s="35" t="s">
        <v>37</v>
      </c>
      <c r="Q21" s="38">
        <v>218813</v>
      </c>
      <c r="R21" s="36">
        <f t="shared" si="0"/>
        <v>218813</v>
      </c>
      <c r="S21" s="39">
        <v>7431</v>
      </c>
    </row>
    <row r="22" spans="2:19" x14ac:dyDescent="0.3">
      <c r="B22" t="str">
        <v>UK</v>
      </c>
      <c r="C22" s="25">
        <f>SUMIFS(data[Amount],data[Geography],B22)</f>
        <v>173530</v>
      </c>
      <c r="D22" s="27">
        <f>SUMIFS(data[Units],data[Geography],B22)</f>
        <v>5745</v>
      </c>
      <c r="P22" s="35" t="s">
        <v>35</v>
      </c>
      <c r="Q22" s="38">
        <v>189434</v>
      </c>
      <c r="R22" s="36">
        <f t="shared" si="0"/>
        <v>189434</v>
      </c>
      <c r="S22" s="39">
        <v>10158</v>
      </c>
    </row>
    <row r="23" spans="2:19" x14ac:dyDescent="0.3">
      <c r="B23" t="str">
        <v>Australia</v>
      </c>
      <c r="C23" s="25">
        <f>SUMIFS(data[Amount],data[Geography],B23)</f>
        <v>168679</v>
      </c>
      <c r="D23" s="27">
        <f>SUMIFS(data[Units],data[Geography],B23)</f>
        <v>6264</v>
      </c>
      <c r="P23" s="35" t="s">
        <v>39</v>
      </c>
      <c r="Q23" s="38">
        <v>173530</v>
      </c>
      <c r="R23" s="36">
        <f t="shared" si="0"/>
        <v>173530</v>
      </c>
      <c r="S23" s="39">
        <v>5745</v>
      </c>
    </row>
    <row r="24" spans="2:19" x14ac:dyDescent="0.3">
      <c r="B24" t="str">
        <v>India</v>
      </c>
      <c r="C24" s="25">
        <f>SUMIFS(data[Amount],data[Geography],B24)</f>
        <v>252469</v>
      </c>
      <c r="D24" s="27">
        <f>SUMIFS(data[Units],data[Geography],B24)</f>
        <v>8760</v>
      </c>
      <c r="P24" s="40" t="s">
        <v>38</v>
      </c>
      <c r="Q24" s="38">
        <v>168679</v>
      </c>
      <c r="R24" s="41">
        <f t="shared" si="0"/>
        <v>168679</v>
      </c>
      <c r="S24" s="39">
        <v>6264</v>
      </c>
    </row>
  </sheetData>
  <conditionalFormatting sqref="R18:R24">
    <cfRule type="dataBar" priority="1">
      <dataBar showValue="0">
        <cfvo type="min"/>
        <cfvo type="max"/>
        <color theme="4" tint="0.59999389629810485"/>
      </dataBar>
      <extLst>
        <ext xmlns:x14="http://schemas.microsoft.com/office/spreadsheetml/2009/9/main" uri="{B025F937-C7B1-47D3-B67F-A62EFF666E3E}">
          <x14:id>{D2FAA297-48AC-46E4-9474-0F9FFF993259}</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2FAA297-48AC-46E4-9474-0F9FFF993259}">
            <x14:dataBar minLength="0" maxLength="100" gradient="0">
              <x14:cfvo type="autoMin"/>
              <x14:cfvo type="autoMax"/>
              <x14:negativeFillColor rgb="FFFF0000"/>
              <x14:axisColor rgb="FF000000"/>
            </x14:dataBar>
          </x14:cfRule>
          <xm:sqref>R18:R24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3D557-0A27-4B4F-814C-D234AB16A03A}">
  <dimension ref="A1:W40"/>
  <sheetViews>
    <sheetView workbookViewId="0">
      <selection activeCell="B33" sqref="B33"/>
    </sheetView>
  </sheetViews>
  <sheetFormatPr defaultRowHeight="14.4" x14ac:dyDescent="0.3"/>
  <cols>
    <col min="2" max="2" width="12.5546875" bestFit="1" customWidth="1"/>
    <col min="3" max="3" width="14.44140625" bestFit="1" customWidth="1"/>
    <col min="4" max="4" width="1.44140625" bestFit="1" customWidth="1"/>
    <col min="5" max="5" width="11.77734375" bestFit="1" customWidth="1"/>
  </cols>
  <sheetData>
    <row r="1" spans="1:23" x14ac:dyDescent="0.3">
      <c r="A1" s="21"/>
      <c r="B1" s="21"/>
      <c r="C1" s="21"/>
      <c r="D1" s="21"/>
      <c r="E1" s="21"/>
      <c r="F1" s="21"/>
      <c r="G1" s="21"/>
      <c r="H1" s="21"/>
      <c r="I1" s="21"/>
      <c r="J1" s="21"/>
      <c r="K1" s="21"/>
      <c r="L1" s="21"/>
      <c r="M1" s="21"/>
      <c r="N1" s="21"/>
      <c r="O1" s="21"/>
      <c r="P1" s="21"/>
      <c r="Q1" s="21"/>
      <c r="R1" s="21"/>
      <c r="S1" s="21"/>
      <c r="T1" s="21"/>
      <c r="U1" s="21"/>
      <c r="V1" s="21"/>
      <c r="W1" s="21"/>
    </row>
    <row r="2" spans="1:23" ht="33" x14ac:dyDescent="0.6">
      <c r="A2" s="21"/>
      <c r="B2" s="21"/>
      <c r="C2" s="21"/>
      <c r="D2" s="44" t="s">
        <v>121</v>
      </c>
      <c r="E2" s="21"/>
      <c r="F2" s="21"/>
      <c r="G2" s="21"/>
      <c r="H2" s="21"/>
      <c r="I2" s="21"/>
      <c r="J2" s="21"/>
      <c r="K2" s="21"/>
      <c r="L2" s="21"/>
      <c r="M2" s="21"/>
      <c r="N2" s="21"/>
      <c r="O2" s="21"/>
      <c r="P2" s="21"/>
      <c r="Q2" s="21"/>
      <c r="R2" s="21"/>
      <c r="S2" s="21"/>
      <c r="T2" s="21"/>
      <c r="U2" s="21"/>
      <c r="V2" s="21"/>
      <c r="W2" s="21"/>
    </row>
    <row r="3" spans="1:23" x14ac:dyDescent="0.3">
      <c r="A3" s="21"/>
      <c r="B3" s="21"/>
      <c r="C3" s="21"/>
      <c r="D3" s="21"/>
      <c r="E3" s="21"/>
      <c r="F3" s="21"/>
      <c r="G3" s="21"/>
      <c r="H3" s="21"/>
      <c r="I3" s="21"/>
      <c r="J3" s="21"/>
      <c r="K3" s="21"/>
      <c r="L3" s="21"/>
      <c r="M3" s="21"/>
      <c r="N3" s="21"/>
      <c r="O3" s="21"/>
      <c r="P3" s="21"/>
      <c r="Q3" s="21"/>
      <c r="R3" s="21"/>
      <c r="S3" s="21"/>
      <c r="T3" s="21"/>
      <c r="U3" s="21"/>
      <c r="V3" s="21"/>
      <c r="W3" s="21"/>
    </row>
    <row r="5" spans="1:23" x14ac:dyDescent="0.3">
      <c r="B5" t="s">
        <v>122</v>
      </c>
    </row>
    <row r="7" spans="1:23" ht="25.8" x14ac:dyDescent="0.5">
      <c r="B7" s="45" t="s">
        <v>124</v>
      </c>
      <c r="C7" s="45" t="s">
        <v>123</v>
      </c>
      <c r="D7" s="45" t="s">
        <v>123</v>
      </c>
    </row>
    <row r="8" spans="1:23" x14ac:dyDescent="0.3">
      <c r="B8" s="46"/>
      <c r="C8" s="46"/>
      <c r="D8" s="24"/>
    </row>
    <row r="9" spans="1:23" x14ac:dyDescent="0.3">
      <c r="B9" t="s">
        <v>125</v>
      </c>
    </row>
    <row r="10" spans="1:23" x14ac:dyDescent="0.3">
      <c r="B10" t="s">
        <v>126</v>
      </c>
    </row>
    <row r="11" spans="1:23" x14ac:dyDescent="0.3">
      <c r="B11" t="s">
        <v>127</v>
      </c>
    </row>
    <row r="13" spans="1:23" x14ac:dyDescent="0.3">
      <c r="B13" t="s">
        <v>128</v>
      </c>
    </row>
    <row r="15" spans="1:23" x14ac:dyDescent="0.3">
      <c r="B15" t="s">
        <v>129</v>
      </c>
    </row>
    <row r="17" spans="2:4" x14ac:dyDescent="0.3">
      <c r="B17" s="42" t="s">
        <v>117</v>
      </c>
      <c r="C17" t="s">
        <v>119</v>
      </c>
      <c r="D17" t="s">
        <v>120</v>
      </c>
    </row>
    <row r="18" spans="2:4" x14ac:dyDescent="0.3">
      <c r="B18" s="43" t="s">
        <v>34</v>
      </c>
      <c r="C18" s="4">
        <v>252469</v>
      </c>
      <c r="D18" s="5">
        <v>8760</v>
      </c>
    </row>
    <row r="19" spans="2:4" x14ac:dyDescent="0.3">
      <c r="B19" s="43" t="s">
        <v>36</v>
      </c>
      <c r="C19" s="4">
        <v>237944</v>
      </c>
      <c r="D19" s="5">
        <v>7302</v>
      </c>
    </row>
    <row r="20" spans="2:4" x14ac:dyDescent="0.3">
      <c r="B20" s="43" t="s">
        <v>37</v>
      </c>
      <c r="C20" s="4">
        <v>218813</v>
      </c>
      <c r="D20" s="5">
        <v>7431</v>
      </c>
    </row>
    <row r="21" spans="2:4" x14ac:dyDescent="0.3">
      <c r="B21" s="43" t="s">
        <v>35</v>
      </c>
      <c r="C21" s="4">
        <v>189434</v>
      </c>
      <c r="D21" s="5">
        <v>10158</v>
      </c>
    </row>
    <row r="22" spans="2:4" x14ac:dyDescent="0.3">
      <c r="B22" s="43" t="s">
        <v>39</v>
      </c>
      <c r="C22" s="4">
        <v>173530</v>
      </c>
      <c r="D22" s="5">
        <v>5745</v>
      </c>
    </row>
    <row r="23" spans="2:4" x14ac:dyDescent="0.3">
      <c r="B23" s="43" t="s">
        <v>38</v>
      </c>
      <c r="C23" s="4">
        <v>168679</v>
      </c>
      <c r="D23" s="5">
        <v>6264</v>
      </c>
    </row>
    <row r="24" spans="2:4" x14ac:dyDescent="0.3">
      <c r="B24" s="43" t="s">
        <v>118</v>
      </c>
      <c r="C24" s="4">
        <v>1240869</v>
      </c>
      <c r="D24" s="5">
        <v>45660</v>
      </c>
    </row>
    <row r="26" spans="2:4" x14ac:dyDescent="0.3">
      <c r="B26" s="43" t="s">
        <v>130</v>
      </c>
    </row>
    <row r="28" spans="2:4" x14ac:dyDescent="0.3">
      <c r="B28" s="43" t="s">
        <v>131</v>
      </c>
    </row>
    <row r="29" spans="2:4" x14ac:dyDescent="0.3">
      <c r="B29" t="s">
        <v>132</v>
      </c>
    </row>
    <row r="30" spans="2:4" x14ac:dyDescent="0.3">
      <c r="B30" s="43" t="s">
        <v>133</v>
      </c>
    </row>
    <row r="31" spans="2:4" x14ac:dyDescent="0.3">
      <c r="B31" t="s">
        <v>134</v>
      </c>
    </row>
    <row r="32" spans="2:4" x14ac:dyDescent="0.3">
      <c r="B32" s="43" t="s">
        <v>135</v>
      </c>
    </row>
    <row r="34" spans="2:5" x14ac:dyDescent="0.3">
      <c r="B34" s="42" t="s">
        <v>117</v>
      </c>
      <c r="C34" t="s">
        <v>119</v>
      </c>
      <c r="D34" t="s">
        <v>108</v>
      </c>
      <c r="E34" t="s">
        <v>120</v>
      </c>
    </row>
    <row r="35" spans="2:5" x14ac:dyDescent="0.3">
      <c r="B35" s="43" t="s">
        <v>39</v>
      </c>
      <c r="C35" s="4">
        <v>45752</v>
      </c>
      <c r="D35" s="4">
        <v>45752</v>
      </c>
      <c r="E35" s="5">
        <v>1518</v>
      </c>
    </row>
    <row r="36" spans="2:5" x14ac:dyDescent="0.3">
      <c r="B36" s="43" t="s">
        <v>37</v>
      </c>
      <c r="C36" s="4">
        <v>25655</v>
      </c>
      <c r="D36" s="4">
        <v>25655</v>
      </c>
      <c r="E36" s="5">
        <v>453</v>
      </c>
    </row>
    <row r="37" spans="2:5" x14ac:dyDescent="0.3">
      <c r="B37" s="43" t="s">
        <v>36</v>
      </c>
      <c r="C37" s="4">
        <v>23709</v>
      </c>
      <c r="D37" s="4">
        <v>23709</v>
      </c>
      <c r="E37" s="5">
        <v>909</v>
      </c>
    </row>
    <row r="38" spans="2:5" x14ac:dyDescent="0.3">
      <c r="B38" s="43" t="s">
        <v>38</v>
      </c>
      <c r="C38" s="4">
        <v>18928</v>
      </c>
      <c r="D38" s="4">
        <v>18928</v>
      </c>
      <c r="E38" s="5">
        <v>738</v>
      </c>
    </row>
    <row r="39" spans="2:5" x14ac:dyDescent="0.3">
      <c r="B39" s="43" t="s">
        <v>34</v>
      </c>
      <c r="C39" s="4">
        <v>7763</v>
      </c>
      <c r="D39" s="4">
        <v>7763</v>
      </c>
      <c r="E39" s="5">
        <v>174</v>
      </c>
    </row>
    <row r="40" spans="2:5" x14ac:dyDescent="0.3">
      <c r="B40" s="43" t="s">
        <v>35</v>
      </c>
      <c r="C40" s="4">
        <v>2142</v>
      </c>
      <c r="D40" s="4">
        <v>2142</v>
      </c>
      <c r="E40" s="5">
        <v>318</v>
      </c>
    </row>
  </sheetData>
  <conditionalFormatting pivot="1" sqref="D35:D40">
    <cfRule type="dataBar" priority="1">
      <dataBar showValue="0">
        <cfvo type="min"/>
        <cfvo type="max"/>
        <color theme="5" tint="-0.499984740745262"/>
      </dataBar>
      <extLst>
        <ext xmlns:x14="http://schemas.microsoft.com/office/spreadsheetml/2009/9/main" uri="{B025F937-C7B1-47D3-B67F-A62EFF666E3E}">
          <x14:id>{F9B6669E-2D3E-4DF4-99EF-67547D756B64}</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F9B6669E-2D3E-4DF4-99EF-67547D756B64}">
            <x14:dataBar minLength="0" maxLength="100" gradient="0">
              <x14:cfvo type="autoMin"/>
              <x14:cfvo type="autoMax"/>
              <x14:negativeFillColor rgb="FFFF0000"/>
              <x14:axisColor rgb="FF000000"/>
            </x14:dataBar>
          </x14:cfRule>
          <xm:sqref>D35:D40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E096-34FE-4F09-99CF-B6EEC3BD390C}">
  <dimension ref="A1:AA3"/>
  <sheetViews>
    <sheetView tabSelected="1" workbookViewId="0">
      <selection activeCell="D6" sqref="D6"/>
    </sheetView>
  </sheetViews>
  <sheetFormatPr defaultRowHeight="14.4" x14ac:dyDescent="0.3"/>
  <sheetData>
    <row r="1" spans="1:27" x14ac:dyDescent="0.3">
      <c r="A1" s="21"/>
      <c r="B1" s="21"/>
      <c r="C1" s="21"/>
      <c r="D1" s="21"/>
      <c r="E1" s="21"/>
      <c r="F1" s="21"/>
      <c r="G1" s="21"/>
      <c r="H1" s="21"/>
      <c r="I1" s="21"/>
      <c r="J1" s="21"/>
      <c r="K1" s="21"/>
      <c r="L1" s="21"/>
      <c r="M1" s="21"/>
      <c r="N1" s="21"/>
      <c r="O1" s="21"/>
      <c r="P1" s="21"/>
      <c r="Q1" s="21"/>
      <c r="R1" s="21"/>
      <c r="S1" s="21"/>
      <c r="T1" s="21"/>
      <c r="U1" s="21"/>
      <c r="V1" s="21"/>
      <c r="W1" s="21"/>
      <c r="X1" s="21"/>
      <c r="Y1" s="21"/>
      <c r="Z1" s="21"/>
      <c r="AA1" s="21"/>
    </row>
    <row r="2" spans="1:27" ht="33" x14ac:dyDescent="0.6">
      <c r="A2" s="21"/>
      <c r="B2" s="21"/>
      <c r="C2" s="21"/>
      <c r="D2" s="21"/>
      <c r="E2" s="21"/>
      <c r="F2" s="21"/>
      <c r="G2" s="44" t="s">
        <v>136</v>
      </c>
      <c r="H2" s="21"/>
      <c r="I2" s="21"/>
      <c r="J2" s="21"/>
      <c r="K2" s="21"/>
      <c r="L2" s="21"/>
      <c r="M2" s="21"/>
      <c r="N2" s="21"/>
      <c r="O2" s="21"/>
      <c r="P2" s="21"/>
      <c r="Q2" s="21"/>
      <c r="R2" s="21"/>
      <c r="S2" s="21"/>
      <c r="T2" s="21"/>
      <c r="U2" s="21"/>
      <c r="V2" s="21"/>
      <c r="W2" s="21"/>
      <c r="X2" s="21"/>
      <c r="Y2" s="21"/>
      <c r="Z2" s="21"/>
      <c r="AA2" s="21"/>
    </row>
    <row r="3" spans="1:27" x14ac:dyDescent="0.3">
      <c r="A3" s="21"/>
      <c r="B3" s="21"/>
      <c r="C3" s="21"/>
      <c r="D3" s="21"/>
      <c r="E3" s="21"/>
      <c r="F3" s="21"/>
      <c r="G3" s="21"/>
      <c r="H3" s="21"/>
      <c r="I3" s="21"/>
      <c r="J3" s="21"/>
      <c r="K3" s="21"/>
      <c r="L3" s="21"/>
      <c r="M3" s="21"/>
      <c r="N3" s="21"/>
      <c r="O3" s="21"/>
      <c r="P3" s="21"/>
      <c r="Q3" s="21"/>
      <c r="R3" s="21"/>
      <c r="S3" s="21"/>
      <c r="T3" s="21"/>
      <c r="U3" s="21"/>
      <c r="V3" s="21"/>
      <c r="W3" s="21"/>
      <c r="X3" s="21"/>
      <c r="Y3" s="21"/>
      <c r="Z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Quick stats</vt:lpstr>
      <vt:lpstr>EDA</vt:lpstr>
      <vt:lpstr>Sales by Country</vt:lpstr>
      <vt:lpstr>SBC Pivot</vt:lpstr>
      <vt:lpstr>Top 5$ per 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Abhisek Nayak</cp:lastModifiedBy>
  <dcterms:created xsi:type="dcterms:W3CDTF">2021-03-14T20:21:32Z</dcterms:created>
  <dcterms:modified xsi:type="dcterms:W3CDTF">2024-12-18T11:58:36Z</dcterms:modified>
</cp:coreProperties>
</file>