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ШДК наука" sheetId="1" state="visible" r:id="rId3"/>
  </sheets>
  <definedNames>
    <definedName function="false" hidden="false" name="Excel_BuiltIn_Print_Area_1" vbProcedure="false">#REF!</definedName>
    <definedName function="false" hidden="false" name="Excel_BuiltIn_Print_Area_2" vbProcedure="false">#REF!</definedName>
    <definedName function="false" hidden="false" name="Excel_BuiltIn_Print_Area_2_1" vbProcedure="false">#REF!</definedName>
    <definedName function="false" hidden="false" name="Excel_BuiltIn_Print_Area_3" vbProcedure="false">#REF!</definedName>
    <definedName function="false" hidden="false" name="Excel_BuiltIn_Print_Area_3_1" vbProcedure="false">#REF!</definedName>
    <definedName function="false" hidden="false" name="Excel_BuiltIn_Print_Area_4" vbProcedure="false">#REF!</definedName>
    <definedName function="false" hidden="false" name="Excel_BuiltIn_Print_Area_7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<sst xmlns="http://schemas.openxmlformats.org/spreadsheetml/2006/main" count="118" uniqueCount="83">
  <si>
    <t xml:space="preserve">МИНОБРНАУКИ РОССИИ</t>
  </si>
  <si>
    <t xml:space="preserve">Федеральное государственное автономное образовательное учреждение высшего образования</t>
  </si>
  <si>
    <t xml:space="preserve">"Санкт-Петербургский государственный электротехнический университет "ЛЭТИ" им. В.И. Ульянова (Ленина)"</t>
  </si>
  <si>
    <t xml:space="preserve">ШТАТНО-ДОЛЖНОСТНАЯ КНИГА              на  01 мая      2024       г.</t>
  </si>
  <si>
    <t xml:space="preserve">работников науки и научного обслуживания</t>
  </si>
  <si>
    <t xml:space="preserve">кафедры ТВ</t>
  </si>
  <si>
    <t xml:space="preserve">(наименование структурного подразделения)</t>
  </si>
  <si>
    <t xml:space="preserve">№ п/п</t>
  </si>
  <si>
    <t xml:space="preserve">Фамилия Имя Отчество</t>
  </si>
  <si>
    <t xml:space="preserve">Должность, квалификация</t>
  </si>
  <si>
    <t xml:space="preserve">№ кв.  группы</t>
  </si>
  <si>
    <t xml:space="preserve">№ кв. уровня</t>
  </si>
  <si>
    <t xml:space="preserve">Форма привлечения</t>
  </si>
  <si>
    <t xml:space="preserve">Должностной оклад (руб.)</t>
  </si>
  <si>
    <t xml:space="preserve">Доля ставки</t>
  </si>
  <si>
    <t xml:space="preserve">Месячный фонд оплаты труда (руб.)</t>
  </si>
  <si>
    <t xml:space="preserve">Сроки оформления</t>
  </si>
  <si>
    <t xml:space="preserve">Всего (руб.)</t>
  </si>
  <si>
    <t xml:space="preserve">Примечание</t>
  </si>
  <si>
    <t xml:space="preserve">Оклад</t>
  </si>
  <si>
    <t xml:space="preserve">Надбавки, доплаты</t>
  </si>
  <si>
    <t xml:space="preserve">Итого</t>
  </si>
  <si>
    <t xml:space="preserve">за работу со свед., составл. гостайну</t>
  </si>
  <si>
    <t xml:space="preserve">за работу с вредн. услов. труда</t>
  </si>
  <si>
    <t xml:space="preserve">другие надбавки</t>
  </si>
  <si>
    <t xml:space="preserve">% от оклада</t>
  </si>
  <si>
    <t xml:space="preserve">руб.</t>
  </si>
  <si>
    <t xml:space="preserve">                                                      </t>
  </si>
  <si>
    <r>
      <rPr>
        <b val="true"/>
        <sz val="10"/>
        <color rgb="FF000000"/>
        <rFont val="Times New Roman"/>
        <family val="1"/>
        <charset val="204"/>
      </rPr>
      <t xml:space="preserve">Оформление по теме: </t>
    </r>
    <r>
      <rPr>
        <sz val="8"/>
        <color rgb="FF000000"/>
        <rFont val="Times New Roman"/>
        <family val="1"/>
        <charset val="204"/>
      </rPr>
      <t xml:space="preserve">НР/ТВ-40</t>
    </r>
  </si>
  <si>
    <t xml:space="preserve">Субсчет </t>
  </si>
  <si>
    <t xml:space="preserve">1.</t>
  </si>
  <si>
    <t xml:space="preserve">Мотыко Александр Александрович</t>
  </si>
  <si>
    <t xml:space="preserve">с.н.с.  к.т.н.</t>
  </si>
  <si>
    <t xml:space="preserve">внутр.</t>
  </si>
  <si>
    <t xml:space="preserve">01.05.24-30.11.24</t>
  </si>
  <si>
    <t xml:space="preserve"> 21063I000 </t>
  </si>
  <si>
    <t xml:space="preserve">2.</t>
  </si>
  <si>
    <t xml:space="preserve">Обухова Наталия Александровна</t>
  </si>
  <si>
    <t xml:space="preserve">г.н.с.  д.т.н.</t>
  </si>
  <si>
    <t xml:space="preserve">привл.</t>
  </si>
  <si>
    <t xml:space="preserve">3.</t>
  </si>
  <si>
    <t xml:space="preserve">Поздеев Александр Анатольевич</t>
  </si>
  <si>
    <t xml:space="preserve">4.</t>
  </si>
  <si>
    <t xml:space="preserve">Савельев Александр Геннадьевич</t>
  </si>
  <si>
    <t xml:space="preserve">инженер</t>
  </si>
  <si>
    <t xml:space="preserve">21063I000 </t>
  </si>
  <si>
    <t xml:space="preserve">5.</t>
  </si>
  <si>
    <t xml:space="preserve">Савельева Ольга Романовна</t>
  </si>
  <si>
    <t xml:space="preserve">штат.</t>
  </si>
  <si>
    <t xml:space="preserve">21063N000</t>
  </si>
  <si>
    <t xml:space="preserve">21063I000 21063N000</t>
  </si>
  <si>
    <t xml:space="preserve">Итого по теме</t>
  </si>
  <si>
    <t xml:space="preserve">Х</t>
  </si>
  <si>
    <t xml:space="preserve">ИТОГО</t>
  </si>
  <si>
    <t xml:space="preserve">ПЛАН</t>
  </si>
  <si>
    <t xml:space="preserve">в том числе:</t>
  </si>
  <si>
    <t xml:space="preserve">январь</t>
  </si>
  <si>
    <t xml:space="preserve">ОСТАТОК</t>
  </si>
  <si>
    <t xml:space="preserve">февраль</t>
  </si>
  <si>
    <t xml:space="preserve">март</t>
  </si>
  <si>
    <t xml:space="preserve">расписано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</si>
  <si>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</si>
  <si>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</si>
  <si>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</si>
  <si>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</si>
  <si>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</si>
  <si>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сентябрь</t>
  </si>
  <si>
    <t xml:space="preserve">октябрь</t>
  </si>
  <si>
    <t xml:space="preserve">ноябрь</t>
  </si>
  <si>
    <t xml:space="preserve">декабрь</t>
  </si>
  <si>
    <t xml:space="preserve">Кроме того, планируется на выплаты отпускных, компенсаций уволенным </t>
  </si>
  <si>
    <t xml:space="preserve">Кроме того, планируется на  выплаты стимулирующего характера </t>
  </si>
  <si>
    <t xml:space="preserve">Всего планируется по штатно-должностной книге  по теме</t>
  </si>
  <si>
    <t xml:space="preserve">Согласовано:</t>
  </si>
  <si>
    <t xml:space="preserve">Научный руководитель темы</t>
  </si>
  <si>
    <t xml:space="preserve">_______________</t>
  </si>
  <si>
    <t xml:space="preserve">Н. А. Обухова</t>
  </si>
  <si>
    <t xml:space="preserve">(подпись)</t>
  </si>
  <si>
    <t xml:space="preserve">(расшифровка подписи)</t>
  </si>
  <si>
    <t xml:space="preserve">Руководитель структурного подразделения</t>
  </si>
  <si>
    <t xml:space="preserve">(наименование должности)</t>
  </si>
  <si>
    <t xml:space="preserve">Начальник ПФО НД</t>
  </si>
  <si>
    <t xml:space="preserve">О.С. Гетте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</si>
</sst>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.00"/>
    <numFmt numFmtId="167" formatCode="0%"/>
    <numFmt numFmtId="168" formatCode="_-* #,##0.00\ _₽_-;\-* #,##0.00\ _₽_-;_-* \-??\ _₽_-;_-@_-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 val="true"/>
      <sz val="1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Arial"/>
      <family val="2"/>
    </font>
    <font>
      <b val="true"/>
      <sz val="9"/>
      <color rgb="FF000000"/>
      <name val="Times New Roman"/>
      <family val="1"/>
      <charset val="204"/>
    </font>
    <font>
      <sz val="8"/>
      <name val="Times New Roman"/>
      <family val="1"/>
      <charset val="204"/>
    </font>
    <font>
      <b val="true"/>
      <i val="true"/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61"/>
  <sheetViews>
    <sheetView showFormulas="false" showGridLines="true" showRowColHeaders="true" showZeros="true" rightToLeft="false" tabSelected="true" showOutlineSymbols="true" defaultGridColor="true" view="normal" topLeftCell="L538" colorId="64" zoomScale="100" zoomScaleNormal="100" zoomScalePageLayoutView="100" workbookViewId="0">
      <selection pane="topLeft" activeCell="J528" activeCellId="0" sqref="J528"/>
    </sheetView>
  </sheetViews>
  <sheetFormatPr defaultColWidth="9.0546875" defaultRowHeight="15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29.13"/>
    <col collapsed="false" customWidth="true" hidden="false" outlineLevel="0" max="3" min="3" style="1" width="13.85"/>
    <col collapsed="false" customWidth="true" hidden="false" outlineLevel="0" max="4" min="4" style="1" width="5.56"/>
    <col collapsed="false" customWidth="true" hidden="false" outlineLevel="0" max="5" min="5" style="1" width="4.85"/>
    <col collapsed="false" customWidth="true" hidden="false" outlineLevel="0" max="6" min="6" style="1" width="6.41"/>
    <col collapsed="false" customWidth="true" hidden="false" outlineLevel="0" max="7" min="7" style="1" width="9.99"/>
    <col collapsed="false" customWidth="true" hidden="false" outlineLevel="0" max="8" min="8" style="1" width="5.99"/>
    <col collapsed="false" customWidth="true" hidden="false" outlineLevel="0" max="9" min="9" style="1" width="9.56"/>
    <col collapsed="false" customWidth="true" hidden="false" outlineLevel="0" max="10" min="10" style="1" width="7.14"/>
    <col collapsed="false" customWidth="true" hidden="false" outlineLevel="0" max="11" min="11" style="1" width="8.14"/>
    <col collapsed="false" customWidth="true" hidden="false" outlineLevel="0" max="12" min="12" style="1" width="7.14"/>
    <col collapsed="false" customWidth="true" hidden="false" outlineLevel="0" max="13" min="13" style="1" width="8.14"/>
    <col collapsed="false" customWidth="true" hidden="false" outlineLevel="0" max="14" min="14" style="1" width="11.13"/>
    <col collapsed="false" customWidth="true" hidden="false" outlineLevel="0" max="15" min="15" style="1" width="11.85"/>
    <col collapsed="false" customWidth="true" hidden="false" outlineLevel="0" max="16" min="16" style="1" width="13.85"/>
    <col collapsed="false" customWidth="true" hidden="false" outlineLevel="0" max="17" min="17" style="1" width="12.99"/>
    <col collapsed="false" customWidth="true" hidden="false" outlineLevel="0" max="18" min="18" style="1" width="11.28"/>
    <col collapsed="false" customWidth="true" hidden="false" outlineLevel="0" max="19" min="19" style="1" width="9.14"/>
    <col collapsed="false" customWidth="true" hidden="false" outlineLevel="0" max="20" min="20" style="1" width="14.41"/>
    <col collapsed="false" customWidth="true" hidden="false" outlineLevel="0" max="21" min="21" style="0" width="15.56"/>
    <col collapsed="false" customWidth="true" hidden="false" outlineLevel="0" max="22" min="22" style="0" width="16.13"/>
  </cols>
  <sheetData>
    <row r="1" s="4" customFormat="true" ht="16.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2"/>
      <c r="T1" s="2"/>
    </row>
    <row r="2" s="4" customFormat="true" ht="12.7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5"/>
      <c r="P2" s="5"/>
      <c r="Q2" s="5"/>
      <c r="R2" s="5"/>
      <c r="S2" s="2"/>
      <c r="T2" s="2"/>
    </row>
    <row r="3" s="4" customFormat="true" ht="12.75" hidden="false" customHeight="false" outlineLevel="0" collapsed="false">
      <c r="A3" s="6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2"/>
      <c r="T3" s="2"/>
    </row>
    <row r="4" s="4" customFormat="true" ht="12.75" hidden="false" customHeight="false" outlineLevel="0" collapsed="false">
      <c r="A4" s="2"/>
      <c r="B4" s="2"/>
      <c r="C4" s="2"/>
      <c r="D4" s="2"/>
      <c r="E4" s="2"/>
      <c r="F4" s="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="4" customFormat="true" ht="12.75" hidden="false" customHeight="false" outlineLevel="0" collapsed="false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2"/>
      <c r="T5" s="2"/>
    </row>
    <row r="6" s="4" customFormat="true" ht="12.75" hidden="false" customHeight="false" outlineLevel="0" collapsed="false">
      <c r="A6" s="8" t="s">
        <v>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2"/>
      <c r="T6" s="2"/>
    </row>
    <row r="7" s="4" customFormat="true" ht="12.75" hidden="false" customHeight="false" outlineLevel="0" collapsed="false">
      <c r="A7" s="2"/>
      <c r="B7" s="2"/>
      <c r="C7" s="9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0"/>
      <c r="S7" s="2"/>
      <c r="T7" s="2"/>
    </row>
    <row r="8" s="4" customFormat="true" ht="12.75" hidden="false" customHeight="false" outlineLevel="0" collapsed="false">
      <c r="A8" s="6" t="s">
        <v>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"/>
      <c r="T8" s="2"/>
    </row>
    <row r="9" s="4" customFormat="true" ht="12.75" hidden="false" customHeight="false" outlineLevel="0" collapsed="false">
      <c r="A9" s="11" t="s">
        <v>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2"/>
      <c r="T9" s="2"/>
    </row>
    <row r="10" s="4" customFormat="true" ht="18" hidden="false" customHeight="true" outlineLevel="0" collapsed="false">
      <c r="A10" s="12" t="s">
        <v>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2"/>
      <c r="T10" s="2"/>
    </row>
    <row r="11" s="4" customFormat="true" ht="12.75" hidden="false" customHeight="false" outlineLevel="0" collapsed="false">
      <c r="A11" s="13" t="s">
        <v>6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2"/>
      <c r="T11" s="2"/>
    </row>
    <row r="12" s="4" customFormat="true" ht="13.5" hidden="false" customHeight="true" outlineLevel="0" collapsed="false">
      <c r="A12" s="14" t="s">
        <v>7</v>
      </c>
      <c r="B12" s="14" t="s">
        <v>8</v>
      </c>
      <c r="C12" s="14" t="s">
        <v>9</v>
      </c>
      <c r="D12" s="14" t="s">
        <v>10</v>
      </c>
      <c r="E12" s="14" t="s">
        <v>11</v>
      </c>
      <c r="F12" s="14" t="s">
        <v>12</v>
      </c>
      <c r="G12" s="14" t="s">
        <v>13</v>
      </c>
      <c r="H12" s="14" t="s">
        <v>14</v>
      </c>
      <c r="I12" s="15" t="s">
        <v>15</v>
      </c>
      <c r="J12" s="15"/>
      <c r="K12" s="15"/>
      <c r="L12" s="15"/>
      <c r="M12" s="15"/>
      <c r="N12" s="15"/>
      <c r="O12" s="15"/>
      <c r="P12" s="14" t="s">
        <v>16</v>
      </c>
      <c r="Q12" s="14" t="s">
        <v>17</v>
      </c>
      <c r="R12" s="16" t="s">
        <v>18</v>
      </c>
      <c r="S12" s="2"/>
      <c r="T12" s="2"/>
    </row>
    <row r="13" s="4" customFormat="true" ht="14.25" hidden="false" customHeight="true" outlineLevel="0" collapsed="false">
      <c r="A13" s="14"/>
      <c r="B13" s="14"/>
      <c r="C13" s="14"/>
      <c r="D13" s="14"/>
      <c r="E13" s="14"/>
      <c r="F13" s="14"/>
      <c r="G13" s="14"/>
      <c r="H13" s="14"/>
      <c r="I13" s="16" t="s">
        <v>19</v>
      </c>
      <c r="J13" s="16" t="s">
        <v>20</v>
      </c>
      <c r="K13" s="16"/>
      <c r="L13" s="16"/>
      <c r="M13" s="16"/>
      <c r="N13" s="16"/>
      <c r="O13" s="16" t="s">
        <v>21</v>
      </c>
      <c r="P13" s="14"/>
      <c r="Q13" s="14"/>
      <c r="R13" s="16"/>
      <c r="S13" s="2"/>
      <c r="T13" s="2"/>
    </row>
    <row r="14" s="4" customFormat="true" ht="39" hidden="false" customHeight="true" outlineLevel="0" collapsed="false">
      <c r="A14" s="14"/>
      <c r="B14" s="14"/>
      <c r="C14" s="14"/>
      <c r="D14" s="14"/>
      <c r="E14" s="14"/>
      <c r="F14" s="14"/>
      <c r="G14" s="14"/>
      <c r="H14" s="14"/>
      <c r="I14" s="16"/>
      <c r="J14" s="17" t="s">
        <v>22</v>
      </c>
      <c r="K14" s="17"/>
      <c r="L14" s="17" t="s">
        <v>23</v>
      </c>
      <c r="M14" s="17"/>
      <c r="N14" s="14" t="s">
        <v>24</v>
      </c>
      <c r="O14" s="16"/>
      <c r="P14" s="14"/>
      <c r="Q14" s="14"/>
      <c r="R14" s="16"/>
      <c r="S14" s="2"/>
      <c r="T14" s="2"/>
    </row>
    <row r="15" s="4" customFormat="true" ht="25.5" hidden="false" customHeight="true" outlineLevel="0" collapsed="false">
      <c r="A15" s="14"/>
      <c r="B15" s="14"/>
      <c r="C15" s="14"/>
      <c r="D15" s="14"/>
      <c r="E15" s="14"/>
      <c r="F15" s="14"/>
      <c r="G15" s="14"/>
      <c r="H15" s="14"/>
      <c r="I15" s="16"/>
      <c r="J15" s="17" t="s">
        <v>25</v>
      </c>
      <c r="K15" s="17" t="s">
        <v>26</v>
      </c>
      <c r="L15" s="17" t="s">
        <v>25</v>
      </c>
      <c r="M15" s="17" t="s">
        <v>26</v>
      </c>
      <c r="N15" s="14"/>
      <c r="O15" s="16"/>
      <c r="P15" s="14"/>
      <c r="Q15" s="14"/>
      <c r="R15" s="16"/>
      <c r="S15" s="2"/>
      <c r="T15" s="2"/>
    </row>
    <row r="16" s="4" customFormat="true" ht="12.75" hidden="false" customHeight="false" outlineLevel="0" collapsed="false">
      <c r="A16" s="18" t="n">
        <v>1</v>
      </c>
      <c r="B16" s="18" t="n">
        <v>2</v>
      </c>
      <c r="C16" s="18" t="n">
        <v>3</v>
      </c>
      <c r="D16" s="18" t="n">
        <v>4</v>
      </c>
      <c r="E16" s="18" t="n">
        <v>5</v>
      </c>
      <c r="F16" s="18" t="n">
        <v>6</v>
      </c>
      <c r="G16" s="18" t="n">
        <v>7</v>
      </c>
      <c r="H16" s="18" t="n">
        <v>8</v>
      </c>
      <c r="I16" s="18" t="n">
        <v>9</v>
      </c>
      <c r="J16" s="18" t="n">
        <v>10</v>
      </c>
      <c r="K16" s="18" t="n">
        <v>11</v>
      </c>
      <c r="L16" s="18" t="n">
        <v>12</v>
      </c>
      <c r="M16" s="18" t="n">
        <v>13</v>
      </c>
      <c r="N16" s="18" t="n">
        <v>14</v>
      </c>
      <c r="O16" s="18" t="n">
        <v>15</v>
      </c>
      <c r="P16" s="18" t="n">
        <v>16</v>
      </c>
      <c r="Q16" s="18" t="n">
        <v>17</v>
      </c>
      <c r="R16" s="18" t="n">
        <v>18</v>
      </c>
      <c r="S16" s="2"/>
      <c r="T16" s="2"/>
    </row>
    <row r="17" s="4" customFormat="true" ht="18.75" hidden="false" customHeight="true" outlineLevel="0" collapsed="false">
      <c r="A17" s="19" t="s">
        <v>27</v>
      </c>
      <c r="B17" s="20" t="s">
        <v>28</v>
      </c>
      <c r="C17" s="20"/>
      <c r="D17" s="20"/>
      <c r="E17" s="20"/>
      <c r="F17" s="21"/>
      <c r="G17" s="21"/>
      <c r="H17" s="21"/>
      <c r="I17" s="21"/>
      <c r="J17" s="21"/>
      <c r="K17" s="21"/>
      <c r="L17" s="21"/>
      <c r="M17" s="21"/>
      <c r="N17" s="21"/>
      <c r="O17" s="22" t="s">
        <v>29</v>
      </c>
      <c r="P17" s="22"/>
      <c r="Q17" s="22"/>
      <c r="R17" s="22"/>
      <c r="S17" s="2"/>
      <c r="T17" s="2"/>
    </row>
    <row r="18" s="4" customFormat="true" ht="13.5" hidden="false" customHeight="true" outlineLevel="0" collapsed="false">
      <c r="A18" s="23" t="s">
        <v>30</v>
      </c>
      <c r="B18" s="24" t="s">
        <v>31</v>
      </c>
      <c r="C18" s="23" t="s">
        <v>32</v>
      </c>
      <c r="D18" s="25"/>
      <c r="E18" s="25"/>
      <c r="F18" s="26" t="s">
        <v>33</v>
      </c>
      <c r="G18" s="27" t="n">
        <v>53900</v>
      </c>
      <c r="H18" s="28" t="n">
        <v>0.25</v>
      </c>
      <c r="I18" s="29" t="n">
        <f aca="false">G18*H18</f>
        <v>13475</v>
      </c>
      <c r="J18" s="30"/>
      <c r="K18" s="29"/>
      <c r="L18" s="18"/>
      <c r="M18" s="29"/>
      <c r="N18" s="31"/>
      <c r="O18" s="29" t="n">
        <f aca="false">I18+N18</f>
        <v>13475</v>
      </c>
      <c r="P18" s="32" t="s">
        <v>34</v>
      </c>
      <c r="Q18" s="33" t="n">
        <f aca="false">O18*7</f>
        <v>94325</v>
      </c>
      <c r="R18" s="34" t="s">
        <v>35</v>
      </c>
      <c r="S18" s="2"/>
      <c r="T18" s="2"/>
    </row>
    <row r="19" s="4" customFormat="true" ht="13.5" hidden="false" customHeight="false" outlineLevel="0" collapsed="false">
      <c r="A19" s="23"/>
      <c r="B19" s="24"/>
      <c r="C19" s="23"/>
      <c r="D19" s="35"/>
      <c r="E19" s="35"/>
      <c r="F19" s="26"/>
      <c r="G19" s="36"/>
      <c r="H19" s="37"/>
      <c r="I19" s="38"/>
      <c r="J19" s="39"/>
      <c r="K19" s="38"/>
      <c r="L19" s="35"/>
      <c r="M19" s="38"/>
      <c r="N19" s="36" t="n">
        <v>36550</v>
      </c>
      <c r="O19" s="38" t="n">
        <f aca="false">N19</f>
        <v>36550</v>
      </c>
      <c r="P19" s="40" t="s">
        <v>34</v>
      </c>
      <c r="Q19" s="41" t="n">
        <f aca="false">O19*7</f>
        <v>255850</v>
      </c>
      <c r="R19" s="34" t="s">
        <v>35</v>
      </c>
      <c r="S19" s="2"/>
      <c r="T19" s="2"/>
    </row>
    <row r="20" s="4" customFormat="true" ht="12.75" hidden="false" customHeight="true" outlineLevel="0" collapsed="false">
      <c r="A20" s="42" t="s">
        <v>36</v>
      </c>
      <c r="B20" s="43" t="s">
        <v>37</v>
      </c>
      <c r="C20" s="44" t="s">
        <v>38</v>
      </c>
      <c r="D20" s="45"/>
      <c r="E20" s="45"/>
      <c r="F20" s="46" t="s">
        <v>39</v>
      </c>
      <c r="G20" s="47"/>
      <c r="H20" s="47" t="n">
        <v>0.25</v>
      </c>
      <c r="I20" s="48" t="n">
        <f aca="false">G20*H20</f>
        <v>0</v>
      </c>
      <c r="J20" s="45"/>
      <c r="K20" s="48"/>
      <c r="L20" s="45"/>
      <c r="M20" s="48"/>
      <c r="N20" s="47" t="n">
        <v>60000</v>
      </c>
      <c r="O20" s="48" t="n">
        <f aca="false">I20+N20</f>
        <v>60000</v>
      </c>
      <c r="P20" s="49" t="s">
        <v>34</v>
      </c>
      <c r="Q20" s="50" t="n">
        <f aca="false">O20*7</f>
        <v>420000</v>
      </c>
      <c r="R20" s="51" t="s">
        <v>35</v>
      </c>
      <c r="S20" s="2"/>
      <c r="T20" s="2"/>
    </row>
    <row r="21" s="54" customFormat="true" ht="15.75" hidden="false" customHeight="false" outlineLevel="0" collapsed="false">
      <c r="A21" s="42"/>
      <c r="B21" s="43"/>
      <c r="C21" s="44"/>
      <c r="D21" s="35"/>
      <c r="E21" s="35"/>
      <c r="F21" s="46"/>
      <c r="G21" s="36"/>
      <c r="H21" s="36"/>
      <c r="I21" s="38"/>
      <c r="J21" s="35"/>
      <c r="K21" s="38"/>
      <c r="L21" s="35"/>
      <c r="M21" s="38"/>
      <c r="N21" s="52"/>
      <c r="O21" s="38"/>
      <c r="P21" s="40"/>
      <c r="Q21" s="41"/>
      <c r="R21" s="51"/>
      <c r="S21" s="53"/>
      <c r="T21" s="53"/>
    </row>
    <row r="22" s="54" customFormat="true" ht="15.75" hidden="false" customHeight="true" outlineLevel="0" collapsed="false">
      <c r="A22" s="42" t="s">
        <v>40</v>
      </c>
      <c r="B22" s="43" t="s">
        <v>41</v>
      </c>
      <c r="C22" s="55" t="s">
        <v>32</v>
      </c>
      <c r="D22" s="45"/>
      <c r="E22" s="45"/>
      <c r="F22" s="46" t="s">
        <v>33</v>
      </c>
      <c r="G22" s="47" t="n">
        <v>53900</v>
      </c>
      <c r="H22" s="47" t="n">
        <v>0.25</v>
      </c>
      <c r="I22" s="48" t="n">
        <f aca="false">G22*H22</f>
        <v>13475</v>
      </c>
      <c r="J22" s="45"/>
      <c r="K22" s="48"/>
      <c r="L22" s="45"/>
      <c r="M22" s="48"/>
      <c r="N22" s="56"/>
      <c r="O22" s="48" t="n">
        <f aca="false">I22+N22</f>
        <v>13475</v>
      </c>
      <c r="P22" s="49" t="s">
        <v>34</v>
      </c>
      <c r="Q22" s="50" t="n">
        <f aca="false">O22*7</f>
        <v>94325</v>
      </c>
      <c r="R22" s="34" t="s">
        <v>35</v>
      </c>
      <c r="S22" s="53"/>
      <c r="T22" s="53"/>
    </row>
    <row r="23" s="54" customFormat="true" ht="15.75" hidden="false" customHeight="false" outlineLevel="0" collapsed="false">
      <c r="A23" s="42"/>
      <c r="B23" s="43"/>
      <c r="C23" s="55"/>
      <c r="D23" s="35"/>
      <c r="E23" s="35"/>
      <c r="F23" s="46"/>
      <c r="G23" s="36"/>
      <c r="H23" s="36"/>
      <c r="I23" s="38"/>
      <c r="J23" s="35"/>
      <c r="K23" s="38"/>
      <c r="L23" s="35"/>
      <c r="M23" s="38"/>
      <c r="N23" s="36" t="n">
        <v>36550</v>
      </c>
      <c r="O23" s="38" t="n">
        <f aca="false">N23</f>
        <v>36550</v>
      </c>
      <c r="P23" s="40" t="s">
        <v>34</v>
      </c>
      <c r="Q23" s="41" t="n">
        <f aca="false">O23*7</f>
        <v>255850</v>
      </c>
      <c r="R23" s="34" t="s">
        <v>35</v>
      </c>
      <c r="S23" s="53"/>
      <c r="T23" s="53"/>
    </row>
    <row r="24" s="54" customFormat="true" ht="23.25" hidden="false" customHeight="true" outlineLevel="0" collapsed="false">
      <c r="A24" s="42" t="s">
        <v>42</v>
      </c>
      <c r="B24" s="43" t="s">
        <v>43</v>
      </c>
      <c r="C24" s="55" t="s">
        <v>44</v>
      </c>
      <c r="D24" s="45"/>
      <c r="E24" s="45"/>
      <c r="F24" s="42" t="s">
        <v>33</v>
      </c>
      <c r="G24" s="47" t="n">
        <v>21600</v>
      </c>
      <c r="H24" s="47" t="n">
        <v>0.25</v>
      </c>
      <c r="I24" s="48" t="n">
        <f aca="false">G24*H24</f>
        <v>5400</v>
      </c>
      <c r="J24" s="45"/>
      <c r="K24" s="48"/>
      <c r="L24" s="45"/>
      <c r="M24" s="48"/>
      <c r="N24" s="56"/>
      <c r="O24" s="48" t="n">
        <f aca="false">I24+N24</f>
        <v>5400</v>
      </c>
      <c r="P24" s="49" t="s">
        <v>34</v>
      </c>
      <c r="Q24" s="50" t="n">
        <f aca="false">O24*7</f>
        <v>37800</v>
      </c>
      <c r="R24" s="34" t="s">
        <v>35</v>
      </c>
      <c r="S24" s="53"/>
      <c r="T24" s="53"/>
    </row>
    <row r="25" s="54" customFormat="true" ht="33.75" hidden="false" customHeight="true" outlineLevel="0" collapsed="false">
      <c r="A25" s="42"/>
      <c r="B25" s="43"/>
      <c r="C25" s="55"/>
      <c r="D25" s="35"/>
      <c r="E25" s="35"/>
      <c r="F25" s="42"/>
      <c r="G25" s="36"/>
      <c r="H25" s="36"/>
      <c r="I25" s="38"/>
      <c r="J25" s="35"/>
      <c r="K25" s="38"/>
      <c r="L25" s="35"/>
      <c r="M25" s="38"/>
      <c r="N25" s="36" t="n">
        <v>8350</v>
      </c>
      <c r="O25" s="38" t="n">
        <f aca="false">N25</f>
        <v>8350</v>
      </c>
      <c r="P25" s="40" t="s">
        <v>34</v>
      </c>
      <c r="Q25" s="57" t="n">
        <f aca="false">O25*7</f>
        <v>58450</v>
      </c>
      <c r="R25" s="58" t="s">
        <v>45</v>
      </c>
      <c r="S25" s="53"/>
      <c r="T25" s="53"/>
    </row>
    <row r="26" s="54" customFormat="true" ht="19.5" hidden="false" customHeight="true" outlineLevel="0" collapsed="false">
      <c r="A26" s="42" t="s">
        <v>46</v>
      </c>
      <c r="B26" s="43" t="s">
        <v>47</v>
      </c>
      <c r="C26" s="55" t="s">
        <v>44</v>
      </c>
      <c r="D26" s="45"/>
      <c r="E26" s="45"/>
      <c r="F26" s="42" t="s">
        <v>48</v>
      </c>
      <c r="G26" s="47" t="n">
        <v>21600</v>
      </c>
      <c r="H26" s="47" t="n">
        <v>1</v>
      </c>
      <c r="I26" s="48" t="n">
        <f aca="false">G26*H26</f>
        <v>21600</v>
      </c>
      <c r="J26" s="45"/>
      <c r="K26" s="48"/>
      <c r="L26" s="45"/>
      <c r="M26" s="48"/>
      <c r="N26" s="56"/>
      <c r="O26" s="48" t="n">
        <f aca="false">I26+N26</f>
        <v>21600</v>
      </c>
      <c r="P26" s="49" t="s">
        <v>34</v>
      </c>
      <c r="Q26" s="50" t="n">
        <f aca="false">O26*7</f>
        <v>151200</v>
      </c>
      <c r="R26" s="59" t="s">
        <v>49</v>
      </c>
      <c r="S26" s="53"/>
      <c r="T26" s="53"/>
    </row>
    <row r="27" s="54" customFormat="true" ht="33" hidden="false" customHeight="true" outlineLevel="0" collapsed="false">
      <c r="A27" s="42"/>
      <c r="B27" s="43"/>
      <c r="C27" s="55"/>
      <c r="D27" s="35"/>
      <c r="E27" s="35"/>
      <c r="F27" s="42"/>
      <c r="G27" s="36"/>
      <c r="H27" s="36"/>
      <c r="I27" s="38"/>
      <c r="J27" s="35"/>
      <c r="K27" s="38"/>
      <c r="L27" s="35"/>
      <c r="M27" s="38"/>
      <c r="N27" s="36" t="n">
        <v>6310</v>
      </c>
      <c r="O27" s="38" t="n">
        <f aca="false">N27</f>
        <v>6310</v>
      </c>
      <c r="P27" s="40" t="s">
        <v>34</v>
      </c>
      <c r="Q27" s="60" t="n">
        <f aca="false">O27*7</f>
        <v>44170</v>
      </c>
      <c r="R27" s="61" t="s">
        <v>50</v>
      </c>
      <c r="S27" s="53"/>
      <c r="T27" s="53"/>
    </row>
    <row r="28" s="54" customFormat="true" ht="15" hidden="false" customHeight="true" outlineLevel="0" collapsed="false">
      <c r="A28" s="62"/>
      <c r="B28" s="63" t="s">
        <v>51</v>
      </c>
      <c r="C28" s="63"/>
      <c r="D28" s="64" t="s">
        <v>52</v>
      </c>
      <c r="E28" s="64" t="s">
        <v>52</v>
      </c>
      <c r="F28" s="64" t="s">
        <v>52</v>
      </c>
      <c r="G28" s="64" t="s">
        <v>52</v>
      </c>
      <c r="H28" s="65" t="n">
        <f aca="false">SUM(H18:H26)</f>
        <v>2</v>
      </c>
      <c r="I28" s="65" t="n">
        <f aca="false">SUM(I18:I26)</f>
        <v>53950</v>
      </c>
      <c r="J28" s="66" t="s">
        <v>52</v>
      </c>
      <c r="K28" s="65" t="n">
        <f aca="false">SUM(K18:K26)</f>
        <v>0</v>
      </c>
      <c r="L28" s="66" t="s">
        <v>52</v>
      </c>
      <c r="M28" s="65" t="n">
        <f aca="false">SUM(M18:M26)</f>
        <v>0</v>
      </c>
      <c r="N28" s="65" t="n">
        <f aca="false">SUM(N19:N27)</f>
        <v>147760</v>
      </c>
      <c r="O28" s="65" t="n">
        <f aca="false">SUM(O18:O26)</f>
        <v>195400</v>
      </c>
      <c r="P28" s="64" t="s">
        <v>52</v>
      </c>
      <c r="Q28" s="65" t="n">
        <f aca="false">SUM(Q18:Q27)</f>
        <v>1411970</v>
      </c>
      <c r="R28" s="62"/>
      <c r="S28" s="53"/>
      <c r="T28" s="67" t="s">
        <v>45</v>
      </c>
      <c r="U28" s="54" t="s">
        <v>49</v>
      </c>
      <c r="V28" s="54" t="s">
        <v>53</v>
      </c>
    </row>
    <row r="29" s="54" customFormat="true" ht="15" hidden="false" customHeight="false" outlineLevel="0" collapsed="false">
      <c r="A29" s="19"/>
      <c r="B29" s="68"/>
      <c r="C29" s="68"/>
      <c r="D29" s="69"/>
      <c r="E29" s="69"/>
      <c r="F29" s="69"/>
      <c r="G29" s="69"/>
      <c r="H29" s="70"/>
      <c r="I29" s="70"/>
      <c r="J29" s="70"/>
      <c r="K29" s="70"/>
      <c r="L29" s="70"/>
      <c r="M29" s="70"/>
      <c r="N29" s="70"/>
      <c r="O29" s="70"/>
      <c r="P29" s="71"/>
      <c r="Q29" s="72"/>
      <c r="R29" s="73"/>
      <c r="S29" s="53" t="s">
        <v>54</v>
      </c>
      <c r="T29" s="74" t="n">
        <f aca="false">859122+368195</f>
        <v>1227317</v>
      </c>
      <c r="U29" s="75" t="n">
        <v>184672</v>
      </c>
      <c r="V29" s="76" t="n">
        <f aca="false">T29+U29</f>
        <v>1411989</v>
      </c>
    </row>
    <row r="30" s="54" customFormat="true" ht="15" hidden="false" customHeight="false" outlineLevel="0" collapsed="false">
      <c r="A30" s="77"/>
      <c r="B30" s="78" t="s">
        <v>55</v>
      </c>
      <c r="C30" s="79" t="s">
        <v>56</v>
      </c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80"/>
      <c r="R30" s="81"/>
      <c r="S30" s="53" t="s">
        <v>57</v>
      </c>
      <c r="T30" s="82" t="n">
        <f aca="false">T29-Q18-Q21-Q22-Q24-Q25-Q26-Q27</f>
        <v>747047</v>
      </c>
      <c r="U30" s="76" t="n">
        <f aca="false">U29-Q19-Q20-Q23</f>
        <v>-747028</v>
      </c>
      <c r="V30" s="76"/>
    </row>
    <row r="31" s="54" customFormat="true" ht="15" hidden="false" customHeight="false" outlineLevel="0" collapsed="false">
      <c r="A31" s="77"/>
      <c r="B31" s="79" t="s">
        <v>58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80"/>
      <c r="R31" s="81"/>
      <c r="S31" s="53"/>
      <c r="T31" s="83" t="n">
        <f aca="false">T29-Q18-Q21-Q22-Q24-Q25-Q26-Q27</f>
        <v>747047</v>
      </c>
      <c r="U31" s="84" t="n">
        <f aca="false">U29-Q19-Q20-Q23</f>
        <v>-747028</v>
      </c>
    </row>
    <row r="32" s="4" customFormat="true" ht="17.25" hidden="false" customHeight="true" outlineLevel="0" collapsed="false">
      <c r="A32" s="77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79" t="s">
        <v>59</v>
      </c>
      <c r="Q32" s="80"/>
      <c r="R32" s="81"/>
      <c r="S32" s="2" t="s">
        <v>60</v>
      </c>
      <c r="T32" s="86" t="n">
        <f aca="false">Q18+Q19+Q20+Q22+Q23+Q24+Q25</f>
        <v>1216600</v>
      </c>
      <c r="U32" s="87" t="n">
        <f aca="false">Q26</f>
        <v>151200</v>
      </c>
    </row>
    <row r="33" s="4" customFormat="true" ht="15" hidden="false" customHeight="true" outlineLevel="0" collapsed="false">
      <c r="A33" s="77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79" t="s">
        <v>61</v>
      </c>
      <c r="Q33" s="80"/>
      <c r="R33" s="81"/>
      <c r="S33" s="2" t="s">
        <v>57</v>
      </c>
      <c r="T33" s="82" t="n">
        <f aca="false">T29-T32</f>
        <v>10717</v>
      </c>
      <c r="U33" s="82" t="n">
        <f aca="false">U29-U32</f>
        <v>33472</v>
      </c>
    </row>
    <row r="34" s="54" customFormat="true" ht="15" hidden="false" customHeight="false" outlineLevel="0" collapsed="false">
      <c r="A34" s="77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79" t="s">
        <v>62</v>
      </c>
      <c r="Q34" s="80" t="n">
        <v>201710</v>
      </c>
      <c r="R34" s="81"/>
      <c r="S34" s="53"/>
      <c r="T34" s="53"/>
    </row>
    <row r="35" s="4" customFormat="true" ht="15" hidden="false" customHeight="false" outlineLevel="0" collapsed="false">
      <c r="A35" s="77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79" t="s">
        <v>63</v>
      </c>
      <c r="Q35" s="80" t="n">
        <v>201710</v>
      </c>
      <c r="R35" s="81"/>
      <c r="S35" s="2"/>
      <c r="T35" s="2"/>
    </row>
    <row r="36" s="4" customFormat="true" ht="15" hidden="false" customHeight="true" outlineLevel="0" collapsed="false">
      <c r="A36" s="77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79" t="s">
        <v>64</v>
      </c>
      <c r="Q36" s="80" t="n">
        <v>201710</v>
      </c>
      <c r="R36" s="81"/>
      <c r="S36" s="2"/>
      <c r="T36" s="2"/>
    </row>
    <row r="37" s="4" customFormat="true" ht="15" hidden="false" customHeight="false" outlineLevel="0" collapsed="false">
      <c r="A37" s="77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79" t="s">
        <v>65</v>
      </c>
      <c r="Q37" s="80" t="n">
        <v>201710</v>
      </c>
      <c r="R37" s="81"/>
      <c r="S37" s="2"/>
      <c r="T37" s="2"/>
    </row>
    <row r="38" s="4" customFormat="true" ht="15" hidden="false" customHeight="false" outlineLevel="0" collapsed="false">
      <c r="A38" s="77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79" t="s">
        <v>66</v>
      </c>
      <c r="Q38" s="80" t="n">
        <v>201710</v>
      </c>
      <c r="R38" s="81"/>
      <c r="S38" s="2"/>
      <c r="T38" s="2"/>
    </row>
    <row r="39" s="4" customFormat="true" ht="15" hidden="false" customHeight="false" outlineLevel="0" collapsed="false">
      <c r="A39" s="77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79" t="s">
        <v>67</v>
      </c>
      <c r="Q39" s="80" t="n">
        <v>201710</v>
      </c>
      <c r="R39" s="81"/>
      <c r="S39" s="2"/>
      <c r="T39" s="2"/>
    </row>
    <row r="40" s="4" customFormat="true" ht="15" hidden="false" customHeight="false" outlineLevel="0" collapsed="false">
      <c r="A40" s="77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79" t="s">
        <v>68</v>
      </c>
      <c r="Q40" s="80" t="n">
        <v>201710</v>
      </c>
      <c r="R40" s="81"/>
      <c r="S40" s="2"/>
      <c r="T40" s="2"/>
    </row>
    <row r="41" s="4" customFormat="true" ht="15" hidden="false" customHeight="false" outlineLevel="0" collapsed="false">
      <c r="A41" s="77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79" t="s">
        <v>69</v>
      </c>
      <c r="Q41" s="80"/>
      <c r="R41" s="81"/>
      <c r="S41" s="2"/>
      <c r="T41" s="2"/>
    </row>
    <row r="42" s="4" customFormat="true" ht="12.75" hidden="false" customHeight="false" outlineLevel="0" collapsed="false">
      <c r="A42" s="88"/>
      <c r="B42" s="22" t="s">
        <v>70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89" t="n">
        <v>117196</v>
      </c>
      <c r="R42" s="73"/>
      <c r="S42" s="2"/>
      <c r="T42" s="2"/>
    </row>
    <row r="43" customFormat="false" ht="15.75" hidden="false" customHeight="false" outlineLevel="0" collapsed="false">
      <c r="A43" s="19"/>
      <c r="B43" s="22" t="s">
        <v>71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89" t="n">
        <f aca="false">Q44-Q28-Q42</f>
        <v>20</v>
      </c>
      <c r="R43" s="73"/>
    </row>
    <row r="44" customFormat="false" ht="15.75" hidden="false" customHeight="false" outlineLevel="0" collapsed="false">
      <c r="A44" s="77"/>
      <c r="B44" s="22" t="s">
        <v>72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80" t="n">
        <v>1529186</v>
      </c>
      <c r="R44" s="81"/>
    </row>
    <row r="45" customFormat="false" ht="15.75" hidden="false" customHeight="false" outlineLevel="0" collapsed="false">
      <c r="A45" s="90"/>
      <c r="B45" s="91" t="s">
        <v>73</v>
      </c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2"/>
      <c r="R45" s="90"/>
    </row>
    <row r="46" customFormat="false" ht="15.75" hidden="false" customHeight="false" outlineLevel="0" collapsed="false">
      <c r="A46" s="2"/>
      <c r="B46" s="93" t="s">
        <v>74</v>
      </c>
      <c r="C46" s="2"/>
      <c r="D46" s="2"/>
      <c r="E46" s="2"/>
      <c r="F46" s="2"/>
      <c r="G46" s="2"/>
      <c r="H46" s="2"/>
      <c r="I46" s="11" t="s">
        <v>75</v>
      </c>
      <c r="J46" s="11"/>
      <c r="K46" s="11"/>
      <c r="L46" s="11"/>
      <c r="M46" s="11"/>
      <c r="N46" s="94" t="s">
        <v>76</v>
      </c>
      <c r="O46" s="94"/>
      <c r="P46" s="94"/>
      <c r="Q46" s="2"/>
      <c r="R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95" t="s">
        <v>77</v>
      </c>
      <c r="J47" s="95"/>
      <c r="K47" s="95"/>
      <c r="L47" s="95"/>
      <c r="M47" s="95"/>
      <c r="N47" s="95" t="s">
        <v>78</v>
      </c>
      <c r="O47" s="95"/>
      <c r="P47" s="95"/>
      <c r="Q47" s="2"/>
      <c r="R47" s="2"/>
    </row>
    <row r="48" customFormat="false" ht="15.75" hidden="false" customHeight="false" outlineLevel="0" collapsed="false">
      <c r="A48" s="2"/>
      <c r="B48" s="93" t="s">
        <v>79</v>
      </c>
      <c r="C48" s="2"/>
      <c r="D48" s="2"/>
      <c r="E48" s="2"/>
      <c r="F48" s="2"/>
      <c r="G48" s="2"/>
      <c r="H48" s="2"/>
      <c r="I48" s="11" t="s">
        <v>75</v>
      </c>
      <c r="J48" s="11"/>
      <c r="K48" s="11"/>
      <c r="L48" s="11"/>
      <c r="M48" s="11"/>
      <c r="N48" s="94" t="s">
        <v>76</v>
      </c>
      <c r="O48" s="94"/>
      <c r="P48" s="94"/>
      <c r="Q48" s="2"/>
      <c r="R48" s="2"/>
    </row>
    <row r="49" customFormat="false" ht="15.75" hidden="false" customHeight="false" outlineLevel="0" collapsed="false">
      <c r="A49" s="2"/>
      <c r="B49" s="95" t="s">
        <v>80</v>
      </c>
      <c r="C49" s="95"/>
      <c r="D49" s="2"/>
      <c r="E49" s="2"/>
      <c r="F49" s="2"/>
      <c r="G49" s="2"/>
      <c r="H49" s="2"/>
      <c r="I49" s="95" t="s">
        <v>77</v>
      </c>
      <c r="J49" s="95"/>
      <c r="K49" s="95"/>
      <c r="L49" s="95"/>
      <c r="M49" s="95"/>
      <c r="N49" s="95" t="s">
        <v>78</v>
      </c>
      <c r="O49" s="95"/>
      <c r="P49" s="95"/>
      <c r="Q49" s="2"/>
      <c r="R49" s="2"/>
    </row>
    <row r="50" customFormat="false" ht="15.75" hidden="false" customHeight="false" outlineLevel="0" collapsed="false">
      <c r="A50" s="2"/>
      <c r="B50" s="93" t="s">
        <v>81</v>
      </c>
      <c r="C50" s="2"/>
      <c r="D50" s="2"/>
      <c r="E50" s="2"/>
      <c r="F50" s="2"/>
      <c r="G50" s="2"/>
      <c r="H50" s="2"/>
      <c r="I50" s="11" t="s">
        <v>75</v>
      </c>
      <c r="J50" s="11"/>
      <c r="K50" s="11"/>
      <c r="L50" s="11"/>
      <c r="M50" s="11"/>
      <c r="N50" s="94" t="s">
        <v>82</v>
      </c>
      <c r="O50" s="94"/>
      <c r="P50" s="94"/>
      <c r="Q50" s="2"/>
      <c r="R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95" t="s">
        <v>77</v>
      </c>
      <c r="J51" s="95"/>
      <c r="K51" s="95"/>
      <c r="L51" s="95"/>
      <c r="M51" s="95"/>
      <c r="N51" s="95" t="s">
        <v>78</v>
      </c>
      <c r="O51" s="95"/>
      <c r="P51" s="95"/>
      <c r="Q51" s="2"/>
      <c r="R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4" customFormat="false" ht="15.75" hidden="false" customHeight="false" outlineLevel="0" collapsed="false">
      <c r="B54" s="96"/>
      <c r="C54" s="96"/>
    </row>
    <row r="61" customFormat="false" ht="15.75" hidden="false" customHeight="false" outlineLevel="0" collapsed="false">
      <c r="B61" s="97"/>
    </row>
  </sheetData>
  <mergeCells count="67">
    <mergeCell ref="O1:R1"/>
    <mergeCell ref="A3:R3"/>
    <mergeCell ref="A5:R5"/>
    <mergeCell ref="A6:R6"/>
    <mergeCell ref="A8:R8"/>
    <mergeCell ref="A9:R9"/>
    <mergeCell ref="A10:R10"/>
    <mergeCell ref="A11:R11"/>
    <mergeCell ref="A12:A15"/>
    <mergeCell ref="B12:B15"/>
    <mergeCell ref="C12:C15"/>
    <mergeCell ref="D12:D15"/>
    <mergeCell ref="E12:E15"/>
    <mergeCell ref="F12:F15"/>
    <mergeCell ref="G12:G15"/>
    <mergeCell ref="H12:H15"/>
    <mergeCell ref="I12:O12"/>
    <mergeCell ref="P12:P15"/>
    <mergeCell ref="Q12:Q15"/>
    <mergeCell ref="R12:R15"/>
    <mergeCell ref="I13:I15"/>
    <mergeCell ref="J13:N13"/>
    <mergeCell ref="O13:O15"/>
    <mergeCell ref="J14:K14"/>
    <mergeCell ref="L14:M14"/>
    <mergeCell ref="N14:N15"/>
    <mergeCell ref="B17:E17"/>
    <mergeCell ref="O17:R17"/>
    <mergeCell ref="A18:A19"/>
    <mergeCell ref="B18:B19"/>
    <mergeCell ref="C18:C19"/>
    <mergeCell ref="F18:F19"/>
    <mergeCell ref="A20:A21"/>
    <mergeCell ref="B20:B21"/>
    <mergeCell ref="C20:C21"/>
    <mergeCell ref="F20:F21"/>
    <mergeCell ref="R20:R21"/>
    <mergeCell ref="A22:A23"/>
    <mergeCell ref="B22:B23"/>
    <mergeCell ref="C22:C23"/>
    <mergeCell ref="F22:F23"/>
    <mergeCell ref="A24:A25"/>
    <mergeCell ref="B24:B25"/>
    <mergeCell ref="C24:C25"/>
    <mergeCell ref="F24:F25"/>
    <mergeCell ref="A26:A27"/>
    <mergeCell ref="B26:B27"/>
    <mergeCell ref="C26:C27"/>
    <mergeCell ref="F26:F27"/>
    <mergeCell ref="C30:P30"/>
    <mergeCell ref="B31:P31"/>
    <mergeCell ref="B42:P42"/>
    <mergeCell ref="B43:P43"/>
    <mergeCell ref="B44:P44"/>
    <mergeCell ref="I46:J46"/>
    <mergeCell ref="N46:P46"/>
    <mergeCell ref="I47:J47"/>
    <mergeCell ref="N47:P47"/>
    <mergeCell ref="I48:J48"/>
    <mergeCell ref="N48:P48"/>
    <mergeCell ref="B49:C49"/>
    <mergeCell ref="I49:J49"/>
    <mergeCell ref="N49:P49"/>
    <mergeCell ref="I50:J50"/>
    <mergeCell ref="N50:P50"/>
    <mergeCell ref="I51:J51"/>
    <mergeCell ref="N51:P51"/>
  </mergeCells>
  <printOptions headings="false" gridLines="false" gridLinesSet="true" horizontalCentered="false" verticalCentered="false"/>
  <pageMargins left="0.236111111111111" right="0.236111111111111" top="0.190277777777778" bottom="0.259722222222222" header="0.511811023622047" footer="0.511811023622047"/>
  <pageSetup paperSize="9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2009-01-11T12:22:03Z</dcterms:created>
  <dc:creator>q5</dc:creator>
  <dc:description/>
  <dc:language>en-US</dc:language>
  <cp:lastModifiedBy>Гётте Ольга Сергеевна</cp:lastModifiedBy>
  <cp:lastPrinted>2019-07-11T15:44:32Z</cp:lastPrinted>
  <dcterms:modified xsi:type="dcterms:W3CDTF">2024-05-14T14:22:17Z</dcterms:modified>
  <cp:revision>0</cp:revision>
  <dc:subject/>
  <dc:title/>
</cp:coreProperties>
</file>