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i\Desktop\"/>
    </mc:Choice>
  </mc:AlternateContent>
  <bookViews>
    <workbookView xWindow="0" yWindow="0" windowWidth="2535" windowHeight="6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I16" i="1"/>
  <c r="I12" i="1"/>
  <c r="K12" i="1" s="1"/>
  <c r="G31" i="1"/>
  <c r="G25" i="1"/>
  <c r="K23" i="1"/>
  <c r="K19" i="1"/>
  <c r="I20" i="1"/>
  <c r="I19" i="1" s="1"/>
  <c r="G13" i="1"/>
  <c r="G14" i="1" s="1"/>
  <c r="G24" i="1" s="1"/>
  <c r="I27" i="1" l="1"/>
  <c r="K27" i="1"/>
  <c r="I24" i="1"/>
  <c r="I23" i="1"/>
  <c r="I31" i="1" s="1"/>
  <c r="K29" i="1" l="1"/>
  <c r="K31" i="1" s="1"/>
</calcChain>
</file>

<file path=xl/sharedStrings.xml><?xml version="1.0" encoding="utf-8"?>
<sst xmlns="http://schemas.openxmlformats.org/spreadsheetml/2006/main" count="26" uniqueCount="26">
  <si>
    <t>Analyis:</t>
  </si>
  <si>
    <t>Option 1:</t>
  </si>
  <si>
    <t>Freelanceer registered under NHR with a High Value Activity</t>
  </si>
  <si>
    <t>Option 2: Registering a company and earning directors fees</t>
  </si>
  <si>
    <t>Option 3: Registering a company and being taxed under fiscal transparency</t>
  </si>
  <si>
    <t>Option 1</t>
  </si>
  <si>
    <t>Option 2</t>
  </si>
  <si>
    <t>Option 3</t>
  </si>
  <si>
    <t>GROSS INCOME</t>
  </si>
  <si>
    <t>Gross Salary</t>
  </si>
  <si>
    <t>Deductions</t>
  </si>
  <si>
    <t>Social Security</t>
  </si>
  <si>
    <t>Deemed Expenses</t>
  </si>
  <si>
    <t>Taxable Income</t>
  </si>
  <si>
    <t>Employer Social Security Contributions</t>
  </si>
  <si>
    <t>Actual Expenses</t>
  </si>
  <si>
    <t xml:space="preserve"> </t>
  </si>
  <si>
    <t>Net Income- Business</t>
  </si>
  <si>
    <t>Net Income-Individual</t>
  </si>
  <si>
    <t>Accounting fees</t>
  </si>
  <si>
    <t>Social Security- Freelancer</t>
  </si>
  <si>
    <t>Tax on Fiscal Transparency</t>
  </si>
  <si>
    <t>Tax (NHR)</t>
  </si>
  <si>
    <t>(70%*21,4%*75%)</t>
  </si>
  <si>
    <t xml:space="preserve">*Assume no SS payable on Fiscal Transparency </t>
  </si>
  <si>
    <t>FERIT TUNCER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</si>
</sst>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9" fontId="0" fillId="0" borderId="0" xfId="0" applyNumberFormat="1"/>
    <xf numFmtId="10" fontId="0" fillId="0" borderId="0" xfId="0" applyNumberFormat="1"/>
    <xf numFmtId="44" fontId="0" fillId="2" borderId="0" xfId="0" applyNumberFormat="1" applyFill="1"/>
    <xf numFmtId="0" fontId="3" fillId="0" borderId="0" xfId="0" applyFont="1"/>
    <xf numFmtId="9" fontId="3" fillId="0" borderId="0" xfId="0" applyNumberFormat="1" applyFont="1"/>
    <xf numFmtId="44" fontId="3" fillId="0" borderId="0" xfId="1" applyFont="1"/>
    <xf numFmtId="0" fontId="0" fillId="0" borderId="0" xfId="0" applyAlignment="1">
      <alignment horizontal="center"/>
    </xf>
    <xf numFmtId="44" fontId="0" fillId="0" borderId="1" xfId="1" applyFont="1" applyBorder="1"/>
    <xf numFmtId="0" fontId="2" fillId="0" borderId="0" xfId="0" applyFon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abSelected="1" topLeftCell="A13" zoomScaleNormal="100" workbookViewId="0">
      <selection activeCell="H26" sqref="H26"/>
    </sheetView>
  </sheetViews>
  <sheetFormatPr defaultRowHeight="15" x14ac:dyDescent="0.25"/>
  <cols>
    <col min="2" max="2" width="14.28515625" customWidth="1"/>
    <col min="5" max="5" width="12" bestFit="1" customWidth="1"/>
    <col min="7" max="7" width="13.140625" bestFit="1" customWidth="1"/>
    <col min="8" max="8" width="4.5703125" customWidth="1"/>
    <col min="9" max="9" width="13.140625" bestFit="1" customWidth="1"/>
    <col min="10" max="10" width="4.140625" customWidth="1"/>
    <col min="11" max="11" width="13.140625" bestFit="1" customWidth="1"/>
  </cols>
  <sheetData>
    <row r="1" spans="2:11" x14ac:dyDescent="0.25">
      <c r="B1" s="10" t="s">
        <v>25</v>
      </c>
    </row>
    <row r="3" spans="2:11" x14ac:dyDescent="0.25">
      <c r="B3" t="s">
        <v>0</v>
      </c>
    </row>
    <row r="5" spans="2:11" x14ac:dyDescent="0.25">
      <c r="B5" t="s">
        <v>1</v>
      </c>
      <c r="C5" t="s">
        <v>2</v>
      </c>
    </row>
    <row r="6" spans="2:11" x14ac:dyDescent="0.25">
      <c r="B6" t="s">
        <v>3</v>
      </c>
    </row>
    <row r="7" spans="2:11" x14ac:dyDescent="0.25">
      <c r="B7" t="s">
        <v>4</v>
      </c>
    </row>
    <row r="10" spans="2:11" x14ac:dyDescent="0.25">
      <c r="G10" s="8" t="s">
        <v>5</v>
      </c>
      <c r="H10" s="8"/>
      <c r="I10" s="8" t="s">
        <v>6</v>
      </c>
      <c r="J10" s="8"/>
      <c r="K10" s="8" t="s">
        <v>7</v>
      </c>
    </row>
    <row r="12" spans="2:11" x14ac:dyDescent="0.25">
      <c r="B12" t="s">
        <v>8</v>
      </c>
      <c r="G12" s="11">
        <v>150000</v>
      </c>
      <c r="H12" s="1"/>
      <c r="I12" s="1">
        <f>+G12</f>
        <v>150000</v>
      </c>
      <c r="J12" s="1"/>
      <c r="K12" s="1">
        <f>+I12</f>
        <v>150000</v>
      </c>
    </row>
    <row r="13" spans="2:11" s="5" customFormat="1" x14ac:dyDescent="0.25">
      <c r="B13" s="5" t="s">
        <v>12</v>
      </c>
      <c r="E13" s="6">
        <v>0.25</v>
      </c>
      <c r="G13" s="7">
        <f>+G12*E13</f>
        <v>37500</v>
      </c>
      <c r="H13" s="7"/>
      <c r="I13" s="7"/>
      <c r="J13" s="7"/>
      <c r="K13" s="7"/>
    </row>
    <row r="14" spans="2:11" x14ac:dyDescent="0.25">
      <c r="B14" t="s">
        <v>13</v>
      </c>
      <c r="G14" s="1">
        <f>+G12-G13</f>
        <v>112500</v>
      </c>
      <c r="H14" s="1"/>
      <c r="I14" s="1"/>
      <c r="J14" s="1"/>
      <c r="K14" s="1"/>
    </row>
    <row r="15" spans="2:11" x14ac:dyDescent="0.25">
      <c r="G15" s="1"/>
      <c r="H15" s="1"/>
      <c r="I15" s="1"/>
      <c r="J15" s="1"/>
      <c r="K15" s="1"/>
    </row>
    <row r="16" spans="2:11" x14ac:dyDescent="0.25">
      <c r="B16" t="s">
        <v>15</v>
      </c>
      <c r="G16" s="11">
        <v>25000</v>
      </c>
      <c r="H16" s="1"/>
      <c r="I16" s="1">
        <f>+G16</f>
        <v>25000</v>
      </c>
      <c r="J16" s="1"/>
      <c r="K16" s="1">
        <f>+I16</f>
        <v>25000</v>
      </c>
    </row>
    <row r="17" spans="2:11" x14ac:dyDescent="0.25">
      <c r="B17" t="s">
        <v>19</v>
      </c>
      <c r="G17" s="1">
        <v>1200</v>
      </c>
      <c r="H17" s="1"/>
      <c r="I17" s="1">
        <v>2400</v>
      </c>
      <c r="J17" s="1"/>
      <c r="K17" s="1">
        <v>2400</v>
      </c>
    </row>
    <row r="18" spans="2:11" x14ac:dyDescent="0.25">
      <c r="G18" s="1"/>
      <c r="H18" s="1"/>
      <c r="I18" s="1"/>
      <c r="J18" s="1"/>
      <c r="K18" s="1"/>
    </row>
    <row r="19" spans="2:11" x14ac:dyDescent="0.25">
      <c r="B19" t="s">
        <v>14</v>
      </c>
      <c r="E19" s="3">
        <v>0.23749999999999999</v>
      </c>
      <c r="G19" s="1"/>
      <c r="H19" s="1"/>
      <c r="I19" s="1">
        <f>+I20*E19</f>
        <v>23512.5</v>
      </c>
      <c r="J19" s="1"/>
      <c r="K19" s="1">
        <f>522.5*E19 *12</f>
        <v>1489.125</v>
      </c>
    </row>
    <row r="20" spans="2:11" x14ac:dyDescent="0.25">
      <c r="B20" t="s">
        <v>9</v>
      </c>
      <c r="E20" s="4">
        <v>8250</v>
      </c>
      <c r="G20" s="1" t="s">
        <v>16</v>
      </c>
      <c r="H20" s="1"/>
      <c r="I20" s="1">
        <f>+E20*12</f>
        <v>99000</v>
      </c>
      <c r="J20" s="1"/>
      <c r="K20" s="1">
        <v>0</v>
      </c>
    </row>
    <row r="21" spans="2:11" x14ac:dyDescent="0.25">
      <c r="G21" s="1"/>
      <c r="H21" s="1"/>
      <c r="I21" s="1"/>
      <c r="J21" s="1"/>
      <c r="K21" s="1"/>
    </row>
    <row r="22" spans="2:11" x14ac:dyDescent="0.25">
      <c r="B22" t="s">
        <v>10</v>
      </c>
      <c r="G22" s="1"/>
      <c r="H22" s="1"/>
      <c r="I22" s="1"/>
      <c r="J22" s="1"/>
      <c r="K22" s="1"/>
    </row>
    <row r="23" spans="2:11" x14ac:dyDescent="0.25">
      <c r="B23" t="s">
        <v>11</v>
      </c>
      <c r="E23" s="2">
        <v>0.11</v>
      </c>
      <c r="G23" s="1">
        <v>0</v>
      </c>
      <c r="H23" s="1"/>
      <c r="I23" s="1">
        <f>-E23*I20</f>
        <v>-10890</v>
      </c>
      <c r="J23" s="1"/>
      <c r="K23" s="1">
        <f>522.5*E23*12</f>
        <v>689.7</v>
      </c>
    </row>
    <row r="24" spans="2:11" x14ac:dyDescent="0.25">
      <c r="B24" t="s">
        <v>22</v>
      </c>
      <c r="C24" s="2"/>
      <c r="E24" s="2">
        <v>0.2</v>
      </c>
      <c r="G24" s="1">
        <f>+G14*E24</f>
        <v>22500</v>
      </c>
      <c r="H24" s="1"/>
      <c r="I24" s="1">
        <f>-E24*I20</f>
        <v>-19800</v>
      </c>
      <c r="J24" s="1"/>
      <c r="K24" s="1">
        <v>0</v>
      </c>
    </row>
    <row r="25" spans="2:11" x14ac:dyDescent="0.25">
      <c r="B25" t="s">
        <v>20</v>
      </c>
      <c r="E25" t="s">
        <v>23</v>
      </c>
      <c r="G25" s="1">
        <f>+(G12*70%*21.4%)*75%</f>
        <v>16852.5</v>
      </c>
      <c r="H25" s="1"/>
      <c r="I25" s="1">
        <v>0</v>
      </c>
      <c r="J25" s="1"/>
      <c r="K25" s="1">
        <v>0</v>
      </c>
    </row>
    <row r="26" spans="2:11" x14ac:dyDescent="0.25">
      <c r="G26" s="1"/>
      <c r="H26" s="1"/>
      <c r="I26" s="1"/>
      <c r="J26" s="1"/>
      <c r="K26" s="1"/>
    </row>
    <row r="27" spans="2:11" x14ac:dyDescent="0.25">
      <c r="B27" t="s">
        <v>17</v>
      </c>
      <c r="G27" s="1">
        <v>0</v>
      </c>
      <c r="H27" s="1"/>
      <c r="I27" s="1">
        <f>+I12-I16-I17-I19-I20</f>
        <v>87.5</v>
      </c>
      <c r="J27" s="1"/>
      <c r="K27" s="1">
        <f>+K12-K16-K17-K23-K19</f>
        <v>120421.175</v>
      </c>
    </row>
    <row r="29" spans="2:11" x14ac:dyDescent="0.25">
      <c r="B29" t="s">
        <v>21</v>
      </c>
      <c r="E29" s="2">
        <v>0.2</v>
      </c>
      <c r="G29" s="1">
        <v>0</v>
      </c>
      <c r="H29" s="1"/>
      <c r="I29" s="1">
        <v>0</v>
      </c>
      <c r="J29" s="1"/>
      <c r="K29" s="1">
        <f>+K27*E29</f>
        <v>24084.235000000001</v>
      </c>
    </row>
    <row r="30" spans="2:11" x14ac:dyDescent="0.25">
      <c r="G30" s="1"/>
      <c r="H30" s="1"/>
      <c r="I30" s="1"/>
      <c r="J30" s="1"/>
      <c r="K30" s="1"/>
    </row>
    <row r="31" spans="2:11" ht="15.75" thickBot="1" x14ac:dyDescent="0.3">
      <c r="B31" t="s">
        <v>18</v>
      </c>
      <c r="G31" s="9">
        <f>+G12-G16-G17-G24-G25</f>
        <v>84447.5</v>
      </c>
      <c r="H31" s="1"/>
      <c r="I31" s="9">
        <f>+I20+I23+I24</f>
        <v>68310</v>
      </c>
      <c r="J31" s="1"/>
      <c r="K31" s="9">
        <f>+K27-K29</f>
        <v>96336.94</v>
      </c>
    </row>
    <row r="32" spans="2:11" ht="15.75" thickTop="1" x14ac:dyDescent="0.25">
      <c r="G32" s="1"/>
      <c r="H32" s="1"/>
      <c r="I32" s="1"/>
      <c r="J32" s="1"/>
      <c r="K32" s="1" t="s">
        <v>24</v>
      </c>
    </row>
    <row r="33" spans="7:11" x14ac:dyDescent="0.25">
      <c r="G33" s="1"/>
      <c r="H33" s="1"/>
      <c r="I33" s="1"/>
      <c r="J33" s="1"/>
      <c r="K33" s="1"/>
    </row>
    <row r="34" spans="7:11" x14ac:dyDescent="0.25">
      <c r="G34" s="1"/>
      <c r="H34" s="1"/>
      <c r="I34" s="1"/>
      <c r="J34" s="1"/>
      <c r="K34" s="1"/>
    </row>
    <row r="35" spans="7:11" x14ac:dyDescent="0.25">
      <c r="G35" s="1"/>
      <c r="H35" s="1"/>
      <c r="I35" s="1"/>
      <c r="J35" s="1"/>
      <c r="K35" s="1"/>
    </row>
    <row r="36" spans="7:11" x14ac:dyDescent="0.25">
      <c r="G36" s="1"/>
      <c r="H36" s="1"/>
      <c r="I36" s="1"/>
      <c r="J36" s="1"/>
      <c r="K36" s="1"/>
    </row>
    <row r="37" spans="7:11" x14ac:dyDescent="0.25">
      <c r="G37" s="1"/>
      <c r="H37" s="1"/>
      <c r="I37" s="1"/>
      <c r="J37" s="1"/>
      <c r="K3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2025-10-09T10:39:19Z</dcterms:created>
  <dcterms:modified xsi:type="dcterms:W3CDTF">2025-10-09T16:59:00Z</dcterms:modified>
</cp:coreProperties>
</file>