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xr:revisionPtr revIDLastSave="0" documentId="8_{7497B794-90E8-48E0-BF69-F7ABC479E200}" xr6:coauthVersionLast="47" xr6:coauthVersionMax="47" xr10:uidLastSave="{00000000-0000-0000-0000-000000000000}"/>
  <bookViews>
    <workbookView xWindow="0" yWindow="0" windowWidth="16384" windowHeight="8192" tabRatio="500" firstSheet="6" activeTab="6" xr2:uid="{00000000-000D-0000-FFFF-FFFF00000000}"/>
  </bookViews>
  <sheets>
    <sheet name="Detail3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91028" iterateDelta="1E-4"/>
  <pivotCaches>
    <pivotCache cacheId="90" r:id="rId8"/>
    <pivotCache cacheId="91" r:id="rId9"/>
    <pivotCache cacheId="9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A2" i="7"/>
  <c r="A3" i="7"/>
  <c r="A4" i="7"/>
  <c r="A5" i="7"/>
  <c r="A6" i="7"/>
  <c r="A7" i="7"/>
  <c r="A8" i="7"/>
  <c r="A9" i="7"/>
  <c r="A10" i="7"/>
  <c r="A11" i="7"/>
  <c r="G20" i="6"/>
  <c r="G19" i="6"/>
  <c r="G17" i="6"/>
  <c r="D15" i="6"/>
  <c r="E15" i="6" s="1"/>
  <c r="A15" i="6"/>
  <c r="D14" i="6"/>
  <c r="E14" i="6" s="1"/>
  <c r="A14" i="6"/>
  <c r="D13" i="6"/>
  <c r="E13" i="6" s="1"/>
  <c r="A13" i="6"/>
  <c r="D12" i="6"/>
  <c r="E12" i="6" s="1"/>
  <c r="A12" i="6"/>
  <c r="D11" i="6"/>
  <c r="E11" i="6" s="1"/>
  <c r="A11" i="6"/>
  <c r="D10" i="6"/>
  <c r="E10" i="6" s="1"/>
  <c r="A10" i="6"/>
  <c r="D9" i="6"/>
  <c r="E9" i="6" s="1"/>
  <c r="A9" i="6"/>
  <c r="D8" i="6"/>
  <c r="E8" i="6" s="1"/>
  <c r="A8" i="6"/>
  <c r="D7" i="6"/>
  <c r="E7" i="6" s="1"/>
  <c r="A7" i="6"/>
  <c r="D6" i="6"/>
  <c r="E6" i="6" s="1"/>
  <c r="A6" i="6"/>
  <c r="D5" i="6"/>
  <c r="E5" i="6" s="1"/>
  <c r="A5" i="6"/>
  <c r="D4" i="6"/>
  <c r="E4" i="6" s="1"/>
  <c r="A4" i="6"/>
  <c r="D3" i="6"/>
  <c r="E3" i="6" s="1"/>
  <c r="A3" i="6"/>
  <c r="D2" i="6"/>
  <c r="E2" i="6" s="1"/>
  <c r="A2" i="6"/>
  <c r="F2" i="6" l="1"/>
  <c r="G2" i="6" s="1"/>
  <c r="F3" i="6"/>
  <c r="G3" i="6" s="1"/>
  <c r="F4" i="6"/>
  <c r="G4" i="6" s="1"/>
  <c r="F5" i="6"/>
  <c r="G5" i="6" s="1"/>
  <c r="F6" i="6"/>
  <c r="G6" i="6" s="1"/>
  <c r="G7" i="6"/>
  <c r="F7" i="6"/>
  <c r="G8" i="6"/>
  <c r="F8" i="6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</calcChain>
</file>

<file path=xl/sharedStrings.xml><?xml version="1.0" encoding="utf-8"?>
<sst xmlns="http://schemas.openxmlformats.org/spreadsheetml/2006/main" count="180" uniqueCount="79">
  <si>
    <t>Details for Sum of Students</t>
  </si>
  <si>
    <t>Students</t>
  </si>
  <si>
    <t>Faculty,University</t>
  </si>
  <si>
    <t>Column1</t>
  </si>
  <si>
    <t>Arts</t>
  </si>
  <si>
    <t>Penn State</t>
  </si>
  <si>
    <t>Psychology</t>
  </si>
  <si>
    <t>Princeton</t>
  </si>
  <si>
    <t>Harvard</t>
  </si>
  <si>
    <t>Mathematics</t>
  </si>
  <si>
    <t>Economics</t>
  </si>
  <si>
    <t>Physics</t>
  </si>
  <si>
    <t>Yale</t>
  </si>
  <si>
    <t>Columbia</t>
  </si>
  <si>
    <t>Dartmouth</t>
  </si>
  <si>
    <t>Cornell</t>
  </si>
  <si>
    <t>Brown</t>
  </si>
  <si>
    <t>Ivy League Applicants</t>
  </si>
  <si>
    <t>Arts,Yale</t>
  </si>
  <si>
    <t>Physics,Brown</t>
  </si>
  <si>
    <t>Economics,Dartmouth</t>
  </si>
  <si>
    <t>Economics,Harvard</t>
  </si>
  <si>
    <t>Arts,Columbia</t>
  </si>
  <si>
    <t>Economics,Cornell</t>
  </si>
  <si>
    <t>Arts,Harvard</t>
  </si>
  <si>
    <t>Arts,Cornell</t>
  </si>
  <si>
    <t>Mathematics,Princeton</t>
  </si>
  <si>
    <t>Mathematics,Harvard</t>
  </si>
  <si>
    <t>Mathematics,Brown</t>
  </si>
  <si>
    <t>Physics,Dartmouth</t>
  </si>
  <si>
    <t>Psychology,Dartmouth</t>
  </si>
  <si>
    <t>Economics,Brown</t>
  </si>
  <si>
    <t>Economics,Penn State</t>
  </si>
  <si>
    <t>Psychology,Princeton</t>
  </si>
  <si>
    <t>Physics,Columbia</t>
  </si>
  <si>
    <t>Psychology,Columbia</t>
  </si>
  <si>
    <t>Physics,Cornell</t>
  </si>
  <si>
    <t>Physics,Yale</t>
  </si>
  <si>
    <t>Physics,Princeton</t>
  </si>
  <si>
    <t>Mathematics,Dartmouth</t>
  </si>
  <si>
    <t>Arts,Dartmouth</t>
  </si>
  <si>
    <t>Psychology,Penn State</t>
  </si>
  <si>
    <t>Economics,Columbia</t>
  </si>
  <si>
    <t>Arts,Princeton</t>
  </si>
  <si>
    <t>Psychology,Yale</t>
  </si>
  <si>
    <t>Mathematics,Columbia</t>
  </si>
  <si>
    <t>Economics,Princeton</t>
  </si>
  <si>
    <t>Physics,Penn State</t>
  </si>
  <si>
    <t>Mathematics,Penn State</t>
  </si>
  <si>
    <t>Psychology,Cornell</t>
  </si>
  <si>
    <t>Physics,Harvard</t>
  </si>
  <si>
    <t>Arts,Brown</t>
  </si>
  <si>
    <t>Arts,Penn State</t>
  </si>
  <si>
    <t>Mathematics,Yale</t>
  </si>
  <si>
    <t>Psychology,Harvard</t>
  </si>
  <si>
    <t>Mathematics,Cornell</t>
  </si>
  <si>
    <t>Psychology,Brown</t>
  </si>
  <si>
    <t>Economics,Yale</t>
  </si>
  <si>
    <t>Etiquettes de lignes</t>
  </si>
  <si>
    <t xml:space="preserve">Somme de students </t>
  </si>
  <si>
    <t>Moyenne de Students2</t>
  </si>
  <si>
    <t>Total general</t>
  </si>
  <si>
    <t>Somme of Students</t>
  </si>
  <si>
    <t>Somme de Students</t>
  </si>
  <si>
    <t>Total Result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</si>
  <si>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</si>
  <si>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</si>
  <si>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</si>
  <si>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</si>
  <si>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</si>
  <si>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</si>
  <si>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</si>
  <si>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</si>
  <si>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</si>
  <si>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TVA:</t>
  </si>
  <si>
    <t>TTC:</t>
  </si>
  <si>
    <t>Time(s)</t>
  </si>
  <si>
    <t>Distance (m)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</si>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</sst>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DZD];[Red]\-#,##0.00\ [$DZD]"/>
  </numFmts>
  <fonts count="10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FFFFFF"/>
      <name val="Calibri"/>
      <charset val="1"/>
    </font>
    <font>
      <b/>
      <sz val="11"/>
      <color rgb="FFFFFFFF"/>
      <name val="Calibri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2"/>
      <color rgb="FF000000"/>
      <name val="Times New Roman"/>
    </font>
    <font>
      <sz val="11"/>
      <color theme="4" tint="-0.249977111117893"/>
      <name val="Calibri"/>
      <family val="2"/>
      <charset val="1"/>
    </font>
    <font>
      <b/>
      <sz val="12"/>
      <color rgb="FF0078CF"/>
      <name val="Times New Roman"/>
    </font>
    <font>
      <sz val="12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81D41A"/>
        <bgColor rgb="FFAFD095"/>
      </patternFill>
    </fill>
    <fill>
      <patternFill patternType="solid">
        <fgColor rgb="FFAFD095"/>
        <bgColor rgb="FF99CCFF"/>
      </patternFill>
    </fill>
    <fill>
      <patternFill patternType="solid">
        <fgColor rgb="FFDEE7E5"/>
        <bgColor rgb="FFCCFFFF"/>
      </patternFill>
    </fill>
    <fill>
      <patternFill patternType="solid">
        <fgColor rgb="FF00A933"/>
        <bgColor rgb="FF0080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B0F0"/>
      </top>
      <bottom/>
      <diagonal/>
    </border>
  </borders>
  <cellStyleXfs count="11">
    <xf numFmtId="0" fontId="0" fillId="0" borderId="0"/>
    <xf numFmtId="0" fontId="5" fillId="0" borderId="1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5" fillId="2" borderId="0" applyBorder="0" applyProtection="0"/>
    <xf numFmtId="0" fontId="5" fillId="3" borderId="0" applyBorder="0" applyProtection="0"/>
    <xf numFmtId="0" fontId="5" fillId="4" borderId="0" applyBorder="0" applyProtection="0"/>
    <xf numFmtId="0" fontId="5" fillId="0" borderId="0" applyBorder="0" applyAlignment="0" applyProtection="0"/>
  </cellStyleXfs>
  <cellXfs count="55">
    <xf numFmtId="0" fontId="0" fillId="0" borderId="0" xfId="0"/>
    <xf numFmtId="0" fontId="0" fillId="0" borderId="2" xfId="0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0" borderId="0" xfId="0" applyFont="1"/>
    <xf numFmtId="0" fontId="0" fillId="0" borderId="2" xfId="0" applyBorder="1"/>
    <xf numFmtId="164" fontId="5" fillId="0" borderId="0" xfId="10" applyNumberFormat="1" applyBorder="1"/>
    <xf numFmtId="9" fontId="0" fillId="0" borderId="0" xfId="0" applyNumberFormat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 applyAlignment="1">
      <alignment horizontal="right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5" fillId="0" borderId="8" xfId="10" applyNumberFormat="1" applyBorder="1"/>
    <xf numFmtId="164" fontId="5" fillId="0" borderId="9" xfId="10" applyNumberFormat="1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4" fillId="6" borderId="3" xfId="0" applyFont="1" applyFill="1" applyBorder="1"/>
    <xf numFmtId="0" fontId="4" fillId="6" borderId="7" xfId="0" applyFont="1" applyFill="1" applyBorder="1"/>
    <xf numFmtId="0" fontId="4" fillId="6" borderId="5" xfId="0" applyFont="1" applyFill="1" applyBorder="1"/>
    <xf numFmtId="0" fontId="4" fillId="6" borderId="10" xfId="0" applyFont="1" applyFill="1" applyBorder="1"/>
    <xf numFmtId="164" fontId="0" fillId="0" borderId="14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15" xfId="0" applyNumberFormat="1" applyBorder="1" applyAlignment="1">
      <alignment horizontal="center"/>
    </xf>
    <xf numFmtId="0" fontId="7" fillId="0" borderId="0" xfId="0" applyFont="1"/>
    <xf numFmtId="164" fontId="8" fillId="7" borderId="17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0" xfId="1" applyBorder="1">
      <alignment horizontal="left"/>
    </xf>
    <xf numFmtId="0" fontId="5" fillId="0" borderId="0" xfId="6" applyBorder="1"/>
    <xf numFmtId="0" fontId="5" fillId="0" borderId="0" xfId="2" applyBorder="1"/>
    <xf numFmtId="0" fontId="5" fillId="0" borderId="0" xfId="3" applyBorder="1"/>
    <xf numFmtId="0" fontId="1" fillId="0" borderId="0" xfId="5" applyBorder="1">
      <alignment horizontal="left"/>
    </xf>
    <xf numFmtId="0" fontId="1" fillId="0" borderId="0" xfId="4" applyBorder="1"/>
    <xf numFmtId="0" fontId="1" fillId="7" borderId="18" xfId="5" applyFill="1" applyBorder="1">
      <alignment horizontal="left"/>
    </xf>
    <xf numFmtId="0" fontId="1" fillId="7" borderId="18" xfId="4" applyFill="1" applyBorder="1"/>
    <xf numFmtId="0" fontId="0" fillId="0" borderId="0" xfId="0" pivotButton="1"/>
    <xf numFmtId="0" fontId="0" fillId="0" borderId="2" xfId="0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6" fillId="0" borderId="10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right" vertical="center"/>
    </xf>
    <xf numFmtId="0" fontId="6" fillId="0" borderId="16" xfId="0" applyFont="1" applyBorder="1" applyAlignment="1">
      <alignment horizontal="right" vertical="center"/>
    </xf>
  </cellXfs>
  <cellStyles count="11">
    <cellStyle name="ConditionalStyle_11" xfId="10" xr:uid="{00000000-0005-0000-0000-00000F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  <cellStyle name="Untitled1" xfId="7" xr:uid="{00000000-0005-0000-0000-00000C000000}"/>
    <cellStyle name="Untitled2" xfId="8" xr:uid="{00000000-0005-0000-0000-00000D000000}"/>
    <cellStyle name="Untitled3" xfId="9" xr:uid="{00000000-0005-0000-0000-00000E000000}"/>
  </cellStyles>
  <dxfs count="20">
    <dxf>
      <font>
        <sz val="12"/>
        <name val="Times New Roman"/>
      </font>
      <numFmt numFmtId="0" formatCode="General"/>
      <alignment horizontal="center" vertical="center"/>
      <border>
        <left style="thin">
          <color rgb="FF000000"/>
        </left>
        <right style="thin">
          <color rgb="FF000000"/>
        </right>
      </border>
    </dxf>
    <dxf>
      <font>
        <sz val="12"/>
        <name val="Times New Roman"/>
      </font>
      <alignment horizontal="center" vertical="center"/>
      <border>
        <left style="thin">
          <color rgb="FF000000"/>
        </left>
        <right style="thin">
          <color rgb="FF000000"/>
        </right>
      </border>
    </dxf>
    <dxf>
      <font>
        <sz val="12"/>
        <name val="Times New Roman"/>
      </font>
      <numFmt numFmtId="0" formatCode="General"/>
      <alignment horizontal="center" vertical="center"/>
      <border>
        <left style="thin">
          <color rgb="FF000000"/>
        </left>
        <right style="thin">
          <color rgb="FF000000"/>
        </right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2"/>
        <name val="Times New Roman"/>
      </font>
      <alignment horizontal="center" vertical="center"/>
    </dxf>
    <dxf>
      <font>
        <sz val="12"/>
        <color theme="1"/>
        <name val="Times New Roman"/>
      </font>
      <alignment horizontal="center" vertical="center"/>
    </dxf>
    <dxf>
      <border>
        <left style="thin">
          <color rgb="FF000000"/>
        </left>
        <right style="thin">
          <color rgb="FF000000"/>
        </right>
      </border>
    </dxf>
    <dxf>
      <border>
        <left style="thin">
          <color rgb="FF000000"/>
        </left>
        <right style="thin">
          <color rgb="FF000000"/>
        </right>
      </border>
    </dxf>
    <dxf>
      <border>
        <left style="thin">
          <color rgb="FF000000"/>
        </left>
        <right style="thin">
          <color rgb="FF000000"/>
        </right>
      </border>
    </dxf>
    <dxf>
      <border>
        <left style="thin">
          <color rgb="FF000000"/>
        </left>
        <right style="thin">
          <color rgb="FF000000"/>
        </right>
      </border>
    </dxf>
    <dxf>
      <border>
        <left style="thin">
          <color rgb="FF000000"/>
        </left>
        <right style="thin">
          <color rgb="FF000000"/>
        </right>
      </border>
    </dxf>
    <dxf>
      <font>
        <color rgb="FF000000"/>
      </font>
      <fill>
        <patternFill patternType="solid">
          <fgColor indexed="64"/>
          <bgColor theme="8" tint="-0.249977111117893"/>
        </patternFill>
      </fill>
    </dxf>
    <dxf>
      <font>
        <b/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fill>
        <patternFill>
          <bgColor rgb="FFDEE7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D095"/>
        </patternFill>
      </fill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alignment horizontal="center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4472C4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78CF"/>
      <color rgb="FF009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395-49A6-8B49-1B65EA307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94696"/>
        <c:axId val="1444596744"/>
      </c:lineChart>
      <c:catAx>
        <c:axId val="144459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96744"/>
        <c:crosses val="autoZero"/>
        <c:auto val="1"/>
        <c:lblAlgn val="ctr"/>
        <c:lblOffset val="100"/>
        <c:noMultiLvlLbl val="0"/>
      </c:catAx>
      <c:valAx>
        <c:axId val="14445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9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061657917760283"/>
          <c:y val="0.89062445319335082"/>
          <c:w val="0.167933508311461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Speed(m/s)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Sheet6!$C$2:$C$11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4E-4A4C-B343-4CA0D797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128712"/>
        <c:axId val="1444604936"/>
      </c:lineChart>
      <c:catAx>
        <c:axId val="8131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04936"/>
        <c:crosses val="autoZero"/>
        <c:auto val="1"/>
        <c:lblAlgn val="ctr"/>
        <c:lblOffset val="100"/>
        <c:noMultiLvlLbl val="0"/>
      </c:catAx>
      <c:valAx>
        <c:axId val="14446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0</xdr:rowOff>
    </xdr:from>
    <xdr:to>
      <xdr:col>10</xdr:col>
      <xdr:colOff>438150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62974-FC08-3626-C696-8B2F324EB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304800</xdr:colOff>
      <xdr:row>13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D7CFA0-E520-9BFB-7C62-1C751FED5714}"/>
            </a:ext>
            <a:ext uri="{147F2762-F138-4A5C-976F-8EAC2B608ADB}">
              <a16:predDERef xmlns:a16="http://schemas.microsoft.com/office/drawing/2014/main" pred="{FAC62974-FC08-3626-C696-8B2F324EB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0" xr:uid="{00000000-000A-0000-FFFF-FFFF01000000}">
  <cacheSource type="worksheet">
    <worksheetSource ref="A3:C43" sheet="Detail3"/>
  </cacheSource>
  <cacheFields count="3">
    <cacheField name="Students" numFmtId="0">
      <sharedItems containsSemiMixedTypes="0" containsString="0" containsNumber="1" containsInteger="1" minValue="135" maxValue="9567" count="37">
        <n v="135"/>
        <n v="151"/>
        <n v="158"/>
        <n v="173"/>
        <n v="193"/>
        <n v="234"/>
        <n v="246"/>
        <n v="315"/>
        <n v="316"/>
        <n v="318"/>
        <n v="346"/>
        <n v="357"/>
        <n v="542"/>
        <n v="547"/>
        <n v="551"/>
        <n v="552"/>
        <n v="561"/>
        <n v="568"/>
        <n v="591"/>
        <n v="608"/>
        <n v="615"/>
        <n v="618"/>
        <n v="632"/>
        <n v="651"/>
        <n v="784"/>
        <n v="849"/>
        <n v="948"/>
        <n v="972"/>
        <n v="1355"/>
        <n v="1358"/>
        <n v="1579"/>
        <n v="1687"/>
        <n v="1688"/>
        <n v="1793"/>
        <n v="1889"/>
        <n v="3155"/>
        <n v="9567"/>
      </sharedItems>
    </cacheField>
    <cacheField name="Faculty,University" numFmtId="0">
      <sharedItems count="5">
        <s v="Arts"/>
        <s v="Economics"/>
        <s v="Mathematics"/>
        <s v="Physics"/>
        <s v="Psychology"/>
      </sharedItems>
    </cacheField>
    <cacheField name="Column1" numFmtId="0">
      <sharedItems count="8">
        <s v="Brown"/>
        <s v="Columbia"/>
        <s v="Cornell"/>
        <s v="Dartmouth"/>
        <s v="Harvard"/>
        <s v="Penn State"/>
        <s v="Princeton"/>
        <s v="Y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0.706213078702" createdVersion="8" refreshedVersion="8" minRefreshableVersion="3" recordCount="40" xr:uid="{F5AD0D78-0078-420F-A926-C64BBE08D900}">
  <cacheSource type="worksheet">
    <worksheetSource name="Table2"/>
  </cacheSource>
  <cacheFields count="3">
    <cacheField name="Students" numFmtId="0">
      <sharedItems containsSemiMixedTypes="0" containsString="0" containsNumber="1" containsInteger="1" minValue="135" maxValue="9567"/>
    </cacheField>
    <cacheField name="Faculty,University" numFmtId="0">
      <sharedItems/>
    </cacheField>
    <cacheField name="Column1" numFmtId="0">
      <sharedItems count="8">
        <s v="Penn State"/>
        <s v="Princeton"/>
        <s v="Harvard"/>
        <s v="Yale"/>
        <s v="Columbia"/>
        <s v="Dartmouth"/>
        <s v="Cornell"/>
        <s v="Br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0.708845370369" createdVersion="8" refreshedVersion="8" minRefreshableVersion="3" recordCount="40" xr:uid="{6C067DAF-DADD-4F9B-9193-616A2F11D0DB}">
  <cacheSource type="worksheet">
    <worksheetSource name="Table2[[Students]:[Faculty,University]]"/>
  </cacheSource>
  <cacheFields count="2">
    <cacheField name="Students" numFmtId="0">
      <sharedItems containsSemiMixedTypes="0" containsString="0" containsNumber="1" containsInteger="1" minValue="135" maxValue="9567"/>
    </cacheField>
    <cacheField name="Faculty,University" numFmtId="0">
      <sharedItems count="5">
        <s v="Arts"/>
        <s v="Psychology"/>
        <s v="Mathematics"/>
        <s v="Economics"/>
        <s v="Physi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5"/>
  </r>
  <r>
    <x v="1"/>
    <x v="4"/>
    <x v="6"/>
  </r>
  <r>
    <x v="2"/>
    <x v="4"/>
    <x v="4"/>
  </r>
  <r>
    <x v="3"/>
    <x v="0"/>
    <x v="4"/>
  </r>
  <r>
    <x v="4"/>
    <x v="2"/>
    <x v="6"/>
  </r>
  <r>
    <x v="5"/>
    <x v="1"/>
    <x v="5"/>
  </r>
  <r>
    <x v="6"/>
    <x v="3"/>
    <x v="7"/>
  </r>
  <r>
    <x v="7"/>
    <x v="4"/>
    <x v="1"/>
  </r>
  <r>
    <x v="8"/>
    <x v="2"/>
    <x v="3"/>
  </r>
  <r>
    <x v="9"/>
    <x v="4"/>
    <x v="5"/>
  </r>
  <r>
    <x v="10"/>
    <x v="1"/>
    <x v="4"/>
  </r>
  <r>
    <x v="11"/>
    <x v="4"/>
    <x v="7"/>
  </r>
  <r>
    <x v="12"/>
    <x v="1"/>
    <x v="3"/>
  </r>
  <r>
    <x v="13"/>
    <x v="3"/>
    <x v="3"/>
  </r>
  <r>
    <x v="14"/>
    <x v="4"/>
    <x v="2"/>
  </r>
  <r>
    <x v="15"/>
    <x v="1"/>
    <x v="2"/>
  </r>
  <r>
    <x v="16"/>
    <x v="0"/>
    <x v="6"/>
  </r>
  <r>
    <x v="17"/>
    <x v="3"/>
    <x v="5"/>
  </r>
  <r>
    <x v="18"/>
    <x v="0"/>
    <x v="7"/>
  </r>
  <r>
    <x v="19"/>
    <x v="1"/>
    <x v="1"/>
  </r>
  <r>
    <x v="20"/>
    <x v="2"/>
    <x v="4"/>
  </r>
  <r>
    <x v="21"/>
    <x v="3"/>
    <x v="2"/>
  </r>
  <r>
    <x v="22"/>
    <x v="2"/>
    <x v="5"/>
  </r>
  <r>
    <x v="23"/>
    <x v="4"/>
    <x v="0"/>
  </r>
  <r>
    <x v="23"/>
    <x v="1"/>
    <x v="7"/>
  </r>
  <r>
    <x v="24"/>
    <x v="3"/>
    <x v="6"/>
  </r>
  <r>
    <x v="25"/>
    <x v="0"/>
    <x v="1"/>
  </r>
  <r>
    <x v="25"/>
    <x v="2"/>
    <x v="7"/>
  </r>
  <r>
    <x v="26"/>
    <x v="3"/>
    <x v="4"/>
  </r>
  <r>
    <x v="27"/>
    <x v="1"/>
    <x v="0"/>
  </r>
  <r>
    <x v="27"/>
    <x v="1"/>
    <x v="6"/>
  </r>
  <r>
    <x v="28"/>
    <x v="0"/>
    <x v="2"/>
  </r>
  <r>
    <x v="29"/>
    <x v="0"/>
    <x v="0"/>
  </r>
  <r>
    <x v="30"/>
    <x v="2"/>
    <x v="0"/>
  </r>
  <r>
    <x v="31"/>
    <x v="4"/>
    <x v="3"/>
  </r>
  <r>
    <x v="32"/>
    <x v="2"/>
    <x v="1"/>
  </r>
  <r>
    <x v="33"/>
    <x v="3"/>
    <x v="1"/>
  </r>
  <r>
    <x v="34"/>
    <x v="2"/>
    <x v="2"/>
  </r>
  <r>
    <x v="35"/>
    <x v="0"/>
    <x v="3"/>
  </r>
  <r>
    <x v="36"/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35"/>
    <s v="Arts"/>
    <x v="0"/>
  </r>
  <r>
    <n v="151"/>
    <s v="Psychology"/>
    <x v="1"/>
  </r>
  <r>
    <n v="158"/>
    <s v="Psychology"/>
    <x v="2"/>
  </r>
  <r>
    <n v="173"/>
    <s v="Arts"/>
    <x v="2"/>
  </r>
  <r>
    <n v="193"/>
    <s v="Mathematics"/>
    <x v="1"/>
  </r>
  <r>
    <n v="234"/>
    <s v="Economics"/>
    <x v="0"/>
  </r>
  <r>
    <n v="246"/>
    <s v="Physics"/>
    <x v="3"/>
  </r>
  <r>
    <n v="315"/>
    <s v="Psychology"/>
    <x v="4"/>
  </r>
  <r>
    <n v="316"/>
    <s v="Mathematics"/>
    <x v="5"/>
  </r>
  <r>
    <n v="318"/>
    <s v="Psychology"/>
    <x v="0"/>
  </r>
  <r>
    <n v="346"/>
    <s v="Economics"/>
    <x v="2"/>
  </r>
  <r>
    <n v="357"/>
    <s v="Psychology"/>
    <x v="3"/>
  </r>
  <r>
    <n v="542"/>
    <s v="Economics"/>
    <x v="5"/>
  </r>
  <r>
    <n v="547"/>
    <s v="Physics"/>
    <x v="5"/>
  </r>
  <r>
    <n v="551"/>
    <s v="Psychology"/>
    <x v="6"/>
  </r>
  <r>
    <n v="552"/>
    <s v="Economics"/>
    <x v="6"/>
  </r>
  <r>
    <n v="561"/>
    <s v="Arts"/>
    <x v="1"/>
  </r>
  <r>
    <n v="568"/>
    <s v="Physics"/>
    <x v="0"/>
  </r>
  <r>
    <n v="591"/>
    <s v="Arts"/>
    <x v="3"/>
  </r>
  <r>
    <n v="608"/>
    <s v="Economics"/>
    <x v="4"/>
  </r>
  <r>
    <n v="615"/>
    <s v="Mathematics"/>
    <x v="2"/>
  </r>
  <r>
    <n v="618"/>
    <s v="Physics"/>
    <x v="6"/>
  </r>
  <r>
    <n v="632"/>
    <s v="Mathematics"/>
    <x v="0"/>
  </r>
  <r>
    <n v="651"/>
    <s v="Psychology"/>
    <x v="7"/>
  </r>
  <r>
    <n v="651"/>
    <s v="Economics"/>
    <x v="3"/>
  </r>
  <r>
    <n v="784"/>
    <s v="Physics"/>
    <x v="1"/>
  </r>
  <r>
    <n v="849"/>
    <s v="Arts"/>
    <x v="4"/>
  </r>
  <r>
    <n v="849"/>
    <s v="Mathematics"/>
    <x v="3"/>
  </r>
  <r>
    <n v="948"/>
    <s v="Physics"/>
    <x v="2"/>
  </r>
  <r>
    <n v="972"/>
    <s v="Economics"/>
    <x v="7"/>
  </r>
  <r>
    <n v="972"/>
    <s v="Economics"/>
    <x v="1"/>
  </r>
  <r>
    <n v="1355"/>
    <s v="Arts"/>
    <x v="6"/>
  </r>
  <r>
    <n v="1358"/>
    <s v="Arts"/>
    <x v="7"/>
  </r>
  <r>
    <n v="1579"/>
    <s v="Mathematics"/>
    <x v="7"/>
  </r>
  <r>
    <n v="1687"/>
    <s v="Psychology"/>
    <x v="5"/>
  </r>
  <r>
    <n v="1688"/>
    <s v="Mathematics"/>
    <x v="4"/>
  </r>
  <r>
    <n v="1793"/>
    <s v="Physics"/>
    <x v="4"/>
  </r>
  <r>
    <n v="1889"/>
    <s v="Mathematics"/>
    <x v="6"/>
  </r>
  <r>
    <n v="3155"/>
    <s v="Arts"/>
    <x v="5"/>
  </r>
  <r>
    <n v="9567"/>
    <s v="Physics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35"/>
    <x v="0"/>
  </r>
  <r>
    <n v="151"/>
    <x v="1"/>
  </r>
  <r>
    <n v="158"/>
    <x v="1"/>
  </r>
  <r>
    <n v="173"/>
    <x v="0"/>
  </r>
  <r>
    <n v="193"/>
    <x v="2"/>
  </r>
  <r>
    <n v="234"/>
    <x v="3"/>
  </r>
  <r>
    <n v="246"/>
    <x v="4"/>
  </r>
  <r>
    <n v="315"/>
    <x v="1"/>
  </r>
  <r>
    <n v="316"/>
    <x v="2"/>
  </r>
  <r>
    <n v="318"/>
    <x v="1"/>
  </r>
  <r>
    <n v="346"/>
    <x v="3"/>
  </r>
  <r>
    <n v="357"/>
    <x v="1"/>
  </r>
  <r>
    <n v="542"/>
    <x v="3"/>
  </r>
  <r>
    <n v="547"/>
    <x v="4"/>
  </r>
  <r>
    <n v="551"/>
    <x v="1"/>
  </r>
  <r>
    <n v="552"/>
    <x v="3"/>
  </r>
  <r>
    <n v="561"/>
    <x v="0"/>
  </r>
  <r>
    <n v="568"/>
    <x v="4"/>
  </r>
  <r>
    <n v="591"/>
    <x v="0"/>
  </r>
  <r>
    <n v="608"/>
    <x v="3"/>
  </r>
  <r>
    <n v="615"/>
    <x v="2"/>
  </r>
  <r>
    <n v="618"/>
    <x v="4"/>
  </r>
  <r>
    <n v="632"/>
    <x v="2"/>
  </r>
  <r>
    <n v="651"/>
    <x v="1"/>
  </r>
  <r>
    <n v="651"/>
    <x v="3"/>
  </r>
  <r>
    <n v="784"/>
    <x v="4"/>
  </r>
  <r>
    <n v="849"/>
    <x v="0"/>
  </r>
  <r>
    <n v="849"/>
    <x v="2"/>
  </r>
  <r>
    <n v="948"/>
    <x v="4"/>
  </r>
  <r>
    <n v="972"/>
    <x v="3"/>
  </r>
  <r>
    <n v="972"/>
    <x v="3"/>
  </r>
  <r>
    <n v="1355"/>
    <x v="0"/>
  </r>
  <r>
    <n v="1358"/>
    <x v="0"/>
  </r>
  <r>
    <n v="1579"/>
    <x v="2"/>
  </r>
  <r>
    <n v="1687"/>
    <x v="1"/>
  </r>
  <r>
    <n v="1688"/>
    <x v="2"/>
  </r>
  <r>
    <n v="1793"/>
    <x v="4"/>
  </r>
  <r>
    <n v="1889"/>
    <x v="2"/>
  </r>
  <r>
    <n v="3155"/>
    <x v="0"/>
  </r>
  <r>
    <n v="956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7BC85-3B68-43F9-98CB-2590A27EA548}" name="PivotTable3" cacheId="92" applyNumberFormats="0" applyBorderFormats="0" applyFontFormats="0" applyPatternFormats="0" applyAlignmentFormats="0" applyWidthHeightFormats="1" dataCaption="Values" grandTotalCaption="Total general" updatedVersion="8" minRefreshableVersion="3" useAutoFormatting="1" itemPrintTitles="1" createdVersion="8" indent="0" compact="0" compactData="0" multipleFieldFilters="0">
  <location ref="A1:C7" firstHeaderRow="0" firstDataRow="1" firstDataCol="1"/>
  <pivotFields count="2">
    <pivotField dataField="1" compact="0" outline="0" showAll="0"/>
    <pivotField name="Etiquettes de lignes" axis="axisRow" compact="0" outline="0" showAll="0">
      <items count="6">
        <item x="0"/>
        <item x="3"/>
        <item x="2"/>
        <item x="4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 " fld="0" baseField="0" baseItem="0"/>
    <dataField name="Moyenne de Students2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383AC-51AF-4CA3-ADE0-4560CAF692F4}" name="PivotTable2" cacheId="91" applyNumberFormats="0" applyBorderFormats="0" applyFontFormats="0" applyPatternFormats="0" applyAlignmentFormats="0" applyWidthHeightFormats="1" dataCaption="Values" grandTotalCaption="Total general" showMissing="0" updatedVersion="8" minRefreshableVersion="3" showDrill="0" useAutoFormatting="1" itemPrintTitles="1" createdVersion="8" indent="0" compact="0" compactData="0" multipleFieldFilters="0">
  <location ref="A1:C10" firstHeaderRow="0" firstDataRow="1" firstDataCol="1"/>
  <pivotFields count="3">
    <pivotField dataField="1" compact="0" outline="0" showAll="0"/>
    <pivotField compact="0" outline="0" showAll="0"/>
    <pivotField name="Etiquettes de lignes" axis="axisRow" compact="0" outline="0" showAll="0">
      <items count="9">
        <item x="7"/>
        <item x="4"/>
        <item x="6"/>
        <item x="5"/>
        <item x="2"/>
        <item x="0"/>
        <item x="1"/>
        <item x="3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of Students" fld="0" baseField="0" baseItem="0"/>
    <dataField name="Moyenne de Students2" fld="0" subtotal="average" baseField="0" baseItem="0"/>
  </dataFields>
  <formats count="1"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2" cacheId="90" applyNumberFormats="0" applyBorderFormats="0" applyFontFormats="0" applyPatternFormats="0" applyAlignmentFormats="0" applyWidthHeightFormats="0" dataCaption="Values" itemPrintTitles="1" indent="0" compact="0" compactData="0">
  <location ref="A1:G11" firstHeaderRow="1" firstDataRow="2" firstDataCol="1"/>
  <pivotFields count="3">
    <pivotField dataField="1"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colFields count="1">
    <field x="1"/>
  </colFields>
  <dataFields count="1">
    <dataField name="Somme de Students" fld="0" baseField="0" baseItem="0"/>
  </dataFields>
  <formats count="3">
    <format dxfId="16">
      <pivotArea type="all" dataOnly="0" outline="0" fieldPosition="0"/>
    </format>
    <format dxfId="17">
      <pivotArea type="origin" dataOnly="0" labelOnly="1" outline="0" fieldPosition="0"/>
    </format>
    <format dxfId="18">
      <pivotArea field="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3:C43" totalsRowShown="0">
  <autoFilter ref="A3:C43" xr:uid="{00000000-0009-0000-0100-000001000000}"/>
  <tableColumns count="3">
    <tableColumn id="1" xr3:uid="{00000000-0010-0000-0000-000001000000}" name="Students"/>
    <tableColumn id="2" xr3:uid="{00000000-0010-0000-0000-000002000000}" name="Faculty,University"/>
    <tableColumn id="3" xr3:uid="{00000000-0010-0000-0000-000003000000}" name="Column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G15" totalsRowShown="0" headerRowDxfId="11">
  <autoFilter ref="A1:G15" xr:uid="{00000000-0009-0000-0100-000002000000}"/>
  <tableColumns count="7">
    <tableColumn id="1" xr3:uid="{00000000-0010-0000-0100-000001000000}" name="ID"/>
    <tableColumn id="2" xr3:uid="{00000000-0010-0000-0100-000002000000}" name="PU" dataDxfId="10"/>
    <tableColumn id="3" xr3:uid="{00000000-0010-0000-0100-000003000000}" name="QTE"/>
    <tableColumn id="4" xr3:uid="{00000000-0010-0000-0100-000004000000}" name="PT" dataDxfId="9"/>
    <tableColumn id="5" xr3:uid="{00000000-0010-0000-0100-000005000000}" name="Remise" dataDxfId="8"/>
    <tableColumn id="6" xr3:uid="{00000000-0010-0000-0100-000006000000}" name="Val Remise" dataDxfId="7"/>
    <tableColumn id="7" xr3:uid="{00000000-0010-0000-0100-000007000000}" name="Total a payer" totalsRowFunction="coun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65B519-5627-4E6B-AB42-8D21BA5E5397}" name="Table4" displayName="Table4" ref="A1:C11" totalsRowShown="0" headerRowDxfId="5" dataDxfId="4" tableBorderDxfId="3">
  <autoFilter ref="A1:C11" xr:uid="{2E65B519-5627-4E6B-AB42-8D21BA5E5397}">
    <filterColumn colId="0" hiddenButton="1"/>
    <filterColumn colId="1" hiddenButton="1"/>
    <filterColumn colId="2" hiddenButton="1"/>
  </autoFilter>
  <tableColumns count="3">
    <tableColumn id="1" xr3:uid="{D7FE12CD-8D56-475E-9C98-924BA2B0E7D2}" name="Time(s)" dataDxfId="2">
      <calculatedColumnFormula>ROW()-1</calculatedColumnFormula>
    </tableColumn>
    <tableColumn id="2" xr3:uid="{7E18F2B7-23CC-4BCF-8649-027625D7A39D}" name="Distance (m)" dataDxfId="1"/>
    <tableColumn id="3" xr3:uid="{A1CE0BD6-8064-497F-AD5D-14D08E03C544}" name="Speed (m/s)" dataDxfId="0">
      <calculatedColumnFormula>Table4[[#This Row],[Distance (m)]]/Table4[[#This Row],[Time(s)]]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zoomScaleNormal="100" workbookViewId="0">
      <selection activeCell="B43" sqref="B43"/>
    </sheetView>
  </sheetViews>
  <sheetFormatPr defaultColWidth="8.7109375" defaultRowHeight="15"/>
  <cols>
    <col min="1" max="1" width="11.28515625" customWidth="1"/>
    <col min="2" max="2" width="23.140625" customWidth="1"/>
  </cols>
  <sheetData>
    <row r="1" spans="1:3">
      <c r="A1" s="3" t="s">
        <v>0</v>
      </c>
    </row>
    <row r="3" spans="1:3">
      <c r="A3" t="s">
        <v>1</v>
      </c>
      <c r="B3" t="s">
        <v>2</v>
      </c>
      <c r="C3" t="s">
        <v>3</v>
      </c>
    </row>
    <row r="4" spans="1:3">
      <c r="A4">
        <v>135</v>
      </c>
      <c r="B4" t="s">
        <v>4</v>
      </c>
      <c r="C4" t="s">
        <v>5</v>
      </c>
    </row>
    <row r="5" spans="1:3">
      <c r="A5">
        <v>151</v>
      </c>
      <c r="B5" t="s">
        <v>6</v>
      </c>
      <c r="C5" t="s">
        <v>7</v>
      </c>
    </row>
    <row r="6" spans="1:3">
      <c r="A6">
        <v>158</v>
      </c>
      <c r="B6" t="s">
        <v>6</v>
      </c>
      <c r="C6" t="s">
        <v>8</v>
      </c>
    </row>
    <row r="7" spans="1:3">
      <c r="A7">
        <v>173</v>
      </c>
      <c r="B7" t="s">
        <v>4</v>
      </c>
      <c r="C7" t="s">
        <v>8</v>
      </c>
    </row>
    <row r="8" spans="1:3">
      <c r="A8">
        <v>193</v>
      </c>
      <c r="B8" t="s">
        <v>9</v>
      </c>
      <c r="C8" t="s">
        <v>7</v>
      </c>
    </row>
    <row r="9" spans="1:3">
      <c r="A9">
        <v>234</v>
      </c>
      <c r="B9" t="s">
        <v>10</v>
      </c>
      <c r="C9" t="s">
        <v>5</v>
      </c>
    </row>
    <row r="10" spans="1:3">
      <c r="A10">
        <v>246</v>
      </c>
      <c r="B10" t="s">
        <v>11</v>
      </c>
      <c r="C10" t="s">
        <v>12</v>
      </c>
    </row>
    <row r="11" spans="1:3">
      <c r="A11">
        <v>315</v>
      </c>
      <c r="B11" t="s">
        <v>6</v>
      </c>
      <c r="C11" t="s">
        <v>13</v>
      </c>
    </row>
    <row r="12" spans="1:3">
      <c r="A12">
        <v>316</v>
      </c>
      <c r="B12" t="s">
        <v>9</v>
      </c>
      <c r="C12" t="s">
        <v>14</v>
      </c>
    </row>
    <row r="13" spans="1:3">
      <c r="A13">
        <v>318</v>
      </c>
      <c r="B13" t="s">
        <v>6</v>
      </c>
      <c r="C13" t="s">
        <v>5</v>
      </c>
    </row>
    <row r="14" spans="1:3">
      <c r="A14">
        <v>346</v>
      </c>
      <c r="B14" t="s">
        <v>10</v>
      </c>
      <c r="C14" t="s">
        <v>8</v>
      </c>
    </row>
    <row r="15" spans="1:3">
      <c r="A15">
        <v>357</v>
      </c>
      <c r="B15" t="s">
        <v>6</v>
      </c>
      <c r="C15" t="s">
        <v>12</v>
      </c>
    </row>
    <row r="16" spans="1:3">
      <c r="A16">
        <v>542</v>
      </c>
      <c r="B16" t="s">
        <v>10</v>
      </c>
      <c r="C16" t="s">
        <v>14</v>
      </c>
    </row>
    <row r="17" spans="1:3">
      <c r="A17">
        <v>547</v>
      </c>
      <c r="B17" t="s">
        <v>11</v>
      </c>
      <c r="C17" t="s">
        <v>14</v>
      </c>
    </row>
    <row r="18" spans="1:3">
      <c r="A18">
        <v>551</v>
      </c>
      <c r="B18" t="s">
        <v>6</v>
      </c>
      <c r="C18" t="s">
        <v>15</v>
      </c>
    </row>
    <row r="19" spans="1:3">
      <c r="A19">
        <v>552</v>
      </c>
      <c r="B19" t="s">
        <v>10</v>
      </c>
      <c r="C19" t="s">
        <v>15</v>
      </c>
    </row>
    <row r="20" spans="1:3">
      <c r="A20">
        <v>561</v>
      </c>
      <c r="B20" t="s">
        <v>4</v>
      </c>
      <c r="C20" t="s">
        <v>7</v>
      </c>
    </row>
    <row r="21" spans="1:3">
      <c r="A21">
        <v>568</v>
      </c>
      <c r="B21" t="s">
        <v>11</v>
      </c>
      <c r="C21" t="s">
        <v>5</v>
      </c>
    </row>
    <row r="22" spans="1:3">
      <c r="A22">
        <v>591</v>
      </c>
      <c r="B22" t="s">
        <v>4</v>
      </c>
      <c r="C22" t="s">
        <v>12</v>
      </c>
    </row>
    <row r="23" spans="1:3">
      <c r="A23">
        <v>608</v>
      </c>
      <c r="B23" t="s">
        <v>10</v>
      </c>
      <c r="C23" t="s">
        <v>13</v>
      </c>
    </row>
    <row r="24" spans="1:3">
      <c r="A24">
        <v>615</v>
      </c>
      <c r="B24" t="s">
        <v>9</v>
      </c>
      <c r="C24" t="s">
        <v>8</v>
      </c>
    </row>
    <row r="25" spans="1:3">
      <c r="A25">
        <v>618</v>
      </c>
      <c r="B25" t="s">
        <v>11</v>
      </c>
      <c r="C25" t="s">
        <v>15</v>
      </c>
    </row>
    <row r="26" spans="1:3">
      <c r="A26">
        <v>632</v>
      </c>
      <c r="B26" t="s">
        <v>9</v>
      </c>
      <c r="C26" t="s">
        <v>5</v>
      </c>
    </row>
    <row r="27" spans="1:3">
      <c r="A27">
        <v>651</v>
      </c>
      <c r="B27" t="s">
        <v>6</v>
      </c>
      <c r="C27" t="s">
        <v>16</v>
      </c>
    </row>
    <row r="28" spans="1:3">
      <c r="A28">
        <v>651</v>
      </c>
      <c r="B28" t="s">
        <v>10</v>
      </c>
      <c r="C28" t="s">
        <v>12</v>
      </c>
    </row>
    <row r="29" spans="1:3">
      <c r="A29">
        <v>784</v>
      </c>
      <c r="B29" t="s">
        <v>11</v>
      </c>
      <c r="C29" t="s">
        <v>7</v>
      </c>
    </row>
    <row r="30" spans="1:3">
      <c r="A30">
        <v>849</v>
      </c>
      <c r="B30" t="s">
        <v>4</v>
      </c>
      <c r="C30" t="s">
        <v>13</v>
      </c>
    </row>
    <row r="31" spans="1:3">
      <c r="A31">
        <v>849</v>
      </c>
      <c r="B31" t="s">
        <v>9</v>
      </c>
      <c r="C31" t="s">
        <v>12</v>
      </c>
    </row>
    <row r="32" spans="1:3">
      <c r="A32">
        <v>948</v>
      </c>
      <c r="B32" t="s">
        <v>11</v>
      </c>
      <c r="C32" t="s">
        <v>8</v>
      </c>
    </row>
    <row r="33" spans="1:3">
      <c r="A33">
        <v>972</v>
      </c>
      <c r="B33" t="s">
        <v>10</v>
      </c>
      <c r="C33" t="s">
        <v>16</v>
      </c>
    </row>
    <row r="34" spans="1:3">
      <c r="A34">
        <v>972</v>
      </c>
      <c r="B34" t="s">
        <v>10</v>
      </c>
      <c r="C34" t="s">
        <v>7</v>
      </c>
    </row>
    <row r="35" spans="1:3">
      <c r="A35">
        <v>1355</v>
      </c>
      <c r="B35" t="s">
        <v>4</v>
      </c>
      <c r="C35" t="s">
        <v>15</v>
      </c>
    </row>
    <row r="36" spans="1:3">
      <c r="A36">
        <v>1358</v>
      </c>
      <c r="B36" t="s">
        <v>4</v>
      </c>
      <c r="C36" t="s">
        <v>16</v>
      </c>
    </row>
    <row r="37" spans="1:3">
      <c r="A37">
        <v>1579</v>
      </c>
      <c r="B37" t="s">
        <v>9</v>
      </c>
      <c r="C37" t="s">
        <v>16</v>
      </c>
    </row>
    <row r="38" spans="1:3">
      <c r="A38">
        <v>1687</v>
      </c>
      <c r="B38" t="s">
        <v>6</v>
      </c>
      <c r="C38" t="s">
        <v>14</v>
      </c>
    </row>
    <row r="39" spans="1:3">
      <c r="A39">
        <v>1688</v>
      </c>
      <c r="B39" t="s">
        <v>9</v>
      </c>
      <c r="C39" t="s">
        <v>13</v>
      </c>
    </row>
    <row r="40" spans="1:3">
      <c r="A40">
        <v>1793</v>
      </c>
      <c r="B40" t="s">
        <v>11</v>
      </c>
      <c r="C40" t="s">
        <v>13</v>
      </c>
    </row>
    <row r="41" spans="1:3">
      <c r="A41">
        <v>1889</v>
      </c>
      <c r="B41" t="s">
        <v>9</v>
      </c>
      <c r="C41" t="s">
        <v>15</v>
      </c>
    </row>
    <row r="42" spans="1:3">
      <c r="A42">
        <v>3155</v>
      </c>
      <c r="B42" t="s">
        <v>4</v>
      </c>
      <c r="C42" t="s">
        <v>14</v>
      </c>
    </row>
    <row r="43" spans="1:3">
      <c r="A43">
        <v>9567</v>
      </c>
      <c r="B43" t="s">
        <v>11</v>
      </c>
      <c r="C43" t="s">
        <v>16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3" zoomScaleNormal="100" workbookViewId="0">
      <selection activeCell="A4" sqref="A4"/>
    </sheetView>
  </sheetViews>
  <sheetFormatPr defaultColWidth="8.7109375" defaultRowHeight="15"/>
  <cols>
    <col min="1" max="1" width="9.140625" style="1" customWidth="1"/>
    <col min="2" max="3" width="11.5703125" style="4" customWidth="1"/>
    <col min="16383" max="16384" width="11.5703125" customWidth="1"/>
  </cols>
  <sheetData>
    <row r="1" spans="1:3">
      <c r="A1" s="47" t="s">
        <v>17</v>
      </c>
      <c r="B1" s="47"/>
      <c r="C1" s="47"/>
    </row>
    <row r="2" spans="1:3">
      <c r="A2" s="47"/>
      <c r="B2" s="47"/>
      <c r="C2" s="47"/>
    </row>
    <row r="3" spans="1:3">
      <c r="A3" s="2" t="s">
        <v>1</v>
      </c>
      <c r="B3" s="48" t="s">
        <v>2</v>
      </c>
      <c r="C3" s="48"/>
    </row>
    <row r="4" spans="1:3">
      <c r="A4" s="1">
        <v>591</v>
      </c>
      <c r="B4" s="46" t="s">
        <v>18</v>
      </c>
      <c r="C4" s="46"/>
    </row>
    <row r="5" spans="1:3">
      <c r="A5" s="1">
        <v>9567</v>
      </c>
      <c r="B5" s="46" t="s">
        <v>19</v>
      </c>
      <c r="C5" s="46"/>
    </row>
    <row r="6" spans="1:3">
      <c r="A6" s="1">
        <v>542</v>
      </c>
      <c r="B6" s="46" t="s">
        <v>20</v>
      </c>
      <c r="C6" s="46"/>
    </row>
    <row r="7" spans="1:3">
      <c r="A7" s="1">
        <v>346</v>
      </c>
      <c r="B7" s="46" t="s">
        <v>21</v>
      </c>
      <c r="C7" s="46"/>
    </row>
    <row r="8" spans="1:3">
      <c r="A8" s="1">
        <v>849</v>
      </c>
      <c r="B8" s="46" t="s">
        <v>22</v>
      </c>
      <c r="C8" s="46"/>
    </row>
    <row r="9" spans="1:3">
      <c r="A9" s="1">
        <v>552</v>
      </c>
      <c r="B9" s="46" t="s">
        <v>23</v>
      </c>
      <c r="C9" s="46"/>
    </row>
    <row r="10" spans="1:3">
      <c r="A10" s="1">
        <v>173</v>
      </c>
      <c r="B10" s="46" t="s">
        <v>24</v>
      </c>
      <c r="C10" s="46"/>
    </row>
    <row r="11" spans="1:3">
      <c r="A11" s="1">
        <v>1355</v>
      </c>
      <c r="B11" s="46" t="s">
        <v>25</v>
      </c>
      <c r="C11" s="46"/>
    </row>
    <row r="12" spans="1:3">
      <c r="A12" s="1">
        <v>193</v>
      </c>
      <c r="B12" s="46" t="s">
        <v>26</v>
      </c>
      <c r="C12" s="46"/>
    </row>
    <row r="13" spans="1:3">
      <c r="A13" s="1">
        <v>615</v>
      </c>
      <c r="B13" s="46" t="s">
        <v>27</v>
      </c>
      <c r="C13" s="46"/>
    </row>
    <row r="14" spans="1:3">
      <c r="A14" s="1">
        <v>1579</v>
      </c>
      <c r="B14" s="46" t="s">
        <v>28</v>
      </c>
      <c r="C14" s="46"/>
    </row>
    <row r="15" spans="1:3">
      <c r="A15" s="1">
        <v>547</v>
      </c>
      <c r="B15" s="46" t="s">
        <v>29</v>
      </c>
      <c r="C15" s="46"/>
    </row>
    <row r="16" spans="1:3">
      <c r="A16" s="1">
        <v>1687</v>
      </c>
      <c r="B16" s="46" t="s">
        <v>30</v>
      </c>
      <c r="C16" s="46"/>
    </row>
    <row r="17" spans="1:3">
      <c r="A17" s="1">
        <v>972</v>
      </c>
      <c r="B17" s="46" t="s">
        <v>31</v>
      </c>
      <c r="C17" s="46"/>
    </row>
    <row r="18" spans="1:3">
      <c r="A18" s="1">
        <v>234</v>
      </c>
      <c r="B18" s="46" t="s">
        <v>32</v>
      </c>
      <c r="C18" s="46"/>
    </row>
    <row r="19" spans="1:3">
      <c r="A19" s="1">
        <v>151</v>
      </c>
      <c r="B19" s="46" t="s">
        <v>33</v>
      </c>
      <c r="C19" s="46"/>
    </row>
    <row r="20" spans="1:3">
      <c r="A20" s="1">
        <v>1793</v>
      </c>
      <c r="B20" s="46" t="s">
        <v>34</v>
      </c>
      <c r="C20" s="46"/>
    </row>
    <row r="21" spans="1:3">
      <c r="A21" s="1">
        <v>315</v>
      </c>
      <c r="B21" s="46" t="s">
        <v>35</v>
      </c>
      <c r="C21" s="46"/>
    </row>
    <row r="22" spans="1:3">
      <c r="A22" s="1">
        <v>618</v>
      </c>
      <c r="B22" s="46" t="s">
        <v>36</v>
      </c>
      <c r="C22" s="46"/>
    </row>
    <row r="23" spans="1:3">
      <c r="A23" s="1">
        <v>246</v>
      </c>
      <c r="B23" s="46" t="s">
        <v>37</v>
      </c>
      <c r="C23" s="46"/>
    </row>
    <row r="24" spans="1:3">
      <c r="A24" s="1">
        <v>784</v>
      </c>
      <c r="B24" s="46" t="s">
        <v>38</v>
      </c>
      <c r="C24" s="46"/>
    </row>
    <row r="25" spans="1:3">
      <c r="A25" s="1">
        <v>316</v>
      </c>
      <c r="B25" s="46" t="s">
        <v>39</v>
      </c>
      <c r="C25" s="46"/>
    </row>
    <row r="26" spans="1:3">
      <c r="A26" s="1">
        <v>3155</v>
      </c>
      <c r="B26" s="46" t="s">
        <v>40</v>
      </c>
      <c r="C26" s="46"/>
    </row>
    <row r="27" spans="1:3">
      <c r="A27" s="1">
        <v>318</v>
      </c>
      <c r="B27" s="46" t="s">
        <v>41</v>
      </c>
      <c r="C27" s="46"/>
    </row>
    <row r="28" spans="1:3">
      <c r="A28" s="1">
        <v>608</v>
      </c>
      <c r="B28" s="46" t="s">
        <v>42</v>
      </c>
      <c r="C28" s="46"/>
    </row>
    <row r="29" spans="1:3">
      <c r="A29" s="1">
        <v>561</v>
      </c>
      <c r="B29" s="46" t="s">
        <v>43</v>
      </c>
      <c r="C29" s="46"/>
    </row>
    <row r="30" spans="1:3">
      <c r="A30" s="1">
        <v>357</v>
      </c>
      <c r="B30" s="46" t="s">
        <v>44</v>
      </c>
      <c r="C30" s="46"/>
    </row>
    <row r="31" spans="1:3">
      <c r="A31" s="1">
        <v>1688</v>
      </c>
      <c r="B31" s="46" t="s">
        <v>45</v>
      </c>
      <c r="C31" s="46"/>
    </row>
    <row r="32" spans="1:3">
      <c r="A32" s="1">
        <v>972</v>
      </c>
      <c r="B32" s="46" t="s">
        <v>46</v>
      </c>
      <c r="C32" s="46"/>
    </row>
    <row r="33" spans="1:3">
      <c r="A33" s="1">
        <v>568</v>
      </c>
      <c r="B33" s="46" t="s">
        <v>47</v>
      </c>
      <c r="C33" s="46"/>
    </row>
    <row r="34" spans="1:3">
      <c r="A34" s="1">
        <v>632</v>
      </c>
      <c r="B34" s="46" t="s">
        <v>48</v>
      </c>
      <c r="C34" s="46"/>
    </row>
    <row r="35" spans="1:3">
      <c r="A35" s="1">
        <v>551</v>
      </c>
      <c r="B35" s="46" t="s">
        <v>49</v>
      </c>
      <c r="C35" s="46"/>
    </row>
    <row r="36" spans="1:3">
      <c r="A36" s="1">
        <v>948</v>
      </c>
      <c r="B36" s="46" t="s">
        <v>50</v>
      </c>
      <c r="C36" s="46"/>
    </row>
    <row r="37" spans="1:3">
      <c r="A37" s="1">
        <v>1358</v>
      </c>
      <c r="B37" s="46" t="s">
        <v>51</v>
      </c>
      <c r="C37" s="46"/>
    </row>
    <row r="38" spans="1:3">
      <c r="A38" s="1">
        <v>135</v>
      </c>
      <c r="B38" s="46" t="s">
        <v>52</v>
      </c>
      <c r="C38" s="46"/>
    </row>
    <row r="39" spans="1:3">
      <c r="A39" s="1">
        <v>849</v>
      </c>
      <c r="B39" s="46" t="s">
        <v>53</v>
      </c>
      <c r="C39" s="46"/>
    </row>
    <row r="40" spans="1:3">
      <c r="A40" s="1">
        <v>158</v>
      </c>
      <c r="B40" s="46" t="s">
        <v>54</v>
      </c>
      <c r="C40" s="46"/>
    </row>
    <row r="41" spans="1:3">
      <c r="A41" s="1">
        <v>1889</v>
      </c>
      <c r="B41" s="46" t="s">
        <v>55</v>
      </c>
      <c r="C41" s="46"/>
    </row>
    <row r="42" spans="1:3">
      <c r="A42" s="1">
        <v>651</v>
      </c>
      <c r="B42" s="46" t="s">
        <v>56</v>
      </c>
      <c r="C42" s="46"/>
    </row>
    <row r="43" spans="1:3">
      <c r="A43" s="1">
        <v>651</v>
      </c>
      <c r="B43" s="46" t="s">
        <v>57</v>
      </c>
      <c r="C43" s="46"/>
    </row>
  </sheetData>
  <mergeCells count="42">
    <mergeCell ref="A1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42:C42"/>
    <mergeCell ref="B43:C43"/>
    <mergeCell ref="B37:C37"/>
    <mergeCell ref="B38:C38"/>
    <mergeCell ref="B39:C39"/>
    <mergeCell ref="B40:C40"/>
    <mergeCell ref="B41:C41"/>
  </mergeCells>
  <conditionalFormatting sqref="A4:C43">
    <cfRule type="expression" dxfId="15" priority="2">
      <formula>MOD(ROW(),2) = 0</formula>
    </cfRule>
    <cfRule type="expression" dxfId="14" priority="3">
      <formula>MOD(ROW(),2) = 1</formula>
    </cfRule>
  </conditionalFormatting>
  <conditionalFormatting sqref="B3:C3">
    <cfRule type="expression" dxfId="13" priority="4">
      <formula>B3 &amp; "," &amp; #REF!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Normal="100" workbookViewId="0">
      <selection activeCell="B7" sqref="B7"/>
    </sheetView>
  </sheetViews>
  <sheetFormatPr defaultColWidth="8.7109375" defaultRowHeight="15"/>
  <cols>
    <col min="1" max="1" width="40.140625" customWidth="1"/>
    <col min="2" max="2" width="26.85546875" customWidth="1"/>
    <col min="3" max="3" width="29.7109375" customWidth="1"/>
    <col min="16384" max="16384" width="11.5703125" customWidth="1"/>
  </cols>
  <sheetData>
    <row r="1" spans="1:3">
      <c r="A1" s="45" t="s">
        <v>58</v>
      </c>
      <c r="B1" t="s">
        <v>59</v>
      </c>
      <c r="C1" t="s">
        <v>60</v>
      </c>
    </row>
    <row r="2" spans="1:3">
      <c r="A2" t="s">
        <v>4</v>
      </c>
      <c r="B2">
        <v>8177</v>
      </c>
      <c r="C2">
        <v>1022.125</v>
      </c>
    </row>
    <row r="3" spans="1:3">
      <c r="A3" t="s">
        <v>10</v>
      </c>
      <c r="B3">
        <v>4877</v>
      </c>
      <c r="C3">
        <v>609.625</v>
      </c>
    </row>
    <row r="4" spans="1:3">
      <c r="A4" t="s">
        <v>9</v>
      </c>
      <c r="B4">
        <v>7761</v>
      </c>
      <c r="C4">
        <v>970.125</v>
      </c>
    </row>
    <row r="5" spans="1:3">
      <c r="A5" t="s">
        <v>11</v>
      </c>
      <c r="B5">
        <v>15071</v>
      </c>
      <c r="C5">
        <v>1883.875</v>
      </c>
    </row>
    <row r="6" spans="1:3">
      <c r="A6" t="s">
        <v>6</v>
      </c>
      <c r="B6">
        <v>4188</v>
      </c>
      <c r="C6">
        <v>523.5</v>
      </c>
    </row>
    <row r="7" spans="1:3">
      <c r="A7" t="s">
        <v>61</v>
      </c>
      <c r="B7">
        <v>40074</v>
      </c>
      <c r="C7">
        <v>1001.85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zoomScaleNormal="100" workbookViewId="0">
      <selection activeCell="B15" sqref="B15"/>
    </sheetView>
  </sheetViews>
  <sheetFormatPr defaultColWidth="8.7109375" defaultRowHeight="15"/>
  <cols>
    <col min="1" max="1" width="37" customWidth="1"/>
    <col min="2" max="2" width="35.85546875" customWidth="1"/>
    <col min="3" max="3" width="33.85546875" customWidth="1"/>
  </cols>
  <sheetData>
    <row r="1" spans="1:3">
      <c r="A1" s="45" t="s">
        <v>58</v>
      </c>
      <c r="B1" s="26" t="s">
        <v>62</v>
      </c>
      <c r="C1" t="s">
        <v>60</v>
      </c>
    </row>
    <row r="2" spans="1:3">
      <c r="A2" t="s">
        <v>16</v>
      </c>
      <c r="B2">
        <v>14127</v>
      </c>
      <c r="C2">
        <v>2825.4</v>
      </c>
    </row>
    <row r="3" spans="1:3">
      <c r="A3" t="s">
        <v>13</v>
      </c>
      <c r="B3">
        <v>5253</v>
      </c>
      <c r="C3">
        <v>1050.5999999999999</v>
      </c>
    </row>
    <row r="4" spans="1:3">
      <c r="A4" t="s">
        <v>15</v>
      </c>
      <c r="B4">
        <v>4965</v>
      </c>
      <c r="C4">
        <v>993</v>
      </c>
    </row>
    <row r="5" spans="1:3">
      <c r="A5" t="s">
        <v>14</v>
      </c>
      <c r="B5">
        <v>6247</v>
      </c>
      <c r="C5">
        <v>1249.4000000000001</v>
      </c>
    </row>
    <row r="6" spans="1:3">
      <c r="A6" t="s">
        <v>8</v>
      </c>
      <c r="B6">
        <v>2240</v>
      </c>
      <c r="C6">
        <v>448</v>
      </c>
    </row>
    <row r="7" spans="1:3">
      <c r="A7" t="s">
        <v>5</v>
      </c>
      <c r="B7">
        <v>1887</v>
      </c>
      <c r="C7">
        <v>377.4</v>
      </c>
    </row>
    <row r="8" spans="1:3">
      <c r="A8" t="s">
        <v>7</v>
      </c>
      <c r="B8">
        <v>2661</v>
      </c>
      <c r="C8">
        <v>532.20000000000005</v>
      </c>
    </row>
    <row r="9" spans="1:3">
      <c r="A9" t="s">
        <v>12</v>
      </c>
      <c r="B9">
        <v>2694</v>
      </c>
      <c r="C9">
        <v>538.79999999999995</v>
      </c>
    </row>
    <row r="10" spans="1:3">
      <c r="A10" t="s">
        <v>61</v>
      </c>
      <c r="B10">
        <v>40074</v>
      </c>
      <c r="C10">
        <v>1001.85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zoomScaleNormal="100" workbookViewId="0">
      <selection activeCell="C10" sqref="C10"/>
    </sheetView>
  </sheetViews>
  <sheetFormatPr defaultColWidth="8.7109375" defaultRowHeight="15"/>
  <cols>
    <col min="1" max="1" width="21.7109375" customWidth="1"/>
    <col min="2" max="2" width="28.140625" customWidth="1"/>
    <col min="3" max="3" width="20.85546875" customWidth="1"/>
    <col min="4" max="4" width="17.85546875" customWidth="1"/>
    <col min="5" max="5" width="14.85546875" customWidth="1"/>
    <col min="6" max="6" width="16" customWidth="1"/>
    <col min="7" max="7" width="18.42578125" customWidth="1"/>
  </cols>
  <sheetData>
    <row r="1" spans="1:7">
      <c r="A1" s="39" t="s">
        <v>63</v>
      </c>
      <c r="B1" s="40" t="s">
        <v>2</v>
      </c>
      <c r="C1" s="39"/>
      <c r="D1" s="39"/>
      <c r="E1" s="39"/>
      <c r="F1" s="39"/>
      <c r="G1" s="39"/>
    </row>
    <row r="2" spans="1:7">
      <c r="A2" s="40" t="s">
        <v>3</v>
      </c>
      <c r="B2" s="37" t="s">
        <v>4</v>
      </c>
      <c r="C2" s="37" t="s">
        <v>10</v>
      </c>
      <c r="D2" s="37" t="s">
        <v>9</v>
      </c>
      <c r="E2" s="37" t="s">
        <v>11</v>
      </c>
      <c r="F2" s="37" t="s">
        <v>6</v>
      </c>
      <c r="G2" s="41" t="s">
        <v>64</v>
      </c>
    </row>
    <row r="3" spans="1:7">
      <c r="A3" s="37" t="s">
        <v>16</v>
      </c>
      <c r="B3" s="38">
        <v>1358</v>
      </c>
      <c r="C3" s="38">
        <v>972</v>
      </c>
      <c r="D3" s="38">
        <v>1579</v>
      </c>
      <c r="E3" s="38">
        <v>9567</v>
      </c>
      <c r="F3" s="38">
        <v>651</v>
      </c>
      <c r="G3" s="42">
        <v>14127</v>
      </c>
    </row>
    <row r="4" spans="1:7">
      <c r="A4" s="37" t="s">
        <v>13</v>
      </c>
      <c r="B4" s="38">
        <v>849</v>
      </c>
      <c r="C4" s="38">
        <v>608</v>
      </c>
      <c r="D4" s="38">
        <v>1688</v>
      </c>
      <c r="E4" s="38">
        <v>1793</v>
      </c>
      <c r="F4" s="38">
        <v>315</v>
      </c>
      <c r="G4" s="42">
        <v>5253</v>
      </c>
    </row>
    <row r="5" spans="1:7">
      <c r="A5" s="37" t="s">
        <v>15</v>
      </c>
      <c r="B5" s="38">
        <v>1355</v>
      </c>
      <c r="C5" s="38">
        <v>552</v>
      </c>
      <c r="D5" s="38">
        <v>1889</v>
      </c>
      <c r="E5" s="38">
        <v>618</v>
      </c>
      <c r="F5" s="38">
        <v>551</v>
      </c>
      <c r="G5" s="42">
        <v>4965</v>
      </c>
    </row>
    <row r="6" spans="1:7">
      <c r="A6" s="37" t="s">
        <v>14</v>
      </c>
      <c r="B6" s="38">
        <v>3155</v>
      </c>
      <c r="C6" s="38">
        <v>542</v>
      </c>
      <c r="D6" s="38">
        <v>316</v>
      </c>
      <c r="E6" s="38">
        <v>547</v>
      </c>
      <c r="F6" s="38">
        <v>1687</v>
      </c>
      <c r="G6" s="42">
        <v>6247</v>
      </c>
    </row>
    <row r="7" spans="1:7">
      <c r="A7" s="37" t="s">
        <v>8</v>
      </c>
      <c r="B7" s="38">
        <v>173</v>
      </c>
      <c r="C7" s="38">
        <v>346</v>
      </c>
      <c r="D7" s="38">
        <v>615</v>
      </c>
      <c r="E7" s="38">
        <v>948</v>
      </c>
      <c r="F7" s="38">
        <v>158</v>
      </c>
      <c r="G7" s="42">
        <v>2240</v>
      </c>
    </row>
    <row r="8" spans="1:7">
      <c r="A8" s="37" t="s">
        <v>5</v>
      </c>
      <c r="B8" s="38">
        <v>135</v>
      </c>
      <c r="C8" s="38">
        <v>234</v>
      </c>
      <c r="D8" s="38">
        <v>632</v>
      </c>
      <c r="E8" s="38">
        <v>568</v>
      </c>
      <c r="F8" s="38">
        <v>318</v>
      </c>
      <c r="G8" s="42">
        <v>1887</v>
      </c>
    </row>
    <row r="9" spans="1:7">
      <c r="A9" s="37" t="s">
        <v>7</v>
      </c>
      <c r="B9" s="38">
        <v>561</v>
      </c>
      <c r="C9" s="38">
        <v>972</v>
      </c>
      <c r="D9" s="38">
        <v>193</v>
      </c>
      <c r="E9" s="38">
        <v>784</v>
      </c>
      <c r="F9" s="38">
        <v>151</v>
      </c>
      <c r="G9" s="42">
        <v>2661</v>
      </c>
    </row>
    <row r="10" spans="1:7">
      <c r="A10" s="37" t="s">
        <v>12</v>
      </c>
      <c r="B10" s="38">
        <v>591</v>
      </c>
      <c r="C10" s="38">
        <v>651</v>
      </c>
      <c r="D10" s="38">
        <v>849</v>
      </c>
      <c r="E10" s="38">
        <v>246</v>
      </c>
      <c r="F10" s="38">
        <v>357</v>
      </c>
      <c r="G10" s="42">
        <v>2694</v>
      </c>
    </row>
    <row r="11" spans="1:7">
      <c r="A11" s="43" t="s">
        <v>64</v>
      </c>
      <c r="B11" s="44">
        <v>8177</v>
      </c>
      <c r="C11" s="44">
        <v>4877</v>
      </c>
      <c r="D11" s="44">
        <v>7761</v>
      </c>
      <c r="E11" s="44">
        <v>15071</v>
      </c>
      <c r="F11" s="44">
        <v>4188</v>
      </c>
      <c r="G11" s="44">
        <v>40074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zoomScaleNormal="100" workbookViewId="0">
      <selection activeCell="I14" sqref="I14"/>
    </sheetView>
  </sheetViews>
  <sheetFormatPr defaultColWidth="8.7109375" defaultRowHeight="15"/>
  <cols>
    <col min="1" max="1" width="11.42578125" customWidth="1"/>
    <col min="2" max="2" width="13" customWidth="1"/>
    <col min="3" max="3" width="11.42578125" customWidth="1"/>
    <col min="4" max="4" width="13.28515625" customWidth="1"/>
    <col min="5" max="5" width="10.140625" bestFit="1" customWidth="1"/>
    <col min="6" max="6" width="13.85546875" bestFit="1" customWidth="1"/>
    <col min="7" max="7" width="18.42578125" customWidth="1"/>
  </cols>
  <sheetData>
    <row r="1" spans="1:11">
      <c r="A1" s="20" t="s">
        <v>65</v>
      </c>
      <c r="B1" s="21" t="s">
        <v>66</v>
      </c>
      <c r="C1" s="22" t="s">
        <v>67</v>
      </c>
      <c r="D1" s="23" t="s">
        <v>68</v>
      </c>
      <c r="E1" s="23" t="s">
        <v>69</v>
      </c>
      <c r="F1" s="23" t="s">
        <v>70</v>
      </c>
      <c r="G1" s="21" t="s">
        <v>71</v>
      </c>
    </row>
    <row r="2" spans="1:11" ht="13.9">
      <c r="A2" s="18">
        <f>ROW()-1</f>
        <v>1</v>
      </c>
      <c r="B2" s="16">
        <v>120</v>
      </c>
      <c r="C2">
        <v>3</v>
      </c>
      <c r="D2" s="9">
        <f>B2 *C2</f>
        <v>360</v>
      </c>
      <c r="E2" s="12">
        <f>IF(D2&lt;100, 0%, IF(AND(D2&gt;=100, D2&lt;=999), 5%, IF(D2&gt;999, 10%, 0%)))</f>
        <v>0.05</v>
      </c>
      <c r="F2" s="14">
        <f>IF(E2*D2,E2*D2,"- DZD")</f>
        <v>18</v>
      </c>
      <c r="G2" s="7">
        <f>IF(E2,D2-F2,D2)</f>
        <v>342</v>
      </c>
    </row>
    <row r="3" spans="1:11" ht="14.85">
      <c r="A3" s="18">
        <f>ROW()-1</f>
        <v>2</v>
      </c>
      <c r="B3" s="16">
        <v>56</v>
      </c>
      <c r="C3">
        <v>5</v>
      </c>
      <c r="D3" s="9">
        <f>B3 *C3</f>
        <v>280</v>
      </c>
      <c r="E3" s="12">
        <f>IF(D3&lt;100, 0%, IF(AND(D3&gt;=100, D3&lt;=999), 5%, IF(D3&gt;999, 10%, 0%)))</f>
        <v>0.05</v>
      </c>
      <c r="F3" s="14">
        <f>IF(E3*D3,E3*D3,"- DZD")</f>
        <v>14</v>
      </c>
      <c r="G3" s="7">
        <f>IF(E3,D3-F3,D3)</f>
        <v>266</v>
      </c>
    </row>
    <row r="4" spans="1:11" ht="13.9">
      <c r="A4" s="18">
        <f>ROW()-1</f>
        <v>3</v>
      </c>
      <c r="B4" s="16">
        <v>70</v>
      </c>
      <c r="C4">
        <v>2</v>
      </c>
      <c r="D4" s="9">
        <f>B4 *C4</f>
        <v>140</v>
      </c>
      <c r="E4" s="12">
        <f>IF(D4&lt;100, 0%, IF(AND(D4&gt;=100, D4&lt;=999), 5%, IF(D4&gt;999, 10%, 0%)))</f>
        <v>0.05</v>
      </c>
      <c r="F4" s="14">
        <f>IF(E4*D4,E4*D4,"- DZD")</f>
        <v>7</v>
      </c>
      <c r="G4" s="7">
        <f>IF(E4,D4-F4,D4)</f>
        <v>133</v>
      </c>
    </row>
    <row r="5" spans="1:11" ht="13.9">
      <c r="A5" s="18">
        <f>ROW()-1</f>
        <v>4</v>
      </c>
      <c r="B5" s="16">
        <v>430</v>
      </c>
      <c r="C5">
        <v>7</v>
      </c>
      <c r="D5" s="9">
        <f>B5 *C5</f>
        <v>3010</v>
      </c>
      <c r="E5" s="12">
        <f>IF(D5&lt;100, 0%, IF(AND(D5&gt;=100, D5&lt;=999), 5%, IF(D5&gt;999, 10%, 0%)))</f>
        <v>0.1</v>
      </c>
      <c r="F5" s="14">
        <f>IF(E5*D5,E5*D5,"- DZD")</f>
        <v>301</v>
      </c>
      <c r="G5" s="7">
        <f>IF(E5,D5-F5,D5)</f>
        <v>2709</v>
      </c>
    </row>
    <row r="6" spans="1:11" ht="13.9">
      <c r="A6" s="18">
        <f>ROW()-1</f>
        <v>5</v>
      </c>
      <c r="B6" s="16">
        <v>230</v>
      </c>
      <c r="C6">
        <v>23</v>
      </c>
      <c r="D6" s="9">
        <f>B6 *C6</f>
        <v>5290</v>
      </c>
      <c r="E6" s="12">
        <f>IF(D6&lt;100, 0%, IF(AND(D6&gt;=100, D6&lt;=999), 5%, IF(D6&gt;999, 10%, 0%)))</f>
        <v>0.1</v>
      </c>
      <c r="F6" s="14">
        <f>IF(E6*D6,E6*D6,"- DZD")</f>
        <v>529</v>
      </c>
      <c r="G6" s="7">
        <f>IF(E6,D6-F6,D6)</f>
        <v>4761</v>
      </c>
    </row>
    <row r="7" spans="1:11" ht="13.9">
      <c r="A7" s="18">
        <f>ROW()-1</f>
        <v>6</v>
      </c>
      <c r="B7" s="16">
        <v>10</v>
      </c>
      <c r="C7">
        <v>2</v>
      </c>
      <c r="D7" s="9">
        <f>B7 *C7</f>
        <v>20</v>
      </c>
      <c r="E7" s="12">
        <f>IF(D7&lt;100, 0%, IF(AND(D7&gt;=100, D7&lt;=999), 5%, IF(D7&gt;999, 10%, 0%)))</f>
        <v>0</v>
      </c>
      <c r="F7" s="14" t="str">
        <f>IF(E7*D7,E7*D7,"- DZD")</f>
        <v>- DZD</v>
      </c>
      <c r="G7" s="7">
        <f>IF(E7,D7-F7,D7)</f>
        <v>20</v>
      </c>
    </row>
    <row r="8" spans="1:11" ht="13.9">
      <c r="A8" s="18">
        <f>ROW()-1</f>
        <v>7</v>
      </c>
      <c r="B8" s="16">
        <v>5</v>
      </c>
      <c r="C8">
        <v>8</v>
      </c>
      <c r="D8" s="9">
        <f>B8 *C8</f>
        <v>40</v>
      </c>
      <c r="E8" s="12">
        <f>IF(D8&lt;100, 0%, IF(AND(D8&gt;=100, D8&lt;=999), 5%, IF(D8&gt;999, 10%, 0%)))</f>
        <v>0</v>
      </c>
      <c r="F8" s="14" t="str">
        <f>IF(E8*D8,E8*D8,"- DZD")</f>
        <v>- DZD</v>
      </c>
      <c r="G8" s="7">
        <f>IF(E8,D8-F8,D8)</f>
        <v>40</v>
      </c>
    </row>
    <row r="9" spans="1:11" ht="13.9">
      <c r="A9" s="18">
        <f>ROW()-1</f>
        <v>8</v>
      </c>
      <c r="B9" s="16">
        <v>5040</v>
      </c>
      <c r="C9">
        <v>1</v>
      </c>
      <c r="D9" s="9">
        <f>B9 *C9</f>
        <v>5040</v>
      </c>
      <c r="E9" s="12">
        <f>IF(D9&lt;100, 0%, IF(AND(D9&gt;=100, D9&lt;=999), 5%, IF(D9&gt;999, 10%, 0%)))</f>
        <v>0.1</v>
      </c>
      <c r="F9" s="14">
        <f>IF(E9*D9,E9*D9,"- DZD")</f>
        <v>504</v>
      </c>
      <c r="G9" s="7">
        <f>IF(E9,D9-F9,D9)</f>
        <v>4536</v>
      </c>
    </row>
    <row r="10" spans="1:11" ht="13.9">
      <c r="A10" s="18">
        <f>ROW()-1</f>
        <v>9</v>
      </c>
      <c r="B10" s="16">
        <v>1200</v>
      </c>
      <c r="C10">
        <v>3</v>
      </c>
      <c r="D10" s="9">
        <f>B10 *C10</f>
        <v>3600</v>
      </c>
      <c r="E10" s="12">
        <f>IF(D10&lt;100, 0%, IF(AND(D10&gt;=100, D10&lt;=999), 5%, IF(D10&gt;999, 10%, 0%)))</f>
        <v>0.1</v>
      </c>
      <c r="F10" s="14">
        <f>IF(E10*D10,E10*D10,"- DZD")</f>
        <v>360</v>
      </c>
      <c r="G10" s="7">
        <f>IF(E10,D10-F10,D10)</f>
        <v>3240</v>
      </c>
    </row>
    <row r="11" spans="1:11">
      <c r="A11" s="18">
        <f>ROW()-1</f>
        <v>10</v>
      </c>
      <c r="B11" s="16">
        <v>480</v>
      </c>
      <c r="C11">
        <v>4</v>
      </c>
      <c r="D11" s="9">
        <f>B11 *C11</f>
        <v>1920</v>
      </c>
      <c r="E11" s="12">
        <f>IF(D11&lt;100, 0%, IF(AND(D11&gt;=100, D11&lt;=999), 5%, IF(D11&gt;999, 10%, 0%)))</f>
        <v>0.1</v>
      </c>
      <c r="F11" s="14">
        <f>IF(E11*D11,E11*D11,"- DZD")</f>
        <v>192</v>
      </c>
      <c r="G11" s="7">
        <f>IF(E11,D11-F11,D11)</f>
        <v>1728</v>
      </c>
      <c r="K11" s="29"/>
    </row>
    <row r="12" spans="1:11" ht="13.9">
      <c r="A12" s="18">
        <f>ROW()-1</f>
        <v>11</v>
      </c>
      <c r="B12" s="16">
        <v>33</v>
      </c>
      <c r="C12">
        <v>5</v>
      </c>
      <c r="D12" s="9">
        <f>B12 *C12</f>
        <v>165</v>
      </c>
      <c r="E12" s="12">
        <f>IF(D12&lt;100, 0%, IF(AND(D12&gt;=100, D12&lt;=999), 5%, IF(D12&gt;999, 10%, 0%)))</f>
        <v>0.05</v>
      </c>
      <c r="F12" s="14">
        <f>IF(E12*D12,E12*D12,"- DZD")</f>
        <v>8.25</v>
      </c>
      <c r="G12" s="7">
        <f>IF(E12,D12-F12,D12)</f>
        <v>156.75</v>
      </c>
    </row>
    <row r="13" spans="1:11" ht="13.9">
      <c r="A13" s="18">
        <f>ROW()-1</f>
        <v>12</v>
      </c>
      <c r="B13" s="16">
        <v>1200</v>
      </c>
      <c r="C13">
        <v>2</v>
      </c>
      <c r="D13" s="9">
        <f>B13 *C13</f>
        <v>2400</v>
      </c>
      <c r="E13" s="12">
        <f>IF(D13&lt;100, 0%, IF(AND(D13&gt;=100, D13&lt;=999), 5%, IF(D13&gt;999, 10%, 0%)))</f>
        <v>0.1</v>
      </c>
      <c r="F13" s="14">
        <f>IF(E13*D13,E13*D13,"- DZD")</f>
        <v>240</v>
      </c>
      <c r="G13" s="7">
        <f>IF(E13,D13-F13,D13)</f>
        <v>2160</v>
      </c>
    </row>
    <row r="14" spans="1:11" ht="13.9">
      <c r="A14" s="18">
        <f>ROW()-1</f>
        <v>13</v>
      </c>
      <c r="B14" s="16">
        <v>15</v>
      </c>
      <c r="C14">
        <v>10</v>
      </c>
      <c r="D14" s="9">
        <f>B14 *C14</f>
        <v>150</v>
      </c>
      <c r="E14" s="12">
        <f>IF(D14&lt;100, 0%, IF(AND(D14&gt;=100, D14&lt;=999), 5%, IF(D14&gt;999, 10%, 0%)))</f>
        <v>0.05</v>
      </c>
      <c r="F14" s="14">
        <f>IF(E14*D14,E14*D14,"- DZD")</f>
        <v>7.5</v>
      </c>
      <c r="G14" s="7">
        <f>IF(E14,D14-F14,D14)</f>
        <v>142.5</v>
      </c>
    </row>
    <row r="15" spans="1:11" ht="13.9">
      <c r="A15" s="18">
        <f>ROW()-1</f>
        <v>14</v>
      </c>
      <c r="B15" s="17">
        <v>24</v>
      </c>
      <c r="C15" s="19">
        <v>5</v>
      </c>
      <c r="D15" s="10">
        <f>B15 *C15</f>
        <v>120</v>
      </c>
      <c r="E15" s="13">
        <f>IF(D15&lt;100, 0%, IF(AND(D15&gt;=100, D15&lt;=999), 5%, IF(D15&gt;999, 10%, 0%)))</f>
        <v>0.05</v>
      </c>
      <c r="F15" s="15">
        <f>IF(E15*D15,E15*D15,"- DZD")</f>
        <v>6</v>
      </c>
      <c r="G15" s="8">
        <f>IF(E15,D15-F15,D15)</f>
        <v>114</v>
      </c>
    </row>
    <row r="16" spans="1:11">
      <c r="A16" s="26"/>
      <c r="B16" s="5"/>
      <c r="D16" s="27"/>
      <c r="E16" s="6"/>
      <c r="F16" s="11"/>
      <c r="G16" s="27"/>
    </row>
    <row r="17" spans="5:7" ht="15.75">
      <c r="E17" s="49" t="s">
        <v>72</v>
      </c>
      <c r="F17" s="50"/>
      <c r="G17" s="24">
        <f>SUM(Table3[Total a payer])</f>
        <v>20348.25</v>
      </c>
    </row>
    <row r="18" spans="5:7" ht="15.75">
      <c r="E18" s="51" t="s">
        <v>73</v>
      </c>
      <c r="F18" s="52"/>
      <c r="G18" s="25">
        <v>0.19</v>
      </c>
    </row>
    <row r="19" spans="5:7" ht="15.75">
      <c r="E19" s="51" t="s">
        <v>74</v>
      </c>
      <c r="F19" s="52"/>
      <c r="G19" s="28">
        <f>G17*G18</f>
        <v>3866.1675</v>
      </c>
    </row>
    <row r="20" spans="5:7" ht="22.5" customHeight="1">
      <c r="E20" s="53" t="s">
        <v>75</v>
      </c>
      <c r="F20" s="54"/>
      <c r="G20" s="30">
        <f>G17+G19</f>
        <v>24214.4175</v>
      </c>
    </row>
  </sheetData>
  <mergeCells count="4">
    <mergeCell ref="E17:F17"/>
    <mergeCell ref="E18:F18"/>
    <mergeCell ref="E19:F19"/>
    <mergeCell ref="E20:F20"/>
  </mergeCells>
  <conditionalFormatting sqref="D3">
    <cfRule type="cellIs" dxfId="1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17B8D-D62E-4F85-9691-18B35C6AA3D8}">
  <dimension ref="A1:C11"/>
  <sheetViews>
    <sheetView tabSelected="1" workbookViewId="0">
      <selection activeCell="C1" sqref="C1"/>
    </sheetView>
  </sheetViews>
  <sheetFormatPr defaultRowHeight="15"/>
  <cols>
    <col min="1" max="1" width="13.85546875" customWidth="1"/>
    <col min="2" max="2" width="14.140625" customWidth="1"/>
    <col min="3" max="3" width="13.7109375" customWidth="1"/>
  </cols>
  <sheetData>
    <row r="1" spans="1:3" ht="15.75">
      <c r="A1" s="31" t="s">
        <v>76</v>
      </c>
      <c r="B1" s="31" t="s">
        <v>77</v>
      </c>
      <c r="C1" s="32" t="s">
        <v>78</v>
      </c>
    </row>
    <row r="2" spans="1:3" ht="15.75">
      <c r="A2" s="33">
        <f>ROW()-1</f>
        <v>1</v>
      </c>
      <c r="B2" s="33">
        <v>5</v>
      </c>
      <c r="C2" s="34">
        <f>Table4[[#This Row],[Distance (m)]]/Table4[[#This Row],[Time(s)]]</f>
        <v>5</v>
      </c>
    </row>
    <row r="3" spans="1:3" ht="15.75">
      <c r="A3" s="33">
        <f t="shared" ref="A2:A11" si="0">ROW()-1</f>
        <v>2</v>
      </c>
      <c r="B3" s="33">
        <v>10</v>
      </c>
      <c r="C3" s="34">
        <f>Table4[[#This Row],[Distance (m)]]/Table4[[#This Row],[Time(s)]]</f>
        <v>5</v>
      </c>
    </row>
    <row r="4" spans="1:3" ht="15.75">
      <c r="A4" s="33">
        <f t="shared" si="0"/>
        <v>3</v>
      </c>
      <c r="B4" s="33">
        <v>17</v>
      </c>
      <c r="C4" s="34">
        <f>Table4[[#This Row],[Distance (m)]]/Table4[[#This Row],[Time(s)]]</f>
        <v>5.666666666666667</v>
      </c>
    </row>
    <row r="5" spans="1:3" ht="15.75">
      <c r="A5" s="33">
        <f t="shared" si="0"/>
        <v>4</v>
      </c>
      <c r="B5" s="33">
        <v>27</v>
      </c>
      <c r="C5" s="34">
        <f>Table4[[#This Row],[Distance (m)]]/Table4[[#This Row],[Time(s)]]</f>
        <v>6.75</v>
      </c>
    </row>
    <row r="6" spans="1:3" ht="15.75">
      <c r="A6" s="33">
        <f t="shared" si="0"/>
        <v>5</v>
      </c>
      <c r="B6" s="33">
        <v>37</v>
      </c>
      <c r="C6" s="34">
        <f>Table4[[#This Row],[Distance (m)]]/Table4[[#This Row],[Time(s)]]</f>
        <v>7.4</v>
      </c>
    </row>
    <row r="7" spans="1:3" ht="15.75">
      <c r="A7" s="33">
        <f t="shared" si="0"/>
        <v>6</v>
      </c>
      <c r="B7" s="33">
        <v>49</v>
      </c>
      <c r="C7" s="34">
        <f>Table4[[#This Row],[Distance (m)]]/Table4[[#This Row],[Time(s)]]</f>
        <v>8.1666666666666661</v>
      </c>
    </row>
    <row r="8" spans="1:3" ht="15.75">
      <c r="A8" s="33">
        <f t="shared" si="0"/>
        <v>7</v>
      </c>
      <c r="B8" s="33">
        <v>63</v>
      </c>
      <c r="C8" s="34">
        <f>Table4[[#This Row],[Distance (m)]]/Table4[[#This Row],[Time(s)]]</f>
        <v>9</v>
      </c>
    </row>
    <row r="9" spans="1:3" ht="15.75">
      <c r="A9" s="33">
        <f t="shared" si="0"/>
        <v>8</v>
      </c>
      <c r="B9" s="33">
        <v>75</v>
      </c>
      <c r="C9" s="34">
        <f>Table4[[#This Row],[Distance (m)]]/Table4[[#This Row],[Time(s)]]</f>
        <v>9.375</v>
      </c>
    </row>
    <row r="10" spans="1:3" ht="15.75">
      <c r="A10" s="33">
        <f t="shared" si="0"/>
        <v>9</v>
      </c>
      <c r="B10" s="33">
        <v>83</v>
      </c>
      <c r="C10" s="34">
        <f>Table4[[#This Row],[Distance (m)]]/Table4[[#This Row],[Time(s)]]</f>
        <v>9.2222222222222214</v>
      </c>
    </row>
    <row r="11" spans="1:3" ht="15.75">
      <c r="A11" s="35">
        <f t="shared" si="0"/>
        <v>10</v>
      </c>
      <c r="B11" s="35">
        <v>91</v>
      </c>
      <c r="C11" s="36">
        <f>Table4[[#This Row],[Distance (m)]]/Table4[[#This Row],[Time(s)]]</f>
        <v>9.1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kali</dc:creator>
  <cp:keywords/>
  <dc:description/>
  <cp:lastModifiedBy/>
  <cp:revision>2</cp:revision>
  <dcterms:created xsi:type="dcterms:W3CDTF">2023-12-29T08:39:56Z</dcterms:created>
  <dcterms:modified xsi:type="dcterms:W3CDTF">2024-01-06T07:50:06Z</dcterms:modified>
  <cp:category/>
  <cp:contentStatus/>
</cp:coreProperties>
</file>