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fileSharing readOnlyRecommended="1"/>
  <workbookPr filterPrivacy="1"/>
  <xr:revisionPtr revIDLastSave="0" documentId="13_ncr:1_{F1F6C93C-B9DF-425F-BD69-91E34C24BE01}" xr6:coauthVersionLast="45" xr6:coauthVersionMax="45" xr10:uidLastSave="{00000000-0000-0000-0000-000000000000}"/>
  <bookViews>
    <workbookView xWindow="-120" yWindow="-120" windowWidth="20730" windowHeight="11160" tabRatio="573" activeTab="2" xr2:uid="{00000000-000D-0000-FFFF-FFFF00000000}"/>
  </bookViews>
  <sheets>
    <sheet name="Mandatory ISMS requirements" sheetId="2" r:id="rId1"/>
    <sheet name="Annex A controls" sheetId="3" r:id="rId2"/>
    <sheet name="Metrics" sheetId="5" r:id="rId3"/>
  </sheets>
  <definedNames>
    <definedName name="__xlnm._FilterDatabase" localSheetId="1">'Annex A controls'!$A$2:$E$165</definedName>
    <definedName name="__xlnm._FilterDatabase_1">'Annex A controls'!$A$2:$E$165</definedName>
    <definedName name="__xlnm.Print_Titles" localSheetId="1">'Annex A controls'!$A$2:$IQ$2</definedName>
    <definedName name="Applicability">Metrics!$B$14:$B$16</definedName>
    <definedName name="CMM">#REF!</definedName>
    <definedName name="ControlTotal">'Annex A controls'!$D$166</definedName>
    <definedName name="Excel_BuiltIn_Print_Area" localSheetId="0">'Mandatory ISMS requirements'!$B$1:$E$58</definedName>
    <definedName name="Excel_BuiltIn_Print_Titles" localSheetId="1">'Annex A controls'!$A$2:$IQ$2</definedName>
    <definedName name="_xlnm.Print_Area" localSheetId="1">'Annex A controls'!$B$1:$E$166</definedName>
    <definedName name="_xlnm.Print_Area" localSheetId="0">'Mandatory ISMS requirements'!$B$1:$E$59</definedName>
    <definedName name="_xlnm.Print_Area" localSheetId="2">Metrics!$B$2:$O$36</definedName>
    <definedName name="_xlnm.Print_Titles" localSheetId="1">'Annex A controls'!$1:$2</definedName>
    <definedName name="_xlnm.Print_Titles" localSheetId="0">'Mandatory ISMS requirements'!$1:$2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6" i="3" l="1"/>
  <c r="E9" i="5" s="1"/>
  <c r="D59" i="2"/>
  <c r="D10" i="5" s="1"/>
  <c r="D4" i="5" l="1"/>
  <c r="D6" i="5"/>
  <c r="D5" i="5"/>
  <c r="D7" i="5"/>
  <c r="D3" i="5"/>
  <c r="D8" i="5"/>
  <c r="D9" i="5"/>
  <c r="E4" i="5"/>
  <c r="E6" i="5"/>
  <c r="E10" i="5"/>
  <c r="E3" i="5"/>
  <c r="E5" i="5"/>
  <c r="E7" i="5"/>
  <c r="E8" i="5"/>
  <c r="A62" i="2"/>
  <c r="A63" i="2"/>
  <c r="A64" i="2"/>
  <c r="A65" i="2"/>
  <c r="A66" i="2"/>
  <c r="A67" i="2"/>
  <c r="A68" i="2"/>
  <c r="A69" i="2"/>
  <c r="E11" i="5" l="1"/>
  <c r="A70" i="2"/>
  <c r="D11" i="5" l="1"/>
</calcChain>
</file>

<file path=xl/sharedStrings.xml><?xml version="1.0" encoding="utf-8"?>
<sst xmlns="http://schemas.openxmlformats.org/spreadsheetml/2006/main" count="565" uniqueCount="419">
  <si>
    <t>Status</t>
  </si>
  <si>
    <t>4.2 (a)</t>
  </si>
  <si>
    <t>4.2 (b)</t>
  </si>
  <si>
    <t>Leadership</t>
  </si>
  <si>
    <t>Policy</t>
  </si>
  <si>
    <t>Planning</t>
  </si>
  <si>
    <t>6.1.1</t>
  </si>
  <si>
    <t>6.1.2</t>
  </si>
  <si>
    <t>Information security risk assessment</t>
  </si>
  <si>
    <t>6.1.3</t>
  </si>
  <si>
    <t>Information security risk treatment</t>
  </si>
  <si>
    <t>Support</t>
  </si>
  <si>
    <t>Resources</t>
  </si>
  <si>
    <t>Competence</t>
  </si>
  <si>
    <t>Awareness</t>
  </si>
  <si>
    <t>Communication</t>
  </si>
  <si>
    <t>Documented information</t>
  </si>
  <si>
    <t>Operation</t>
  </si>
  <si>
    <t>Operational planning and control</t>
  </si>
  <si>
    <t>Performance evaluation</t>
  </si>
  <si>
    <t>Monitoring, measurement, analysis and evaluation</t>
  </si>
  <si>
    <t>Internal audit</t>
  </si>
  <si>
    <t>Management review</t>
  </si>
  <si>
    <t>Improvement</t>
  </si>
  <si>
    <t>Nonconformity and corrective action</t>
  </si>
  <si>
    <t>Continual improvement</t>
  </si>
  <si>
    <t>Meaning</t>
  </si>
  <si>
    <t>Initial</t>
  </si>
  <si>
    <t>Limited</t>
  </si>
  <si>
    <t>Defined</t>
  </si>
  <si>
    <t>Managed</t>
  </si>
  <si>
    <t>Optimized</t>
  </si>
  <si>
    <t>Total</t>
  </si>
  <si>
    <t>Nonexistent</t>
  </si>
  <si>
    <t>Notes</t>
  </si>
  <si>
    <t>Not applicable</t>
  </si>
  <si>
    <r>
      <t xml:space="preserve">Define and apply an </t>
    </r>
    <r>
      <rPr>
        <b/>
        <sz val="10"/>
        <rFont val="Calibri"/>
        <family val="2"/>
        <scheme val="minor"/>
      </rPr>
      <t>information security risk assessment process</t>
    </r>
  </si>
  <si>
    <t>Interested parties</t>
  </si>
  <si>
    <t>Organisational context</t>
  </si>
  <si>
    <t>Context of the organisation</t>
  </si>
  <si>
    <t>ISMS scope</t>
  </si>
  <si>
    <t xml:space="preserve"> ISMS</t>
  </si>
  <si>
    <t>Leadership &amp; commitment</t>
  </si>
  <si>
    <t>Actions to address risks &amp; opportunities</t>
  </si>
  <si>
    <t>Organizational roles, responsibilities &amp; authorities</t>
  </si>
  <si>
    <t>Design/plan the ISMS to satisfy the requirements, addressing risks &amp; opportunities</t>
  </si>
  <si>
    <r>
      <t xml:space="preserve">Assign and communicate information security </t>
    </r>
    <r>
      <rPr>
        <b/>
        <sz val="10"/>
        <rFont val="Calibri"/>
        <family val="2"/>
        <scheme val="minor"/>
      </rPr>
      <t>rôles &amp; responsibilities</t>
    </r>
  </si>
  <si>
    <r>
      <t xml:space="preserve">Document the </t>
    </r>
    <r>
      <rPr>
        <b/>
        <sz val="10"/>
        <rFont val="Calibri"/>
        <family val="2"/>
        <scheme val="minor"/>
      </rPr>
      <t>information security policy</t>
    </r>
  </si>
  <si>
    <r>
      <t xml:space="preserve">Document and apply an </t>
    </r>
    <r>
      <rPr>
        <b/>
        <sz val="10"/>
        <rFont val="Calibri"/>
        <family val="2"/>
        <scheme val="minor"/>
      </rPr>
      <t xml:space="preserve">information security risk treatment process </t>
    </r>
  </si>
  <si>
    <t>Information security objectives &amp; plans</t>
  </si>
  <si>
    <r>
      <t xml:space="preserve">Establish and document the </t>
    </r>
    <r>
      <rPr>
        <b/>
        <sz val="10"/>
        <rFont val="Calibri"/>
        <family val="2"/>
        <scheme val="minor"/>
      </rPr>
      <t>information security objectives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and plans </t>
    </r>
  </si>
  <si>
    <r>
      <t xml:space="preserve">Determine the organization's </t>
    </r>
    <r>
      <rPr>
        <b/>
        <sz val="10"/>
        <rFont val="Calibri"/>
        <family val="2"/>
        <scheme val="minor"/>
      </rPr>
      <t xml:space="preserve">ISMS objectives </t>
    </r>
    <r>
      <rPr>
        <sz val="10"/>
        <rFont val="Calibri"/>
        <family val="2"/>
        <scheme val="minor"/>
      </rPr>
      <t>and any issues that might affect its effectiveness</t>
    </r>
  </si>
  <si>
    <r>
      <t xml:space="preserve">Determine and document the </t>
    </r>
    <r>
      <rPr>
        <b/>
        <sz val="10"/>
        <rFont val="Calibri"/>
        <family val="2"/>
        <scheme val="minor"/>
      </rPr>
      <t>ISMS scope</t>
    </r>
  </si>
  <si>
    <r>
      <t xml:space="preserve">Determine the need for </t>
    </r>
    <r>
      <rPr>
        <b/>
        <sz val="10"/>
        <rFont val="Calibri"/>
        <family val="2"/>
        <scheme val="minor"/>
      </rPr>
      <t xml:space="preserve">internal and external communications </t>
    </r>
    <r>
      <rPr>
        <sz val="10"/>
        <rFont val="Calibri"/>
        <family val="2"/>
        <scheme val="minor"/>
      </rPr>
      <t>relevant to the ISMS</t>
    </r>
  </si>
  <si>
    <r>
      <t xml:space="preserve">Determine, document and make available necessary </t>
    </r>
    <r>
      <rPr>
        <b/>
        <sz val="10"/>
        <rFont val="Calibri"/>
        <family val="2"/>
        <scheme val="minor"/>
      </rPr>
      <t xml:space="preserve">competences </t>
    </r>
  </si>
  <si>
    <r>
      <t xml:space="preserve">Determine and allocate necessary </t>
    </r>
    <r>
      <rPr>
        <b/>
        <sz val="10"/>
        <rFont val="Calibri"/>
        <family val="2"/>
        <scheme val="minor"/>
      </rPr>
      <t xml:space="preserve">resources </t>
    </r>
    <r>
      <rPr>
        <sz val="10"/>
        <rFont val="Calibri"/>
        <family val="2"/>
        <scheme val="minor"/>
      </rPr>
      <t>for the ISMS</t>
    </r>
  </si>
  <si>
    <t>7.5.1</t>
  </si>
  <si>
    <t>7.5.2</t>
  </si>
  <si>
    <t>7.5.3</t>
  </si>
  <si>
    <r>
      <t xml:space="preserve">Provide </t>
    </r>
    <r>
      <rPr>
        <b/>
        <sz val="10"/>
        <rFont val="Calibri"/>
        <family val="2"/>
        <scheme val="minor"/>
      </rPr>
      <t xml:space="preserve">documentation </t>
    </r>
    <r>
      <rPr>
        <sz val="10"/>
        <rFont val="Calibri"/>
        <family val="2"/>
        <scheme val="minor"/>
      </rPr>
      <t>required by the standard plus that required by the organization</t>
    </r>
  </si>
  <si>
    <r>
      <t>Establish a</t>
    </r>
    <r>
      <rPr>
        <b/>
        <sz val="10"/>
        <rFont val="Calibri"/>
        <family val="2"/>
        <scheme val="minor"/>
      </rPr>
      <t xml:space="preserve"> security awareness </t>
    </r>
    <r>
      <rPr>
        <sz val="10"/>
        <rFont val="Calibri"/>
        <family val="2"/>
        <scheme val="minor"/>
      </rPr>
      <t>program</t>
    </r>
  </si>
  <si>
    <r>
      <t xml:space="preserve">Determine their information security-relevant </t>
    </r>
    <r>
      <rPr>
        <b/>
        <sz val="10"/>
        <rFont val="Calibri"/>
        <family val="2"/>
        <scheme val="minor"/>
      </rPr>
      <t>requirements</t>
    </r>
    <r>
      <rPr>
        <sz val="10"/>
        <rFont val="Calibri"/>
        <family val="2"/>
        <scheme val="minor"/>
      </rPr>
      <t xml:space="preserve"> and obligations</t>
    </r>
  </si>
  <si>
    <r>
      <t xml:space="preserve">Continually </t>
    </r>
    <r>
      <rPr>
        <b/>
        <sz val="10"/>
        <rFont val="Calibri"/>
        <family val="2"/>
        <scheme val="minor"/>
      </rPr>
      <t xml:space="preserve">improve </t>
    </r>
    <r>
      <rPr>
        <sz val="10"/>
        <rFont val="Calibri"/>
        <family val="2"/>
        <scheme val="minor"/>
      </rPr>
      <t>the ISMS</t>
    </r>
  </si>
  <si>
    <r>
      <t>Implement the risk treatment plan</t>
    </r>
    <r>
      <rPr>
        <b/>
        <sz val="10"/>
        <rFont val="Calibri"/>
        <family val="2"/>
        <scheme val="minor"/>
      </rPr>
      <t xml:space="preserve"> (treat the risks!) </t>
    </r>
    <r>
      <rPr>
        <sz val="10"/>
        <rFont val="Calibri"/>
        <family val="2"/>
        <scheme val="minor"/>
      </rPr>
      <t>and document the results</t>
    </r>
  </si>
  <si>
    <r>
      <rPr>
        <b/>
        <sz val="10"/>
        <rFont val="Calibri"/>
        <family val="2"/>
        <scheme val="minor"/>
      </rPr>
      <t>Monitor, measure, analyze and evaluate</t>
    </r>
    <r>
      <rPr>
        <sz val="10"/>
        <rFont val="Calibri"/>
        <family val="2"/>
        <scheme val="minor"/>
      </rPr>
      <t xml:space="preserve"> the ISMS and the controls</t>
    </r>
  </si>
  <si>
    <r>
      <t xml:space="preserve">Plan &amp; conduct </t>
    </r>
    <r>
      <rPr>
        <b/>
        <sz val="10"/>
        <rFont val="Calibri"/>
        <family val="2"/>
        <scheme val="minor"/>
      </rPr>
      <t xml:space="preserve">internal audits </t>
    </r>
    <r>
      <rPr>
        <sz val="10"/>
        <rFont val="Calibri"/>
        <family val="2"/>
        <scheme val="minor"/>
      </rPr>
      <t>of the ISMS</t>
    </r>
  </si>
  <si>
    <r>
      <t xml:space="preserve">Undertake regular </t>
    </r>
    <r>
      <rPr>
        <b/>
        <sz val="10"/>
        <rFont val="Calibri"/>
        <family val="2"/>
        <scheme val="minor"/>
      </rPr>
      <t xml:space="preserve">management reviews </t>
    </r>
    <r>
      <rPr>
        <sz val="10"/>
        <rFont val="Calibri"/>
        <family val="2"/>
        <scheme val="minor"/>
      </rPr>
      <t>of the ISMS</t>
    </r>
  </si>
  <si>
    <r>
      <t xml:space="preserve">Identify, fix and take action to prevent recurrence of </t>
    </r>
    <r>
      <rPr>
        <b/>
        <sz val="10"/>
        <rFont val="Calibri"/>
        <family val="2"/>
        <scheme val="minor"/>
      </rPr>
      <t>nonconformities</t>
    </r>
    <r>
      <rPr>
        <sz val="10"/>
        <rFont val="Calibri"/>
        <family val="2"/>
        <scheme val="minor"/>
      </rPr>
      <t>, documenting the actions</t>
    </r>
  </si>
  <si>
    <r>
      <t xml:space="preserve">Top management must demonstrate </t>
    </r>
    <r>
      <rPr>
        <b/>
        <sz val="10"/>
        <rFont val="Calibri"/>
        <family val="2"/>
        <scheme val="minor"/>
      </rPr>
      <t xml:space="preserve">leadership &amp; commitment </t>
    </r>
    <r>
      <rPr>
        <sz val="10"/>
        <rFont val="Calibri"/>
        <family val="2"/>
        <scheme val="minor"/>
      </rPr>
      <t>to the ISMS</t>
    </r>
  </si>
  <si>
    <r>
      <t xml:space="preserve">Establish, implement, maintain and continually improve an </t>
    </r>
    <r>
      <rPr>
        <b/>
        <sz val="10"/>
        <rFont val="Calibri"/>
        <family val="2"/>
        <scheme val="minor"/>
      </rPr>
      <t xml:space="preserve">ISMS </t>
    </r>
    <r>
      <rPr>
        <sz val="10"/>
        <rFont val="Calibri"/>
        <family val="2"/>
        <scheme val="minor"/>
      </rPr>
      <t>according to the standard!</t>
    </r>
  </si>
  <si>
    <r>
      <t xml:space="preserve">Provide document </t>
    </r>
    <r>
      <rPr>
        <b/>
        <sz val="10"/>
        <rFont val="Calibri"/>
        <family val="2"/>
        <scheme val="minor"/>
      </rPr>
      <t>titles</t>
    </r>
    <r>
      <rPr>
        <sz val="10"/>
        <rFont val="Calibri"/>
        <family val="2"/>
        <scheme val="minor"/>
      </rPr>
      <t xml:space="preserve">, authors </t>
    </r>
    <r>
      <rPr>
        <i/>
        <sz val="10"/>
        <rFont val="Calibri"/>
        <family val="2"/>
        <scheme val="minor"/>
      </rPr>
      <t>etc</t>
    </r>
    <r>
      <rPr>
        <sz val="10"/>
        <rFont val="Calibri"/>
        <family val="2"/>
        <scheme val="minor"/>
      </rPr>
      <t xml:space="preserve">., </t>
    </r>
    <r>
      <rPr>
        <b/>
        <sz val="10"/>
        <rFont val="Calibri"/>
        <family val="2"/>
        <scheme val="minor"/>
      </rPr>
      <t>format</t>
    </r>
    <r>
      <rPr>
        <sz val="10"/>
        <rFont val="Calibri"/>
        <family val="2"/>
        <scheme val="minor"/>
      </rPr>
      <t xml:space="preserve"> them consistently, and </t>
    </r>
    <r>
      <rPr>
        <b/>
        <sz val="10"/>
        <rFont val="Calibri"/>
        <family val="2"/>
        <scheme val="minor"/>
      </rPr>
      <t xml:space="preserve">review &amp; approve </t>
    </r>
    <r>
      <rPr>
        <sz val="10"/>
        <rFont val="Calibri"/>
        <family val="2"/>
        <scheme val="minor"/>
      </rPr>
      <t>them</t>
    </r>
  </si>
  <si>
    <r>
      <rPr>
        <b/>
        <sz val="10"/>
        <rFont val="Calibri"/>
        <family val="2"/>
        <scheme val="minor"/>
      </rPr>
      <t xml:space="preserve">Control the documentation </t>
    </r>
    <r>
      <rPr>
        <sz val="10"/>
        <rFont val="Calibri"/>
        <family val="2"/>
        <scheme val="minor"/>
      </rPr>
      <t>properly</t>
    </r>
  </si>
  <si>
    <t>Development has barely started and will require significant work to fulfill the requirements</t>
  </si>
  <si>
    <t>Progressing nicely but not yet complete</t>
  </si>
  <si>
    <t>Development is more or less complete although detail is lacking and/or it is not yet implemented, enforced and actively supported by top management</t>
  </si>
  <si>
    <t>Has not even been checked yet</t>
  </si>
  <si>
    <t>Section</t>
  </si>
  <si>
    <t>ISO/IEC 27001 requirement</t>
  </si>
  <si>
    <t>Development is complete, the process/control has been implemented and recently started operating</t>
  </si>
  <si>
    <t>The requirement is fully satisfied, is operating fully as expected, is being actively monitored and improved, and there is substantial evidence to prove all that to the auditors</t>
  </si>
  <si>
    <t>ALL requirements in the main body of ISO/IEC 27001 are mandatory IF your ISMS is to be certified.  Otherwise, managemnent can ignore them.</t>
  </si>
  <si>
    <t>? Unknown</t>
  </si>
  <si>
    <t>Number of requirements</t>
  </si>
  <si>
    <r>
      <rPr>
        <b/>
        <sz val="10"/>
        <rFont val="Calibri"/>
        <family val="2"/>
        <scheme val="minor"/>
      </rPr>
      <t xml:space="preserve">(Re)assess &amp; document information security risks </t>
    </r>
    <r>
      <rPr>
        <sz val="10"/>
        <rFont val="Calibri"/>
        <family val="2"/>
        <scheme val="minor"/>
      </rPr>
      <t xml:space="preserve">regularly &amp; on changes </t>
    </r>
  </si>
  <si>
    <r>
      <t>Plan, implement, control &amp; document ISMS processes to manage risks (</t>
    </r>
    <r>
      <rPr>
        <i/>
        <sz val="10"/>
        <rFont val="Calibri"/>
        <family val="2"/>
        <scheme val="minor"/>
      </rPr>
      <t xml:space="preserve">i.e. </t>
    </r>
    <r>
      <rPr>
        <sz val="10"/>
        <rFont val="Calibri"/>
        <family val="2"/>
        <scheme val="minor"/>
      </rPr>
      <t xml:space="preserve">a </t>
    </r>
    <r>
      <rPr>
        <b/>
        <sz val="10"/>
        <rFont val="Calibri"/>
        <family val="2"/>
        <scheme val="minor"/>
      </rPr>
      <t>risk treatment plan</t>
    </r>
    <r>
      <rPr>
        <sz val="10"/>
        <rFont val="Calibri"/>
        <family val="2"/>
        <scheme val="minor"/>
      </rPr>
      <t>)</t>
    </r>
  </si>
  <si>
    <r>
      <t xml:space="preserve">Identify </t>
    </r>
    <r>
      <rPr>
        <b/>
        <sz val="10"/>
        <rFont val="Calibri"/>
        <family val="2"/>
        <scheme val="minor"/>
      </rPr>
      <t xml:space="preserve">interested parties </t>
    </r>
    <r>
      <rPr>
        <sz val="10"/>
        <rFont val="Calibri"/>
        <family val="2"/>
        <scheme val="minor"/>
      </rPr>
      <t>including applicable laws, regulations, contracts</t>
    </r>
    <r>
      <rPr>
        <i/>
        <sz val="10"/>
        <rFont val="Calibri"/>
        <family val="2"/>
        <scheme val="minor"/>
      </rPr>
      <t xml:space="preserve"> etc</t>
    </r>
    <r>
      <rPr>
        <sz val="10"/>
        <rFont val="Calibri"/>
        <family val="2"/>
        <scheme val="minor"/>
      </rPr>
      <t>.</t>
    </r>
  </si>
  <si>
    <t>A5</t>
  </si>
  <si>
    <t>A5.1</t>
  </si>
  <si>
    <t>A5.1.1</t>
  </si>
  <si>
    <t>A5.1.2</t>
  </si>
  <si>
    <t>A6</t>
  </si>
  <si>
    <t>A6.1</t>
  </si>
  <si>
    <t>A6.1.1</t>
  </si>
  <si>
    <t>A6.1.2</t>
  </si>
  <si>
    <t>A6.1.3</t>
  </si>
  <si>
    <t>A6.1.4</t>
  </si>
  <si>
    <t>A6.1.5</t>
  </si>
  <si>
    <t>A6.2</t>
  </si>
  <si>
    <t>Information security policies</t>
  </si>
  <si>
    <t>Management direction for information security</t>
  </si>
  <si>
    <t>Policies for information security</t>
  </si>
  <si>
    <t>Review of the policies for information security</t>
  </si>
  <si>
    <t>Organization of information security</t>
  </si>
  <si>
    <t>Internal organization</t>
  </si>
  <si>
    <t>Information security roles and responsibilities</t>
  </si>
  <si>
    <t>Segregation of duties</t>
  </si>
  <si>
    <t>Contact with authorities</t>
  </si>
  <si>
    <t>Contact with special interest groups</t>
  </si>
  <si>
    <t>Information security in project management</t>
  </si>
  <si>
    <t>A6.2.1</t>
  </si>
  <si>
    <t>A6.2.2</t>
  </si>
  <si>
    <t>A7</t>
  </si>
  <si>
    <t>Human resource security</t>
  </si>
  <si>
    <t>A7.1</t>
  </si>
  <si>
    <t>A7.1.1</t>
  </si>
  <si>
    <t>A7.1.2</t>
  </si>
  <si>
    <t>A7.2</t>
  </si>
  <si>
    <t>Prior to employment</t>
  </si>
  <si>
    <t>Teleworking</t>
  </si>
  <si>
    <t>Mobile device policy</t>
  </si>
  <si>
    <t>Mobile devices and teleworking</t>
  </si>
  <si>
    <t>Screening</t>
  </si>
  <si>
    <t>Terms and conditions of employment</t>
  </si>
  <si>
    <t>During employment</t>
  </si>
  <si>
    <t>Management responsibilities</t>
  </si>
  <si>
    <t>A7.2.1</t>
  </si>
  <si>
    <t>A7.2.2</t>
  </si>
  <si>
    <t>A7.2.3</t>
  </si>
  <si>
    <t>A7.3</t>
  </si>
  <si>
    <t>A7.3.1</t>
  </si>
  <si>
    <t>A8</t>
  </si>
  <si>
    <t>A8.1</t>
  </si>
  <si>
    <t>A8.1.1</t>
  </si>
  <si>
    <t>A8.1.2</t>
  </si>
  <si>
    <t>A8.1.3</t>
  </si>
  <si>
    <t>A8.1.4</t>
  </si>
  <si>
    <t>A8.2</t>
  </si>
  <si>
    <t>A8.2.1</t>
  </si>
  <si>
    <t>A8.2.2</t>
  </si>
  <si>
    <t>A8.2.3</t>
  </si>
  <si>
    <t>A8.3</t>
  </si>
  <si>
    <t>A8.3.1</t>
  </si>
  <si>
    <t>A8.3.2</t>
  </si>
  <si>
    <t>A8.3.3</t>
  </si>
  <si>
    <t>A9</t>
  </si>
  <si>
    <t>A9.1</t>
  </si>
  <si>
    <t>A9.1.1</t>
  </si>
  <si>
    <t>A9.1.2</t>
  </si>
  <si>
    <t>A9.2</t>
  </si>
  <si>
    <t>A9.2.1</t>
  </si>
  <si>
    <t>A9.2.2</t>
  </si>
  <si>
    <t>A9.2.3</t>
  </si>
  <si>
    <t>A9.2.4</t>
  </si>
  <si>
    <t>A9.2.5</t>
  </si>
  <si>
    <t>A9.2.6</t>
  </si>
  <si>
    <t>A9.3</t>
  </si>
  <si>
    <t>A9.3.1</t>
  </si>
  <si>
    <t>A9.4</t>
  </si>
  <si>
    <t>A9.4.1</t>
  </si>
  <si>
    <t>A9.4.2</t>
  </si>
  <si>
    <t>A9.4.4</t>
  </si>
  <si>
    <t>A9.4.5</t>
  </si>
  <si>
    <t>A10</t>
  </si>
  <si>
    <t>A10.1</t>
  </si>
  <si>
    <t>A10.1.1</t>
  </si>
  <si>
    <t>A10.1.2</t>
  </si>
  <si>
    <t>A11</t>
  </si>
  <si>
    <t>A11.1</t>
  </si>
  <si>
    <t>A11.1.1</t>
  </si>
  <si>
    <t>A11.1.2</t>
  </si>
  <si>
    <t>A11.1.3</t>
  </si>
  <si>
    <t>A11.2.4</t>
  </si>
  <si>
    <t>A11.1.5</t>
  </si>
  <si>
    <t>A11.1.6</t>
  </si>
  <si>
    <t>A11.2</t>
  </si>
  <si>
    <t>A11.2.1</t>
  </si>
  <si>
    <t>A11.2.2</t>
  </si>
  <si>
    <t>A11.2.3</t>
  </si>
  <si>
    <t>A11.2.5</t>
  </si>
  <si>
    <t>A11.2.6</t>
  </si>
  <si>
    <t>A11.2.7</t>
  </si>
  <si>
    <t>A11.2.8</t>
  </si>
  <si>
    <t>A11.2.9</t>
  </si>
  <si>
    <t>A12</t>
  </si>
  <si>
    <t>A12.1</t>
  </si>
  <si>
    <t>A12.1.1</t>
  </si>
  <si>
    <t>A12.1.2</t>
  </si>
  <si>
    <t>A12.1.3</t>
  </si>
  <si>
    <t>A12.1.4</t>
  </si>
  <si>
    <t>A12.2</t>
  </si>
  <si>
    <t>A12.2.1</t>
  </si>
  <si>
    <t>A12.3</t>
  </si>
  <si>
    <t>A12.3.1</t>
  </si>
  <si>
    <t>A12.4.2</t>
  </si>
  <si>
    <t>A12.4.3</t>
  </si>
  <si>
    <t>A12.4.4</t>
  </si>
  <si>
    <t>A12.5</t>
  </si>
  <si>
    <t>A12.5.1</t>
  </si>
  <si>
    <t>A12.6</t>
  </si>
  <si>
    <t>A12.6.1</t>
  </si>
  <si>
    <t>A12.6.2</t>
  </si>
  <si>
    <t>A12.7.1</t>
  </si>
  <si>
    <t>A13</t>
  </si>
  <si>
    <t>A13.1</t>
  </si>
  <si>
    <t>A13.1.1</t>
  </si>
  <si>
    <t>A13.1.2</t>
  </si>
  <si>
    <t>A13.1.3</t>
  </si>
  <si>
    <t>A13.2</t>
  </si>
  <si>
    <t>A13.2.1</t>
  </si>
  <si>
    <t>A13.2.2</t>
  </si>
  <si>
    <t>A13.2.4</t>
  </si>
  <si>
    <t>A13.2.3</t>
  </si>
  <si>
    <t>A14</t>
  </si>
  <si>
    <t>A14.1</t>
  </si>
  <si>
    <t>A14.1.1</t>
  </si>
  <si>
    <t>A14.1.2</t>
  </si>
  <si>
    <t>A14.1.3</t>
  </si>
  <si>
    <t>A14.2</t>
  </si>
  <si>
    <t>A14.2.1</t>
  </si>
  <si>
    <t>A14.2.2</t>
  </si>
  <si>
    <t>A14.2.4</t>
  </si>
  <si>
    <t>A14.2.5</t>
  </si>
  <si>
    <t>A14.2.6</t>
  </si>
  <si>
    <t>A14.2.7</t>
  </si>
  <si>
    <t>A14.2.8</t>
  </si>
  <si>
    <t>A14.3</t>
  </si>
  <si>
    <t>A14.3.1</t>
  </si>
  <si>
    <t>A15</t>
  </si>
  <si>
    <t>A15.1</t>
  </si>
  <si>
    <t>A15.1.1</t>
  </si>
  <si>
    <t>A15.1.2</t>
  </si>
  <si>
    <t>A15.1.3</t>
  </si>
  <si>
    <t>A15.2</t>
  </si>
  <si>
    <t>A15.2.1</t>
  </si>
  <si>
    <t>A15.2.2</t>
  </si>
  <si>
    <t>A16</t>
  </si>
  <si>
    <t>A16.1</t>
  </si>
  <si>
    <t>A16.1.1</t>
  </si>
  <si>
    <t>A16.1.2</t>
  </si>
  <si>
    <t>A16.1.3</t>
  </si>
  <si>
    <t>A16.1.4</t>
  </si>
  <si>
    <t>A16.1.5</t>
  </si>
  <si>
    <t>A16.1.6</t>
  </si>
  <si>
    <t>A16.1.7</t>
  </si>
  <si>
    <t>A17</t>
  </si>
  <si>
    <t>A17.1</t>
  </si>
  <si>
    <t>A17.1.1</t>
  </si>
  <si>
    <t>A17.1.2</t>
  </si>
  <si>
    <t>A17.1.3</t>
  </si>
  <si>
    <t>A17.2</t>
  </si>
  <si>
    <t>A17.2.1</t>
  </si>
  <si>
    <t>A18</t>
  </si>
  <si>
    <t>A18.1</t>
  </si>
  <si>
    <t>A18.1.1</t>
  </si>
  <si>
    <t>A18.1.2</t>
  </si>
  <si>
    <t>A18.1.3</t>
  </si>
  <si>
    <t>A18.1.4</t>
  </si>
  <si>
    <t>A18.1.5</t>
  </si>
  <si>
    <t>A18.2</t>
  </si>
  <si>
    <t>A18.2.1</t>
  </si>
  <si>
    <t>A18.2.2</t>
  </si>
  <si>
    <t>A18.2.3</t>
  </si>
  <si>
    <t>Status of ISO/IEC 27001 implementation</t>
  </si>
  <si>
    <t>Information security awareness, education and training</t>
  </si>
  <si>
    <t>Disciplinary process</t>
  </si>
  <si>
    <t>Termination or change of employment responsibilities</t>
  </si>
  <si>
    <t>Asset management</t>
  </si>
  <si>
    <t>Responsibility for assets</t>
  </si>
  <si>
    <t>Inventory of assets</t>
  </si>
  <si>
    <t>Ownership of assets</t>
  </si>
  <si>
    <t>Acceptable use of assets</t>
  </si>
  <si>
    <t>Return of assets</t>
  </si>
  <si>
    <t>Information classification</t>
  </si>
  <si>
    <t>Classification of information</t>
  </si>
  <si>
    <t>Labelling of information</t>
  </si>
  <si>
    <t>Handling of assets</t>
  </si>
  <si>
    <t>Media handling</t>
  </si>
  <si>
    <t>Management of removable media</t>
  </si>
  <si>
    <t>Disposal of media</t>
  </si>
  <si>
    <t>Physical media transfer</t>
  </si>
  <si>
    <t>Access control</t>
  </si>
  <si>
    <t>Business requirements of access control</t>
  </si>
  <si>
    <t>Access control policy</t>
  </si>
  <si>
    <t>Access to networks and network services</t>
  </si>
  <si>
    <t>User access management</t>
  </si>
  <si>
    <t>Information security control</t>
  </si>
  <si>
    <t>User registration and de-registration</t>
  </si>
  <si>
    <t>User access provisioning</t>
  </si>
  <si>
    <t>Management of privileged access rights</t>
  </si>
  <si>
    <t>Management of secret authentication information of users</t>
  </si>
  <si>
    <t>Review of user access rights</t>
  </si>
  <si>
    <t>Removal or adjustment of access rights</t>
  </si>
  <si>
    <t>User responsibilities</t>
  </si>
  <si>
    <t>Use of secret authentication information</t>
  </si>
  <si>
    <t>System and application access control</t>
  </si>
  <si>
    <t>Information access restriction</t>
  </si>
  <si>
    <t>Secure log-on procedures</t>
  </si>
  <si>
    <t>Password management system</t>
  </si>
  <si>
    <t>Use of privileged utility programs</t>
  </si>
  <si>
    <t>Access control to program source code</t>
  </si>
  <si>
    <t>Cryptography</t>
  </si>
  <si>
    <t>Cryptographic controls</t>
  </si>
  <si>
    <t>Policy on the use of cryptographic controls</t>
  </si>
  <si>
    <t>Key management</t>
  </si>
  <si>
    <t>Physical and environmental security</t>
  </si>
  <si>
    <t>Secure areas</t>
  </si>
  <si>
    <t>Physical security perimeter</t>
  </si>
  <si>
    <t>Physical entry controls</t>
  </si>
  <si>
    <t>Securing offices, rooms and facilities</t>
  </si>
  <si>
    <t>Protecting against external and environmental threats</t>
  </si>
  <si>
    <t>Working in secure areas</t>
  </si>
  <si>
    <t>Delivery and loading areas</t>
  </si>
  <si>
    <t>Equipment</t>
  </si>
  <si>
    <t>Equipment siting and protection</t>
  </si>
  <si>
    <t>Supporting utilities</t>
  </si>
  <si>
    <t>Cabling security</t>
  </si>
  <si>
    <t>Equipment maintenance</t>
  </si>
  <si>
    <t>Removal of assets</t>
  </si>
  <si>
    <t>Security of equipment and assets off-premises</t>
  </si>
  <si>
    <t>Secure disposal or reuse of equipment</t>
  </si>
  <si>
    <t>Unattended user equipment</t>
  </si>
  <si>
    <t>Clear desk and clear screen policy</t>
  </si>
  <si>
    <t>Operations security</t>
  </si>
  <si>
    <t>Operational procedures and responsibilities</t>
  </si>
  <si>
    <t>Documented operating procedures</t>
  </si>
  <si>
    <t>Change management</t>
  </si>
  <si>
    <t>Capacity management</t>
  </si>
  <si>
    <t>Separation of development, testing and operational environments</t>
  </si>
  <si>
    <t>Protection from malware</t>
  </si>
  <si>
    <t>Controls against malware</t>
  </si>
  <si>
    <t>Backup</t>
  </si>
  <si>
    <t>Information backup</t>
  </si>
  <si>
    <t>Statement of Applicability and status of information security controls</t>
  </si>
  <si>
    <t>Logging and monitoring</t>
  </si>
  <si>
    <t>Event logging</t>
  </si>
  <si>
    <t>Protection of log information</t>
  </si>
  <si>
    <t>Administrator and operator logs</t>
  </si>
  <si>
    <t>Clock synchronisation</t>
  </si>
  <si>
    <t>Control of operational software</t>
  </si>
  <si>
    <t>Installation of software on operational systems</t>
  </si>
  <si>
    <t>Technical vulnerability management</t>
  </si>
  <si>
    <t>Management of technical vulnerabilities</t>
  </si>
  <si>
    <t>Restrictions on software installation</t>
  </si>
  <si>
    <t>Information systems audit considerations</t>
  </si>
  <si>
    <t>Information systems audit controls</t>
  </si>
  <si>
    <t>Communications security</t>
  </si>
  <si>
    <t>Network security management</t>
  </si>
  <si>
    <t>Network controls</t>
  </si>
  <si>
    <t>Security of network services</t>
  </si>
  <si>
    <t>Segregation in networks</t>
  </si>
  <si>
    <t>Information transfer</t>
  </si>
  <si>
    <t>Information transfer policies and procedures</t>
  </si>
  <si>
    <t>Agreements on information transfer</t>
  </si>
  <si>
    <t>Electronic messaging</t>
  </si>
  <si>
    <t>Confidentiality or nondisclosure agreements</t>
  </si>
  <si>
    <t xml:space="preserve">System acquisition, development &amp; maintenance </t>
  </si>
  <si>
    <t>Security requirements of information systems</t>
  </si>
  <si>
    <t>Information security requirements analysis and specification</t>
  </si>
  <si>
    <t>Securing application services on public networks</t>
  </si>
  <si>
    <t>Protecting application services transactions</t>
  </si>
  <si>
    <t>Security in development and support processes</t>
  </si>
  <si>
    <t>Secure development policy</t>
  </si>
  <si>
    <t>System change control procedures</t>
  </si>
  <si>
    <t>Technical review of applications after operating platform changes</t>
  </si>
  <si>
    <t>Restrictions on changes to software packages</t>
  </si>
  <si>
    <t>Secure system engineering principles</t>
  </si>
  <si>
    <t>Secure Development Environment</t>
  </si>
  <si>
    <t>Outsourced development</t>
  </si>
  <si>
    <t>System security testing</t>
  </si>
  <si>
    <t>System acceptance testing</t>
  </si>
  <si>
    <t>Test data</t>
  </si>
  <si>
    <t>Protection of test data</t>
  </si>
  <si>
    <t>Supplier relationships</t>
  </si>
  <si>
    <t>Information security in supplier relationships</t>
  </si>
  <si>
    <t>Information security policy for supplier relationships</t>
  </si>
  <si>
    <t>Addressing security within supplier agreements</t>
  </si>
  <si>
    <t>ICT supply chain</t>
  </si>
  <si>
    <t>Supplier service delivery management</t>
  </si>
  <si>
    <t>Monitoring and review of supplier services</t>
  </si>
  <si>
    <t>Managing changes to supplier services</t>
  </si>
  <si>
    <t>Information security incident management</t>
  </si>
  <si>
    <t>Management of information security incidents &amp; improvements</t>
  </si>
  <si>
    <t>Responsibilities and procedures</t>
  </si>
  <si>
    <t>Reporting information security events</t>
  </si>
  <si>
    <t>Reporting information security weaknesses</t>
  </si>
  <si>
    <t>Assessment of and decision on information security events</t>
  </si>
  <si>
    <t>Response to information security incidents</t>
  </si>
  <si>
    <t>Learning from information security incidents</t>
  </si>
  <si>
    <t>Collection of evidence</t>
  </si>
  <si>
    <t>Planning information security continuity</t>
  </si>
  <si>
    <t>Information security continuity</t>
  </si>
  <si>
    <t>Implementing information security continuity</t>
  </si>
  <si>
    <t>Verify, review and evaluate information security continuity</t>
  </si>
  <si>
    <t>Redundancies</t>
  </si>
  <si>
    <t>Availability of information processing facilities</t>
  </si>
  <si>
    <t>Compliance</t>
  </si>
  <si>
    <t>Compliance with legal and contractual requirements</t>
  </si>
  <si>
    <t>Identification of applicable legislation and contractual requirements</t>
  </si>
  <si>
    <t>Intellectual property rights</t>
  </si>
  <si>
    <t>Protection of records</t>
  </si>
  <si>
    <t>Privacy and protection of personally identifiable information</t>
  </si>
  <si>
    <t>Regulation of cryptographic controls</t>
  </si>
  <si>
    <t>Information security reviews</t>
  </si>
  <si>
    <t>Independent review of information security</t>
  </si>
  <si>
    <t>Compliance with security policies and standards</t>
  </si>
  <si>
    <t>Technical compliance review</t>
  </si>
  <si>
    <t>Information security aspects of BCM</t>
  </si>
  <si>
    <t>Proportion of ISMS requirements</t>
  </si>
  <si>
    <t>Proportion of information security controls</t>
  </si>
  <si>
    <t>Number of controls</t>
  </si>
  <si>
    <t>BCM is Business Continuity Management</t>
  </si>
  <si>
    <t>Termination and change of employment</t>
  </si>
  <si>
    <t>A14.2.3</t>
  </si>
  <si>
    <t>A14.2.9</t>
  </si>
  <si>
    <t>A9.4.3</t>
  </si>
  <si>
    <t>A11.1.4</t>
  </si>
  <si>
    <t>A12.4.1</t>
  </si>
  <si>
    <t>A12.7</t>
  </si>
  <si>
    <r>
      <rPr>
        <sz val="10"/>
        <rFont val="Calibri"/>
        <family val="2"/>
        <scheme val="minor"/>
      </rPr>
      <t xml:space="preserve">Complete lack of recognizable policy, procedure, control </t>
    </r>
    <r>
      <rPr>
        <i/>
        <sz val="10"/>
        <rFont val="Calibri"/>
        <family val="2"/>
        <scheme val="minor"/>
      </rPr>
      <t>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</si>
</sst>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i/>
      <sz val="10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name val="Calibri"/>
      <family val="2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8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26"/>
      </patternFill>
    </fill>
    <fill>
      <patternFill patternType="solid">
        <fgColor indexed="52"/>
        <bgColor indexed="19"/>
      </patternFill>
    </fill>
    <fill>
      <patternFill patternType="solid">
        <fgColor indexed="8"/>
        <bgColor indexed="58"/>
      </patternFill>
    </fill>
    <fill>
      <patternFill patternType="solid">
        <fgColor theme="9" tint="-0.499984740745262"/>
        <bgColor indexed="42"/>
      </patternFill>
    </fill>
    <fill>
      <patternFill patternType="solid">
        <fgColor theme="9" tint="-0.249977111117893"/>
        <bgColor indexed="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42"/>
      </patternFill>
    </fill>
  </fills>
  <borders count="2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0" borderId="0"/>
    <xf numFmtId="0" fontId="1" fillId="3" borderId="0" applyNumberFormat="0" applyBorder="0" applyProtection="0">
      <alignment horizontal="center" vertical="center"/>
    </xf>
    <xf numFmtId="0" fontId="1" fillId="4" borderId="0">
      <alignment horizontal="center" vertical="center"/>
    </xf>
    <xf numFmtId="0" fontId="22" fillId="0" borderId="0">
      <alignment horizontal="center" vertical="center" shrinkToFit="1"/>
    </xf>
  </cellStyleXfs>
  <cellXfs count="102">
    <xf numFmtId="0" fontId="0" fillId="0" borderId="0" xfId="0"/>
    <xf numFmtId="0" fontId="4" fillId="0" borderId="3" xfId="2" applyFont="1" applyBorder="1" applyAlignment="1">
      <alignment horizontal="center" vertical="top"/>
    </xf>
    <xf numFmtId="0" fontId="12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2" applyFont="1" applyAlignment="1">
      <alignment vertical="center"/>
    </xf>
    <xf numFmtId="0" fontId="8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14" fillId="0" borderId="0" xfId="2" applyFont="1" applyAlignment="1">
      <alignment horizontal="center" vertical="center" wrapText="1"/>
    </xf>
    <xf numFmtId="0" fontId="16" fillId="0" borderId="0" xfId="2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2" applyFont="1" applyAlignment="1" applyProtection="1">
      <alignment wrapText="1"/>
      <protection locked="0"/>
    </xf>
    <xf numFmtId="0" fontId="3" fillId="0" borderId="0" xfId="2" applyFont="1" applyAlignment="1" applyProtection="1">
      <alignment horizontal="center" wrapText="1"/>
      <protection locked="0"/>
    </xf>
    <xf numFmtId="0" fontId="4" fillId="0" borderId="0" xfId="2" applyFont="1" applyAlignment="1" applyProtection="1">
      <alignment wrapText="1"/>
      <protection locked="0"/>
    </xf>
    <xf numFmtId="0" fontId="5" fillId="0" borderId="0" xfId="3" applyNumberFormat="1" applyFont="1" applyFill="1" applyBorder="1" applyProtection="1">
      <alignment horizontal="center" vertical="center"/>
      <protection locked="0"/>
    </xf>
    <xf numFmtId="0" fontId="4" fillId="0" borderId="0" xfId="2" applyFont="1" applyFill="1" applyAlignment="1" applyProtection="1">
      <alignment wrapText="1"/>
      <protection locked="0"/>
    </xf>
    <xf numFmtId="0" fontId="4" fillId="0" borderId="2" xfId="2" applyFont="1" applyBorder="1" applyAlignment="1" applyProtection="1">
      <alignment wrapText="1"/>
      <protection locked="0"/>
    </xf>
    <xf numFmtId="0" fontId="3" fillId="0" borderId="0" xfId="2" applyFont="1" applyBorder="1" applyAlignment="1">
      <alignment horizontal="center" wrapText="1"/>
    </xf>
    <xf numFmtId="9" fontId="7" fillId="0" borderId="0" xfId="2" applyNumberFormat="1" applyFont="1" applyBorder="1" applyAlignment="1">
      <alignment horizontal="center" vertical="top" wrapText="1"/>
    </xf>
    <xf numFmtId="0" fontId="7" fillId="0" borderId="4" xfId="2" applyFont="1" applyBorder="1" applyAlignment="1">
      <alignment horizontal="center" vertical="top"/>
    </xf>
    <xf numFmtId="0" fontId="3" fillId="0" borderId="5" xfId="2" applyFont="1" applyBorder="1" applyAlignment="1" applyProtection="1">
      <alignment horizontal="center" wrapText="1"/>
      <protection locked="0"/>
    </xf>
    <xf numFmtId="0" fontId="4" fillId="0" borderId="5" xfId="2" applyFont="1" applyBorder="1" applyAlignment="1" applyProtection="1">
      <alignment wrapText="1"/>
      <protection locked="0"/>
    </xf>
    <xf numFmtId="0" fontId="4" fillId="0" borderId="0" xfId="2" applyFont="1" applyBorder="1" applyAlignment="1" applyProtection="1">
      <alignment wrapText="1"/>
      <protection locked="0"/>
    </xf>
    <xf numFmtId="0" fontId="4" fillId="0" borderId="0" xfId="0" applyFont="1"/>
    <xf numFmtId="0" fontId="4" fillId="0" borderId="0" xfId="2" applyFont="1" applyAlignment="1" applyProtection="1">
      <alignment vertical="center" wrapText="1"/>
      <protection locked="0"/>
    </xf>
    <xf numFmtId="0" fontId="3" fillId="0" borderId="0" xfId="2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12" fillId="0" borderId="0" xfId="2" applyFont="1" applyAlignment="1" applyProtection="1">
      <alignment vertical="center" wrapText="1"/>
      <protection locked="0"/>
    </xf>
    <xf numFmtId="0" fontId="25" fillId="0" borderId="0" xfId="3" applyNumberFormat="1" applyFont="1" applyFill="1" applyBorder="1" applyProtection="1">
      <alignment horizontal="center" vertical="center"/>
      <protection locked="0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0" xfId="2" applyFont="1" applyAlignment="1" applyProtection="1">
      <alignment wrapText="1"/>
      <protection locked="0"/>
    </xf>
    <xf numFmtId="0" fontId="7" fillId="0" borderId="0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0" fontId="3" fillId="0" borderId="0" xfId="2" applyFont="1" applyAlignment="1">
      <alignment horizontal="center" vertical="center" shrinkToFit="1"/>
    </xf>
    <xf numFmtId="0" fontId="4" fillId="0" borderId="0" xfId="2" applyFont="1" applyAlignment="1">
      <alignment horizontal="center" vertical="center" shrinkToFit="1"/>
    </xf>
    <xf numFmtId="0" fontId="24" fillId="5" borderId="8" xfId="2" applyFont="1" applyFill="1" applyBorder="1" applyAlignment="1" applyProtection="1">
      <alignment horizontal="center" wrapText="1"/>
      <protection locked="0"/>
    </xf>
    <xf numFmtId="0" fontId="20" fillId="5" borderId="9" xfId="2" applyFont="1" applyFill="1" applyBorder="1" applyAlignment="1" applyProtection="1">
      <alignment horizontal="center" wrapText="1"/>
      <protection locked="0"/>
    </xf>
    <xf numFmtId="0" fontId="20" fillId="5" borderId="10" xfId="2" applyFont="1" applyFill="1" applyBorder="1" applyAlignment="1" applyProtection="1">
      <alignment horizontal="center" wrapText="1"/>
      <protection locked="0"/>
    </xf>
    <xf numFmtId="0" fontId="15" fillId="6" borderId="11" xfId="2" applyFont="1" applyFill="1" applyBorder="1" applyAlignment="1" applyProtection="1">
      <alignment horizontal="center" wrapText="1"/>
      <protection locked="0"/>
    </xf>
    <xf numFmtId="0" fontId="15" fillId="6" borderId="1" xfId="2" applyFont="1" applyFill="1" applyBorder="1" applyAlignment="1" applyProtection="1">
      <alignment wrapText="1"/>
      <protection locked="0"/>
    </xf>
    <xf numFmtId="0" fontId="15" fillId="6" borderId="12" xfId="2" applyFont="1" applyFill="1" applyBorder="1" applyAlignment="1" applyProtection="1">
      <alignment wrapText="1"/>
      <protection locked="0"/>
    </xf>
    <xf numFmtId="0" fontId="15" fillId="6" borderId="1" xfId="2" applyFont="1" applyFill="1" applyBorder="1" applyAlignment="1" applyProtection="1">
      <alignment horizontal="left" wrapText="1"/>
      <protection locked="0"/>
    </xf>
    <xf numFmtId="0" fontId="15" fillId="6" borderId="1" xfId="2" applyFont="1" applyFill="1" applyBorder="1" applyAlignment="1" applyProtection="1">
      <alignment horizontal="center" shrinkToFit="1"/>
      <protection locked="0"/>
    </xf>
    <xf numFmtId="0" fontId="15" fillId="6" borderId="12" xfId="2" applyFont="1" applyFill="1" applyBorder="1" applyAlignment="1" applyProtection="1">
      <alignment horizontal="center" wrapText="1"/>
      <protection locked="0"/>
    </xf>
    <xf numFmtId="0" fontId="15" fillId="6" borderId="11" xfId="2" applyNumberFormat="1" applyFont="1" applyFill="1" applyBorder="1" applyAlignment="1" applyProtection="1">
      <alignment horizontal="center" wrapText="1"/>
      <protection locked="0"/>
    </xf>
    <xf numFmtId="0" fontId="18" fillId="7" borderId="11" xfId="2" applyFont="1" applyFill="1" applyBorder="1" applyAlignment="1" applyProtection="1">
      <alignment horizontal="center" wrapText="1"/>
      <protection locked="0"/>
    </xf>
    <xf numFmtId="0" fontId="18" fillId="7" borderId="1" xfId="2" applyFont="1" applyFill="1" applyBorder="1" applyAlignment="1" applyProtection="1">
      <alignment horizontal="center" wrapText="1"/>
      <protection locked="0"/>
    </xf>
    <xf numFmtId="0" fontId="18" fillId="7" borderId="1" xfId="2" applyFont="1" applyFill="1" applyBorder="1" applyAlignment="1" applyProtection="1">
      <alignment horizontal="left" wrapText="1"/>
      <protection locked="0"/>
    </xf>
    <xf numFmtId="0" fontId="18" fillId="7" borderId="12" xfId="2" applyFont="1" applyFill="1" applyBorder="1" applyAlignment="1" applyProtection="1">
      <alignment horizontal="left" wrapText="1"/>
      <protection locked="0"/>
    </xf>
    <xf numFmtId="0" fontId="4" fillId="7" borderId="11" xfId="2" applyFont="1" applyFill="1" applyBorder="1" applyAlignment="1" applyProtection="1">
      <alignment horizontal="center" vertical="center" wrapText="1"/>
      <protection locked="0"/>
    </xf>
    <xf numFmtId="0" fontId="4" fillId="7" borderId="1" xfId="2" applyFont="1" applyFill="1" applyBorder="1" applyAlignment="1" applyProtection="1">
      <alignment horizontal="right" vertical="center" wrapText="1"/>
      <protection locked="0"/>
    </xf>
    <xf numFmtId="0" fontId="3" fillId="7" borderId="1" xfId="2" applyFont="1" applyFill="1" applyBorder="1" applyAlignment="1">
      <alignment horizontal="center" vertical="center" shrinkToFit="1"/>
    </xf>
    <xf numFmtId="0" fontId="4" fillId="7" borderId="12" xfId="2" applyFont="1" applyFill="1" applyBorder="1" applyAlignment="1" applyProtection="1">
      <alignment vertical="center" wrapText="1"/>
      <protection locked="0"/>
    </xf>
    <xf numFmtId="0" fontId="18" fillId="7" borderId="1" xfId="2" applyFont="1" applyFill="1" applyBorder="1" applyAlignment="1" applyProtection="1">
      <alignment horizontal="left" shrinkToFit="1"/>
      <protection locked="0"/>
    </xf>
    <xf numFmtId="0" fontId="4" fillId="7" borderId="11" xfId="2" applyNumberFormat="1" applyFont="1" applyFill="1" applyBorder="1" applyAlignment="1" applyProtection="1">
      <alignment horizontal="center" vertical="center" wrapText="1"/>
      <protection locked="0"/>
    </xf>
    <xf numFmtId="0" fontId="4" fillId="7" borderId="13" xfId="2" applyNumberFormat="1" applyFont="1" applyFill="1" applyBorder="1" applyAlignment="1" applyProtection="1">
      <alignment horizontal="center" vertical="center" wrapText="1"/>
      <protection locked="0"/>
    </xf>
    <xf numFmtId="0" fontId="4" fillId="7" borderId="14" xfId="2" applyFont="1" applyFill="1" applyBorder="1" applyAlignment="1" applyProtection="1">
      <alignment horizontal="right" vertical="center" wrapText="1"/>
      <protection locked="0"/>
    </xf>
    <xf numFmtId="0" fontId="3" fillId="7" borderId="14" xfId="2" applyFont="1" applyFill="1" applyBorder="1" applyAlignment="1">
      <alignment horizontal="center" vertical="center" shrinkToFit="1"/>
    </xf>
    <xf numFmtId="0" fontId="4" fillId="7" borderId="15" xfId="2" applyFont="1" applyFill="1" applyBorder="1" applyAlignment="1" applyProtection="1">
      <alignment vertical="center" wrapText="1"/>
      <protection locked="0"/>
    </xf>
    <xf numFmtId="0" fontId="4" fillId="7" borderId="1" xfId="2" applyFont="1" applyFill="1" applyBorder="1" applyAlignment="1" applyProtection="1">
      <alignment horizontal="right" vertical="center" shrinkToFit="1"/>
      <protection locked="0"/>
    </xf>
    <xf numFmtId="0" fontId="18" fillId="7" borderId="1" xfId="2" applyFont="1" applyFill="1" applyBorder="1" applyAlignment="1" applyProtection="1">
      <alignment horizontal="center" shrinkToFit="1"/>
      <protection locked="0"/>
    </xf>
    <xf numFmtId="0" fontId="4" fillId="7" borderId="13" xfId="2" applyFont="1" applyFill="1" applyBorder="1" applyAlignment="1" applyProtection="1">
      <alignment horizontal="center" vertical="center" wrapText="1"/>
      <protection locked="0"/>
    </xf>
    <xf numFmtId="0" fontId="4" fillId="7" borderId="14" xfId="2" applyFont="1" applyFill="1" applyBorder="1" applyAlignment="1" applyProtection="1">
      <alignment horizontal="right" vertical="center" shrinkToFit="1"/>
      <protection locked="0"/>
    </xf>
    <xf numFmtId="0" fontId="18" fillId="9" borderId="11" xfId="2" applyFont="1" applyFill="1" applyBorder="1" applyAlignment="1" applyProtection="1">
      <alignment horizontal="center" wrapText="1"/>
      <protection locked="0"/>
    </xf>
    <xf numFmtId="0" fontId="18" fillId="9" borderId="1" xfId="2" applyFont="1" applyFill="1" applyBorder="1" applyAlignment="1" applyProtection="1">
      <alignment horizontal="center" shrinkToFit="1"/>
      <protection locked="0"/>
    </xf>
    <xf numFmtId="0" fontId="18" fillId="9" borderId="1" xfId="2" applyFont="1" applyFill="1" applyBorder="1" applyAlignment="1" applyProtection="1">
      <alignment horizontal="left" wrapText="1"/>
      <protection locked="0"/>
    </xf>
    <xf numFmtId="0" fontId="18" fillId="9" borderId="12" xfId="2" applyFont="1" applyFill="1" applyBorder="1" applyAlignment="1" applyProtection="1">
      <alignment horizontal="left" wrapText="1"/>
      <protection locked="0"/>
    </xf>
    <xf numFmtId="0" fontId="15" fillId="10" borderId="11" xfId="2" applyFont="1" applyFill="1" applyBorder="1" applyAlignment="1" applyProtection="1">
      <alignment horizontal="center" wrapText="1"/>
      <protection locked="0"/>
    </xf>
    <xf numFmtId="0" fontId="15" fillId="10" borderId="1" xfId="2" applyFont="1" applyFill="1" applyBorder="1" applyAlignment="1" applyProtection="1">
      <alignment shrinkToFit="1"/>
      <protection locked="0"/>
    </xf>
    <xf numFmtId="0" fontId="15" fillId="10" borderId="1" xfId="2" applyFont="1" applyFill="1" applyBorder="1" applyAlignment="1" applyProtection="1">
      <alignment wrapText="1"/>
      <protection locked="0"/>
    </xf>
    <xf numFmtId="0" fontId="15" fillId="10" borderId="12" xfId="2" applyFont="1" applyFill="1" applyBorder="1" applyAlignment="1" applyProtection="1">
      <alignment wrapText="1"/>
      <protection locked="0"/>
    </xf>
    <xf numFmtId="0" fontId="27" fillId="10" borderId="12" xfId="2" applyFont="1" applyFill="1" applyBorder="1" applyAlignment="1" applyProtection="1">
      <alignment wrapText="1"/>
      <protection locked="0"/>
    </xf>
    <xf numFmtId="0" fontId="19" fillId="5" borderId="8" xfId="2" applyFont="1" applyFill="1" applyBorder="1" applyAlignment="1" applyProtection="1">
      <alignment horizontal="center" wrapText="1"/>
      <protection locked="0"/>
    </xf>
    <xf numFmtId="0" fontId="20" fillId="5" borderId="9" xfId="2" applyFont="1" applyFill="1" applyBorder="1" applyAlignment="1" applyProtection="1">
      <alignment horizontal="center" shrinkToFit="1"/>
      <protection locked="0"/>
    </xf>
    <xf numFmtId="0" fontId="24" fillId="8" borderId="20" xfId="2" applyFont="1" applyFill="1" applyBorder="1" applyAlignment="1">
      <alignment horizontal="center" wrapText="1"/>
    </xf>
    <xf numFmtId="0" fontId="24" fillId="8" borderId="21" xfId="2" applyFont="1" applyFill="1" applyBorder="1" applyAlignment="1">
      <alignment horizontal="center" wrapText="1"/>
    </xf>
    <xf numFmtId="0" fontId="21" fillId="8" borderId="21" xfId="2" applyFont="1" applyFill="1" applyBorder="1" applyAlignment="1">
      <alignment horizontal="center" wrapText="1" shrinkToFit="1"/>
    </xf>
    <xf numFmtId="0" fontId="16" fillId="7" borderId="8" xfId="2" applyFont="1" applyFill="1" applyBorder="1" applyAlignment="1">
      <alignment horizontal="center" vertical="center" shrinkToFit="1"/>
    </xf>
    <xf numFmtId="9" fontId="6" fillId="7" borderId="23" xfId="2" applyNumberFormat="1" applyFont="1" applyFill="1" applyBorder="1" applyAlignment="1">
      <alignment horizontal="center" vertical="center" wrapText="1"/>
    </xf>
    <xf numFmtId="9" fontId="6" fillId="7" borderId="10" xfId="2" applyNumberFormat="1" applyFont="1" applyFill="1" applyBorder="1" applyAlignment="1">
      <alignment horizontal="center" vertical="center" wrapText="1"/>
    </xf>
    <xf numFmtId="0" fontId="16" fillId="7" borderId="11" xfId="2" applyFont="1" applyFill="1" applyBorder="1" applyAlignment="1">
      <alignment horizontal="center" vertical="center" shrinkToFit="1"/>
    </xf>
    <xf numFmtId="9" fontId="6" fillId="7" borderId="6" xfId="2" applyNumberFormat="1" applyFont="1" applyFill="1" applyBorder="1" applyAlignment="1">
      <alignment horizontal="center" vertical="center" wrapText="1"/>
    </xf>
    <xf numFmtId="9" fontId="6" fillId="7" borderId="12" xfId="2" applyNumberFormat="1" applyFont="1" applyFill="1" applyBorder="1" applyAlignment="1">
      <alignment horizontal="center" vertical="center" wrapText="1"/>
    </xf>
    <xf numFmtId="0" fontId="6" fillId="7" borderId="13" xfId="2" applyFont="1" applyFill="1" applyBorder="1" applyAlignment="1">
      <alignment horizontal="center" vertical="center" shrinkToFit="1"/>
    </xf>
    <xf numFmtId="9" fontId="6" fillId="7" borderId="19" xfId="2" applyNumberFormat="1" applyFont="1" applyFill="1" applyBorder="1" applyAlignment="1">
      <alignment horizontal="center" vertical="center" wrapText="1"/>
    </xf>
    <xf numFmtId="9" fontId="6" fillId="7" borderId="15" xfId="2" applyNumberFormat="1" applyFont="1" applyFill="1" applyBorder="1" applyAlignment="1">
      <alignment horizontal="center" vertical="center" wrapText="1"/>
    </xf>
    <xf numFmtId="0" fontId="4" fillId="7" borderId="9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7" borderId="14" xfId="2" applyFont="1" applyFill="1" applyBorder="1" applyAlignment="1">
      <alignment horizontal="center" vertical="center" wrapText="1"/>
    </xf>
    <xf numFmtId="0" fontId="21" fillId="8" borderId="22" xfId="2" applyFont="1" applyFill="1" applyBorder="1" applyAlignment="1">
      <alignment horizontal="center" wrapText="1" shrinkToFit="1"/>
    </xf>
    <xf numFmtId="0" fontId="25" fillId="0" borderId="0" xfId="3" applyNumberFormat="1" applyFont="1" applyFill="1" applyBorder="1" applyProtection="1">
      <alignment horizontal="center" vertical="center"/>
    </xf>
    <xf numFmtId="0" fontId="9" fillId="0" borderId="7" xfId="2" applyFont="1" applyBorder="1" applyAlignment="1" applyProtection="1">
      <alignment horizontal="center" vertical="center" wrapText="1"/>
      <protection locked="0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</cellXfs>
  <cellStyles count="6">
    <cellStyle name="_state_yes" xfId="1" xr:uid="{00000000-0005-0000-0000-000000000000}"/>
    <cellStyle name="ConditionalStyle_0" xfId="4" xr:uid="{00000000-0005-0000-0000-000001000000}"/>
    <cellStyle name="ConditionalStyle_2" xfId="3" xr:uid="{00000000-0005-0000-0000-000002000000}"/>
    <cellStyle name="Excel Built-in Normal" xfId="2" xr:uid="{00000000-0005-0000-0000-000003000000}"/>
    <cellStyle name="Normal" xfId="0" builtinId="0"/>
    <cellStyle name="Status" xfId="5" xr:uid="{00000000-0005-0000-0000-000005000000}"/>
  </cellStyles>
  <dxfs count="682"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336600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condense val="0"/>
        <extend val="0"/>
        <color indexed="9"/>
      </font>
      <fill>
        <patternFill patternType="solid">
          <fgColor indexed="15"/>
          <bgColor indexed="4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66FF66"/>
      <rgbColor rgb="00800000"/>
      <rgbColor rgb="00008000"/>
      <rgbColor rgb="00000080"/>
      <rgbColor rgb="00808000"/>
      <rgbColor rgb="00800080"/>
      <rgbColor rgb="00009999"/>
      <rgbColor rgb="00B2B2B2"/>
      <rgbColor rgb="00808080"/>
      <rgbColor rgb="009999FF"/>
      <rgbColor rgb="00993366"/>
      <rgbColor rgb="00CCFF99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66"/>
      <rgbColor rgb="00A0FFA0"/>
      <rgbColor rgb="00FF99CC"/>
      <rgbColor rgb="00CC99FF"/>
      <rgbColor rgb="00FFCC99"/>
      <rgbColor rgb="003366FF"/>
      <rgbColor rgb="0033FF99"/>
      <rgbColor rgb="0099FF33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00"/>
      <color rgb="FF8E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11-4FB6-A454-F1FB6725C1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11-4FB6-A454-F1FB6725C1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11-4FB6-A454-F1FB6725C1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11-4FB6-A454-F1FB6725C1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11-4FB6-A454-F1FB6725C1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11-4FB6-A454-F1FB6725C1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11-4FB6-A454-F1FB6725C1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11-4FB6-A454-F1FB6725C1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Metrics!$B$3:$B$10</c:f>
              <c:strCache>
                <c:ptCount val="8"/>
                <c:pt idx="0">
                  <c:v>? Unknown</c:v>
                </c:pt>
                <c:pt idx="1">
                  <c:v>Nonexistent</c:v>
                </c:pt>
                <c:pt idx="2">
                  <c:v>Initial</c:v>
                </c:pt>
                <c:pt idx="3">
                  <c:v>Limited</c:v>
                </c:pt>
                <c:pt idx="4">
                  <c:v>Defined</c:v>
                </c:pt>
                <c:pt idx="5">
                  <c:v>Managed</c:v>
                </c:pt>
                <c:pt idx="6">
                  <c:v>Optimized</c:v>
                </c:pt>
                <c:pt idx="7">
                  <c:v>Not applicable</c:v>
                </c:pt>
              </c:strCache>
            </c:strRef>
          </c:cat>
          <c:val>
            <c:numRef>
              <c:f>Metrics!$D$3:$D$10</c:f>
              <c:numCache>
                <c:formatCode>0%</c:formatCode>
                <c:ptCount val="8"/>
                <c:pt idx="0">
                  <c:v>0.7407407407407407</c:v>
                </c:pt>
                <c:pt idx="1">
                  <c:v>7.407407407407407E-2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3.7037037037037035E-2</c:v>
                </c:pt>
                <c:pt idx="5">
                  <c:v>0</c:v>
                </c:pt>
                <c:pt idx="6">
                  <c:v>0</c:v>
                </c:pt>
                <c:pt idx="7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11-4FB6-A454-F1FB6725C1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Metrics!$E$2</c:f>
              <c:strCache>
                <c:ptCount val="1"/>
                <c:pt idx="0">
                  <c:v>Proportion of information security controls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9B-4C41-932E-2B8AD65B3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9B-4C41-932E-2B8AD65B3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9B-4C41-932E-2B8AD65B32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9B-4C41-932E-2B8AD65B3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9B-4C41-932E-2B8AD65B32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9B-4C41-932E-2B8AD65B32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19B-4C41-932E-2B8AD65B32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19B-4C41-932E-2B8AD65B32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Metrics!$B$3:$B$10</c:f>
              <c:strCache>
                <c:ptCount val="8"/>
                <c:pt idx="0">
                  <c:v>? Unknown</c:v>
                </c:pt>
                <c:pt idx="1">
                  <c:v>Nonexistent</c:v>
                </c:pt>
                <c:pt idx="2">
                  <c:v>Initial</c:v>
                </c:pt>
                <c:pt idx="3">
                  <c:v>Limited</c:v>
                </c:pt>
                <c:pt idx="4">
                  <c:v>Defined</c:v>
                </c:pt>
                <c:pt idx="5">
                  <c:v>Managed</c:v>
                </c:pt>
                <c:pt idx="6">
                  <c:v>Optimized</c:v>
                </c:pt>
                <c:pt idx="7">
                  <c:v>Not applicable</c:v>
                </c:pt>
              </c:strCache>
            </c:strRef>
          </c:cat>
          <c:val>
            <c:numRef>
              <c:f>Metrics!$E$3:$E$10</c:f>
              <c:numCache>
                <c:formatCode>0%</c:formatCode>
                <c:ptCount val="8"/>
                <c:pt idx="0">
                  <c:v>0.92105263157894735</c:v>
                </c:pt>
                <c:pt idx="1">
                  <c:v>8.771929824561403E-3</c:v>
                </c:pt>
                <c:pt idx="2">
                  <c:v>8.771929824561403E-3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1.7543859649122806E-2</c:v>
                </c:pt>
                <c:pt idx="7">
                  <c:v>1.7543859649122806E-2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9B-4C41-932E-2B8AD65B32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152399</xdr:rowOff>
    </xdr:from>
    <xdr:to>
      <xdr:col>14</xdr:col>
      <xdr:colOff>333375</xdr:colOff>
      <xdr:row>8</xdr:row>
      <xdr:rowOff>547686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462396</xdr:colOff>
      <xdr:row>0</xdr:row>
      <xdr:rowOff>128155</xdr:rowOff>
    </xdr:from>
    <xdr:to>
      <xdr:col>23</xdr:col>
      <xdr:colOff>443346</xdr:colOff>
      <xdr:row>8</xdr:row>
      <xdr:rowOff>541192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0.10597</cdr:x>
      <cdr:y>0.017</cdr:y>
    </cdr:from>
    <cdr:to>
      <cdr:x>0.91194</cdr:x>
      <cdr:y>0.10046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5" y="104776"/>
          <a:ext cx="51435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 b="1"/>
            <a:t>ISMS implementation status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0.10597</cdr:x>
      <cdr:y>0.017</cdr:y>
    </cdr:from>
    <cdr:to>
      <cdr:x>0.91194</cdr:x>
      <cdr:y>0.10046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5" y="104776"/>
          <a:ext cx="51435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 b="1"/>
            <a:t>Infosec controls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72"/>
  <sheetViews>
    <sheetView zoomScale="80" zoomScaleNormal="80" workbookViewId="0">
      <pane ySplit="2" topLeftCell="A40" activePane="bottomLeft" state="frozen"/>
      <selection pane="bottomLeft" activeCell="C2" sqref="C2"/>
    </sheetView>
  </sheetViews>
  <sheetFormatPr defaultColWidth="8.7109375" defaultRowHeight="18.2" customHeight="1" x14ac:dyDescent="0.25"/>
  <cols>
    <col min="1" max="1" width="1.140625" style="15" customWidth="1"/>
    <col min="2" max="2" width="10.28515625" style="14" customWidth="1"/>
    <col min="3" max="3" width="75.7109375" style="15" customWidth="1"/>
    <col min="4" max="4" width="12.28515625" style="15" customWidth="1"/>
    <col min="5" max="5" width="65.7109375" style="15" customWidth="1"/>
    <col min="6" max="16384" width="8.7109375" style="15"/>
  </cols>
  <sheetData>
    <row r="1" spans="2:32" s="29" customFormat="1" ht="45.75" customHeight="1" thickBot="1" x14ac:dyDescent="0.25">
      <c r="B1" s="98" t="s">
        <v>262</v>
      </c>
      <c r="C1" s="98"/>
      <c r="D1" s="98"/>
      <c r="E1" s="98"/>
    </row>
    <row r="2" spans="2:32" s="14" customFormat="1" ht="21.75" customHeight="1" x14ac:dyDescent="0.35">
      <c r="B2" s="42" t="s">
        <v>76</v>
      </c>
      <c r="C2" s="43" t="s">
        <v>77</v>
      </c>
      <c r="D2" s="43" t="s">
        <v>0</v>
      </c>
      <c r="E2" s="44" t="s">
        <v>34</v>
      </c>
    </row>
    <row r="3" spans="2:32" s="11" customFormat="1" ht="39.6" customHeight="1" x14ac:dyDescent="0.35">
      <c r="B3" s="45">
        <v>4</v>
      </c>
      <c r="C3" s="46" t="s">
        <v>39</v>
      </c>
      <c r="D3" s="46"/>
      <c r="E3" s="47"/>
    </row>
    <row r="4" spans="2:32" s="27" customFormat="1" ht="22.5" customHeight="1" x14ac:dyDescent="0.25">
      <c r="B4" s="52">
        <v>4.0999999999999996</v>
      </c>
      <c r="C4" s="53" t="s">
        <v>38</v>
      </c>
      <c r="D4" s="54"/>
      <c r="E4" s="55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2:32" s="26" customFormat="1" ht="22.5" customHeight="1" x14ac:dyDescent="0.2">
      <c r="B5" s="56">
        <v>4.0999999999999996</v>
      </c>
      <c r="C5" s="57" t="s">
        <v>51</v>
      </c>
      <c r="D5" s="58" t="s">
        <v>81</v>
      </c>
      <c r="E5" s="59"/>
    </row>
    <row r="6" spans="2:32" s="27" customFormat="1" ht="22.5" customHeight="1" x14ac:dyDescent="0.25">
      <c r="B6" s="52">
        <v>4.2</v>
      </c>
      <c r="C6" s="53" t="s">
        <v>37</v>
      </c>
      <c r="D6" s="60"/>
      <c r="E6" s="55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2:32" s="26" customFormat="1" ht="22.5" customHeight="1" x14ac:dyDescent="0.2">
      <c r="B7" s="56" t="s">
        <v>1</v>
      </c>
      <c r="C7" s="57" t="s">
        <v>85</v>
      </c>
      <c r="D7" s="58" t="s">
        <v>28</v>
      </c>
      <c r="E7" s="59"/>
    </row>
    <row r="8" spans="2:32" s="26" customFormat="1" ht="22.5" customHeight="1" x14ac:dyDescent="0.2">
      <c r="B8" s="56" t="s">
        <v>2</v>
      </c>
      <c r="C8" s="57" t="s">
        <v>61</v>
      </c>
      <c r="D8" s="58" t="s">
        <v>27</v>
      </c>
      <c r="E8" s="59"/>
    </row>
    <row r="9" spans="2:32" s="27" customFormat="1" ht="22.5" customHeight="1" x14ac:dyDescent="0.25">
      <c r="B9" s="52">
        <v>4.3</v>
      </c>
      <c r="C9" s="53" t="s">
        <v>40</v>
      </c>
      <c r="D9" s="60"/>
      <c r="E9" s="55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2:32" s="26" customFormat="1" ht="22.5" customHeight="1" x14ac:dyDescent="0.2">
      <c r="B10" s="56">
        <v>4.3</v>
      </c>
      <c r="C10" s="57" t="s">
        <v>52</v>
      </c>
      <c r="D10" s="58" t="s">
        <v>28</v>
      </c>
      <c r="E10" s="59"/>
    </row>
    <row r="11" spans="2:32" s="27" customFormat="1" ht="22.5" customHeight="1" x14ac:dyDescent="0.25">
      <c r="B11" s="52">
        <v>4.4000000000000004</v>
      </c>
      <c r="C11" s="53" t="s">
        <v>41</v>
      </c>
      <c r="D11" s="60"/>
      <c r="E11" s="55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2:32" s="26" customFormat="1" ht="22.5" customHeight="1" x14ac:dyDescent="0.2">
      <c r="B12" s="56">
        <v>4.4000000000000004</v>
      </c>
      <c r="C12" s="57" t="s">
        <v>69</v>
      </c>
      <c r="D12" s="58" t="s">
        <v>33</v>
      </c>
      <c r="E12" s="59"/>
    </row>
    <row r="13" spans="2:32" s="11" customFormat="1" ht="39.6" customHeight="1" x14ac:dyDescent="0.35">
      <c r="B13" s="45">
        <v>5</v>
      </c>
      <c r="C13" s="48" t="s">
        <v>3</v>
      </c>
      <c r="D13" s="49"/>
      <c r="E13" s="50"/>
    </row>
    <row r="14" spans="2:32" s="27" customFormat="1" ht="22.5" customHeight="1" x14ac:dyDescent="0.25">
      <c r="B14" s="52">
        <v>5.0999999999999996</v>
      </c>
      <c r="C14" s="53" t="s">
        <v>42</v>
      </c>
      <c r="D14" s="60"/>
      <c r="E14" s="55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2:32" s="26" customFormat="1" ht="22.5" customHeight="1" x14ac:dyDescent="0.2">
      <c r="B15" s="56">
        <v>5.0999999999999996</v>
      </c>
      <c r="C15" s="57" t="s">
        <v>68</v>
      </c>
      <c r="D15" s="58" t="s">
        <v>29</v>
      </c>
      <c r="E15" s="59"/>
    </row>
    <row r="16" spans="2:32" s="27" customFormat="1" ht="22.5" customHeight="1" x14ac:dyDescent="0.25">
      <c r="B16" s="52">
        <v>5.2</v>
      </c>
      <c r="C16" s="53" t="s">
        <v>4</v>
      </c>
      <c r="D16" s="60"/>
      <c r="E16" s="55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s="26" customFormat="1" ht="22.5" customHeight="1" x14ac:dyDescent="0.2">
      <c r="B17" s="61">
        <v>5.2</v>
      </c>
      <c r="C17" s="57" t="s">
        <v>47</v>
      </c>
      <c r="D17" s="58" t="s">
        <v>33</v>
      </c>
      <c r="E17" s="59"/>
    </row>
    <row r="18" spans="2:32" s="27" customFormat="1" ht="22.5" customHeight="1" x14ac:dyDescent="0.25">
      <c r="B18" s="52">
        <v>5.3</v>
      </c>
      <c r="C18" s="53" t="s">
        <v>44</v>
      </c>
      <c r="D18" s="60"/>
      <c r="E18" s="55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s="26" customFormat="1" ht="22.5" customHeight="1" x14ac:dyDescent="0.2">
      <c r="B19" s="56">
        <v>5.3</v>
      </c>
      <c r="C19" s="57" t="s">
        <v>46</v>
      </c>
      <c r="D19" s="58" t="s">
        <v>35</v>
      </c>
      <c r="E19" s="59"/>
    </row>
    <row r="20" spans="2:32" s="11" customFormat="1" ht="39.6" customHeight="1" x14ac:dyDescent="0.35">
      <c r="B20" s="45">
        <v>6</v>
      </c>
      <c r="C20" s="48" t="s">
        <v>5</v>
      </c>
      <c r="D20" s="49"/>
      <c r="E20" s="50"/>
    </row>
    <row r="21" spans="2:32" s="27" customFormat="1" ht="22.5" customHeight="1" x14ac:dyDescent="0.25">
      <c r="B21" s="52">
        <v>6.1</v>
      </c>
      <c r="C21" s="53" t="s">
        <v>43</v>
      </c>
      <c r="D21" s="60"/>
      <c r="E21" s="55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s="26" customFormat="1" ht="22.5" customHeight="1" collapsed="1" x14ac:dyDescent="0.2">
      <c r="B22" s="56" t="s">
        <v>6</v>
      </c>
      <c r="C22" s="57" t="s">
        <v>45</v>
      </c>
      <c r="D22" s="58" t="s">
        <v>81</v>
      </c>
      <c r="E22" s="59"/>
    </row>
    <row r="23" spans="2:32" s="26" customFormat="1" ht="22.5" customHeight="1" collapsed="1" x14ac:dyDescent="0.2">
      <c r="B23" s="56" t="s">
        <v>7</v>
      </c>
      <c r="C23" s="57" t="s">
        <v>36</v>
      </c>
      <c r="D23" s="58" t="s">
        <v>81</v>
      </c>
      <c r="E23" s="59"/>
    </row>
    <row r="24" spans="2:32" s="26" customFormat="1" ht="22.5" customHeight="1" collapsed="1" x14ac:dyDescent="0.2">
      <c r="B24" s="56" t="s">
        <v>9</v>
      </c>
      <c r="C24" s="57" t="s">
        <v>48</v>
      </c>
      <c r="D24" s="58" t="s">
        <v>81</v>
      </c>
      <c r="E24" s="59"/>
    </row>
    <row r="25" spans="2:32" s="27" customFormat="1" ht="22.5" customHeight="1" x14ac:dyDescent="0.25">
      <c r="B25" s="52">
        <v>6.2</v>
      </c>
      <c r="C25" s="53" t="s">
        <v>49</v>
      </c>
      <c r="D25" s="60"/>
      <c r="E25" s="55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s="26" customFormat="1" ht="22.5" customHeight="1" collapsed="1" x14ac:dyDescent="0.2">
      <c r="B26" s="56">
        <v>6.2</v>
      </c>
      <c r="C26" s="57" t="s">
        <v>50</v>
      </c>
      <c r="D26" s="58" t="s">
        <v>81</v>
      </c>
      <c r="E26" s="59"/>
    </row>
    <row r="27" spans="2:32" s="13" customFormat="1" ht="39.6" customHeight="1" x14ac:dyDescent="0.35">
      <c r="B27" s="51">
        <v>7</v>
      </c>
      <c r="C27" s="48" t="s">
        <v>11</v>
      </c>
      <c r="D27" s="49"/>
      <c r="E27" s="5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2:32" s="27" customFormat="1" ht="22.5" customHeight="1" x14ac:dyDescent="0.25">
      <c r="B28" s="52">
        <v>7.1</v>
      </c>
      <c r="C28" s="53" t="s">
        <v>12</v>
      </c>
      <c r="D28" s="60"/>
      <c r="E28" s="55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2:32" s="26" customFormat="1" ht="22.5" customHeight="1" collapsed="1" x14ac:dyDescent="0.2">
      <c r="B29" s="61">
        <v>7.1</v>
      </c>
      <c r="C29" s="57" t="s">
        <v>55</v>
      </c>
      <c r="D29" s="58" t="s">
        <v>81</v>
      </c>
      <c r="E29" s="59"/>
    </row>
    <row r="30" spans="2:32" s="27" customFormat="1" ht="22.5" customHeight="1" x14ac:dyDescent="0.25">
      <c r="B30" s="52">
        <v>7.2</v>
      </c>
      <c r="C30" s="53" t="s">
        <v>13</v>
      </c>
      <c r="D30" s="60"/>
      <c r="E30" s="55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2:32" s="26" customFormat="1" ht="22.5" customHeight="1" collapsed="1" x14ac:dyDescent="0.2">
      <c r="B31" s="61">
        <v>7.2</v>
      </c>
      <c r="C31" s="57" t="s">
        <v>54</v>
      </c>
      <c r="D31" s="58" t="s">
        <v>81</v>
      </c>
      <c r="E31" s="59"/>
    </row>
    <row r="32" spans="2:32" s="27" customFormat="1" ht="22.5" customHeight="1" x14ac:dyDescent="0.25">
      <c r="B32" s="52">
        <v>7.3</v>
      </c>
      <c r="C32" s="53" t="s">
        <v>14</v>
      </c>
      <c r="D32" s="60"/>
      <c r="E32" s="55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2:32" s="26" customFormat="1" ht="22.5" customHeight="1" collapsed="1" x14ac:dyDescent="0.2">
      <c r="B33" s="61">
        <v>7.3</v>
      </c>
      <c r="C33" s="57" t="s">
        <v>60</v>
      </c>
      <c r="D33" s="58" t="s">
        <v>81</v>
      </c>
      <c r="E33" s="59"/>
    </row>
    <row r="34" spans="2:32" s="27" customFormat="1" ht="22.5" customHeight="1" x14ac:dyDescent="0.25">
      <c r="B34" s="52">
        <v>7.4</v>
      </c>
      <c r="C34" s="53" t="s">
        <v>15</v>
      </c>
      <c r="D34" s="60"/>
      <c r="E34" s="55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2:32" s="26" customFormat="1" ht="22.5" customHeight="1" collapsed="1" x14ac:dyDescent="0.2">
      <c r="B35" s="61">
        <v>7.4</v>
      </c>
      <c r="C35" s="57" t="s">
        <v>53</v>
      </c>
      <c r="D35" s="58" t="s">
        <v>81</v>
      </c>
      <c r="E35" s="59"/>
    </row>
    <row r="36" spans="2:32" s="27" customFormat="1" ht="22.5" customHeight="1" x14ac:dyDescent="0.25">
      <c r="B36" s="52">
        <v>7.5</v>
      </c>
      <c r="C36" s="53" t="s">
        <v>16</v>
      </c>
      <c r="D36" s="60"/>
      <c r="E36" s="55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2:32" s="26" customFormat="1" ht="22.5" customHeight="1" collapsed="1" x14ac:dyDescent="0.2">
      <c r="B37" s="61" t="s">
        <v>56</v>
      </c>
      <c r="C37" s="57" t="s">
        <v>59</v>
      </c>
      <c r="D37" s="58" t="s">
        <v>81</v>
      </c>
      <c r="E37" s="59"/>
    </row>
    <row r="38" spans="2:32" s="26" customFormat="1" ht="22.5" customHeight="1" collapsed="1" x14ac:dyDescent="0.2">
      <c r="B38" s="61" t="s">
        <v>57</v>
      </c>
      <c r="C38" s="57" t="s">
        <v>70</v>
      </c>
      <c r="D38" s="58" t="s">
        <v>81</v>
      </c>
      <c r="E38" s="59"/>
    </row>
    <row r="39" spans="2:32" s="26" customFormat="1" ht="22.5" customHeight="1" collapsed="1" x14ac:dyDescent="0.2">
      <c r="B39" s="61" t="s">
        <v>58</v>
      </c>
      <c r="C39" s="57" t="s">
        <v>71</v>
      </c>
      <c r="D39" s="58" t="s">
        <v>81</v>
      </c>
      <c r="E39" s="59"/>
    </row>
    <row r="40" spans="2:32" s="13" customFormat="1" ht="39.6" customHeight="1" x14ac:dyDescent="0.35">
      <c r="B40" s="51">
        <v>8</v>
      </c>
      <c r="C40" s="48" t="s">
        <v>17</v>
      </c>
      <c r="D40" s="49"/>
      <c r="E40" s="50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2:32" s="27" customFormat="1" ht="22.5" customHeight="1" x14ac:dyDescent="0.25">
      <c r="B41" s="52">
        <v>8.1</v>
      </c>
      <c r="C41" s="53" t="s">
        <v>18</v>
      </c>
      <c r="D41" s="60"/>
      <c r="E41" s="55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2:32" s="26" customFormat="1" ht="22.5" customHeight="1" collapsed="1" x14ac:dyDescent="0.2">
      <c r="B42" s="61">
        <v>8.1</v>
      </c>
      <c r="C42" s="57" t="s">
        <v>84</v>
      </c>
      <c r="D42" s="58" t="s">
        <v>81</v>
      </c>
      <c r="E42" s="59"/>
    </row>
    <row r="43" spans="2:32" s="27" customFormat="1" ht="22.5" customHeight="1" x14ac:dyDescent="0.25">
      <c r="B43" s="52">
        <v>8.1999999999999993</v>
      </c>
      <c r="C43" s="53" t="s">
        <v>8</v>
      </c>
      <c r="D43" s="60"/>
      <c r="E43" s="55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2:32" s="26" customFormat="1" ht="22.5" customHeight="1" collapsed="1" x14ac:dyDescent="0.2">
      <c r="B44" s="61">
        <v>8.1999999999999993</v>
      </c>
      <c r="C44" s="57" t="s">
        <v>83</v>
      </c>
      <c r="D44" s="58" t="s">
        <v>81</v>
      </c>
      <c r="E44" s="59"/>
    </row>
    <row r="45" spans="2:32" s="27" customFormat="1" ht="22.5" customHeight="1" x14ac:dyDescent="0.25">
      <c r="B45" s="52">
        <v>8.3000000000000007</v>
      </c>
      <c r="C45" s="53" t="s">
        <v>10</v>
      </c>
      <c r="D45" s="60"/>
      <c r="E45" s="55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2:32" s="26" customFormat="1" ht="22.5" customHeight="1" collapsed="1" x14ac:dyDescent="0.2">
      <c r="B46" s="61">
        <v>8.3000000000000007</v>
      </c>
      <c r="C46" s="57" t="s">
        <v>63</v>
      </c>
      <c r="D46" s="58" t="s">
        <v>81</v>
      </c>
      <c r="E46" s="59"/>
    </row>
    <row r="47" spans="2:32" s="13" customFormat="1" ht="39.6" customHeight="1" x14ac:dyDescent="0.35">
      <c r="B47" s="51">
        <v>9</v>
      </c>
      <c r="C47" s="48" t="s">
        <v>19</v>
      </c>
      <c r="D47" s="49"/>
      <c r="E47" s="50"/>
    </row>
    <row r="48" spans="2:32" s="27" customFormat="1" ht="22.5" customHeight="1" x14ac:dyDescent="0.25">
      <c r="B48" s="52">
        <v>9.1</v>
      </c>
      <c r="C48" s="53" t="s">
        <v>20</v>
      </c>
      <c r="D48" s="60"/>
      <c r="E48" s="55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s="26" customFormat="1" ht="22.5" customHeight="1" collapsed="1" x14ac:dyDescent="0.2">
      <c r="B49" s="61">
        <v>9.1</v>
      </c>
      <c r="C49" s="57" t="s">
        <v>64</v>
      </c>
      <c r="D49" s="58" t="s">
        <v>81</v>
      </c>
      <c r="E49" s="59"/>
    </row>
    <row r="50" spans="1:32" s="27" customFormat="1" ht="22.5" customHeight="1" x14ac:dyDescent="0.25">
      <c r="B50" s="52">
        <v>9.1999999999999993</v>
      </c>
      <c r="C50" s="53" t="s">
        <v>21</v>
      </c>
      <c r="D50" s="60"/>
      <c r="E50" s="55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spans="1:32" s="26" customFormat="1" ht="22.5" customHeight="1" collapsed="1" x14ac:dyDescent="0.2">
      <c r="B51" s="61">
        <v>9.1999999999999993</v>
      </c>
      <c r="C51" s="57" t="s">
        <v>65</v>
      </c>
      <c r="D51" s="58" t="s">
        <v>81</v>
      </c>
      <c r="E51" s="59"/>
    </row>
    <row r="52" spans="1:32" s="27" customFormat="1" ht="22.5" customHeight="1" x14ac:dyDescent="0.25">
      <c r="B52" s="52">
        <v>9.3000000000000007</v>
      </c>
      <c r="C52" s="53" t="s">
        <v>22</v>
      </c>
      <c r="D52" s="60"/>
      <c r="E52" s="55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 s="26" customFormat="1" ht="22.5" customHeight="1" collapsed="1" x14ac:dyDescent="0.2">
      <c r="B53" s="61">
        <v>9.3000000000000007</v>
      </c>
      <c r="C53" s="57" t="s">
        <v>66</v>
      </c>
      <c r="D53" s="58" t="s">
        <v>81</v>
      </c>
      <c r="E53" s="59"/>
    </row>
    <row r="54" spans="1:32" s="13" customFormat="1" ht="39.6" customHeight="1" x14ac:dyDescent="0.35">
      <c r="B54" s="51">
        <v>10</v>
      </c>
      <c r="C54" s="48" t="s">
        <v>23</v>
      </c>
      <c r="D54" s="49"/>
      <c r="E54" s="50"/>
    </row>
    <row r="55" spans="1:32" s="27" customFormat="1" ht="22.5" customHeight="1" x14ac:dyDescent="0.25">
      <c r="B55" s="52">
        <v>10.1</v>
      </c>
      <c r="C55" s="53" t="s">
        <v>24</v>
      </c>
      <c r="D55" s="60"/>
      <c r="E55" s="55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 s="26" customFormat="1" ht="22.5" customHeight="1" collapsed="1" x14ac:dyDescent="0.2">
      <c r="B56" s="61">
        <v>10.1</v>
      </c>
      <c r="C56" s="57" t="s">
        <v>67</v>
      </c>
      <c r="D56" s="58" t="s">
        <v>81</v>
      </c>
      <c r="E56" s="59"/>
    </row>
    <row r="57" spans="1:32" s="27" customFormat="1" ht="22.5" customHeight="1" x14ac:dyDescent="0.25">
      <c r="B57" s="52">
        <v>10.199999999999999</v>
      </c>
      <c r="C57" s="53" t="s">
        <v>25</v>
      </c>
      <c r="D57" s="60"/>
      <c r="E57" s="55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 s="26" customFormat="1" ht="22.5" customHeight="1" collapsed="1" thickBot="1" x14ac:dyDescent="0.25">
      <c r="B58" s="62">
        <v>10.199999999999999</v>
      </c>
      <c r="C58" s="63" t="s">
        <v>62</v>
      </c>
      <c r="D58" s="64" t="s">
        <v>81</v>
      </c>
      <c r="E58" s="65"/>
    </row>
    <row r="59" spans="1:32" ht="18.2" customHeight="1" x14ac:dyDescent="0.25">
      <c r="D59" s="97">
        <f>COUNTA(D5:D58)</f>
        <v>27</v>
      </c>
      <c r="E59" s="36" t="s">
        <v>82</v>
      </c>
    </row>
    <row r="60" spans="1:32" ht="18.2" customHeight="1" x14ac:dyDescent="0.25">
      <c r="D60" s="16"/>
      <c r="E60" s="17"/>
    </row>
    <row r="61" spans="1:32" ht="18.2" customHeight="1" x14ac:dyDescent="0.25">
      <c r="A61" s="18"/>
      <c r="B61" s="15"/>
      <c r="D61" s="19"/>
      <c r="E61" s="17"/>
    </row>
    <row r="62" spans="1:32" ht="38.65" customHeight="1" x14ac:dyDescent="0.2">
      <c r="A62" s="1">
        <f>COUNTIF($D$5:$D$58,"Non Existent")</f>
        <v>0</v>
      </c>
      <c r="B62" s="15"/>
      <c r="D62" s="20"/>
      <c r="E62" s="17"/>
    </row>
    <row r="63" spans="1:32" ht="38.65" customHeight="1" x14ac:dyDescent="0.2">
      <c r="A63" s="1">
        <f>COUNTIF($D$5:$D$58,"Initial")</f>
        <v>1</v>
      </c>
      <c r="B63" s="15"/>
      <c r="D63" s="20"/>
      <c r="E63" s="17"/>
    </row>
    <row r="64" spans="1:32" ht="38.65" customHeight="1" x14ac:dyDescent="0.2">
      <c r="A64" s="1">
        <f>COUNTIF($D$5:$D$58,"Limited")</f>
        <v>2</v>
      </c>
      <c r="B64" s="15"/>
      <c r="D64" s="20"/>
      <c r="E64" s="17"/>
    </row>
    <row r="65" spans="1:5" ht="38.65" customHeight="1" x14ac:dyDescent="0.2">
      <c r="A65" s="1">
        <f>COUNTIF($D$5:$D$56,"Defined")</f>
        <v>1</v>
      </c>
      <c r="B65" s="15"/>
      <c r="D65" s="20"/>
      <c r="E65" s="17"/>
    </row>
    <row r="66" spans="1:5" ht="38.65" customHeight="1" x14ac:dyDescent="0.2">
      <c r="A66" s="1">
        <f>COUNTIF($D$5:$D$58,"managed")</f>
        <v>0</v>
      </c>
      <c r="B66" s="15"/>
      <c r="D66" s="20"/>
    </row>
    <row r="67" spans="1:5" ht="38.65" customHeight="1" x14ac:dyDescent="0.2">
      <c r="A67" s="1">
        <f>COUNTIF($D$5:$D$58,"Optimized")</f>
        <v>0</v>
      </c>
      <c r="B67" s="15"/>
      <c r="D67" s="20"/>
    </row>
    <row r="68" spans="1:5" ht="38.65" customHeight="1" x14ac:dyDescent="0.2">
      <c r="A68" s="1">
        <f>COUNTIF($D$5:$D$56,"Not Applicable")</f>
        <v>1</v>
      </c>
      <c r="B68" s="15"/>
      <c r="D68" s="20"/>
    </row>
    <row r="69" spans="1:5" ht="38.65" customHeight="1" x14ac:dyDescent="0.2">
      <c r="A69" s="1">
        <f>COUNTIF($D$5:$D$58,"Not Checked")</f>
        <v>0</v>
      </c>
      <c r="B69" s="15"/>
      <c r="D69" s="20"/>
    </row>
    <row r="70" spans="1:5" ht="18.2" customHeight="1" x14ac:dyDescent="0.25">
      <c r="A70" s="21">
        <f>SUM(A62:A69)</f>
        <v>5</v>
      </c>
      <c r="B70" s="22"/>
      <c r="C70" s="23"/>
      <c r="D70" s="24"/>
    </row>
    <row r="72" spans="1:5" ht="18.2" customHeight="1" x14ac:dyDescent="0.2">
      <c r="A72" s="25"/>
      <c r="B72" s="25"/>
    </row>
  </sheetData>
  <sheetProtection selectLockedCells="1" selectUnlockedCells="1"/>
  <mergeCells count="1">
    <mergeCell ref="B1:E1"/>
  </mergeCells>
  <conditionalFormatting sqref="F40:AF40">
    <cfRule type="expression" dxfId="681" priority="772" stopIfTrue="1">
      <formula>#N/A</formula>
    </cfRule>
  </conditionalFormatting>
  <conditionalFormatting sqref="D31">
    <cfRule type="containsText" dxfId="680" priority="262" operator="containsText" text="Initial">
      <formula>NOT(ISERROR(SEARCH("Initial",D31)))</formula>
    </cfRule>
    <cfRule type="containsText" dxfId="679" priority="263" operator="containsText" text="Nonexistent">
      <formula>NOT(ISERROR(SEARCH("Nonexistent",D31)))</formula>
    </cfRule>
  </conditionalFormatting>
  <conditionalFormatting sqref="D33">
    <cfRule type="containsText" dxfId="678" priority="251" operator="containsText" text="Initial">
      <formula>NOT(ISERROR(SEARCH("Initial",D33)))</formula>
    </cfRule>
    <cfRule type="containsText" dxfId="677" priority="252" operator="containsText" text="Nonexistent">
      <formula>NOT(ISERROR(SEARCH("Nonexistent",D33)))</formula>
    </cfRule>
  </conditionalFormatting>
  <conditionalFormatting sqref="D35">
    <cfRule type="containsText" dxfId="676" priority="240" operator="containsText" text="Initial">
      <formula>NOT(ISERROR(SEARCH("Initial",D35)))</formula>
    </cfRule>
    <cfRule type="containsText" dxfId="675" priority="241" operator="containsText" text="Nonexistent">
      <formula>NOT(ISERROR(SEARCH("Nonexistent",D35)))</formula>
    </cfRule>
  </conditionalFormatting>
  <conditionalFormatting sqref="D37">
    <cfRule type="containsText" dxfId="674" priority="229" operator="containsText" text="Initial">
      <formula>NOT(ISERROR(SEARCH("Initial",D37)))</formula>
    </cfRule>
    <cfRule type="containsText" dxfId="673" priority="230" operator="containsText" text="Nonexistent">
      <formula>NOT(ISERROR(SEARCH("Nonexistent",D37)))</formula>
    </cfRule>
  </conditionalFormatting>
  <conditionalFormatting sqref="D38">
    <cfRule type="containsText" dxfId="672" priority="218" operator="containsText" text="Initial">
      <formula>NOT(ISERROR(SEARCH("Initial",D38)))</formula>
    </cfRule>
    <cfRule type="containsText" dxfId="671" priority="219" operator="containsText" text="Nonexistent">
      <formula>NOT(ISERROR(SEARCH("Nonexistent",D38)))</formula>
    </cfRule>
  </conditionalFormatting>
  <conditionalFormatting sqref="D39">
    <cfRule type="containsText" dxfId="670" priority="207" operator="containsText" text="Initial">
      <formula>NOT(ISERROR(SEARCH("Initial",D39)))</formula>
    </cfRule>
    <cfRule type="containsText" dxfId="669" priority="208" operator="containsText" text="Nonexistent">
      <formula>NOT(ISERROR(SEARCH("Nonexistent",D39)))</formula>
    </cfRule>
  </conditionalFormatting>
  <conditionalFormatting sqref="D42">
    <cfRule type="containsText" dxfId="668" priority="196" operator="containsText" text="Initial">
      <formula>NOT(ISERROR(SEARCH("Initial",D42)))</formula>
    </cfRule>
    <cfRule type="containsText" dxfId="667" priority="197" operator="containsText" text="Nonexistent">
      <formula>NOT(ISERROR(SEARCH("Nonexistent",D42)))</formula>
    </cfRule>
  </conditionalFormatting>
  <conditionalFormatting sqref="D44">
    <cfRule type="containsText" dxfId="666" priority="185" operator="containsText" text="Initial">
      <formula>NOT(ISERROR(SEARCH("Initial",D44)))</formula>
    </cfRule>
    <cfRule type="containsText" dxfId="665" priority="186" operator="containsText" text="Nonexistent">
      <formula>NOT(ISERROR(SEARCH("Nonexistent",D44)))</formula>
    </cfRule>
  </conditionalFormatting>
  <conditionalFormatting sqref="D46">
    <cfRule type="containsText" dxfId="664" priority="174" operator="containsText" text="Initial">
      <formula>NOT(ISERROR(SEARCH("Initial",D46)))</formula>
    </cfRule>
    <cfRule type="containsText" dxfId="663" priority="175" operator="containsText" text="Nonexistent">
      <formula>NOT(ISERROR(SEARCH("Nonexistent",D46)))</formula>
    </cfRule>
  </conditionalFormatting>
  <conditionalFormatting sqref="D5">
    <cfRule type="containsText" dxfId="662" priority="163" operator="containsText" text="Initial">
      <formula>NOT(ISERROR(SEARCH("Initial",D5)))</formula>
    </cfRule>
    <cfRule type="containsText" dxfId="661" priority="164" operator="containsText" text="Nonexistent">
      <formula>NOT(ISERROR(SEARCH("Nonexistent",D5)))</formula>
    </cfRule>
  </conditionalFormatting>
  <conditionalFormatting sqref="D7:D8">
    <cfRule type="containsText" dxfId="660" priority="152" operator="containsText" text="Initial">
      <formula>NOT(ISERROR(SEARCH("Initial",D7)))</formula>
    </cfRule>
    <cfRule type="containsText" dxfId="659" priority="153" operator="containsText" text="Nonexistent">
      <formula>NOT(ISERROR(SEARCH("Nonexistent",D7)))</formula>
    </cfRule>
  </conditionalFormatting>
  <conditionalFormatting sqref="D10">
    <cfRule type="containsText" dxfId="658" priority="141" operator="containsText" text="Initial">
      <formula>NOT(ISERROR(SEARCH("Initial",D10)))</formula>
    </cfRule>
    <cfRule type="containsText" dxfId="657" priority="142" operator="containsText" text="Nonexistent">
      <formula>NOT(ISERROR(SEARCH("Nonexistent",D10)))</formula>
    </cfRule>
  </conditionalFormatting>
  <conditionalFormatting sqref="D12">
    <cfRule type="containsText" dxfId="656" priority="130" operator="containsText" text="Initial">
      <formula>NOT(ISERROR(SEARCH("Initial",D12)))</formula>
    </cfRule>
    <cfRule type="containsText" dxfId="655" priority="131" operator="containsText" text="Nonexistent">
      <formula>NOT(ISERROR(SEARCH("Nonexistent",D12)))</formula>
    </cfRule>
  </conditionalFormatting>
  <conditionalFormatting sqref="D15">
    <cfRule type="containsText" dxfId="654" priority="119" operator="containsText" text="Initial">
      <formula>NOT(ISERROR(SEARCH("Initial",D15)))</formula>
    </cfRule>
    <cfRule type="containsText" dxfId="653" priority="120" operator="containsText" text="Nonexistent">
      <formula>NOT(ISERROR(SEARCH("Nonexistent",D15)))</formula>
    </cfRule>
  </conditionalFormatting>
  <conditionalFormatting sqref="D17">
    <cfRule type="containsText" dxfId="652" priority="108" operator="containsText" text="Initial">
      <formula>NOT(ISERROR(SEARCH("Initial",D17)))</formula>
    </cfRule>
    <cfRule type="containsText" dxfId="651" priority="109" operator="containsText" text="Nonexistent">
      <formula>NOT(ISERROR(SEARCH("Nonexistent",D17)))</formula>
    </cfRule>
  </conditionalFormatting>
  <conditionalFormatting sqref="D19">
    <cfRule type="containsText" dxfId="650" priority="97" operator="containsText" text="Initial">
      <formula>NOT(ISERROR(SEARCH("Initial",D19)))</formula>
    </cfRule>
    <cfRule type="containsText" dxfId="649" priority="98" operator="containsText" text="Nonexistent">
      <formula>NOT(ISERROR(SEARCH("Nonexistent",D19)))</formula>
    </cfRule>
  </conditionalFormatting>
  <conditionalFormatting sqref="D22:D24">
    <cfRule type="containsText" dxfId="648" priority="86" operator="containsText" text="Initial">
      <formula>NOT(ISERROR(SEARCH("Initial",D22)))</formula>
    </cfRule>
    <cfRule type="containsText" dxfId="647" priority="87" operator="containsText" text="Nonexistent">
      <formula>NOT(ISERROR(SEARCH("Nonexistent",D22)))</formula>
    </cfRule>
  </conditionalFormatting>
  <conditionalFormatting sqref="D26">
    <cfRule type="containsText" dxfId="646" priority="75" operator="containsText" text="Initial">
      <formula>NOT(ISERROR(SEARCH("Initial",D26)))</formula>
    </cfRule>
    <cfRule type="containsText" dxfId="645" priority="76" operator="containsText" text="Nonexistent">
      <formula>NOT(ISERROR(SEARCH("Nonexistent",D26)))</formula>
    </cfRule>
  </conditionalFormatting>
  <conditionalFormatting sqref="D29">
    <cfRule type="containsText" dxfId="644" priority="64" operator="containsText" text="Initial">
      <formula>NOT(ISERROR(SEARCH("Initial",D29)))</formula>
    </cfRule>
    <cfRule type="containsText" dxfId="643" priority="65" operator="containsText" text="Nonexistent">
      <formula>NOT(ISERROR(SEARCH("Nonexistent",D29)))</formula>
    </cfRule>
  </conditionalFormatting>
  <conditionalFormatting sqref="D49">
    <cfRule type="containsText" dxfId="642" priority="53" operator="containsText" text="Initial">
      <formula>NOT(ISERROR(SEARCH("Initial",D49)))</formula>
    </cfRule>
    <cfRule type="containsText" dxfId="641" priority="54" operator="containsText" text="Nonexistent">
      <formula>NOT(ISERROR(SEARCH("Nonexistent",D49)))</formula>
    </cfRule>
  </conditionalFormatting>
  <conditionalFormatting sqref="D51">
    <cfRule type="containsText" dxfId="640" priority="42" operator="containsText" text="Initial">
      <formula>NOT(ISERROR(SEARCH("Initial",D51)))</formula>
    </cfRule>
    <cfRule type="containsText" dxfId="639" priority="43" operator="containsText" text="Nonexistent">
      <formula>NOT(ISERROR(SEARCH("Nonexistent",D51)))</formula>
    </cfRule>
  </conditionalFormatting>
  <conditionalFormatting sqref="D53">
    <cfRule type="containsText" dxfId="638" priority="31" operator="containsText" text="Initial">
      <formula>NOT(ISERROR(SEARCH("Initial",D53)))</formula>
    </cfRule>
    <cfRule type="containsText" dxfId="637" priority="32" operator="containsText" text="Nonexistent">
      <formula>NOT(ISERROR(SEARCH("Nonexistent",D53)))</formula>
    </cfRule>
  </conditionalFormatting>
  <conditionalFormatting sqref="D56">
    <cfRule type="containsText" dxfId="636" priority="20" operator="containsText" text="Initial">
      <formula>NOT(ISERROR(SEARCH("Initial",D56)))</formula>
    </cfRule>
    <cfRule type="containsText" dxfId="635" priority="21" operator="containsText" text="Nonexistent">
      <formula>NOT(ISERROR(SEARCH("Nonexistent",D56)))</formula>
    </cfRule>
  </conditionalFormatting>
  <conditionalFormatting sqref="D58">
    <cfRule type="containsText" dxfId="634" priority="9" operator="containsText" text="Initial">
      <formula>NOT(ISERROR(SEARCH("Initial",D58)))</formula>
    </cfRule>
    <cfRule type="containsText" dxfId="633" priority="10" operator="containsText" text="Nonexistent">
      <formula>NOT(ISERROR(SEARCH("Nonexistent",D58)))</formula>
    </cfRule>
  </conditionalFormatting>
  <conditionalFormatting sqref="D31">
    <cfRule type="expression" dxfId="632" priority="264" stopIfTrue="1">
      <formula>_xludf.STYLE(VLOOKUP(D31,#REF!,2,0))</formula>
    </cfRule>
  </conditionalFormatting>
  <conditionalFormatting sqref="D33">
    <cfRule type="expression" dxfId="631" priority="253" stopIfTrue="1">
      <formula>_xludf.STYLE(VLOOKUP(D33,#REF!,2,0))</formula>
    </cfRule>
  </conditionalFormatting>
  <conditionalFormatting sqref="D35">
    <cfRule type="expression" dxfId="630" priority="242" stopIfTrue="1">
      <formula>_xludf.STYLE(VLOOKUP(D35,#REF!,2,0))</formula>
    </cfRule>
  </conditionalFormatting>
  <conditionalFormatting sqref="D37">
    <cfRule type="expression" dxfId="629" priority="231" stopIfTrue="1">
      <formula>_xludf.STYLE(VLOOKUP(D37,#REF!,2,0))</formula>
    </cfRule>
  </conditionalFormatting>
  <conditionalFormatting sqref="D38">
    <cfRule type="expression" dxfId="628" priority="220" stopIfTrue="1">
      <formula>_xludf.STYLE(VLOOKUP(D38,#REF!,2,0))</formula>
    </cfRule>
  </conditionalFormatting>
  <conditionalFormatting sqref="D39">
    <cfRule type="expression" dxfId="627" priority="209" stopIfTrue="1">
      <formula>_xludf.STYLE(VLOOKUP(D39,#REF!,2,0))</formula>
    </cfRule>
  </conditionalFormatting>
  <conditionalFormatting sqref="D42">
    <cfRule type="expression" dxfId="626" priority="198" stopIfTrue="1">
      <formula>_xludf.STYLE(VLOOKUP(D42,#REF!,2,0))</formula>
    </cfRule>
  </conditionalFormatting>
  <conditionalFormatting sqref="D44">
    <cfRule type="expression" dxfId="625" priority="187" stopIfTrue="1">
      <formula>_xludf.STYLE(VLOOKUP(D44,#REF!,2,0))</formula>
    </cfRule>
  </conditionalFormatting>
  <conditionalFormatting sqref="D46">
    <cfRule type="expression" dxfId="624" priority="176" stopIfTrue="1">
      <formula>_xludf.STYLE(VLOOKUP(D46,#REF!,2,0))</formula>
    </cfRule>
  </conditionalFormatting>
  <conditionalFormatting sqref="D5">
    <cfRule type="expression" dxfId="623" priority="165" stopIfTrue="1">
      <formula>_xludf.STYLE(VLOOKUP(D5,#REF!,2,0))</formula>
    </cfRule>
  </conditionalFormatting>
  <conditionalFormatting sqref="D7:D8">
    <cfRule type="expression" dxfId="622" priority="154" stopIfTrue="1">
      <formula>_xludf.STYLE(VLOOKUP(D7,#REF!,2,0))</formula>
    </cfRule>
  </conditionalFormatting>
  <conditionalFormatting sqref="D10">
    <cfRule type="expression" dxfId="621" priority="143" stopIfTrue="1">
      <formula>_xludf.STYLE(VLOOKUP(D10,#REF!,2,0))</formula>
    </cfRule>
  </conditionalFormatting>
  <conditionalFormatting sqref="D12">
    <cfRule type="expression" dxfId="620" priority="132" stopIfTrue="1">
      <formula>_xludf.STYLE(VLOOKUP(D12,#REF!,2,0))</formula>
    </cfRule>
  </conditionalFormatting>
  <conditionalFormatting sqref="D15">
    <cfRule type="expression" dxfId="619" priority="121" stopIfTrue="1">
      <formula>_xludf.STYLE(VLOOKUP(D15,#REF!,2,0))</formula>
    </cfRule>
  </conditionalFormatting>
  <conditionalFormatting sqref="D17">
    <cfRule type="expression" dxfId="618" priority="110" stopIfTrue="1">
      <formula>_xludf.STYLE(VLOOKUP(D17,#REF!,2,0))</formula>
    </cfRule>
  </conditionalFormatting>
  <conditionalFormatting sqref="D19">
    <cfRule type="expression" dxfId="617" priority="99" stopIfTrue="1">
      <formula>_xludf.STYLE(VLOOKUP(D19,#REF!,2,0))</formula>
    </cfRule>
  </conditionalFormatting>
  <conditionalFormatting sqref="D22:D24">
    <cfRule type="expression" dxfId="616" priority="88" stopIfTrue="1">
      <formula>_xludf.STYLE(VLOOKUP(D22,#REF!,2,0))</formula>
    </cfRule>
  </conditionalFormatting>
  <conditionalFormatting sqref="D26">
    <cfRule type="expression" dxfId="615" priority="77" stopIfTrue="1">
      <formula>_xludf.STYLE(VLOOKUP(D26,#REF!,2,0))</formula>
    </cfRule>
  </conditionalFormatting>
  <conditionalFormatting sqref="D29">
    <cfRule type="expression" dxfId="614" priority="66" stopIfTrue="1">
      <formula>_xludf.STYLE(VLOOKUP(D29,#REF!,2,0))</formula>
    </cfRule>
  </conditionalFormatting>
  <conditionalFormatting sqref="D49">
    <cfRule type="expression" dxfId="613" priority="55" stopIfTrue="1">
      <formula>_xludf.STYLE(VLOOKUP(D49,#REF!,2,0))</formula>
    </cfRule>
  </conditionalFormatting>
  <conditionalFormatting sqref="D51">
    <cfRule type="expression" dxfId="612" priority="44" stopIfTrue="1">
      <formula>_xludf.STYLE(VLOOKUP(D51,#REF!,2,0))</formula>
    </cfRule>
  </conditionalFormatting>
  <conditionalFormatting sqref="D53">
    <cfRule type="expression" dxfId="611" priority="33" stopIfTrue="1">
      <formula>_xludf.STYLE(VLOOKUP(D53,#REF!,2,0))</formula>
    </cfRule>
  </conditionalFormatting>
  <conditionalFormatting sqref="D56">
    <cfRule type="expression" dxfId="610" priority="22" stopIfTrue="1">
      <formula>_xludf.STYLE(VLOOKUP(D56,#REF!,2,0))</formula>
    </cfRule>
  </conditionalFormatting>
  <conditionalFormatting sqref="D58">
    <cfRule type="expression" dxfId="609" priority="11" stopIfTrue="1">
      <formula>_xludf.STYLE(VLOOKUP(D58,#REF!,2,0))</formula>
    </cfRule>
  </conditionalFormatting>
  <dataValidations count="1">
    <dataValidation operator="equal" allowBlank="1" showInputMessage="1" showErrorMessage="1" promptTitle="Select Control Scope" sqref="D28:E28 D30:E30 D32:E32 D34:E34 D36:E36 D41:E41 D43:E43 D45:E45 D48:E48 D50:E50 D52:E52 D57:E57" xr:uid="{00000000-0002-0000-0000-000000000000}">
      <formula1>0</formula1>
      <formula2>0</formula2>
    </dataValidation>
  </dataValidations>
  <printOptions horizontalCentered="1" verticalCentered="1"/>
  <pageMargins left="0.25" right="0.25" top="0.75" bottom="0.75" header="0.3" footer="0.3"/>
  <pageSetup paperSize="9" scale="49" firstPageNumber="0" orientation="portrait" verticalDpi="300" r:id="rId1"/>
  <headerFooter alignWithMargins="0">
    <oddFooter>&amp;C&amp;D&amp;RPage&amp;P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5" operator="equal" id="{9AA805AF-B9CC-4B52-B2F0-49C9421A12E8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56" operator="equal" id="{D6F91800-10A9-4D97-ACBB-A1E7D6325285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57" operator="equal" id="{5E392D35-05EB-4034-A575-6C5A7B95CE4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58" operator="equal" id="{684E39D2-7520-4241-A766-7ED6D46CD50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59" operator="equal" id="{C6B62890-7047-4C5A-95A5-B6A093E32E69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60" operator="equal" id="{0A277D1A-69F0-4AB0-B400-BE5510894EE8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61" operator="equal" id="{F2B90764-3BD0-4811-AADD-35F096B51F60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54" operator="equal" id="{EB7FE3F1-0BCF-4C78-8F54-D9097B8A0FC7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44" operator="equal" id="{337B4A19-FE35-4285-8914-E1A59B10EDA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45" operator="equal" id="{F93BEB52-DE0B-4B58-8EA7-AE1306CC9C7D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46" operator="equal" id="{721050DE-4E6D-4B23-9221-3A0F3CA81334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47" operator="equal" id="{8A5A94C8-DAC4-4B9B-8027-F2AD7320364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48" operator="equal" id="{D110E9FF-57F8-459F-9050-29AC53DC7F2B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49" operator="equal" id="{428A65EE-456F-4C96-89BD-F5CC8548792C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50" operator="equal" id="{4B767FD0-C2E9-445C-94A6-9C63D9B00E1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243" operator="equal" id="{9AD75591-2F59-4CF1-B5B9-981ACCA86696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233" operator="equal" id="{543527CB-1185-4206-895D-D44663B89782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34" operator="equal" id="{FD1BF374-F969-40D1-B12C-0E228C67649E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35" operator="equal" id="{1647D204-5C1A-4A0B-BEAF-9EDEA07EF60F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36" operator="equal" id="{0FF365F0-2BB2-45D9-9065-9E823E24364B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37" operator="equal" id="{3BE6EE47-AA21-465E-A2D4-7DDEEB6C405B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38" operator="equal" id="{E13F983B-4260-44AA-B64E-76B30F7C2B66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39" operator="equal" id="{8BAD4C33-AA81-47D2-A9A6-6EE06B220027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32" operator="equal" id="{C72A421F-2BD8-40F9-A149-BD969AC9ABD6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22" operator="equal" id="{568DC42A-F137-4372-9FB8-347579B64C55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23" operator="equal" id="{C1E039E9-08EF-431E-B227-70E71FE476C3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24" operator="equal" id="{CC8DA5AE-5125-4C75-9AA3-4167E44ABFCD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25" operator="equal" id="{8178F732-B6F1-4528-8CE6-4DBAC9504C11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26" operator="equal" id="{6186ABBA-3506-49AD-881A-9F541FF69BE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27" operator="equal" id="{31962E0E-473E-4DF6-ADC8-B381E3D9332E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28" operator="equal" id="{3DF814E4-AFF6-4C8D-9D86-3B2329CD256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21" operator="equal" id="{D9CFDF77-7312-4668-B8A1-1DD34929F99C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1" operator="equal" id="{0D28BC3A-47AF-463D-B6F1-DC9DB7A34D75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12" operator="equal" id="{8F49096F-7415-4F58-A657-305ABFE02AF8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13" operator="equal" id="{CC3AF538-B27A-4D1A-BBBE-C84E14A239F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14" operator="equal" id="{07B99EFE-E665-4077-84BD-2A9E802882F4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15" operator="equal" id="{7B356C05-6D8A-4566-A637-46A8E0EF700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16" operator="equal" id="{50320C61-719A-41DB-A30E-0B941990F76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17" operator="equal" id="{4FF0C32B-CD95-4B38-A35C-AC14C13786D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0" operator="equal" id="{73E801DF-C37C-4C31-A24A-C8A6D43D9316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00" operator="equal" id="{17B67008-368B-499D-99F7-F455772DDD2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01" operator="equal" id="{4199A5E2-8366-45D5-BC4B-1817B4E159A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02" operator="equal" id="{D7EA8171-7334-493A-9F87-2998630574B2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03" operator="equal" id="{45F85066-DAD4-4969-9D44-A876FDEE4A5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04" operator="equal" id="{FCFCB6B3-D92A-42E8-9514-EC3B3BAA618B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05" operator="equal" id="{7796E38D-07F1-4125-9356-777FF984C1CC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06" operator="equal" id="{E7AE125C-B30E-4443-B736-03912C4D2FF7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9" operator="equal" id="{AA41E02D-D367-42F5-9818-4D6E54A149A7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89" operator="equal" id="{7EC9491A-90A5-4E60-8138-1ADCF98CD5D9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90" operator="equal" id="{B78DEBEF-B558-44DC-874E-E1177F6156A2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91" operator="equal" id="{007DB046-5EF6-4F9B-821F-F72046D0C639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92" operator="equal" id="{E3897DE6-D5FF-445D-895B-D0F8829FEFE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93" operator="equal" id="{712644FF-1C15-4B93-B19C-FBA6E6B4B59C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94" operator="equal" id="{6B4A5692-5505-4013-B040-3A5DDBC51FB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95" operator="equal" id="{EA9A89D6-C887-4F73-83D1-96149DDFC6B6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8" operator="equal" id="{B7612687-33A2-4104-BF7A-A0F9EFC369B3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78" operator="equal" id="{6E5BE64A-D790-4E3E-8F7C-0957456D775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79" operator="equal" id="{08AA28FB-D0F2-4D63-A215-0EDDF56F3983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80" operator="equal" id="{BB9F5192-BCA6-4B22-907A-1BD7F7241A9B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81" operator="equal" id="{8AD77B95-BD4C-4511-9AF3-592574B5F2D7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82" operator="equal" id="{0634B92D-4099-42DC-B8F1-FE38774FB365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83" operator="equal" id="{98E61999-1FB8-4A7D-B093-5E4D8126D452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84" operator="equal" id="{2CB18A20-D580-4BF9-BADE-4E7B5A53F6C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77" operator="equal" id="{3400A413-79C5-4AA5-9382-770619FA9C61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67" operator="equal" id="{1EE36342-D480-4969-BCE5-438DB50E6A19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68" operator="equal" id="{4F239C1D-8B45-41FE-98F8-5062D35C1F4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69" operator="equal" id="{213AE7DF-62A5-4026-BAFD-3E6E25CDC378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70" operator="equal" id="{55A05F65-BC11-4CCD-B914-5E187EE92785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71" operator="equal" id="{BDB1B41E-2578-4125-8286-7016FD424E4C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72" operator="equal" id="{64B1B81D-43A3-45AD-8E77-C3802003B9AC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3" operator="equal" id="{BFF82A64-8309-41B8-A01A-03782C97DF4C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ellIs" priority="166" operator="equal" id="{4A390479-1A86-43F5-B04F-76F6F84A8924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ellIs" priority="156" operator="equal" id="{50076D01-2516-4484-A9B4-468BD15B479C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57" operator="equal" id="{12AF516E-6FA5-4A89-A8A9-E75D443CA3FE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58" operator="equal" id="{6E37585E-87E2-43F9-B61E-7C666CA026A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59" operator="equal" id="{0160B54A-5C3C-480D-8578-CEF09869A561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60" operator="equal" id="{77BDC8AF-16A9-4590-9E49-2AAF4BD39BB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61" operator="equal" id="{CA2AA70E-A9F1-4446-B1BE-D95BE2723FAF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62" operator="equal" id="{7DF21DC9-7124-4DDC-995C-1E2818F7B606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55" operator="equal" id="{6873B654-F8A7-407D-B1BA-50E615DB1A3C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45" operator="equal" id="{AA87DB84-46AC-4BB5-987D-C941979D7AEF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46" operator="equal" id="{212C68B7-1F8B-4628-B0A3-AB106603E4F1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47" operator="equal" id="{FF30B0E8-3B0C-4327-9575-A8E7A395309B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48" operator="equal" id="{29EC7B99-CD24-4AC0-85E2-75FCC617E187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49" operator="equal" id="{2CC020C6-8C40-41A5-A8FB-CA0088575E8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50" operator="equal" id="{74CF91B1-F629-4205-9D72-5C2061C57A80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51" operator="equal" id="{5FAA6519-F1A3-45FB-A1EF-043F9754F047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D7:D8</xm:sqref>
        </x14:conditionalFormatting>
        <x14:conditionalFormatting xmlns:xm="http://schemas.microsoft.com/office/excel/2006/main">
          <x14:cfRule type="cellIs" priority="144" operator="equal" id="{87CA746E-6D4E-4B1F-B941-FA645191D79C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D7:D8</xm:sqref>
        </x14:conditionalFormatting>
        <x14:conditionalFormatting xmlns:xm="http://schemas.microsoft.com/office/excel/2006/main">
          <x14:cfRule type="cellIs" priority="134" operator="equal" id="{97EA1C6B-00C5-4D6D-9E1C-4C4FE05883D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35" operator="equal" id="{B3D6B008-C7EE-49A7-9BE0-F67A41D87DD6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36" operator="equal" id="{550D2AA6-3AF9-4617-8EB2-57C85F189928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37" operator="equal" id="{968DCB5D-D8EB-42AB-A65A-88EE2E611592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38" operator="equal" id="{92CF8524-4252-4D4F-9C92-731A2430B33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39" operator="equal" id="{3E1377EF-8744-46B0-B09A-5CA9CFB7B48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40" operator="equal" id="{BFEAF241-1CA1-48C1-B14D-E0042A8D6C44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33" operator="equal" id="{557F765E-334D-496D-9D56-F111A1EC7E0A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23" operator="equal" id="{FF3DD9CF-7286-4D5E-97C2-5790D4229956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24" operator="equal" id="{B53D7886-E337-4930-8DBC-6A37EA6F46C8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25" operator="equal" id="{0A49A2A2-26F4-4D6F-B01E-DC8BF8DA876C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26" operator="equal" id="{2D2DBE74-D12C-42FC-AFA3-0D60B2024C0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27" operator="equal" id="{9A276552-3BCD-4FE2-A1EF-C1B9266F481F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28" operator="equal" id="{FF896517-72FA-4D71-9D2B-4662F8F785E2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29" operator="equal" id="{955AF9A4-FE2F-4C7F-BA97-D3E162DD56EB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22" operator="equal" id="{E2C26510-B62A-4B0E-A18B-6385ADEBEC5E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12" operator="equal" id="{29E4B5CD-91C0-4A11-9CAB-F8A3C19589E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13" operator="equal" id="{7340A021-5FFE-495E-B298-0D5FB1C05CCD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14" operator="equal" id="{A0E57F26-4AC4-4D38-A586-9B9BE996CBE7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15" operator="equal" id="{675E6C0E-D662-4AEB-A73A-E67D9AF707F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16" operator="equal" id="{E777ED44-DC4A-40B4-A1EE-DB7D930A5795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17" operator="equal" id="{F05A83EA-156A-47DF-8121-3A440F549847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18" operator="equal" id="{5661108E-2F66-48CF-BF97-C8242373B595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11" operator="equal" id="{C3B7773B-487F-49C9-84D6-29FCEE563268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01" operator="equal" id="{0702F538-24F5-43DE-AAE7-A0542711F3F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02" operator="equal" id="{297FD432-F9E0-47E0-A74C-CBF9B51870A8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03" operator="equal" id="{7A7E1434-915B-41EA-B6AE-5EECAA08B399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04" operator="equal" id="{BA75591B-DDF7-4F12-BCF5-DAE386D326E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05" operator="equal" id="{E906EB04-1A37-431B-A5D5-4D3D813898AC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06" operator="equal" id="{CAFE404E-E371-475E-9444-AC1825582AF2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07" operator="equal" id="{6673EF10-1C6B-41D3-ABD8-A833E40A8430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00" operator="equal" id="{44286043-7993-40D9-92B2-C3E434EA5EA7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90" operator="equal" id="{46B7369B-E8FE-4452-9EDC-F942C0189985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91" operator="equal" id="{45F541EC-697A-44BE-B7EF-0DBBEFCA2B8F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92" operator="equal" id="{BC51E68A-FEB1-48B1-A58A-13588892BC5C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93" operator="equal" id="{2DAC0539-2075-4CBE-8FD1-3F64264DF29D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94" operator="equal" id="{77F78266-F8CB-44C9-9482-058C12D2534A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95" operator="equal" id="{4DEA5D7B-50B1-4198-BEBC-8C9ABF7B774A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96" operator="equal" id="{E1816410-9F86-4AAF-998D-AF937FD6BBD9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89" operator="equal" id="{6AFB2071-E402-416F-9034-D0E15B5E0B57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79" operator="equal" id="{D2739573-06CB-4DCB-A3DB-7D395744FA14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80" operator="equal" id="{46A274E6-7EDD-4C59-BEE3-8888E6F7BBB1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81" operator="equal" id="{F5853959-49EA-4930-9202-34992E20C01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82" operator="equal" id="{072064A7-1BEF-4BF3-A6FE-952E1239DEF8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83" operator="equal" id="{2D3BA40E-B645-4304-999B-31F804A330BE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84" operator="equal" id="{8FECD577-EE2A-459E-A554-52267BF0BA4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5" operator="equal" id="{3FFF60BF-A9C9-4A80-A571-EA44B8D9ACAC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D22:D24</xm:sqref>
        </x14:conditionalFormatting>
        <x14:conditionalFormatting xmlns:xm="http://schemas.microsoft.com/office/excel/2006/main">
          <x14:cfRule type="cellIs" priority="78" operator="equal" id="{709F5ADF-5599-4B97-A598-8C2A8C47F7C0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D22:D24</xm:sqref>
        </x14:conditionalFormatting>
        <x14:conditionalFormatting xmlns:xm="http://schemas.microsoft.com/office/excel/2006/main">
          <x14:cfRule type="cellIs" priority="68" operator="equal" id="{56454D31-CEDA-4188-BA0B-9A8303335C6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69" operator="equal" id="{4AB44BD2-E8CA-4330-9F6A-0D87D04C6520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70" operator="equal" id="{94AA26C2-F471-445C-8576-1D27CCF2E91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71" operator="equal" id="{F93AC435-0007-4DAB-85DB-1B90F8AF9C15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72" operator="equal" id="{FBA9AE29-2501-4922-86CE-C38FD3DF6B8E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73" operator="equal" id="{FA6457A7-929F-4D01-9F77-CC5E3D605F5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4" operator="equal" id="{752D0CEE-6362-4EDD-A5A4-4F01673CE06B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67" operator="equal" id="{B616289C-5DAB-4165-980A-D45F66C83725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57" operator="equal" id="{E7218A8A-9B8A-4F40-A947-4342793A5FD7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58" operator="equal" id="{DAF33504-D743-4B86-9FBF-3E5712FA9BB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59" operator="equal" id="{70CCF60D-D897-4263-BC01-2EF64EB061C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60" operator="equal" id="{D80A116D-450A-4E88-ABE9-678DE1B0CEBE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61" operator="equal" id="{F0E6F9B4-0138-4BD4-83A4-D566BC25D18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62" operator="equal" id="{8CF12963-BE4E-44D1-9774-12CF15DCAC46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63" operator="equal" id="{CC0BB458-7110-4601-B474-B2E415518668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6" operator="equal" id="{A6EE6458-7C7D-4F2F-8EA6-E13117C35400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46" operator="equal" id="{84E17959-9363-4E15-95D6-05C965CF6B51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47" operator="equal" id="{0A7DF816-7493-45CB-9688-FD09CE0B8249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48" operator="equal" id="{00FD8D0D-2EF3-45AA-9F8D-727D31CF5584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49" operator="equal" id="{51DAEA7D-D06A-4AE7-9B20-6276705E457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50" operator="equal" id="{AE6E94D5-92C7-4790-8C58-4CE6CA0398FE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51" operator="equal" id="{0621E77E-1E9C-41B2-AB1E-FA65CCCDC0CD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2" operator="equal" id="{22F4A0D7-C790-4E30-8027-0B284DDBDDD4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45" operator="equal" id="{52EF7270-21A1-4D55-A0CF-FCE67D27E823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35" operator="equal" id="{00E92DE8-A791-4E20-A04C-6D5CDF0B186E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6" operator="equal" id="{305F89F5-5AD8-4FA3-B007-D2581B536FC3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7" operator="equal" id="{5CF5AC79-3F50-4CD4-8597-BB0E47010FFD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8" operator="equal" id="{B658B8B6-20A4-4C58-9941-1E5E572997AC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9" operator="equal" id="{7F7ED2A9-40E5-4FCA-8BDC-AE45DA363618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40" operator="equal" id="{9E8B91B4-AA06-412E-9277-9C7211AC59D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41" operator="equal" id="{FE208DD0-C351-4A47-A0AF-A596F5C28E2E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34" operator="equal" id="{C62C25D7-202E-47A1-ACC2-29917778E894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24" operator="equal" id="{540D8D9D-0C2C-4AE0-823B-39ABE7D68750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5" operator="equal" id="{67F0D457-7253-4E5D-AC79-71C43BB55718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6" operator="equal" id="{43E65F60-8844-4578-9A49-835D798A84B6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7" operator="equal" id="{12385D25-4809-4DE1-B8A6-5108F5BBFA1D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8" operator="equal" id="{12766D1C-07F0-40D0-9F13-D27823FA28CD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9" operator="equal" id="{0574DB5B-79BA-475D-9680-88B4C875DEEE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0" operator="equal" id="{871412F6-7583-4001-98C7-A1277427A984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" operator="equal" id="{4A6CBC3E-0B66-4B7D-897F-A839B5BC168C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" operator="equal" id="{248149D6-8241-48B0-A08B-04E9F5DD9783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4" operator="equal" id="{B0B27019-92A4-4F7A-BD99-AFCB331D004A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5" operator="equal" id="{E000B43D-FA4F-4175-8261-27688434E7D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6" operator="equal" id="{9C93A8A0-9F9E-4AC7-ACE5-456F9327A44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7" operator="equal" id="{33089081-3F35-422B-B4B6-19A7E820BF1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8" operator="equal" id="{864E0DEE-CC06-4EDB-9F2D-EE985503C2DB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9" operator="equal" id="{DB1FDE3C-FDF7-4860-B521-B424E152613D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2" operator="equal" id="{52B9CD13-B6FE-4198-A2E7-B9207571A859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" operator="equal" id="{3A2A6559-4802-4C66-850C-E018CD4F5B5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" operator="equal" id="{3074A836-65C5-4397-9F5C-8E2D8D8EA290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4" operator="equal" id="{5CA03908-2080-44B4-A8E3-4F6CB314F599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5" operator="equal" id="{7D4E3181-B1E4-4542-B54E-0209FB7126DD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6" operator="equal" id="{FD557E43-1946-468F-9BDB-EE5259FECE00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7" operator="equal" id="{F5373660-9B03-4C9E-9BF2-B7C4EF09435F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" operator="equal" id="{86ADEFA2-6065-4D64-8B25-8A615CF8996D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" operator="equal" id="{39DCAE14-9CFD-48FA-A6F5-DF1D6E4399DF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status" xr:uid="{00000000-0002-0000-0000-000001000000}">
          <x14:formula1>
            <xm:f>Metrics!$B$3:$B$10</xm:f>
          </x14:formula1>
          <xm:sqref>D5 D7:D8 D10 D12 D15 D17 D19 D56 D22:D24 D26 D29 D31 D33 D35 D37:D39 D51 D42 D44 D46 D49 D53 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176"/>
  <sheetViews>
    <sheetView zoomScale="85" zoomScaleNormal="85" workbookViewId="0">
      <pane xSplit="1" ySplit="2" topLeftCell="C15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11.5703125" defaultRowHeight="12.75" x14ac:dyDescent="0.2"/>
  <cols>
    <col min="1" max="1" width="1.5703125" style="4" customWidth="1"/>
    <col min="2" max="2" width="8.5703125" style="4" customWidth="1"/>
    <col min="3" max="3" width="65.28515625" style="41" customWidth="1"/>
    <col min="4" max="4" width="14.7109375" style="10" customWidth="1"/>
    <col min="5" max="5" width="75.28515625" style="4" customWidth="1"/>
    <col min="6" max="252" width="30.28515625" style="9" customWidth="1"/>
    <col min="253" max="16384" width="11.5703125" style="6"/>
  </cols>
  <sheetData>
    <row r="1" spans="1:31" s="2" customFormat="1" ht="32.25" customHeight="1" thickBot="1" x14ac:dyDescent="0.25">
      <c r="A1" s="38"/>
      <c r="B1" s="99" t="s">
        <v>332</v>
      </c>
      <c r="C1" s="100"/>
      <c r="D1" s="100"/>
      <c r="E1" s="101"/>
    </row>
    <row r="2" spans="1:31" s="14" customFormat="1" ht="21.75" customHeight="1" x14ac:dyDescent="0.35">
      <c r="B2" s="79" t="s">
        <v>76</v>
      </c>
      <c r="C2" s="80" t="s">
        <v>285</v>
      </c>
      <c r="D2" s="43" t="s">
        <v>0</v>
      </c>
      <c r="E2" s="44" t="s">
        <v>34</v>
      </c>
    </row>
    <row r="3" spans="1:31" s="11" customFormat="1" ht="39.6" customHeight="1" x14ac:dyDescent="0.35">
      <c r="B3" s="74" t="s">
        <v>86</v>
      </c>
      <c r="C3" s="75" t="s">
        <v>98</v>
      </c>
      <c r="D3" s="76"/>
      <c r="E3" s="77"/>
    </row>
    <row r="4" spans="1:31" s="27" customFormat="1" ht="22.5" customHeight="1" x14ac:dyDescent="0.25">
      <c r="B4" s="52" t="s">
        <v>87</v>
      </c>
      <c r="C4" s="67" t="s">
        <v>99</v>
      </c>
      <c r="D4" s="54"/>
      <c r="E4" s="55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s="26" customFormat="1" ht="22.5" customHeight="1" x14ac:dyDescent="0.2">
      <c r="B5" s="56" t="s">
        <v>88</v>
      </c>
      <c r="C5" s="66" t="s">
        <v>100</v>
      </c>
      <c r="D5" s="58" t="s">
        <v>81</v>
      </c>
      <c r="E5" s="59"/>
    </row>
    <row r="6" spans="1:31" s="26" customFormat="1" ht="22.5" customHeight="1" x14ac:dyDescent="0.2">
      <c r="B6" s="56" t="s">
        <v>89</v>
      </c>
      <c r="C6" s="66" t="s">
        <v>101</v>
      </c>
      <c r="D6" s="58" t="s">
        <v>33</v>
      </c>
      <c r="E6" s="59"/>
    </row>
    <row r="7" spans="1:31" s="11" customFormat="1" ht="39.6" customHeight="1" x14ac:dyDescent="0.35">
      <c r="B7" s="74" t="s">
        <v>90</v>
      </c>
      <c r="C7" s="75" t="s">
        <v>102</v>
      </c>
      <c r="D7" s="76"/>
      <c r="E7" s="77"/>
    </row>
    <row r="8" spans="1:31" s="27" customFormat="1" ht="22.5" customHeight="1" x14ac:dyDescent="0.25">
      <c r="B8" s="52" t="s">
        <v>91</v>
      </c>
      <c r="C8" s="67" t="s">
        <v>103</v>
      </c>
      <c r="D8" s="54"/>
      <c r="E8" s="55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s="26" customFormat="1" ht="22.5" customHeight="1" x14ac:dyDescent="0.2">
      <c r="B9" s="56" t="s">
        <v>92</v>
      </c>
      <c r="C9" s="66" t="s">
        <v>104</v>
      </c>
      <c r="D9" s="58" t="s">
        <v>27</v>
      </c>
      <c r="E9" s="59"/>
    </row>
    <row r="10" spans="1:31" s="26" customFormat="1" ht="22.5" customHeight="1" x14ac:dyDescent="0.2">
      <c r="B10" s="56" t="s">
        <v>93</v>
      </c>
      <c r="C10" s="66" t="s">
        <v>105</v>
      </c>
      <c r="D10" s="58" t="s">
        <v>28</v>
      </c>
      <c r="E10" s="59"/>
    </row>
    <row r="11" spans="1:31" s="26" customFormat="1" ht="22.5" customHeight="1" x14ac:dyDescent="0.2">
      <c r="B11" s="56" t="s">
        <v>94</v>
      </c>
      <c r="C11" s="66" t="s">
        <v>106</v>
      </c>
      <c r="D11" s="58" t="s">
        <v>29</v>
      </c>
      <c r="E11" s="59"/>
    </row>
    <row r="12" spans="1:31" s="26" customFormat="1" ht="22.5" customHeight="1" x14ac:dyDescent="0.2">
      <c r="B12" s="56" t="s">
        <v>95</v>
      </c>
      <c r="C12" s="66" t="s">
        <v>107</v>
      </c>
      <c r="D12" s="58" t="s">
        <v>30</v>
      </c>
      <c r="E12" s="59"/>
    </row>
    <row r="13" spans="1:31" s="26" customFormat="1" ht="22.5" customHeight="1" x14ac:dyDescent="0.2">
      <c r="B13" s="56" t="s">
        <v>96</v>
      </c>
      <c r="C13" s="66" t="s">
        <v>108</v>
      </c>
      <c r="D13" s="58" t="s">
        <v>31</v>
      </c>
      <c r="E13" s="59"/>
    </row>
    <row r="14" spans="1:31" s="27" customFormat="1" ht="22.5" customHeight="1" x14ac:dyDescent="0.25">
      <c r="B14" s="52" t="s">
        <v>97</v>
      </c>
      <c r="C14" s="67" t="s">
        <v>120</v>
      </c>
      <c r="D14" s="54"/>
      <c r="E14" s="55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s="26" customFormat="1" ht="22.5" customHeight="1" x14ac:dyDescent="0.2">
      <c r="B15" s="56" t="s">
        <v>109</v>
      </c>
      <c r="C15" s="66" t="s">
        <v>119</v>
      </c>
      <c r="D15" s="58" t="s">
        <v>31</v>
      </c>
      <c r="E15" s="59"/>
    </row>
    <row r="16" spans="1:31" s="26" customFormat="1" ht="22.5" customHeight="1" x14ac:dyDescent="0.2">
      <c r="B16" s="56" t="s">
        <v>110</v>
      </c>
      <c r="C16" s="66" t="s">
        <v>118</v>
      </c>
      <c r="D16" s="58" t="s">
        <v>35</v>
      </c>
      <c r="E16" s="59"/>
    </row>
    <row r="17" spans="2:31" s="11" customFormat="1" ht="39.6" customHeight="1" x14ac:dyDescent="0.35">
      <c r="B17" s="74" t="s">
        <v>111</v>
      </c>
      <c r="C17" s="75" t="s">
        <v>112</v>
      </c>
      <c r="D17" s="76"/>
      <c r="E17" s="77"/>
    </row>
    <row r="18" spans="2:31" s="27" customFormat="1" ht="22.5" customHeight="1" x14ac:dyDescent="0.25">
      <c r="B18" s="52" t="s">
        <v>113</v>
      </c>
      <c r="C18" s="67" t="s">
        <v>117</v>
      </c>
      <c r="D18" s="54"/>
      <c r="E18" s="55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spans="2:31" s="26" customFormat="1" ht="22.5" customHeight="1" x14ac:dyDescent="0.2">
      <c r="B19" s="56" t="s">
        <v>114</v>
      </c>
      <c r="C19" s="66" t="s">
        <v>121</v>
      </c>
      <c r="D19" s="58" t="s">
        <v>35</v>
      </c>
      <c r="E19" s="59"/>
    </row>
    <row r="20" spans="2:31" s="26" customFormat="1" ht="22.5" customHeight="1" x14ac:dyDescent="0.2">
      <c r="B20" s="56" t="s">
        <v>115</v>
      </c>
      <c r="C20" s="66" t="s">
        <v>122</v>
      </c>
      <c r="D20" s="58" t="s">
        <v>81</v>
      </c>
      <c r="E20" s="59"/>
    </row>
    <row r="21" spans="2:31" s="27" customFormat="1" ht="22.5" customHeight="1" x14ac:dyDescent="0.25">
      <c r="B21" s="52" t="s">
        <v>116</v>
      </c>
      <c r="C21" s="67" t="s">
        <v>123</v>
      </c>
      <c r="D21" s="54"/>
      <c r="E21" s="55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2:31" s="26" customFormat="1" ht="22.5" customHeight="1" x14ac:dyDescent="0.2">
      <c r="B22" s="56" t="s">
        <v>125</v>
      </c>
      <c r="C22" s="66" t="s">
        <v>124</v>
      </c>
      <c r="D22" s="58" t="s">
        <v>81</v>
      </c>
      <c r="E22" s="59"/>
    </row>
    <row r="23" spans="2:31" s="26" customFormat="1" ht="22.5" customHeight="1" x14ac:dyDescent="0.2">
      <c r="B23" s="56" t="s">
        <v>126</v>
      </c>
      <c r="C23" s="66" t="s">
        <v>263</v>
      </c>
      <c r="D23" s="58" t="s">
        <v>81</v>
      </c>
      <c r="E23" s="59"/>
    </row>
    <row r="24" spans="2:31" s="26" customFormat="1" ht="22.5" customHeight="1" x14ac:dyDescent="0.2">
      <c r="B24" s="56" t="s">
        <v>127</v>
      </c>
      <c r="C24" s="66" t="s">
        <v>264</v>
      </c>
      <c r="D24" s="58" t="s">
        <v>81</v>
      </c>
      <c r="E24" s="59"/>
    </row>
    <row r="25" spans="2:31" s="27" customFormat="1" ht="22.5" customHeight="1" x14ac:dyDescent="0.25">
      <c r="B25" s="52" t="s">
        <v>128</v>
      </c>
      <c r="C25" s="67" t="s">
        <v>411</v>
      </c>
      <c r="D25" s="54"/>
      <c r="E25" s="55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</row>
    <row r="26" spans="2:31" s="26" customFormat="1" ht="22.5" customHeight="1" x14ac:dyDescent="0.2">
      <c r="B26" s="56" t="s">
        <v>129</v>
      </c>
      <c r="C26" s="66" t="s">
        <v>265</v>
      </c>
      <c r="D26" s="58" t="s">
        <v>81</v>
      </c>
      <c r="E26" s="59"/>
    </row>
    <row r="27" spans="2:31" s="11" customFormat="1" ht="39.6" customHeight="1" x14ac:dyDescent="0.35">
      <c r="B27" s="74" t="s">
        <v>130</v>
      </c>
      <c r="C27" s="75" t="s">
        <v>266</v>
      </c>
      <c r="D27" s="76"/>
      <c r="E27" s="77"/>
    </row>
    <row r="28" spans="2:31" s="27" customFormat="1" ht="22.5" customHeight="1" x14ac:dyDescent="0.25">
      <c r="B28" s="52" t="s">
        <v>131</v>
      </c>
      <c r="C28" s="67" t="s">
        <v>267</v>
      </c>
      <c r="D28" s="54"/>
      <c r="E28" s="55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 spans="2:31" s="26" customFormat="1" ht="22.5" customHeight="1" x14ac:dyDescent="0.2">
      <c r="B29" s="56" t="s">
        <v>132</v>
      </c>
      <c r="C29" s="66" t="s">
        <v>268</v>
      </c>
      <c r="D29" s="58" t="s">
        <v>81</v>
      </c>
      <c r="E29" s="59"/>
    </row>
    <row r="30" spans="2:31" s="26" customFormat="1" ht="22.5" customHeight="1" x14ac:dyDescent="0.2">
      <c r="B30" s="56" t="s">
        <v>133</v>
      </c>
      <c r="C30" s="66" t="s">
        <v>269</v>
      </c>
      <c r="D30" s="58" t="s">
        <v>81</v>
      </c>
      <c r="E30" s="59"/>
    </row>
    <row r="31" spans="2:31" s="26" customFormat="1" ht="22.5" customHeight="1" x14ac:dyDescent="0.2">
      <c r="B31" s="56" t="s">
        <v>134</v>
      </c>
      <c r="C31" s="66" t="s">
        <v>270</v>
      </c>
      <c r="D31" s="58" t="s">
        <v>81</v>
      </c>
      <c r="E31" s="59"/>
    </row>
    <row r="32" spans="2:31" s="26" customFormat="1" ht="22.5" customHeight="1" x14ac:dyDescent="0.2">
      <c r="B32" s="56" t="s">
        <v>135</v>
      </c>
      <c r="C32" s="66" t="s">
        <v>271</v>
      </c>
      <c r="D32" s="58" t="s">
        <v>81</v>
      </c>
      <c r="E32" s="59"/>
    </row>
    <row r="33" spans="2:31" s="27" customFormat="1" ht="22.5" customHeight="1" x14ac:dyDescent="0.25">
      <c r="B33" s="52" t="s">
        <v>136</v>
      </c>
      <c r="C33" s="67" t="s">
        <v>272</v>
      </c>
      <c r="D33" s="54"/>
      <c r="E33" s="55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</row>
    <row r="34" spans="2:31" s="26" customFormat="1" ht="22.5" customHeight="1" x14ac:dyDescent="0.2">
      <c r="B34" s="56" t="s">
        <v>137</v>
      </c>
      <c r="C34" s="66" t="s">
        <v>273</v>
      </c>
      <c r="D34" s="58" t="s">
        <v>81</v>
      </c>
      <c r="E34" s="59"/>
    </row>
    <row r="35" spans="2:31" s="26" customFormat="1" ht="22.5" customHeight="1" x14ac:dyDescent="0.2">
      <c r="B35" s="56" t="s">
        <v>138</v>
      </c>
      <c r="C35" s="66" t="s">
        <v>274</v>
      </c>
      <c r="D35" s="58" t="s">
        <v>81</v>
      </c>
      <c r="E35" s="59"/>
    </row>
    <row r="36" spans="2:31" s="26" customFormat="1" ht="22.5" customHeight="1" x14ac:dyDescent="0.2">
      <c r="B36" s="56" t="s">
        <v>139</v>
      </c>
      <c r="C36" s="66" t="s">
        <v>275</v>
      </c>
      <c r="D36" s="58" t="s">
        <v>81</v>
      </c>
      <c r="E36" s="59"/>
    </row>
    <row r="37" spans="2:31" s="27" customFormat="1" ht="22.5" customHeight="1" x14ac:dyDescent="0.25">
      <c r="B37" s="52" t="s">
        <v>140</v>
      </c>
      <c r="C37" s="67" t="s">
        <v>276</v>
      </c>
      <c r="D37" s="54"/>
      <c r="E37" s="55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 spans="2:31" s="26" customFormat="1" ht="22.5" customHeight="1" x14ac:dyDescent="0.2">
      <c r="B38" s="56" t="s">
        <v>141</v>
      </c>
      <c r="C38" s="66" t="s">
        <v>277</v>
      </c>
      <c r="D38" s="58" t="s">
        <v>81</v>
      </c>
      <c r="E38" s="59"/>
    </row>
    <row r="39" spans="2:31" s="26" customFormat="1" ht="22.5" customHeight="1" x14ac:dyDescent="0.2">
      <c r="B39" s="56" t="s">
        <v>142</v>
      </c>
      <c r="C39" s="66" t="s">
        <v>278</v>
      </c>
      <c r="D39" s="58" t="s">
        <v>81</v>
      </c>
      <c r="E39" s="59"/>
    </row>
    <row r="40" spans="2:31" s="26" customFormat="1" ht="22.5" customHeight="1" x14ac:dyDescent="0.2">
      <c r="B40" s="56" t="s">
        <v>143</v>
      </c>
      <c r="C40" s="66" t="s">
        <v>279</v>
      </c>
      <c r="D40" s="58" t="s">
        <v>81</v>
      </c>
      <c r="E40" s="59"/>
    </row>
    <row r="41" spans="2:31" s="11" customFormat="1" ht="39.6" customHeight="1" x14ac:dyDescent="0.35">
      <c r="B41" s="74" t="s">
        <v>144</v>
      </c>
      <c r="C41" s="75" t="s">
        <v>280</v>
      </c>
      <c r="D41" s="76"/>
      <c r="E41" s="77"/>
    </row>
    <row r="42" spans="2:31" s="27" customFormat="1" ht="22.5" customHeight="1" x14ac:dyDescent="0.25">
      <c r="B42" s="52" t="s">
        <v>145</v>
      </c>
      <c r="C42" s="67" t="s">
        <v>281</v>
      </c>
      <c r="D42" s="54"/>
      <c r="E42" s="55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</row>
    <row r="43" spans="2:31" s="26" customFormat="1" ht="22.5" customHeight="1" x14ac:dyDescent="0.2">
      <c r="B43" s="56" t="s">
        <v>146</v>
      </c>
      <c r="C43" s="66" t="s">
        <v>282</v>
      </c>
      <c r="D43" s="58" t="s">
        <v>81</v>
      </c>
      <c r="E43" s="59"/>
    </row>
    <row r="44" spans="2:31" s="26" customFormat="1" ht="22.5" customHeight="1" x14ac:dyDescent="0.2">
      <c r="B44" s="56" t="s">
        <v>147</v>
      </c>
      <c r="C44" s="66" t="s">
        <v>283</v>
      </c>
      <c r="D44" s="58" t="s">
        <v>81</v>
      </c>
      <c r="E44" s="59"/>
    </row>
    <row r="45" spans="2:31" s="27" customFormat="1" ht="22.5" customHeight="1" x14ac:dyDescent="0.25">
      <c r="B45" s="52" t="s">
        <v>148</v>
      </c>
      <c r="C45" s="67" t="s">
        <v>284</v>
      </c>
      <c r="D45" s="54"/>
      <c r="E45" s="55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2:31" s="26" customFormat="1" ht="22.5" customHeight="1" x14ac:dyDescent="0.2">
      <c r="B46" s="56" t="s">
        <v>149</v>
      </c>
      <c r="C46" s="66" t="s">
        <v>286</v>
      </c>
      <c r="D46" s="58" t="s">
        <v>81</v>
      </c>
      <c r="E46" s="59"/>
    </row>
    <row r="47" spans="2:31" s="26" customFormat="1" ht="22.5" customHeight="1" x14ac:dyDescent="0.2">
      <c r="B47" s="56" t="s">
        <v>150</v>
      </c>
      <c r="C47" s="66" t="s">
        <v>287</v>
      </c>
      <c r="D47" s="58" t="s">
        <v>81</v>
      </c>
      <c r="E47" s="59"/>
    </row>
    <row r="48" spans="2:31" s="26" customFormat="1" ht="22.5" customHeight="1" x14ac:dyDescent="0.2">
      <c r="B48" s="56" t="s">
        <v>151</v>
      </c>
      <c r="C48" s="66" t="s">
        <v>288</v>
      </c>
      <c r="D48" s="58" t="s">
        <v>81</v>
      </c>
      <c r="E48" s="59"/>
    </row>
    <row r="49" spans="2:31" s="26" customFormat="1" ht="22.5" customHeight="1" x14ac:dyDescent="0.2">
      <c r="B49" s="56" t="s">
        <v>152</v>
      </c>
      <c r="C49" s="66" t="s">
        <v>289</v>
      </c>
      <c r="D49" s="58" t="s">
        <v>81</v>
      </c>
      <c r="E49" s="59"/>
    </row>
    <row r="50" spans="2:31" s="26" customFormat="1" ht="22.5" customHeight="1" x14ac:dyDescent="0.2">
      <c r="B50" s="56" t="s">
        <v>153</v>
      </c>
      <c r="C50" s="66" t="s">
        <v>290</v>
      </c>
      <c r="D50" s="58" t="s">
        <v>81</v>
      </c>
      <c r="E50" s="59"/>
    </row>
    <row r="51" spans="2:31" s="26" customFormat="1" ht="22.5" customHeight="1" x14ac:dyDescent="0.2">
      <c r="B51" s="56" t="s">
        <v>154</v>
      </c>
      <c r="C51" s="66" t="s">
        <v>291</v>
      </c>
      <c r="D51" s="58" t="s">
        <v>81</v>
      </c>
      <c r="E51" s="59"/>
    </row>
    <row r="52" spans="2:31" s="27" customFormat="1" ht="22.5" customHeight="1" x14ac:dyDescent="0.25">
      <c r="B52" s="52" t="s">
        <v>155</v>
      </c>
      <c r="C52" s="67" t="s">
        <v>292</v>
      </c>
      <c r="D52" s="54"/>
      <c r="E52" s="55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2:31" s="26" customFormat="1" ht="22.5" customHeight="1" x14ac:dyDescent="0.2">
      <c r="B53" s="56" t="s">
        <v>156</v>
      </c>
      <c r="C53" s="66" t="s">
        <v>293</v>
      </c>
      <c r="D53" s="58" t="s">
        <v>81</v>
      </c>
      <c r="E53" s="59"/>
    </row>
    <row r="54" spans="2:31" s="27" customFormat="1" ht="22.5" customHeight="1" x14ac:dyDescent="0.25">
      <c r="B54" s="52" t="s">
        <v>157</v>
      </c>
      <c r="C54" s="67" t="s">
        <v>294</v>
      </c>
      <c r="D54" s="54"/>
      <c r="E54" s="5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2:31" s="26" customFormat="1" ht="22.5" customHeight="1" x14ac:dyDescent="0.2">
      <c r="B55" s="56" t="s">
        <v>158</v>
      </c>
      <c r="C55" s="66" t="s">
        <v>295</v>
      </c>
      <c r="D55" s="58" t="s">
        <v>81</v>
      </c>
      <c r="E55" s="59"/>
    </row>
    <row r="56" spans="2:31" s="26" customFormat="1" ht="22.5" customHeight="1" x14ac:dyDescent="0.2">
      <c r="B56" s="56" t="s">
        <v>159</v>
      </c>
      <c r="C56" s="66" t="s">
        <v>296</v>
      </c>
      <c r="D56" s="58" t="s">
        <v>81</v>
      </c>
      <c r="E56" s="59"/>
    </row>
    <row r="57" spans="2:31" s="26" customFormat="1" ht="22.5" customHeight="1" x14ac:dyDescent="0.2">
      <c r="B57" s="56" t="s">
        <v>414</v>
      </c>
      <c r="C57" s="66" t="s">
        <v>297</v>
      </c>
      <c r="D57" s="58" t="s">
        <v>81</v>
      </c>
      <c r="E57" s="59"/>
    </row>
    <row r="58" spans="2:31" s="26" customFormat="1" ht="22.5" customHeight="1" x14ac:dyDescent="0.2">
      <c r="B58" s="56" t="s">
        <v>160</v>
      </c>
      <c r="C58" s="66" t="s">
        <v>298</v>
      </c>
      <c r="D58" s="58" t="s">
        <v>81</v>
      </c>
      <c r="E58" s="59"/>
    </row>
    <row r="59" spans="2:31" s="26" customFormat="1" ht="22.5" customHeight="1" x14ac:dyDescent="0.2">
      <c r="B59" s="56" t="s">
        <v>161</v>
      </c>
      <c r="C59" s="66" t="s">
        <v>299</v>
      </c>
      <c r="D59" s="58" t="s">
        <v>81</v>
      </c>
      <c r="E59" s="59"/>
    </row>
    <row r="60" spans="2:31" s="11" customFormat="1" ht="39.6" customHeight="1" x14ac:dyDescent="0.35">
      <c r="B60" s="74" t="s">
        <v>162</v>
      </c>
      <c r="C60" s="75" t="s">
        <v>300</v>
      </c>
      <c r="D60" s="76"/>
      <c r="E60" s="77"/>
    </row>
    <row r="61" spans="2:31" s="27" customFormat="1" ht="22.5" customHeight="1" x14ac:dyDescent="0.25">
      <c r="B61" s="52" t="s">
        <v>163</v>
      </c>
      <c r="C61" s="67" t="s">
        <v>301</v>
      </c>
      <c r="D61" s="54"/>
      <c r="E61" s="55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2:31" s="26" customFormat="1" ht="22.5" customHeight="1" x14ac:dyDescent="0.2">
      <c r="B62" s="56" t="s">
        <v>164</v>
      </c>
      <c r="C62" s="66" t="s">
        <v>302</v>
      </c>
      <c r="D62" s="58" t="s">
        <v>81</v>
      </c>
      <c r="E62" s="59"/>
    </row>
    <row r="63" spans="2:31" s="26" customFormat="1" ht="22.5" customHeight="1" x14ac:dyDescent="0.2">
      <c r="B63" s="56" t="s">
        <v>165</v>
      </c>
      <c r="C63" s="66" t="s">
        <v>303</v>
      </c>
      <c r="D63" s="58" t="s">
        <v>81</v>
      </c>
      <c r="E63" s="59"/>
    </row>
    <row r="64" spans="2:31" s="11" customFormat="1" ht="39.6" customHeight="1" x14ac:dyDescent="0.35">
      <c r="B64" s="74" t="s">
        <v>166</v>
      </c>
      <c r="C64" s="75" t="s">
        <v>304</v>
      </c>
      <c r="D64" s="76"/>
      <c r="E64" s="77"/>
    </row>
    <row r="65" spans="2:31" s="27" customFormat="1" ht="22.5" customHeight="1" x14ac:dyDescent="0.25">
      <c r="B65" s="52" t="s">
        <v>167</v>
      </c>
      <c r="C65" s="67" t="s">
        <v>305</v>
      </c>
      <c r="D65" s="54"/>
      <c r="E65" s="55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2:31" s="26" customFormat="1" ht="22.5" customHeight="1" x14ac:dyDescent="0.2">
      <c r="B66" s="56" t="s">
        <v>168</v>
      </c>
      <c r="C66" s="66" t="s">
        <v>306</v>
      </c>
      <c r="D66" s="58" t="s">
        <v>81</v>
      </c>
      <c r="E66" s="59"/>
    </row>
    <row r="67" spans="2:31" s="26" customFormat="1" ht="22.5" customHeight="1" x14ac:dyDescent="0.2">
      <c r="B67" s="56" t="s">
        <v>169</v>
      </c>
      <c r="C67" s="66" t="s">
        <v>307</v>
      </c>
      <c r="D67" s="58" t="s">
        <v>81</v>
      </c>
      <c r="E67" s="59"/>
    </row>
    <row r="68" spans="2:31" s="26" customFormat="1" ht="22.5" customHeight="1" x14ac:dyDescent="0.2">
      <c r="B68" s="56" t="s">
        <v>170</v>
      </c>
      <c r="C68" s="66" t="s">
        <v>308</v>
      </c>
      <c r="D68" s="58" t="s">
        <v>81</v>
      </c>
      <c r="E68" s="59"/>
    </row>
    <row r="69" spans="2:31" s="26" customFormat="1" ht="22.5" customHeight="1" x14ac:dyDescent="0.2">
      <c r="B69" s="56" t="s">
        <v>415</v>
      </c>
      <c r="C69" s="66" t="s">
        <v>309</v>
      </c>
      <c r="D69" s="58" t="s">
        <v>81</v>
      </c>
      <c r="E69" s="59"/>
    </row>
    <row r="70" spans="2:31" s="26" customFormat="1" ht="22.5" customHeight="1" x14ac:dyDescent="0.2">
      <c r="B70" s="56" t="s">
        <v>172</v>
      </c>
      <c r="C70" s="66" t="s">
        <v>310</v>
      </c>
      <c r="D70" s="58" t="s">
        <v>81</v>
      </c>
      <c r="E70" s="59"/>
    </row>
    <row r="71" spans="2:31" s="26" customFormat="1" ht="22.5" customHeight="1" x14ac:dyDescent="0.2">
      <c r="B71" s="56" t="s">
        <v>173</v>
      </c>
      <c r="C71" s="66" t="s">
        <v>311</v>
      </c>
      <c r="D71" s="58" t="s">
        <v>81</v>
      </c>
      <c r="E71" s="59"/>
    </row>
    <row r="72" spans="2:31" s="27" customFormat="1" ht="22.5" customHeight="1" x14ac:dyDescent="0.25">
      <c r="B72" s="52" t="s">
        <v>174</v>
      </c>
      <c r="C72" s="67" t="s">
        <v>312</v>
      </c>
      <c r="D72" s="54"/>
      <c r="E72" s="55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2:31" s="26" customFormat="1" ht="22.5" customHeight="1" x14ac:dyDescent="0.2">
      <c r="B73" s="56" t="s">
        <v>175</v>
      </c>
      <c r="C73" s="66" t="s">
        <v>313</v>
      </c>
      <c r="D73" s="58" t="s">
        <v>81</v>
      </c>
      <c r="E73" s="59"/>
    </row>
    <row r="74" spans="2:31" s="26" customFormat="1" ht="22.5" customHeight="1" x14ac:dyDescent="0.2">
      <c r="B74" s="56" t="s">
        <v>176</v>
      </c>
      <c r="C74" s="66" t="s">
        <v>314</v>
      </c>
      <c r="D74" s="58" t="s">
        <v>81</v>
      </c>
      <c r="E74" s="59"/>
    </row>
    <row r="75" spans="2:31" s="26" customFormat="1" ht="22.5" customHeight="1" x14ac:dyDescent="0.2">
      <c r="B75" s="56" t="s">
        <v>177</v>
      </c>
      <c r="C75" s="66" t="s">
        <v>315</v>
      </c>
      <c r="D75" s="58" t="s">
        <v>81</v>
      </c>
      <c r="E75" s="59"/>
    </row>
    <row r="76" spans="2:31" s="26" customFormat="1" ht="22.5" customHeight="1" x14ac:dyDescent="0.2">
      <c r="B76" s="56" t="s">
        <v>171</v>
      </c>
      <c r="C76" s="66" t="s">
        <v>316</v>
      </c>
      <c r="D76" s="58" t="s">
        <v>81</v>
      </c>
      <c r="E76" s="59"/>
    </row>
    <row r="77" spans="2:31" s="26" customFormat="1" ht="22.5" customHeight="1" x14ac:dyDescent="0.2">
      <c r="B77" s="56" t="s">
        <v>178</v>
      </c>
      <c r="C77" s="66" t="s">
        <v>317</v>
      </c>
      <c r="D77" s="58" t="s">
        <v>81</v>
      </c>
      <c r="E77" s="59"/>
    </row>
    <row r="78" spans="2:31" s="26" customFormat="1" ht="22.5" customHeight="1" x14ac:dyDescent="0.2">
      <c r="B78" s="56" t="s">
        <v>179</v>
      </c>
      <c r="C78" s="66" t="s">
        <v>318</v>
      </c>
      <c r="D78" s="58" t="s">
        <v>81</v>
      </c>
      <c r="E78" s="59"/>
    </row>
    <row r="79" spans="2:31" s="26" customFormat="1" ht="22.5" customHeight="1" x14ac:dyDescent="0.2">
      <c r="B79" s="56" t="s">
        <v>180</v>
      </c>
      <c r="C79" s="66" t="s">
        <v>319</v>
      </c>
      <c r="D79" s="58" t="s">
        <v>81</v>
      </c>
      <c r="E79" s="59"/>
    </row>
    <row r="80" spans="2:31" s="26" customFormat="1" ht="22.5" customHeight="1" x14ac:dyDescent="0.2">
      <c r="B80" s="56" t="s">
        <v>181</v>
      </c>
      <c r="C80" s="66" t="s">
        <v>320</v>
      </c>
      <c r="D80" s="58" t="s">
        <v>81</v>
      </c>
      <c r="E80" s="59"/>
    </row>
    <row r="81" spans="2:31" s="26" customFormat="1" ht="22.5" customHeight="1" x14ac:dyDescent="0.2">
      <c r="B81" s="56" t="s">
        <v>182</v>
      </c>
      <c r="C81" s="66" t="s">
        <v>321</v>
      </c>
      <c r="D81" s="58" t="s">
        <v>81</v>
      </c>
      <c r="E81" s="59"/>
    </row>
    <row r="82" spans="2:31" s="11" customFormat="1" ht="39.6" customHeight="1" x14ac:dyDescent="0.35">
      <c r="B82" s="74" t="s">
        <v>183</v>
      </c>
      <c r="C82" s="75" t="s">
        <v>322</v>
      </c>
      <c r="D82" s="76"/>
      <c r="E82" s="77"/>
    </row>
    <row r="83" spans="2:31" s="27" customFormat="1" ht="22.5" customHeight="1" x14ac:dyDescent="0.25">
      <c r="B83" s="52" t="s">
        <v>184</v>
      </c>
      <c r="C83" s="67" t="s">
        <v>323</v>
      </c>
      <c r="D83" s="54"/>
      <c r="E83" s="55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2:31" s="26" customFormat="1" ht="22.5" customHeight="1" x14ac:dyDescent="0.2">
      <c r="B84" s="56" t="s">
        <v>185</v>
      </c>
      <c r="C84" s="66" t="s">
        <v>324</v>
      </c>
      <c r="D84" s="58" t="s">
        <v>81</v>
      </c>
      <c r="E84" s="59"/>
    </row>
    <row r="85" spans="2:31" s="26" customFormat="1" ht="22.5" customHeight="1" x14ac:dyDescent="0.2">
      <c r="B85" s="56" t="s">
        <v>186</v>
      </c>
      <c r="C85" s="66" t="s">
        <v>325</v>
      </c>
      <c r="D85" s="58" t="s">
        <v>81</v>
      </c>
      <c r="E85" s="59"/>
    </row>
    <row r="86" spans="2:31" s="26" customFormat="1" ht="22.5" customHeight="1" x14ac:dyDescent="0.2">
      <c r="B86" s="56" t="s">
        <v>187</v>
      </c>
      <c r="C86" s="66" t="s">
        <v>326</v>
      </c>
      <c r="D86" s="58" t="s">
        <v>81</v>
      </c>
      <c r="E86" s="59"/>
    </row>
    <row r="87" spans="2:31" s="26" customFormat="1" ht="22.5" customHeight="1" x14ac:dyDescent="0.2">
      <c r="B87" s="56" t="s">
        <v>188</v>
      </c>
      <c r="C87" s="66" t="s">
        <v>327</v>
      </c>
      <c r="D87" s="58" t="s">
        <v>81</v>
      </c>
      <c r="E87" s="59"/>
    </row>
    <row r="88" spans="2:31" s="27" customFormat="1" ht="22.5" customHeight="1" x14ac:dyDescent="0.25">
      <c r="B88" s="52" t="s">
        <v>189</v>
      </c>
      <c r="C88" s="67" t="s">
        <v>328</v>
      </c>
      <c r="D88" s="54"/>
      <c r="E88" s="55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spans="2:31" s="26" customFormat="1" ht="22.5" customHeight="1" x14ac:dyDescent="0.2">
      <c r="B89" s="56" t="s">
        <v>190</v>
      </c>
      <c r="C89" s="66" t="s">
        <v>329</v>
      </c>
      <c r="D89" s="58" t="s">
        <v>81</v>
      </c>
      <c r="E89" s="59"/>
    </row>
    <row r="90" spans="2:31" s="27" customFormat="1" ht="22.5" customHeight="1" x14ac:dyDescent="0.25">
      <c r="B90" s="52" t="s">
        <v>191</v>
      </c>
      <c r="C90" s="67" t="s">
        <v>330</v>
      </c>
      <c r="D90" s="54"/>
      <c r="E90" s="55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2:31" s="26" customFormat="1" ht="22.5" customHeight="1" x14ac:dyDescent="0.2">
      <c r="B91" s="56" t="s">
        <v>192</v>
      </c>
      <c r="C91" s="66" t="s">
        <v>331</v>
      </c>
      <c r="D91" s="58" t="s">
        <v>81</v>
      </c>
      <c r="E91" s="59"/>
    </row>
    <row r="92" spans="2:31" s="27" customFormat="1" ht="22.5" customHeight="1" x14ac:dyDescent="0.25">
      <c r="B92" s="52" t="s">
        <v>191</v>
      </c>
      <c r="C92" s="67" t="s">
        <v>333</v>
      </c>
      <c r="D92" s="54"/>
      <c r="E92" s="55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2:31" s="26" customFormat="1" ht="22.5" customHeight="1" x14ac:dyDescent="0.2">
      <c r="B93" s="56" t="s">
        <v>416</v>
      </c>
      <c r="C93" s="66" t="s">
        <v>334</v>
      </c>
      <c r="D93" s="58" t="s">
        <v>81</v>
      </c>
      <c r="E93" s="59"/>
    </row>
    <row r="94" spans="2:31" s="26" customFormat="1" ht="22.5" customHeight="1" x14ac:dyDescent="0.2">
      <c r="B94" s="56" t="s">
        <v>193</v>
      </c>
      <c r="C94" s="66" t="s">
        <v>335</v>
      </c>
      <c r="D94" s="58" t="s">
        <v>81</v>
      </c>
      <c r="E94" s="59"/>
    </row>
    <row r="95" spans="2:31" s="26" customFormat="1" ht="22.5" customHeight="1" x14ac:dyDescent="0.2">
      <c r="B95" s="56" t="s">
        <v>194</v>
      </c>
      <c r="C95" s="66" t="s">
        <v>336</v>
      </c>
      <c r="D95" s="58" t="s">
        <v>81</v>
      </c>
      <c r="E95" s="59"/>
    </row>
    <row r="96" spans="2:31" s="26" customFormat="1" ht="22.5" customHeight="1" x14ac:dyDescent="0.2">
      <c r="B96" s="56" t="s">
        <v>195</v>
      </c>
      <c r="C96" s="66" t="s">
        <v>337</v>
      </c>
      <c r="D96" s="58" t="s">
        <v>81</v>
      </c>
      <c r="E96" s="59"/>
    </row>
    <row r="97" spans="2:31" s="27" customFormat="1" ht="22.5" customHeight="1" x14ac:dyDescent="0.25">
      <c r="B97" s="52" t="s">
        <v>196</v>
      </c>
      <c r="C97" s="67" t="s">
        <v>338</v>
      </c>
      <c r="D97" s="54"/>
      <c r="E97" s="5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spans="2:31" s="26" customFormat="1" ht="22.5" customHeight="1" x14ac:dyDescent="0.2">
      <c r="B98" s="56" t="s">
        <v>197</v>
      </c>
      <c r="C98" s="66" t="s">
        <v>339</v>
      </c>
      <c r="D98" s="58" t="s">
        <v>81</v>
      </c>
      <c r="E98" s="59"/>
    </row>
    <row r="99" spans="2:31" s="27" customFormat="1" ht="22.5" customHeight="1" x14ac:dyDescent="0.25">
      <c r="B99" s="52" t="s">
        <v>198</v>
      </c>
      <c r="C99" s="67" t="s">
        <v>340</v>
      </c>
      <c r="D99" s="54"/>
      <c r="E99" s="5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spans="2:31" s="26" customFormat="1" ht="22.5" customHeight="1" x14ac:dyDescent="0.2">
      <c r="B100" s="56" t="s">
        <v>199</v>
      </c>
      <c r="C100" s="66" t="s">
        <v>341</v>
      </c>
      <c r="D100" s="58" t="s">
        <v>81</v>
      </c>
      <c r="E100" s="59"/>
    </row>
    <row r="101" spans="2:31" s="26" customFormat="1" ht="22.5" customHeight="1" x14ac:dyDescent="0.2">
      <c r="B101" s="56" t="s">
        <v>200</v>
      </c>
      <c r="C101" s="66" t="s">
        <v>342</v>
      </c>
      <c r="D101" s="58" t="s">
        <v>81</v>
      </c>
      <c r="E101" s="59"/>
    </row>
    <row r="102" spans="2:31" s="27" customFormat="1" ht="22.5" customHeight="1" x14ac:dyDescent="0.25">
      <c r="B102" s="52" t="s">
        <v>417</v>
      </c>
      <c r="C102" s="67" t="s">
        <v>343</v>
      </c>
      <c r="D102" s="54"/>
      <c r="E102" s="55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2:31" s="26" customFormat="1" ht="22.5" customHeight="1" x14ac:dyDescent="0.2">
      <c r="B103" s="56" t="s">
        <v>201</v>
      </c>
      <c r="C103" s="66" t="s">
        <v>344</v>
      </c>
      <c r="D103" s="58" t="s">
        <v>81</v>
      </c>
      <c r="E103" s="59"/>
    </row>
    <row r="104" spans="2:31" s="11" customFormat="1" ht="39.6" customHeight="1" x14ac:dyDescent="0.35">
      <c r="B104" s="74" t="s">
        <v>202</v>
      </c>
      <c r="C104" s="75" t="s">
        <v>345</v>
      </c>
      <c r="D104" s="76"/>
      <c r="E104" s="77"/>
    </row>
    <row r="105" spans="2:31" s="27" customFormat="1" ht="22.5" customHeight="1" x14ac:dyDescent="0.25">
      <c r="B105" s="52" t="s">
        <v>203</v>
      </c>
      <c r="C105" s="67" t="s">
        <v>346</v>
      </c>
      <c r="D105" s="54"/>
      <c r="E105" s="55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2:31" s="26" customFormat="1" ht="22.5" customHeight="1" x14ac:dyDescent="0.2">
      <c r="B106" s="56" t="s">
        <v>204</v>
      </c>
      <c r="C106" s="66" t="s">
        <v>347</v>
      </c>
      <c r="D106" s="58" t="s">
        <v>81</v>
      </c>
      <c r="E106" s="59"/>
    </row>
    <row r="107" spans="2:31" s="26" customFormat="1" ht="22.5" customHeight="1" x14ac:dyDescent="0.2">
      <c r="B107" s="56" t="s">
        <v>205</v>
      </c>
      <c r="C107" s="66" t="s">
        <v>348</v>
      </c>
      <c r="D107" s="58" t="s">
        <v>81</v>
      </c>
      <c r="E107" s="59"/>
    </row>
    <row r="108" spans="2:31" s="26" customFormat="1" ht="22.5" customHeight="1" x14ac:dyDescent="0.2">
      <c r="B108" s="56" t="s">
        <v>206</v>
      </c>
      <c r="C108" s="66" t="s">
        <v>349</v>
      </c>
      <c r="D108" s="58" t="s">
        <v>81</v>
      </c>
      <c r="E108" s="59"/>
    </row>
    <row r="109" spans="2:31" s="27" customFormat="1" ht="22.5" customHeight="1" x14ac:dyDescent="0.25">
      <c r="B109" s="52" t="s">
        <v>207</v>
      </c>
      <c r="C109" s="67" t="s">
        <v>350</v>
      </c>
      <c r="D109" s="54"/>
      <c r="E109" s="55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spans="2:31" s="26" customFormat="1" ht="22.5" customHeight="1" x14ac:dyDescent="0.2">
      <c r="B110" s="56" t="s">
        <v>208</v>
      </c>
      <c r="C110" s="66" t="s">
        <v>351</v>
      </c>
      <c r="D110" s="58" t="s">
        <v>81</v>
      </c>
      <c r="E110" s="59"/>
    </row>
    <row r="111" spans="2:31" s="26" customFormat="1" ht="22.5" customHeight="1" x14ac:dyDescent="0.2">
      <c r="B111" s="56" t="s">
        <v>209</v>
      </c>
      <c r="C111" s="66" t="s">
        <v>352</v>
      </c>
      <c r="D111" s="58" t="s">
        <v>81</v>
      </c>
      <c r="E111" s="59"/>
    </row>
    <row r="112" spans="2:31" s="26" customFormat="1" ht="22.5" customHeight="1" x14ac:dyDescent="0.2">
      <c r="B112" s="56" t="s">
        <v>211</v>
      </c>
      <c r="C112" s="66" t="s">
        <v>353</v>
      </c>
      <c r="D112" s="58" t="s">
        <v>81</v>
      </c>
      <c r="E112" s="59"/>
    </row>
    <row r="113" spans="2:31" s="26" customFormat="1" ht="22.5" customHeight="1" x14ac:dyDescent="0.2">
      <c r="B113" s="56" t="s">
        <v>210</v>
      </c>
      <c r="C113" s="66" t="s">
        <v>354</v>
      </c>
      <c r="D113" s="58" t="s">
        <v>81</v>
      </c>
      <c r="E113" s="59"/>
    </row>
    <row r="114" spans="2:31" s="11" customFormat="1" ht="39.6" customHeight="1" x14ac:dyDescent="0.35">
      <c r="B114" s="74" t="s">
        <v>212</v>
      </c>
      <c r="C114" s="75" t="s">
        <v>355</v>
      </c>
      <c r="D114" s="76"/>
      <c r="E114" s="77"/>
    </row>
    <row r="115" spans="2:31" s="27" customFormat="1" ht="22.5" customHeight="1" x14ac:dyDescent="0.25">
      <c r="B115" s="52" t="s">
        <v>213</v>
      </c>
      <c r="C115" s="67" t="s">
        <v>356</v>
      </c>
      <c r="D115" s="54"/>
      <c r="E115" s="55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spans="2:31" s="26" customFormat="1" ht="22.5" customHeight="1" x14ac:dyDescent="0.2">
      <c r="B116" s="56" t="s">
        <v>214</v>
      </c>
      <c r="C116" s="66" t="s">
        <v>357</v>
      </c>
      <c r="D116" s="58" t="s">
        <v>81</v>
      </c>
      <c r="E116" s="59"/>
    </row>
    <row r="117" spans="2:31" s="26" customFormat="1" ht="22.5" customHeight="1" x14ac:dyDescent="0.2">
      <c r="B117" s="56" t="s">
        <v>215</v>
      </c>
      <c r="C117" s="66" t="s">
        <v>358</v>
      </c>
      <c r="D117" s="58" t="s">
        <v>81</v>
      </c>
      <c r="E117" s="59"/>
    </row>
    <row r="118" spans="2:31" s="26" customFormat="1" ht="22.5" customHeight="1" x14ac:dyDescent="0.2">
      <c r="B118" s="56" t="s">
        <v>216</v>
      </c>
      <c r="C118" s="66" t="s">
        <v>359</v>
      </c>
      <c r="D118" s="58" t="s">
        <v>81</v>
      </c>
      <c r="E118" s="59"/>
    </row>
    <row r="119" spans="2:31" s="27" customFormat="1" ht="22.5" customHeight="1" x14ac:dyDescent="0.25">
      <c r="B119" s="52" t="s">
        <v>217</v>
      </c>
      <c r="C119" s="67" t="s">
        <v>360</v>
      </c>
      <c r="D119" s="54"/>
      <c r="E119" s="55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spans="2:31" s="26" customFormat="1" ht="22.5" customHeight="1" x14ac:dyDescent="0.2">
      <c r="B120" s="56" t="s">
        <v>218</v>
      </c>
      <c r="C120" s="66" t="s">
        <v>361</v>
      </c>
      <c r="D120" s="58" t="s">
        <v>81</v>
      </c>
      <c r="E120" s="59"/>
    </row>
    <row r="121" spans="2:31" s="26" customFormat="1" ht="22.5" customHeight="1" x14ac:dyDescent="0.2">
      <c r="B121" s="56" t="s">
        <v>219</v>
      </c>
      <c r="C121" s="66" t="s">
        <v>362</v>
      </c>
      <c r="D121" s="58" t="s">
        <v>81</v>
      </c>
      <c r="E121" s="59"/>
    </row>
    <row r="122" spans="2:31" s="26" customFormat="1" ht="22.5" customHeight="1" x14ac:dyDescent="0.2">
      <c r="B122" s="56" t="s">
        <v>412</v>
      </c>
      <c r="C122" s="66" t="s">
        <v>363</v>
      </c>
      <c r="D122" s="58" t="s">
        <v>81</v>
      </c>
      <c r="E122" s="59"/>
    </row>
    <row r="123" spans="2:31" s="26" customFormat="1" ht="22.5" customHeight="1" x14ac:dyDescent="0.2">
      <c r="B123" s="56" t="s">
        <v>220</v>
      </c>
      <c r="C123" s="66" t="s">
        <v>364</v>
      </c>
      <c r="D123" s="58" t="s">
        <v>81</v>
      </c>
      <c r="E123" s="59"/>
    </row>
    <row r="124" spans="2:31" s="26" customFormat="1" ht="22.5" customHeight="1" x14ac:dyDescent="0.2">
      <c r="B124" s="56" t="s">
        <v>221</v>
      </c>
      <c r="C124" s="66" t="s">
        <v>365</v>
      </c>
      <c r="D124" s="58" t="s">
        <v>81</v>
      </c>
      <c r="E124" s="59"/>
    </row>
    <row r="125" spans="2:31" s="26" customFormat="1" ht="22.5" customHeight="1" x14ac:dyDescent="0.2">
      <c r="B125" s="56" t="s">
        <v>222</v>
      </c>
      <c r="C125" s="66" t="s">
        <v>366</v>
      </c>
      <c r="D125" s="58" t="s">
        <v>81</v>
      </c>
      <c r="E125" s="59"/>
    </row>
    <row r="126" spans="2:31" s="26" customFormat="1" ht="22.5" customHeight="1" x14ac:dyDescent="0.2">
      <c r="B126" s="56" t="s">
        <v>223</v>
      </c>
      <c r="C126" s="66" t="s">
        <v>367</v>
      </c>
      <c r="D126" s="58" t="s">
        <v>81</v>
      </c>
      <c r="E126" s="59"/>
    </row>
    <row r="127" spans="2:31" s="26" customFormat="1" ht="22.5" customHeight="1" x14ac:dyDescent="0.2">
      <c r="B127" s="56" t="s">
        <v>224</v>
      </c>
      <c r="C127" s="66" t="s">
        <v>368</v>
      </c>
      <c r="D127" s="58" t="s">
        <v>81</v>
      </c>
      <c r="E127" s="59"/>
    </row>
    <row r="128" spans="2:31" s="26" customFormat="1" ht="22.5" customHeight="1" x14ac:dyDescent="0.2">
      <c r="B128" s="56" t="s">
        <v>413</v>
      </c>
      <c r="C128" s="66" t="s">
        <v>369</v>
      </c>
      <c r="D128" s="58" t="s">
        <v>81</v>
      </c>
      <c r="E128" s="59"/>
    </row>
    <row r="129" spans="2:31" s="27" customFormat="1" ht="22.5" customHeight="1" x14ac:dyDescent="0.25">
      <c r="B129" s="52" t="s">
        <v>225</v>
      </c>
      <c r="C129" s="67" t="s">
        <v>370</v>
      </c>
      <c r="D129" s="54"/>
      <c r="E129" s="55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spans="2:31" s="26" customFormat="1" ht="22.5" customHeight="1" x14ac:dyDescent="0.2">
      <c r="B130" s="56" t="s">
        <v>226</v>
      </c>
      <c r="C130" s="66" t="s">
        <v>371</v>
      </c>
      <c r="D130" s="58" t="s">
        <v>81</v>
      </c>
      <c r="E130" s="59"/>
    </row>
    <row r="131" spans="2:31" s="11" customFormat="1" ht="39.6" customHeight="1" x14ac:dyDescent="0.35">
      <c r="B131" s="74" t="s">
        <v>227</v>
      </c>
      <c r="C131" s="75" t="s">
        <v>372</v>
      </c>
      <c r="D131" s="76"/>
      <c r="E131" s="77"/>
    </row>
    <row r="132" spans="2:31" s="27" customFormat="1" ht="22.5" customHeight="1" x14ac:dyDescent="0.25">
      <c r="B132" s="52" t="s">
        <v>228</v>
      </c>
      <c r="C132" s="67" t="s">
        <v>373</v>
      </c>
      <c r="D132" s="54"/>
      <c r="E132" s="55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2:31" s="26" customFormat="1" ht="22.5" customHeight="1" x14ac:dyDescent="0.2">
      <c r="B133" s="56" t="s">
        <v>229</v>
      </c>
      <c r="C133" s="66" t="s">
        <v>374</v>
      </c>
      <c r="D133" s="58" t="s">
        <v>81</v>
      </c>
      <c r="E133" s="59"/>
    </row>
    <row r="134" spans="2:31" s="26" customFormat="1" ht="22.5" customHeight="1" x14ac:dyDescent="0.2">
      <c r="B134" s="56" t="s">
        <v>230</v>
      </c>
      <c r="C134" s="66" t="s">
        <v>375</v>
      </c>
      <c r="D134" s="58" t="s">
        <v>81</v>
      </c>
      <c r="E134" s="59"/>
    </row>
    <row r="135" spans="2:31" s="26" customFormat="1" ht="22.5" customHeight="1" x14ac:dyDescent="0.2">
      <c r="B135" s="56" t="s">
        <v>231</v>
      </c>
      <c r="C135" s="66" t="s">
        <v>376</v>
      </c>
      <c r="D135" s="58" t="s">
        <v>81</v>
      </c>
      <c r="E135" s="59"/>
    </row>
    <row r="136" spans="2:31" s="27" customFormat="1" ht="22.5" customHeight="1" x14ac:dyDescent="0.25">
      <c r="B136" s="70" t="s">
        <v>232</v>
      </c>
      <c r="C136" s="71" t="s">
        <v>377</v>
      </c>
      <c r="D136" s="72"/>
      <c r="E136" s="73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spans="2:31" s="26" customFormat="1" ht="22.5" customHeight="1" x14ac:dyDescent="0.2">
      <c r="B137" s="56" t="s">
        <v>233</v>
      </c>
      <c r="C137" s="66" t="s">
        <v>378</v>
      </c>
      <c r="D137" s="58" t="s">
        <v>81</v>
      </c>
      <c r="E137" s="59"/>
    </row>
    <row r="138" spans="2:31" s="26" customFormat="1" ht="22.5" customHeight="1" x14ac:dyDescent="0.2">
      <c r="B138" s="56" t="s">
        <v>234</v>
      </c>
      <c r="C138" s="66" t="s">
        <v>379</v>
      </c>
      <c r="D138" s="58" t="s">
        <v>81</v>
      </c>
      <c r="E138" s="59"/>
    </row>
    <row r="139" spans="2:31" s="11" customFormat="1" ht="39.6" customHeight="1" x14ac:dyDescent="0.35">
      <c r="B139" s="74" t="s">
        <v>235</v>
      </c>
      <c r="C139" s="75" t="s">
        <v>380</v>
      </c>
      <c r="D139" s="76"/>
      <c r="E139" s="77"/>
    </row>
    <row r="140" spans="2:31" s="27" customFormat="1" ht="22.5" customHeight="1" x14ac:dyDescent="0.25">
      <c r="B140" s="52" t="s">
        <v>236</v>
      </c>
      <c r="C140" s="67" t="s">
        <v>381</v>
      </c>
      <c r="D140" s="54"/>
      <c r="E140" s="55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spans="2:31" s="26" customFormat="1" ht="22.5" customHeight="1" x14ac:dyDescent="0.2">
      <c r="B141" s="56" t="s">
        <v>237</v>
      </c>
      <c r="C141" s="66" t="s">
        <v>382</v>
      </c>
      <c r="D141" s="58" t="s">
        <v>81</v>
      </c>
      <c r="E141" s="59"/>
    </row>
    <row r="142" spans="2:31" s="26" customFormat="1" ht="22.5" customHeight="1" x14ac:dyDescent="0.2">
      <c r="B142" s="56" t="s">
        <v>238</v>
      </c>
      <c r="C142" s="66" t="s">
        <v>383</v>
      </c>
      <c r="D142" s="58" t="s">
        <v>81</v>
      </c>
      <c r="E142" s="59"/>
    </row>
    <row r="143" spans="2:31" s="26" customFormat="1" ht="22.5" customHeight="1" x14ac:dyDescent="0.2">
      <c r="B143" s="56" t="s">
        <v>239</v>
      </c>
      <c r="C143" s="66" t="s">
        <v>384</v>
      </c>
      <c r="D143" s="58" t="s">
        <v>81</v>
      </c>
      <c r="E143" s="59"/>
    </row>
    <row r="144" spans="2:31" s="26" customFormat="1" ht="22.5" customHeight="1" x14ac:dyDescent="0.2">
      <c r="B144" s="56" t="s">
        <v>240</v>
      </c>
      <c r="C144" s="66" t="s">
        <v>385</v>
      </c>
      <c r="D144" s="58" t="s">
        <v>81</v>
      </c>
      <c r="E144" s="59"/>
    </row>
    <row r="145" spans="2:31" s="26" customFormat="1" ht="22.5" customHeight="1" x14ac:dyDescent="0.2">
      <c r="B145" s="56" t="s">
        <v>241</v>
      </c>
      <c r="C145" s="66" t="s">
        <v>386</v>
      </c>
      <c r="D145" s="58" t="s">
        <v>81</v>
      </c>
      <c r="E145" s="59"/>
    </row>
    <row r="146" spans="2:31" s="26" customFormat="1" ht="22.5" customHeight="1" x14ac:dyDescent="0.2">
      <c r="B146" s="56" t="s">
        <v>242</v>
      </c>
      <c r="C146" s="66" t="s">
        <v>387</v>
      </c>
      <c r="D146" s="58" t="s">
        <v>81</v>
      </c>
      <c r="E146" s="59"/>
    </row>
    <row r="147" spans="2:31" s="26" customFormat="1" ht="22.5" customHeight="1" x14ac:dyDescent="0.2">
      <c r="B147" s="56" t="s">
        <v>243</v>
      </c>
      <c r="C147" s="66" t="s">
        <v>388</v>
      </c>
      <c r="D147" s="58" t="s">
        <v>81</v>
      </c>
      <c r="E147" s="59"/>
    </row>
    <row r="148" spans="2:31" s="11" customFormat="1" ht="39.6" customHeight="1" x14ac:dyDescent="0.35">
      <c r="B148" s="74" t="s">
        <v>244</v>
      </c>
      <c r="C148" s="75" t="s">
        <v>406</v>
      </c>
      <c r="D148" s="76"/>
      <c r="E148" s="78" t="s">
        <v>410</v>
      </c>
    </row>
    <row r="149" spans="2:31" s="27" customFormat="1" ht="22.5" customHeight="1" x14ac:dyDescent="0.25">
      <c r="B149" s="52" t="s">
        <v>245</v>
      </c>
      <c r="C149" s="67" t="s">
        <v>390</v>
      </c>
      <c r="D149" s="54"/>
      <c r="E149" s="55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spans="2:31" s="26" customFormat="1" ht="22.5" customHeight="1" x14ac:dyDescent="0.2">
      <c r="B150" s="56" t="s">
        <v>246</v>
      </c>
      <c r="C150" s="66" t="s">
        <v>389</v>
      </c>
      <c r="D150" s="58" t="s">
        <v>81</v>
      </c>
      <c r="E150" s="59"/>
    </row>
    <row r="151" spans="2:31" s="26" customFormat="1" ht="22.5" customHeight="1" x14ac:dyDescent="0.2">
      <c r="B151" s="56" t="s">
        <v>247</v>
      </c>
      <c r="C151" s="66" t="s">
        <v>391</v>
      </c>
      <c r="D151" s="58" t="s">
        <v>81</v>
      </c>
      <c r="E151" s="59"/>
    </row>
    <row r="152" spans="2:31" s="26" customFormat="1" ht="22.5" customHeight="1" x14ac:dyDescent="0.2">
      <c r="B152" s="56" t="s">
        <v>248</v>
      </c>
      <c r="C152" s="66" t="s">
        <v>392</v>
      </c>
      <c r="D152" s="58" t="s">
        <v>81</v>
      </c>
      <c r="E152" s="59"/>
    </row>
    <row r="153" spans="2:31" s="27" customFormat="1" ht="22.5" customHeight="1" x14ac:dyDescent="0.25">
      <c r="B153" s="70" t="s">
        <v>249</v>
      </c>
      <c r="C153" s="71" t="s">
        <v>393</v>
      </c>
      <c r="D153" s="72"/>
      <c r="E153" s="73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spans="2:31" s="26" customFormat="1" ht="22.5" customHeight="1" x14ac:dyDescent="0.2">
      <c r="B154" s="56" t="s">
        <v>250</v>
      </c>
      <c r="C154" s="66" t="s">
        <v>394</v>
      </c>
      <c r="D154" s="58" t="s">
        <v>81</v>
      </c>
      <c r="E154" s="59"/>
    </row>
    <row r="155" spans="2:31" s="11" customFormat="1" ht="39.6" customHeight="1" x14ac:dyDescent="0.35">
      <c r="B155" s="74" t="s">
        <v>251</v>
      </c>
      <c r="C155" s="75" t="s">
        <v>395</v>
      </c>
      <c r="D155" s="76"/>
      <c r="E155" s="77"/>
    </row>
    <row r="156" spans="2:31" s="27" customFormat="1" ht="22.5" customHeight="1" x14ac:dyDescent="0.25">
      <c r="B156" s="52" t="s">
        <v>252</v>
      </c>
      <c r="C156" s="67" t="s">
        <v>396</v>
      </c>
      <c r="D156" s="54"/>
      <c r="E156" s="55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spans="2:31" s="26" customFormat="1" ht="22.5" customHeight="1" x14ac:dyDescent="0.2">
      <c r="B157" s="56" t="s">
        <v>253</v>
      </c>
      <c r="C157" s="66" t="s">
        <v>397</v>
      </c>
      <c r="D157" s="58" t="s">
        <v>81</v>
      </c>
      <c r="E157" s="59"/>
    </row>
    <row r="158" spans="2:31" s="26" customFormat="1" ht="22.5" customHeight="1" x14ac:dyDescent="0.2">
      <c r="B158" s="56" t="s">
        <v>254</v>
      </c>
      <c r="C158" s="66" t="s">
        <v>398</v>
      </c>
      <c r="D158" s="58" t="s">
        <v>81</v>
      </c>
      <c r="E158" s="59"/>
    </row>
    <row r="159" spans="2:31" s="26" customFormat="1" ht="22.5" customHeight="1" x14ac:dyDescent="0.2">
      <c r="B159" s="56" t="s">
        <v>255</v>
      </c>
      <c r="C159" s="66" t="s">
        <v>399</v>
      </c>
      <c r="D159" s="58" t="s">
        <v>81</v>
      </c>
      <c r="E159" s="59"/>
    </row>
    <row r="160" spans="2:31" s="26" customFormat="1" ht="22.5" customHeight="1" x14ac:dyDescent="0.2">
      <c r="B160" s="56" t="s">
        <v>256</v>
      </c>
      <c r="C160" s="66" t="s">
        <v>400</v>
      </c>
      <c r="D160" s="58" t="s">
        <v>81</v>
      </c>
      <c r="E160" s="59"/>
    </row>
    <row r="161" spans="1:31" s="26" customFormat="1" ht="22.5" customHeight="1" x14ac:dyDescent="0.2">
      <c r="B161" s="56" t="s">
        <v>257</v>
      </c>
      <c r="C161" s="66" t="s">
        <v>401</v>
      </c>
      <c r="D161" s="58" t="s">
        <v>81</v>
      </c>
      <c r="E161" s="59"/>
    </row>
    <row r="162" spans="1:31" s="27" customFormat="1" ht="22.5" customHeight="1" x14ac:dyDescent="0.25">
      <c r="B162" s="70" t="s">
        <v>258</v>
      </c>
      <c r="C162" s="71" t="s">
        <v>402</v>
      </c>
      <c r="D162" s="72"/>
      <c r="E162" s="73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spans="1:31" s="26" customFormat="1" ht="22.5" customHeight="1" x14ac:dyDescent="0.2">
      <c r="B163" s="56" t="s">
        <v>259</v>
      </c>
      <c r="C163" s="66" t="s">
        <v>403</v>
      </c>
      <c r="D163" s="58" t="s">
        <v>81</v>
      </c>
      <c r="E163" s="59"/>
    </row>
    <row r="164" spans="1:31" s="26" customFormat="1" ht="22.5" customHeight="1" x14ac:dyDescent="0.2">
      <c r="B164" s="56" t="s">
        <v>260</v>
      </c>
      <c r="C164" s="66" t="s">
        <v>404</v>
      </c>
      <c r="D164" s="58" t="s">
        <v>81</v>
      </c>
      <c r="E164" s="59"/>
    </row>
    <row r="165" spans="1:31" s="26" customFormat="1" ht="22.5" customHeight="1" thickBot="1" x14ac:dyDescent="0.25">
      <c r="B165" s="68" t="s">
        <v>261</v>
      </c>
      <c r="C165" s="69" t="s">
        <v>405</v>
      </c>
      <c r="D165" s="64" t="s">
        <v>81</v>
      </c>
      <c r="E165" s="65"/>
    </row>
    <row r="166" spans="1:31" s="7" customFormat="1" ht="15.75" x14ac:dyDescent="0.2">
      <c r="A166" s="5"/>
      <c r="B166" s="37"/>
      <c r="C166" s="39"/>
      <c r="D166" s="30">
        <f>COUNTA(D3:D165)</f>
        <v>114</v>
      </c>
      <c r="E166" s="36" t="s">
        <v>409</v>
      </c>
    </row>
    <row r="167" spans="1:31" s="7" customFormat="1" ht="15.75" x14ac:dyDescent="0.2">
      <c r="A167" s="3"/>
      <c r="B167" s="3"/>
      <c r="C167" s="40"/>
      <c r="D167" s="8"/>
      <c r="E167" s="3"/>
    </row>
    <row r="168" spans="1:31" s="7" customFormat="1" ht="15.75" x14ac:dyDescent="0.2">
      <c r="A168" s="3"/>
      <c r="B168" s="3"/>
      <c r="C168" s="40"/>
      <c r="D168" s="8"/>
      <c r="E168" s="3"/>
    </row>
    <row r="169" spans="1:31" s="7" customFormat="1" ht="15.75" x14ac:dyDescent="0.2">
      <c r="A169" s="3"/>
      <c r="B169" s="3"/>
      <c r="C169" s="40"/>
      <c r="D169" s="8"/>
      <c r="E169" s="3"/>
    </row>
    <row r="170" spans="1:31" s="7" customFormat="1" ht="15.75" x14ac:dyDescent="0.2">
      <c r="A170" s="3"/>
      <c r="B170" s="3"/>
      <c r="C170" s="40"/>
      <c r="D170" s="8"/>
      <c r="E170" s="3"/>
    </row>
    <row r="171" spans="1:31" s="7" customFormat="1" ht="15.75" x14ac:dyDescent="0.2">
      <c r="A171" s="3"/>
      <c r="B171" s="3"/>
      <c r="C171" s="40"/>
      <c r="D171" s="8"/>
      <c r="E171" s="3"/>
    </row>
    <row r="172" spans="1:31" s="7" customFormat="1" ht="15.75" x14ac:dyDescent="0.2">
      <c r="A172" s="3"/>
      <c r="B172" s="3"/>
      <c r="C172" s="40"/>
      <c r="D172" s="8"/>
      <c r="E172" s="3"/>
    </row>
    <row r="173" spans="1:31" s="7" customFormat="1" ht="15.75" x14ac:dyDescent="0.2">
      <c r="A173" s="3"/>
      <c r="B173" s="3"/>
      <c r="C173" s="40"/>
      <c r="D173" s="8"/>
      <c r="E173" s="3"/>
    </row>
    <row r="174" spans="1:31" s="7" customFormat="1" ht="15.75" x14ac:dyDescent="0.2">
      <c r="A174" s="3"/>
      <c r="B174" s="3"/>
      <c r="C174" s="40"/>
      <c r="D174" s="8"/>
      <c r="E174" s="3"/>
    </row>
    <row r="175" spans="1:31" s="7" customFormat="1" ht="15.75" x14ac:dyDescent="0.2">
      <c r="A175" s="3"/>
      <c r="B175" s="3"/>
      <c r="C175" s="40"/>
      <c r="D175" s="8"/>
      <c r="E175" s="3"/>
    </row>
    <row r="176" spans="1:31" s="7" customFormat="1" ht="15.75" x14ac:dyDescent="0.2">
      <c r="A176" s="3"/>
      <c r="B176" s="3"/>
      <c r="C176" s="40"/>
      <c r="D176" s="8"/>
      <c r="E176" s="3"/>
    </row>
  </sheetData>
  <sheetProtection selectLockedCells="1" selectUnlockedCells="1"/>
  <mergeCells count="1">
    <mergeCell ref="B1:E1"/>
  </mergeCells>
  <conditionalFormatting sqref="D5:D6">
    <cfRule type="containsText" dxfId="416" priority="405" operator="containsText" text="Initial">
      <formula>NOT(ISERROR(SEARCH("Initial",D5)))</formula>
    </cfRule>
    <cfRule type="containsText" dxfId="415" priority="406" operator="containsText" text="Nonexistent">
      <formula>NOT(ISERROR(SEARCH("Nonexistent",D5)))</formula>
    </cfRule>
  </conditionalFormatting>
  <conditionalFormatting sqref="D9:D13">
    <cfRule type="containsText" dxfId="414" priority="394" operator="containsText" text="Initial">
      <formula>NOT(ISERROR(SEARCH("Initial",D9)))</formula>
    </cfRule>
    <cfRule type="containsText" dxfId="413" priority="395" operator="containsText" text="Nonexistent">
      <formula>NOT(ISERROR(SEARCH("Nonexistent",D9)))</formula>
    </cfRule>
  </conditionalFormatting>
  <conditionalFormatting sqref="D15:D16">
    <cfRule type="containsText" dxfId="412" priority="383" operator="containsText" text="Initial">
      <formula>NOT(ISERROR(SEARCH("Initial",D15)))</formula>
    </cfRule>
    <cfRule type="containsText" dxfId="411" priority="384" operator="containsText" text="Nonexistent">
      <formula>NOT(ISERROR(SEARCH("Nonexistent",D15)))</formula>
    </cfRule>
  </conditionalFormatting>
  <conditionalFormatting sqref="D19:D20">
    <cfRule type="containsText" dxfId="410" priority="372" operator="containsText" text="Initial">
      <formula>NOT(ISERROR(SEARCH("Initial",D19)))</formula>
    </cfRule>
    <cfRule type="containsText" dxfId="409" priority="373" operator="containsText" text="Nonexistent">
      <formula>NOT(ISERROR(SEARCH("Nonexistent",D19)))</formula>
    </cfRule>
  </conditionalFormatting>
  <conditionalFormatting sqref="D22:D24">
    <cfRule type="containsText" dxfId="408" priority="361" operator="containsText" text="Initial">
      <formula>NOT(ISERROR(SEARCH("Initial",D22)))</formula>
    </cfRule>
    <cfRule type="containsText" dxfId="407" priority="362" operator="containsText" text="Nonexistent">
      <formula>NOT(ISERROR(SEARCH("Nonexistent",D22)))</formula>
    </cfRule>
  </conditionalFormatting>
  <conditionalFormatting sqref="D26">
    <cfRule type="containsText" dxfId="406" priority="350" operator="containsText" text="Initial">
      <formula>NOT(ISERROR(SEARCH("Initial",D26)))</formula>
    </cfRule>
    <cfRule type="containsText" dxfId="405" priority="351" operator="containsText" text="Nonexistent">
      <formula>NOT(ISERROR(SEARCH("Nonexistent",D26)))</formula>
    </cfRule>
  </conditionalFormatting>
  <conditionalFormatting sqref="D29:D32">
    <cfRule type="containsText" dxfId="404" priority="339" operator="containsText" text="Initial">
      <formula>NOT(ISERROR(SEARCH("Initial",D29)))</formula>
    </cfRule>
    <cfRule type="containsText" dxfId="403" priority="340" operator="containsText" text="Nonexistent">
      <formula>NOT(ISERROR(SEARCH("Nonexistent",D29)))</formula>
    </cfRule>
  </conditionalFormatting>
  <conditionalFormatting sqref="D34:D36">
    <cfRule type="containsText" dxfId="402" priority="328" operator="containsText" text="Initial">
      <formula>NOT(ISERROR(SEARCH("Initial",D34)))</formula>
    </cfRule>
    <cfRule type="containsText" dxfId="401" priority="329" operator="containsText" text="Nonexistent">
      <formula>NOT(ISERROR(SEARCH("Nonexistent",D34)))</formula>
    </cfRule>
  </conditionalFormatting>
  <conditionalFormatting sqref="D38:D40">
    <cfRule type="containsText" dxfId="400" priority="317" operator="containsText" text="Initial">
      <formula>NOT(ISERROR(SEARCH("Initial",D38)))</formula>
    </cfRule>
    <cfRule type="containsText" dxfId="399" priority="318" operator="containsText" text="Nonexistent">
      <formula>NOT(ISERROR(SEARCH("Nonexistent",D38)))</formula>
    </cfRule>
  </conditionalFormatting>
  <conditionalFormatting sqref="D43:D44">
    <cfRule type="containsText" dxfId="398" priority="306" operator="containsText" text="Initial">
      <formula>NOT(ISERROR(SEARCH("Initial",D43)))</formula>
    </cfRule>
    <cfRule type="containsText" dxfId="397" priority="307" operator="containsText" text="Nonexistent">
      <formula>NOT(ISERROR(SEARCH("Nonexistent",D43)))</formula>
    </cfRule>
  </conditionalFormatting>
  <conditionalFormatting sqref="D46:D51">
    <cfRule type="containsText" dxfId="396" priority="295" operator="containsText" text="Initial">
      <formula>NOT(ISERROR(SEARCH("Initial",D46)))</formula>
    </cfRule>
    <cfRule type="containsText" dxfId="395" priority="296" operator="containsText" text="Nonexistent">
      <formula>NOT(ISERROR(SEARCH("Nonexistent",D46)))</formula>
    </cfRule>
  </conditionalFormatting>
  <conditionalFormatting sqref="D53">
    <cfRule type="containsText" dxfId="394" priority="284" operator="containsText" text="Initial">
      <formula>NOT(ISERROR(SEARCH("Initial",D53)))</formula>
    </cfRule>
    <cfRule type="containsText" dxfId="393" priority="285" operator="containsText" text="Nonexistent">
      <formula>NOT(ISERROR(SEARCH("Nonexistent",D53)))</formula>
    </cfRule>
  </conditionalFormatting>
  <conditionalFormatting sqref="D55:D59">
    <cfRule type="containsText" dxfId="392" priority="273" operator="containsText" text="Initial">
      <formula>NOT(ISERROR(SEARCH("Initial",D55)))</formula>
    </cfRule>
    <cfRule type="containsText" dxfId="391" priority="274" operator="containsText" text="Nonexistent">
      <formula>NOT(ISERROR(SEARCH("Nonexistent",D55)))</formula>
    </cfRule>
  </conditionalFormatting>
  <conditionalFormatting sqref="D62:D63">
    <cfRule type="containsText" dxfId="390" priority="262" operator="containsText" text="Initial">
      <formula>NOT(ISERROR(SEARCH("Initial",D62)))</formula>
    </cfRule>
    <cfRule type="containsText" dxfId="389" priority="263" operator="containsText" text="Nonexistent">
      <formula>NOT(ISERROR(SEARCH("Nonexistent",D62)))</formula>
    </cfRule>
  </conditionalFormatting>
  <conditionalFormatting sqref="D66:D71">
    <cfRule type="containsText" dxfId="388" priority="251" operator="containsText" text="Initial">
      <formula>NOT(ISERROR(SEARCH("Initial",D66)))</formula>
    </cfRule>
    <cfRule type="containsText" dxfId="387" priority="252" operator="containsText" text="Nonexistent">
      <formula>NOT(ISERROR(SEARCH("Nonexistent",D66)))</formula>
    </cfRule>
  </conditionalFormatting>
  <conditionalFormatting sqref="D73:D81">
    <cfRule type="containsText" dxfId="386" priority="240" operator="containsText" text="Initial">
      <formula>NOT(ISERROR(SEARCH("Initial",D73)))</formula>
    </cfRule>
    <cfRule type="containsText" dxfId="385" priority="241" operator="containsText" text="Nonexistent">
      <formula>NOT(ISERROR(SEARCH("Nonexistent",D73)))</formula>
    </cfRule>
  </conditionalFormatting>
  <conditionalFormatting sqref="D84:D87">
    <cfRule type="containsText" dxfId="384" priority="229" operator="containsText" text="Initial">
      <formula>NOT(ISERROR(SEARCH("Initial",D84)))</formula>
    </cfRule>
    <cfRule type="containsText" dxfId="383" priority="230" operator="containsText" text="Nonexistent">
      <formula>NOT(ISERROR(SEARCH("Nonexistent",D84)))</formula>
    </cfRule>
  </conditionalFormatting>
  <conditionalFormatting sqref="D89">
    <cfRule type="containsText" dxfId="382" priority="218" operator="containsText" text="Initial">
      <formula>NOT(ISERROR(SEARCH("Initial",D89)))</formula>
    </cfRule>
    <cfRule type="containsText" dxfId="381" priority="219" operator="containsText" text="Nonexistent">
      <formula>NOT(ISERROR(SEARCH("Nonexistent",D89)))</formula>
    </cfRule>
  </conditionalFormatting>
  <conditionalFormatting sqref="D91">
    <cfRule type="containsText" dxfId="380" priority="207" operator="containsText" text="Initial">
      <formula>NOT(ISERROR(SEARCH("Initial",D91)))</formula>
    </cfRule>
    <cfRule type="containsText" dxfId="379" priority="208" operator="containsText" text="Nonexistent">
      <formula>NOT(ISERROR(SEARCH("Nonexistent",D91)))</formula>
    </cfRule>
  </conditionalFormatting>
  <conditionalFormatting sqref="D93:D96">
    <cfRule type="containsText" dxfId="378" priority="196" operator="containsText" text="Initial">
      <formula>NOT(ISERROR(SEARCH("Initial",D93)))</formula>
    </cfRule>
    <cfRule type="containsText" dxfId="377" priority="197" operator="containsText" text="Nonexistent">
      <formula>NOT(ISERROR(SEARCH("Nonexistent",D93)))</formula>
    </cfRule>
  </conditionalFormatting>
  <conditionalFormatting sqref="D98">
    <cfRule type="containsText" dxfId="376" priority="185" operator="containsText" text="Initial">
      <formula>NOT(ISERROR(SEARCH("Initial",D98)))</formula>
    </cfRule>
    <cfRule type="containsText" dxfId="375" priority="186" operator="containsText" text="Nonexistent">
      <formula>NOT(ISERROR(SEARCH("Nonexistent",D98)))</formula>
    </cfRule>
  </conditionalFormatting>
  <conditionalFormatting sqref="D100">
    <cfRule type="containsText" dxfId="374" priority="174" operator="containsText" text="Initial">
      <formula>NOT(ISERROR(SEARCH("Initial",D100)))</formula>
    </cfRule>
    <cfRule type="containsText" dxfId="373" priority="175" operator="containsText" text="Nonexistent">
      <formula>NOT(ISERROR(SEARCH("Nonexistent",D100)))</formula>
    </cfRule>
  </conditionalFormatting>
  <conditionalFormatting sqref="D101">
    <cfRule type="containsText" dxfId="372" priority="163" operator="containsText" text="Initial">
      <formula>NOT(ISERROR(SEARCH("Initial",D101)))</formula>
    </cfRule>
    <cfRule type="containsText" dxfId="371" priority="164" operator="containsText" text="Nonexistent">
      <formula>NOT(ISERROR(SEARCH("Nonexistent",D101)))</formula>
    </cfRule>
  </conditionalFormatting>
  <conditionalFormatting sqref="D103">
    <cfRule type="containsText" dxfId="370" priority="152" operator="containsText" text="Initial">
      <formula>NOT(ISERROR(SEARCH("Initial",D103)))</formula>
    </cfRule>
    <cfRule type="containsText" dxfId="369" priority="153" operator="containsText" text="Nonexistent">
      <formula>NOT(ISERROR(SEARCH("Nonexistent",D103)))</formula>
    </cfRule>
  </conditionalFormatting>
  <conditionalFormatting sqref="D106:D108">
    <cfRule type="containsText" dxfId="368" priority="141" operator="containsText" text="Initial">
      <formula>NOT(ISERROR(SEARCH("Initial",D106)))</formula>
    </cfRule>
    <cfRule type="containsText" dxfId="367" priority="142" operator="containsText" text="Nonexistent">
      <formula>NOT(ISERROR(SEARCH("Nonexistent",D106)))</formula>
    </cfRule>
  </conditionalFormatting>
  <conditionalFormatting sqref="D110:D113">
    <cfRule type="containsText" dxfId="366" priority="130" operator="containsText" text="Initial">
      <formula>NOT(ISERROR(SEARCH("Initial",D110)))</formula>
    </cfRule>
    <cfRule type="containsText" dxfId="365" priority="131" operator="containsText" text="Nonexistent">
      <formula>NOT(ISERROR(SEARCH("Nonexistent",D110)))</formula>
    </cfRule>
  </conditionalFormatting>
  <conditionalFormatting sqref="D116:D118">
    <cfRule type="containsText" dxfId="364" priority="119" operator="containsText" text="Initial">
      <formula>NOT(ISERROR(SEARCH("Initial",D116)))</formula>
    </cfRule>
    <cfRule type="containsText" dxfId="363" priority="120" operator="containsText" text="Nonexistent">
      <formula>NOT(ISERROR(SEARCH("Nonexistent",D116)))</formula>
    </cfRule>
  </conditionalFormatting>
  <conditionalFormatting sqref="D120:D128">
    <cfRule type="containsText" dxfId="362" priority="108" operator="containsText" text="Initial">
      <formula>NOT(ISERROR(SEARCH("Initial",D120)))</formula>
    </cfRule>
    <cfRule type="containsText" dxfId="361" priority="109" operator="containsText" text="Nonexistent">
      <formula>NOT(ISERROR(SEARCH("Nonexistent",D120)))</formula>
    </cfRule>
  </conditionalFormatting>
  <conditionalFormatting sqref="D130">
    <cfRule type="containsText" dxfId="360" priority="97" operator="containsText" text="Initial">
      <formula>NOT(ISERROR(SEARCH("Initial",D130)))</formula>
    </cfRule>
    <cfRule type="containsText" dxfId="359" priority="98" operator="containsText" text="Nonexistent">
      <formula>NOT(ISERROR(SEARCH("Nonexistent",D130)))</formula>
    </cfRule>
  </conditionalFormatting>
  <conditionalFormatting sqref="D133:D135">
    <cfRule type="containsText" dxfId="358" priority="86" operator="containsText" text="Initial">
      <formula>NOT(ISERROR(SEARCH("Initial",D133)))</formula>
    </cfRule>
    <cfRule type="containsText" dxfId="357" priority="87" operator="containsText" text="Nonexistent">
      <formula>NOT(ISERROR(SEARCH("Nonexistent",D133)))</formula>
    </cfRule>
  </conditionalFormatting>
  <conditionalFormatting sqref="D137:D138">
    <cfRule type="containsText" dxfId="356" priority="75" operator="containsText" text="Initial">
      <formula>NOT(ISERROR(SEARCH("Initial",D137)))</formula>
    </cfRule>
    <cfRule type="containsText" dxfId="355" priority="76" operator="containsText" text="Nonexistent">
      <formula>NOT(ISERROR(SEARCH("Nonexistent",D137)))</formula>
    </cfRule>
  </conditionalFormatting>
  <conditionalFormatting sqref="D141:D147">
    <cfRule type="containsText" dxfId="354" priority="53" operator="containsText" text="Initial">
      <formula>NOT(ISERROR(SEARCH("Initial",D141)))</formula>
    </cfRule>
    <cfRule type="containsText" dxfId="353" priority="54" operator="containsText" text="Nonexistent">
      <formula>NOT(ISERROR(SEARCH("Nonexistent",D141)))</formula>
    </cfRule>
  </conditionalFormatting>
  <conditionalFormatting sqref="D150:D152">
    <cfRule type="containsText" dxfId="352" priority="42" operator="containsText" text="Initial">
      <formula>NOT(ISERROR(SEARCH("Initial",D150)))</formula>
    </cfRule>
    <cfRule type="containsText" dxfId="351" priority="43" operator="containsText" text="Nonexistent">
      <formula>NOT(ISERROR(SEARCH("Nonexistent",D150)))</formula>
    </cfRule>
  </conditionalFormatting>
  <conditionalFormatting sqref="D154">
    <cfRule type="containsText" dxfId="350" priority="31" operator="containsText" text="Initial">
      <formula>NOT(ISERROR(SEARCH("Initial",D154)))</formula>
    </cfRule>
    <cfRule type="containsText" dxfId="349" priority="32" operator="containsText" text="Nonexistent">
      <formula>NOT(ISERROR(SEARCH("Nonexistent",D154)))</formula>
    </cfRule>
  </conditionalFormatting>
  <conditionalFormatting sqref="D157:D161">
    <cfRule type="containsText" dxfId="348" priority="20" operator="containsText" text="Initial">
      <formula>NOT(ISERROR(SEARCH("Initial",D157)))</formula>
    </cfRule>
    <cfRule type="containsText" dxfId="347" priority="21" operator="containsText" text="Nonexistent">
      <formula>NOT(ISERROR(SEARCH("Nonexistent",D157)))</formula>
    </cfRule>
  </conditionalFormatting>
  <conditionalFormatting sqref="D163:D165">
    <cfRule type="containsText" dxfId="346" priority="9" operator="containsText" text="Initial">
      <formula>NOT(ISERROR(SEARCH("Initial",D163)))</formula>
    </cfRule>
    <cfRule type="containsText" dxfId="345" priority="10" operator="containsText" text="Nonexistent">
      <formula>NOT(ISERROR(SEARCH("Nonexistent",D163)))</formula>
    </cfRule>
  </conditionalFormatting>
  <conditionalFormatting sqref="D5:D6">
    <cfRule type="expression" dxfId="344" priority="407" stopIfTrue="1">
      <formula>_xludf.STYLE(VLOOKUP(D5,#REF!,2,0))</formula>
    </cfRule>
  </conditionalFormatting>
  <conditionalFormatting sqref="D9:D13">
    <cfRule type="expression" dxfId="343" priority="396" stopIfTrue="1">
      <formula>_xludf.STYLE(VLOOKUP(D9,#REF!,2,0))</formula>
    </cfRule>
  </conditionalFormatting>
  <conditionalFormatting sqref="D15:D16">
    <cfRule type="expression" dxfId="342" priority="385" stopIfTrue="1">
      <formula>_xludf.STYLE(VLOOKUP(D15,#REF!,2,0))</formula>
    </cfRule>
  </conditionalFormatting>
  <conditionalFormatting sqref="D19:D20">
    <cfRule type="expression" dxfId="341" priority="374" stopIfTrue="1">
      <formula>_xludf.STYLE(VLOOKUP(D19,#REF!,2,0))</formula>
    </cfRule>
  </conditionalFormatting>
  <conditionalFormatting sqref="D22:D24">
    <cfRule type="expression" dxfId="340" priority="363" stopIfTrue="1">
      <formula>_xludf.STYLE(VLOOKUP(D22,#REF!,2,0))</formula>
    </cfRule>
  </conditionalFormatting>
  <conditionalFormatting sqref="D26">
    <cfRule type="expression" dxfId="339" priority="352" stopIfTrue="1">
      <formula>_xludf.STYLE(VLOOKUP(D26,#REF!,2,0))</formula>
    </cfRule>
  </conditionalFormatting>
  <conditionalFormatting sqref="D29:D32">
    <cfRule type="expression" dxfId="338" priority="341" stopIfTrue="1">
      <formula>_xludf.STYLE(VLOOKUP(D29,#REF!,2,0))</formula>
    </cfRule>
  </conditionalFormatting>
  <conditionalFormatting sqref="D34:D36">
    <cfRule type="expression" dxfId="337" priority="330" stopIfTrue="1">
      <formula>_xludf.STYLE(VLOOKUP(D34,#REF!,2,0))</formula>
    </cfRule>
  </conditionalFormatting>
  <conditionalFormatting sqref="D38:D40">
    <cfRule type="expression" dxfId="336" priority="319" stopIfTrue="1">
      <formula>_xludf.STYLE(VLOOKUP(D38,#REF!,2,0))</formula>
    </cfRule>
  </conditionalFormatting>
  <conditionalFormatting sqref="D43:D44">
    <cfRule type="expression" dxfId="335" priority="308" stopIfTrue="1">
      <formula>_xludf.STYLE(VLOOKUP(D43,#REF!,2,0))</formula>
    </cfRule>
  </conditionalFormatting>
  <conditionalFormatting sqref="D46:D51">
    <cfRule type="expression" dxfId="334" priority="297" stopIfTrue="1">
      <formula>_xludf.STYLE(VLOOKUP(D46,#REF!,2,0))</formula>
    </cfRule>
  </conditionalFormatting>
  <conditionalFormatting sqref="D53">
    <cfRule type="expression" dxfId="333" priority="286" stopIfTrue="1">
      <formula>_xludf.STYLE(VLOOKUP(D53,#REF!,2,0))</formula>
    </cfRule>
  </conditionalFormatting>
  <conditionalFormatting sqref="D55:D59">
    <cfRule type="expression" dxfId="332" priority="275" stopIfTrue="1">
      <formula>_xludf.STYLE(VLOOKUP(D55,#REF!,2,0))</formula>
    </cfRule>
  </conditionalFormatting>
  <conditionalFormatting sqref="D62:D63">
    <cfRule type="expression" dxfId="331" priority="264" stopIfTrue="1">
      <formula>_xludf.STYLE(VLOOKUP(D62,#REF!,2,0))</formula>
    </cfRule>
  </conditionalFormatting>
  <conditionalFormatting sqref="D66:D71">
    <cfRule type="expression" dxfId="330" priority="253" stopIfTrue="1">
      <formula>_xludf.STYLE(VLOOKUP(D66,#REF!,2,0))</formula>
    </cfRule>
  </conditionalFormatting>
  <conditionalFormatting sqref="D73:D81">
    <cfRule type="expression" dxfId="329" priority="242" stopIfTrue="1">
      <formula>_xludf.STYLE(VLOOKUP(D73,#REF!,2,0))</formula>
    </cfRule>
  </conditionalFormatting>
  <conditionalFormatting sqref="D84:D87">
    <cfRule type="expression" dxfId="328" priority="231" stopIfTrue="1">
      <formula>_xludf.STYLE(VLOOKUP(D84,#REF!,2,0))</formula>
    </cfRule>
  </conditionalFormatting>
  <conditionalFormatting sqref="D89">
    <cfRule type="expression" dxfId="327" priority="220" stopIfTrue="1">
      <formula>_xludf.STYLE(VLOOKUP(D89,#REF!,2,0))</formula>
    </cfRule>
  </conditionalFormatting>
  <conditionalFormatting sqref="D91">
    <cfRule type="expression" dxfId="326" priority="209" stopIfTrue="1">
      <formula>_xludf.STYLE(VLOOKUP(D91,#REF!,2,0))</formula>
    </cfRule>
  </conditionalFormatting>
  <conditionalFormatting sqref="D93:D96">
    <cfRule type="expression" dxfId="325" priority="198" stopIfTrue="1">
      <formula>_xludf.STYLE(VLOOKUP(D93,#REF!,2,0))</formula>
    </cfRule>
  </conditionalFormatting>
  <conditionalFormatting sqref="D98">
    <cfRule type="expression" dxfId="324" priority="187" stopIfTrue="1">
      <formula>_xludf.STYLE(VLOOKUP(D98,#REF!,2,0))</formula>
    </cfRule>
  </conditionalFormatting>
  <conditionalFormatting sqref="D100">
    <cfRule type="expression" dxfId="323" priority="176" stopIfTrue="1">
      <formula>_xludf.STYLE(VLOOKUP(D100,#REF!,2,0))</formula>
    </cfRule>
  </conditionalFormatting>
  <conditionalFormatting sqref="D101">
    <cfRule type="expression" dxfId="322" priority="165" stopIfTrue="1">
      <formula>_xludf.STYLE(VLOOKUP(D101,#REF!,2,0))</formula>
    </cfRule>
  </conditionalFormatting>
  <conditionalFormatting sqref="D103">
    <cfRule type="expression" dxfId="321" priority="154" stopIfTrue="1">
      <formula>_xludf.STYLE(VLOOKUP(D103,#REF!,2,0))</formula>
    </cfRule>
  </conditionalFormatting>
  <conditionalFormatting sqref="D106:D108">
    <cfRule type="expression" dxfId="320" priority="143" stopIfTrue="1">
      <formula>_xludf.STYLE(VLOOKUP(D106,#REF!,2,0))</formula>
    </cfRule>
  </conditionalFormatting>
  <conditionalFormatting sqref="D110:D113">
    <cfRule type="expression" dxfId="319" priority="132" stopIfTrue="1">
      <formula>_xludf.STYLE(VLOOKUP(D110,#REF!,2,0))</formula>
    </cfRule>
  </conditionalFormatting>
  <conditionalFormatting sqref="D116:D118">
    <cfRule type="expression" dxfId="318" priority="121" stopIfTrue="1">
      <formula>_xludf.STYLE(VLOOKUP(D116,#REF!,2,0))</formula>
    </cfRule>
  </conditionalFormatting>
  <conditionalFormatting sqref="D120:D128">
    <cfRule type="expression" dxfId="317" priority="110" stopIfTrue="1">
      <formula>_xludf.STYLE(VLOOKUP(D120,#REF!,2,0))</formula>
    </cfRule>
  </conditionalFormatting>
  <conditionalFormatting sqref="D130">
    <cfRule type="expression" dxfId="316" priority="99" stopIfTrue="1">
      <formula>_xludf.STYLE(VLOOKUP(D130,#REF!,2,0))</formula>
    </cfRule>
  </conditionalFormatting>
  <conditionalFormatting sqref="D133:D135">
    <cfRule type="expression" dxfId="315" priority="88" stopIfTrue="1">
      <formula>_xludf.STYLE(VLOOKUP(D133,#REF!,2,0))</formula>
    </cfRule>
  </conditionalFormatting>
  <conditionalFormatting sqref="D137:D138">
    <cfRule type="expression" dxfId="314" priority="77" stopIfTrue="1">
      <formula>_xludf.STYLE(VLOOKUP(D137,#REF!,2,0))</formula>
    </cfRule>
  </conditionalFormatting>
  <conditionalFormatting sqref="D141:D147">
    <cfRule type="expression" dxfId="313" priority="55" stopIfTrue="1">
      <formula>_xludf.STYLE(VLOOKUP(D141,#REF!,2,0))</formula>
    </cfRule>
  </conditionalFormatting>
  <conditionalFormatting sqref="D150:D152">
    <cfRule type="expression" dxfId="312" priority="44" stopIfTrue="1">
      <formula>_xludf.STYLE(VLOOKUP(D150,#REF!,2,0))</formula>
    </cfRule>
  </conditionalFormatting>
  <conditionalFormatting sqref="D154">
    <cfRule type="expression" dxfId="311" priority="33" stopIfTrue="1">
      <formula>_xludf.STYLE(VLOOKUP(D154,#REF!,2,0))</formula>
    </cfRule>
  </conditionalFormatting>
  <conditionalFormatting sqref="D157:D161">
    <cfRule type="expression" dxfId="310" priority="22" stopIfTrue="1">
      <formula>_xludf.STYLE(VLOOKUP(D157,#REF!,2,0))</formula>
    </cfRule>
  </conditionalFormatting>
  <conditionalFormatting sqref="D163:D165">
    <cfRule type="expression" dxfId="309" priority="11" stopIfTrue="1">
      <formula>_xludf.STYLE(VLOOKUP(D163,#REF!,2,0))</formula>
    </cfRule>
  </conditionalFormatting>
  <printOptions gridLines="1"/>
  <pageMargins left="0.39374999999999999" right="0.2951388888888889" top="0.2951388888888889" bottom="0.31597222222222221" header="0.51180555555555551" footer="0.17708333333333334"/>
  <pageSetup paperSize="9" scale="60" firstPageNumber="0" fitToHeight="15" orientation="portrait" verticalDpi="300" r:id="rId1"/>
  <headerFooter alignWithMargins="0">
    <oddFooter>&amp;C&amp;D&amp;RPage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8" operator="equal" id="{67D18561-5FAD-453F-900A-1BDED2BEADE5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99" operator="equal" id="{369C52D9-C15E-42DB-9F8B-6D72F47CD7E5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400" operator="equal" id="{C5E33B35-6C48-48FC-95F4-67E2BE9CCC9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401" operator="equal" id="{20D4D55E-32FA-4130-B19D-CFFB22E7813E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402" operator="equal" id="{B2E5914B-548D-4142-B2E5-65868DB9EFBD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403" operator="equal" id="{106F18DC-7585-4674-A5B0-3078D2BF86D6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404" operator="equal" id="{E3698C77-D222-4480-B655-BD2BAE0E3BDC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D5:D6</xm:sqref>
        </x14:conditionalFormatting>
        <x14:conditionalFormatting xmlns:xm="http://schemas.microsoft.com/office/excel/2006/main">
          <x14:cfRule type="cellIs" priority="397" operator="equal" id="{31AADA59-A906-40A4-B5AB-4069EF8C7676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D5:D6</xm:sqref>
        </x14:conditionalFormatting>
        <x14:conditionalFormatting xmlns:xm="http://schemas.microsoft.com/office/excel/2006/main">
          <x14:cfRule type="cellIs" priority="387" operator="equal" id="{294F8195-2A13-45B7-B6C8-7991F381F57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88" operator="equal" id="{7E5C3926-AB16-4754-8472-FD4EA4AB7B49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89" operator="equal" id="{962F01C0-1FBC-423F-9FAB-51E6AAEBD9F4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90" operator="equal" id="{0CBE4CB8-0FB8-459A-ACBA-9A61B1C0BE2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91" operator="equal" id="{21DF3509-7098-4398-AA14-6BD88BD78AD8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92" operator="equal" id="{7AC55B45-0E3C-48FE-8946-AEB7CC3A32A3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93" operator="equal" id="{4206A0C7-5BAB-48E8-AE3B-29394E5C550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D9:D13</xm:sqref>
        </x14:conditionalFormatting>
        <x14:conditionalFormatting xmlns:xm="http://schemas.microsoft.com/office/excel/2006/main">
          <x14:cfRule type="cellIs" priority="386" operator="equal" id="{722728A0-F1E3-473E-BBC6-31B733F1FFA9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D9:D13</xm:sqref>
        </x14:conditionalFormatting>
        <x14:conditionalFormatting xmlns:xm="http://schemas.microsoft.com/office/excel/2006/main">
          <x14:cfRule type="cellIs" priority="376" operator="equal" id="{E0BF83DC-C87E-4FCC-8F0D-CB4D24D88751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77" operator="equal" id="{8276ECB5-5B3C-4F55-B296-CAD7A7092104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78" operator="equal" id="{44F448F7-BAB2-4B8A-8A1F-E965C673D9CD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79" operator="equal" id="{1912C8D5-7D84-4141-BA8C-6BD00412A9E3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80" operator="equal" id="{D82478DB-48A8-4D1F-AB9B-D0155F96EF5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81" operator="equal" id="{F751AC8B-71F1-4457-A347-3A607BF27FD7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82" operator="equal" id="{E60F339E-4BA5-4D2B-AFCE-DEF714D47118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D15:D16</xm:sqref>
        </x14:conditionalFormatting>
        <x14:conditionalFormatting xmlns:xm="http://schemas.microsoft.com/office/excel/2006/main">
          <x14:cfRule type="cellIs" priority="375" operator="equal" id="{969BB7CC-0FEA-4B1F-9412-D7D02C35A2D4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D15:D16</xm:sqref>
        </x14:conditionalFormatting>
        <x14:conditionalFormatting xmlns:xm="http://schemas.microsoft.com/office/excel/2006/main">
          <x14:cfRule type="cellIs" priority="365" operator="equal" id="{03235206-35E5-44D7-ACE6-3BE833FF875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66" operator="equal" id="{31B2E2D7-1F2B-44DC-88A5-2A52274AF197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67" operator="equal" id="{13172523-7EB2-454C-92BB-F39A43F38A1F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68" operator="equal" id="{C7A443EA-AAAB-4D64-AC33-97FF997D562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69" operator="equal" id="{2B265E24-3949-4682-BC67-8B14157154BD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70" operator="equal" id="{F228A018-F475-4B57-92AB-67C2414A3189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71" operator="equal" id="{562F58E9-BF40-44FE-B2EA-CBEEC4148A5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D19:D20</xm:sqref>
        </x14:conditionalFormatting>
        <x14:conditionalFormatting xmlns:xm="http://schemas.microsoft.com/office/excel/2006/main">
          <x14:cfRule type="cellIs" priority="364" operator="equal" id="{18725618-8833-4C86-A1C1-D89918EADDC2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D19:D20</xm:sqref>
        </x14:conditionalFormatting>
        <x14:conditionalFormatting xmlns:xm="http://schemas.microsoft.com/office/excel/2006/main">
          <x14:cfRule type="cellIs" priority="354" operator="equal" id="{91921D97-E71F-4968-B7EA-E69F04ACE28E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55" operator="equal" id="{75DBDBD7-0DBF-4A8F-B101-DA7D677C7F8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56" operator="equal" id="{20B5E2C8-E146-4ADD-A0D7-634EA62E7225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57" operator="equal" id="{292F29CC-F9E5-4F0B-8246-38AC98A76CA2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58" operator="equal" id="{22EA627A-4396-4047-8A7F-264D301639F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59" operator="equal" id="{7FCA9845-138A-4B9F-9406-45532AF12DA9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60" operator="equal" id="{6622CF6F-5C71-4E4A-81E0-AAAA95AC9DA2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D22:D24</xm:sqref>
        </x14:conditionalFormatting>
        <x14:conditionalFormatting xmlns:xm="http://schemas.microsoft.com/office/excel/2006/main">
          <x14:cfRule type="cellIs" priority="353" operator="equal" id="{1F2AB101-D7A2-4829-A7A8-C986A42009D4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D22:D24</xm:sqref>
        </x14:conditionalFormatting>
        <x14:conditionalFormatting xmlns:xm="http://schemas.microsoft.com/office/excel/2006/main">
          <x14:cfRule type="cellIs" priority="343" operator="equal" id="{828FD0CB-B2E1-480F-B004-E8891D0B4CC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44" operator="equal" id="{213E9A4D-6393-4C77-ADB5-6645D35F330E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45" operator="equal" id="{4F5D885D-88CF-4B7F-802F-683DB66D3046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46" operator="equal" id="{0824292C-6CC3-45FA-BE30-C5A29C295CA6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47" operator="equal" id="{EE8D18CC-F8F0-4283-862D-93D918B0360B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48" operator="equal" id="{D8B8E1F7-8FC2-4433-8A73-3E80877AEA12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49" operator="equal" id="{94FBCAEF-BA20-488C-A9AB-463856096CD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342" operator="equal" id="{8C3194D1-68C6-4419-B691-9A1B448D921F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332" operator="equal" id="{F3D01048-7DC6-4BD4-90C2-F8091A273623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33" operator="equal" id="{AC5028BE-64C9-4836-85C7-0CE2C8CA9198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34" operator="equal" id="{437F03F4-5C71-4A84-974E-EEC69D5FA485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35" operator="equal" id="{559006A3-DF82-4F51-A13D-BB4A3ADE3548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36" operator="equal" id="{60782B73-AB42-40FB-AA31-1669D22BA0F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37" operator="equal" id="{4D06EEBB-5545-4151-908F-288DBB723C82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38" operator="equal" id="{55A964EC-1DA2-45A5-A34B-E9E201EE6707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D29:D32</xm:sqref>
        </x14:conditionalFormatting>
        <x14:conditionalFormatting xmlns:xm="http://schemas.microsoft.com/office/excel/2006/main">
          <x14:cfRule type="cellIs" priority="331" operator="equal" id="{7F0AEFB6-A577-4626-85AC-38BA94F4557F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D29:D32</xm:sqref>
        </x14:conditionalFormatting>
        <x14:conditionalFormatting xmlns:xm="http://schemas.microsoft.com/office/excel/2006/main">
          <x14:cfRule type="cellIs" priority="321" operator="equal" id="{3C52C4EB-A052-462B-8040-4B6217E9D783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22" operator="equal" id="{5160E64E-7A99-4C29-9BAD-0CEF2130907A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23" operator="equal" id="{999A71BA-B35B-4AD7-A3C2-6D1E3BD3F6B4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24" operator="equal" id="{FDC4902D-C9DD-4AA9-A9BF-11492EBBFDC3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25" operator="equal" id="{5495CA5D-5083-4297-BF08-79EBF5A3BDC0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26" operator="equal" id="{E1D0A71C-D76C-4C4C-937B-2A59AB36F70A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27" operator="equal" id="{BC8423AF-C055-4973-9AF2-39A97E5AE9B0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D34:D36</xm:sqref>
        </x14:conditionalFormatting>
        <x14:conditionalFormatting xmlns:xm="http://schemas.microsoft.com/office/excel/2006/main">
          <x14:cfRule type="cellIs" priority="320" operator="equal" id="{A04D4EF6-481B-4460-B389-C6A59DB603CD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D34:D36</xm:sqref>
        </x14:conditionalFormatting>
        <x14:conditionalFormatting xmlns:xm="http://schemas.microsoft.com/office/excel/2006/main">
          <x14:cfRule type="cellIs" priority="310" operator="equal" id="{5D4EBDB9-D742-4D2F-86D8-EB7DDA1E90C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11" operator="equal" id="{92CFB941-69E7-4EEB-9465-7C0DF1A6C2A2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12" operator="equal" id="{A9F1E939-0305-4278-92B2-75EBD2AAD7F5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13" operator="equal" id="{BC9FC733-D247-4D40-9E42-F8A3621BA8A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14" operator="equal" id="{9F28ADFD-B5A3-4CA9-804E-88F437940AFA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15" operator="equal" id="{DA81A4D7-C501-4A3C-8421-A862A7E278AF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16" operator="equal" id="{613D6857-F76B-4B81-96FC-309ABC1FED12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D38:D40</xm:sqref>
        </x14:conditionalFormatting>
        <x14:conditionalFormatting xmlns:xm="http://schemas.microsoft.com/office/excel/2006/main">
          <x14:cfRule type="cellIs" priority="309" operator="equal" id="{FBEB0E34-BA91-467C-A700-5A2ECBC6F4E1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D38:D40</xm:sqref>
        </x14:conditionalFormatting>
        <x14:conditionalFormatting xmlns:xm="http://schemas.microsoft.com/office/excel/2006/main">
          <x14:cfRule type="cellIs" priority="299" operator="equal" id="{87CBD4D7-8157-4B15-9097-B31AFC3FD5A2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00" operator="equal" id="{D499D54E-B0B6-4AFB-9F2E-21C463C2CF96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01" operator="equal" id="{DF30D0B6-ED34-4B11-ACA7-A87A428AC4C7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02" operator="equal" id="{F62385C1-7EC2-48DF-B0EF-BD38E640271D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03" operator="equal" id="{1FE3A824-5B8D-47F2-97F2-F585FB18EAF1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304" operator="equal" id="{8A71C4BF-4B21-485A-A197-D031D1E33028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05" operator="equal" id="{183CA3DD-DA2C-4991-8710-51AB2B5C8D7F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D43:D44</xm:sqref>
        </x14:conditionalFormatting>
        <x14:conditionalFormatting xmlns:xm="http://schemas.microsoft.com/office/excel/2006/main">
          <x14:cfRule type="cellIs" priority="298" operator="equal" id="{47C635B1-5179-4EAA-982D-10B1178E4D3D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D43:D44</xm:sqref>
        </x14:conditionalFormatting>
        <x14:conditionalFormatting xmlns:xm="http://schemas.microsoft.com/office/excel/2006/main">
          <x14:cfRule type="cellIs" priority="288" operator="equal" id="{0F8534DF-83F6-471D-9BCA-5939972043E6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89" operator="equal" id="{3F09BB74-E12F-4175-86AB-7FD38022D9E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90" operator="equal" id="{E1DF925A-E6EF-4EC2-8CBB-E8A941AA32DA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91" operator="equal" id="{5A5D3ACD-3A59-48BE-968A-360AD6168AE6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92" operator="equal" id="{BA53A422-2EAB-4905-AF2C-6164B99558D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93" operator="equal" id="{4349D7FD-8D0F-4FB0-BFE8-D5577F2A5F48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94" operator="equal" id="{33D55CA5-7158-45A4-9509-B3D146E0A0CE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D46:D51</xm:sqref>
        </x14:conditionalFormatting>
        <x14:conditionalFormatting xmlns:xm="http://schemas.microsoft.com/office/excel/2006/main">
          <x14:cfRule type="cellIs" priority="287" operator="equal" id="{7F1177FE-4C3D-4573-A847-B4D14FA11D2F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D46:D51</xm:sqref>
        </x14:conditionalFormatting>
        <x14:conditionalFormatting xmlns:xm="http://schemas.microsoft.com/office/excel/2006/main">
          <x14:cfRule type="cellIs" priority="277" operator="equal" id="{CDA36ED5-9F3A-423B-83F2-D9BED995B36C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78" operator="equal" id="{2B46FAC0-24DF-48F6-849C-2017D098905E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79" operator="equal" id="{3ED952E7-1D72-4174-93D1-4CA0F42AD6E8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80" operator="equal" id="{8E242125-E78F-480D-ADC1-4207BCEFDA3B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81" operator="equal" id="{4E870F6F-A7DE-4E29-9A9D-0750CF9508F1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82" operator="equal" id="{0358C4A1-9071-46EB-AE5F-57AC684914ED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83" operator="equal" id="{7DA8055F-BCF7-4D5B-938B-2E8F84C9A51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76" operator="equal" id="{59D139DA-E699-4E2B-9C5A-D7A8DF7C0565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" operator="equal" id="{B709FD38-AF14-4CFD-8541-A5D082DA7C88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67" operator="equal" id="{FD8C1294-CE5C-4916-9A3D-AD330935CBAB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68" operator="equal" id="{B115B6EF-99E0-4AE1-9ACE-BE74BE01C4B5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69" operator="equal" id="{DA098178-728B-47F0-A32A-B93A583F2B64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70" operator="equal" id="{20C047ED-28A1-4E00-8F6A-AB88F8097F7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71" operator="equal" id="{EF961E3A-E1AF-4175-B3D6-F238DC4B6FBD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72" operator="equal" id="{83ED4B31-D900-42D8-9BD3-6028094CB52B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D55:D59</xm:sqref>
        </x14:conditionalFormatting>
        <x14:conditionalFormatting xmlns:xm="http://schemas.microsoft.com/office/excel/2006/main">
          <x14:cfRule type="cellIs" priority="265" operator="equal" id="{147AFC6B-88BE-49C3-982E-ED99C4DB6131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D55:D59</xm:sqref>
        </x14:conditionalFormatting>
        <x14:conditionalFormatting xmlns:xm="http://schemas.microsoft.com/office/excel/2006/main">
          <x14:cfRule type="cellIs" priority="255" operator="equal" id="{DD3BB1F0-702A-47CE-9EA8-C9BA55EED47C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56" operator="equal" id="{6BD1D44A-8F2E-4BB7-A5F3-D3EFD89C1C1A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57" operator="equal" id="{A3FB2953-0E98-471C-9B90-DBBD8664B79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58" operator="equal" id="{4BAFAC94-1A58-4DA8-8725-57BC278FD989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59" operator="equal" id="{30963474-3654-4742-9B93-FCD1F1FD9FB5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60" operator="equal" id="{AC93B64B-258C-4D99-9959-5E7A8BCBE81A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61" operator="equal" id="{02D2283E-4150-4E9F-BA1F-B0B7EF1FBBE5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D62:D63</xm:sqref>
        </x14:conditionalFormatting>
        <x14:conditionalFormatting xmlns:xm="http://schemas.microsoft.com/office/excel/2006/main">
          <x14:cfRule type="cellIs" priority="254" operator="equal" id="{D69AABA3-BAD5-4541-B0A4-9685BC1E6D75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D62:D63</xm:sqref>
        </x14:conditionalFormatting>
        <x14:conditionalFormatting xmlns:xm="http://schemas.microsoft.com/office/excel/2006/main">
          <x14:cfRule type="cellIs" priority="244" operator="equal" id="{9D727CF7-C5CB-450A-A9D8-C50B9FA1E28D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45" operator="equal" id="{C8DCA9B6-9E49-4293-A402-B58287C9A704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46" operator="equal" id="{90F2F703-1CF7-4CC7-9A61-4A37420CBBE8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47" operator="equal" id="{DA89D6F9-5D36-465C-83C8-FAD8FD9CA46E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48" operator="equal" id="{C0BA4052-7B41-4D83-9F01-FC1F1DBD2EB0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49" operator="equal" id="{FE0A8574-DA7E-42DB-904F-3B9184ED940B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50" operator="equal" id="{0CCF202F-F97B-4EB3-AA29-B20B13FCE84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D66:D71</xm:sqref>
        </x14:conditionalFormatting>
        <x14:conditionalFormatting xmlns:xm="http://schemas.microsoft.com/office/excel/2006/main">
          <x14:cfRule type="cellIs" priority="243" operator="equal" id="{F1141613-550E-41B0-A09C-3FF5556BF9D7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D66:D71</xm:sqref>
        </x14:conditionalFormatting>
        <x14:conditionalFormatting xmlns:xm="http://schemas.microsoft.com/office/excel/2006/main">
          <x14:cfRule type="cellIs" priority="233" operator="equal" id="{2F5F4F36-18B0-480C-89F3-15F013AB940C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34" operator="equal" id="{85BCE9D6-E048-4AEC-A0ED-5EA297B9FD54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35" operator="equal" id="{9BC8B5DF-6DE3-4495-A457-0E91F5F22A32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36" operator="equal" id="{EEA3C25F-0F67-4646-A7D8-3633FA4045B4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37" operator="equal" id="{42735C5C-DA2A-4C06-B572-3B19F72C7D5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38" operator="equal" id="{F4C41C5C-F03D-48A5-B23F-90526CF3CAB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39" operator="equal" id="{7EF058AE-6C2E-45FC-9571-A846A9DCBD16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D73:D81</xm:sqref>
        </x14:conditionalFormatting>
        <x14:conditionalFormatting xmlns:xm="http://schemas.microsoft.com/office/excel/2006/main">
          <x14:cfRule type="cellIs" priority="232" operator="equal" id="{23780556-E312-441F-96AB-DCF0EBFFA19B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D73:D81</xm:sqref>
        </x14:conditionalFormatting>
        <x14:conditionalFormatting xmlns:xm="http://schemas.microsoft.com/office/excel/2006/main">
          <x14:cfRule type="cellIs" priority="222" operator="equal" id="{ADC71FE2-AAC3-4F6D-94AB-81B79DEC7555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23" operator="equal" id="{A4FC8861-1720-4DA9-A65C-F84F7D5ADAC5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24" operator="equal" id="{6C170C14-AC60-44EF-A031-C5AF0D9353C5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25" operator="equal" id="{10B46853-68A8-4B95-87CA-BBAF8D06387D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26" operator="equal" id="{DA0C3C30-1224-406C-839F-C4EBDD413B2E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27" operator="equal" id="{A5CF09D8-CBB1-43E2-A1C9-F5785F244DE0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28" operator="equal" id="{88C83BB4-AAB1-4B57-98E3-2705296BF19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D84:D87</xm:sqref>
        </x14:conditionalFormatting>
        <x14:conditionalFormatting xmlns:xm="http://schemas.microsoft.com/office/excel/2006/main">
          <x14:cfRule type="cellIs" priority="221" operator="equal" id="{3D4C16D1-0006-47CF-96A5-DC4ADA2BD73B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D84:D87</xm:sqref>
        </x14:conditionalFormatting>
        <x14:conditionalFormatting xmlns:xm="http://schemas.microsoft.com/office/excel/2006/main">
          <x14:cfRule type="cellIs" priority="211" operator="equal" id="{B6DA3EA6-E59D-4B99-84D7-0B877F334872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12" operator="equal" id="{55668F2E-34E7-418C-9442-A4326327724D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13" operator="equal" id="{C431B62A-76C3-48C7-B99A-C136E06E65E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14" operator="equal" id="{2E90773B-9B3C-495E-BB45-E15C6AEE7082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15" operator="equal" id="{BAB6622E-331C-482C-9E5D-0824CD04277A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16" operator="equal" id="{3019A43B-C45D-491A-8428-26A0D162DA90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17" operator="equal" id="{F4935809-701C-4616-9B07-F4953808C4B9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210" operator="equal" id="{204C25C8-E3FA-49C0-A8A8-882859B1A580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200" operator="equal" id="{E5574FA3-E363-493F-9DB0-23D0E9916938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01" operator="equal" id="{0313C62F-D6DD-4B28-B504-53BCDD0472E4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02" operator="equal" id="{4E10745D-AC86-43AF-8C16-FCCA7A58100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03" operator="equal" id="{C6E7F760-AB27-443D-882C-45BBDA6E4FF3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04" operator="equal" id="{281B4DBB-20D8-41F1-BA51-2FDAD70FCAF7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05" operator="equal" id="{CD0A7205-A402-4F64-89FB-356812939806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06" operator="equal" id="{4C56BC4D-F961-4997-A81F-7AAC499535FB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99" operator="equal" id="{F8D2B872-1870-47B0-8BF7-A81636F1707D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89" operator="equal" id="{24963B75-F40B-4F99-B61F-6A3879E5FEA7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90" operator="equal" id="{C3359C40-DD92-4B64-8DF7-CC87E28597C6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91" operator="equal" id="{A5A918E8-A147-4599-AC58-6232BFD14204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92" operator="equal" id="{C15F4698-7035-442D-A2E8-B8824917F001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93" operator="equal" id="{0E30EB2A-5D49-4605-83A6-7AD44AD1BDAC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94" operator="equal" id="{CE7EBEED-AD74-457A-888F-D536C18D68BF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95" operator="equal" id="{BCAA0A8E-84DB-455E-B9EC-8B0907797BD8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D93:D96</xm:sqref>
        </x14:conditionalFormatting>
        <x14:conditionalFormatting xmlns:xm="http://schemas.microsoft.com/office/excel/2006/main">
          <x14:cfRule type="cellIs" priority="188" operator="equal" id="{399E4B3E-8E87-44F1-8362-919013F5327A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D93:D96</xm:sqref>
        </x14:conditionalFormatting>
        <x14:conditionalFormatting xmlns:xm="http://schemas.microsoft.com/office/excel/2006/main">
          <x14:cfRule type="cellIs" priority="178" operator="equal" id="{C0C87E5E-239F-4842-9425-EC197F496B04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79" operator="equal" id="{CDAE4832-F2E8-4259-B9C9-D6E6A82C4F52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80" operator="equal" id="{B8D589C6-9627-46E9-95AD-C1ECC0298ABB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81" operator="equal" id="{AACCF2F4-5C98-49F9-A1BB-B5000EAA0730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82" operator="equal" id="{3ECCA2C6-6264-4098-B785-1A3B19144341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83" operator="equal" id="{7C2B1C42-F60A-48D6-B72C-14FB449827B7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84" operator="equal" id="{CAD20133-E1D2-4AB5-8179-A43D79962460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77" operator="equal" id="{5C3E9A8B-54EC-4C67-A420-D0A9075DC2BD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67" operator="equal" id="{8AD467FF-BE0E-4501-BA31-D09B8389121A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68" operator="equal" id="{76909AD8-D07F-493D-BC58-8E8D5584B490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69" operator="equal" id="{EC408BF5-CCCC-45E4-890E-CAF7C3F60E8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70" operator="equal" id="{512FB0C6-BAA8-4AE7-A79C-A9281BB654F7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71" operator="equal" id="{88E56C4E-28DF-475E-82D6-3EB40E8918E8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72" operator="equal" id="{853A5A0F-B974-4456-BC04-9851391C5102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3" operator="equal" id="{273CFA54-99ED-4483-851F-BC20E4F5FD24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66" operator="equal" id="{26E18948-4CCA-4E96-9BC1-CBBF51016F2A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56" operator="equal" id="{1F2461FC-5225-4515-82F6-EA1F57280FD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57" operator="equal" id="{E6C79FB9-BCE6-4C4B-8364-0643F87E608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58" operator="equal" id="{75F92A41-DE3B-467B-A806-8DCD6F47454D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59" operator="equal" id="{5577D9D1-7C71-4FFF-85ED-9CB8B6047E55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60" operator="equal" id="{6C11588A-9BCC-41E1-BBD9-9830C83EE67D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61" operator="equal" id="{606068C5-99B6-409F-A842-32C7A97ADA0D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62" operator="equal" id="{A56C077E-1EC4-4B0D-9A02-9BB22D42D8E6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55" operator="equal" id="{1139A05F-D59B-4044-B1BA-827CC92C07F3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45" operator="equal" id="{AEA43A2B-2EDF-4171-BDAB-EDC54381197C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46" operator="equal" id="{5686B0AC-7556-4A35-9B66-25EF73C14972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47" operator="equal" id="{E69CB920-A33D-429F-B436-8B69654D391D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48" operator="equal" id="{DF69DC5C-C5C2-4607-9DD9-7E801FFCB49F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49" operator="equal" id="{84D6852D-30F5-4F1C-B268-41FE8754F8D9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50" operator="equal" id="{97CB6B54-A539-46C1-802F-A0A5BB537685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51" operator="equal" id="{BDA6E2DB-94AB-475F-869E-9D35FE68701C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44" operator="equal" id="{7573015A-6905-4D7D-8053-4047D668B66C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4" operator="equal" id="{9DCD30AB-6302-4BF0-BA4E-8E71C4B10CFC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35" operator="equal" id="{590076D6-75E8-4B1B-9F8E-B3BDE9388FF9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36" operator="equal" id="{C5D21D1E-5DCE-44C5-8520-CA9ED410F9D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37" operator="equal" id="{9E89149C-8FF0-4CEB-B93D-3DF95F21B7A2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38" operator="equal" id="{FE764353-32F5-4834-AD0F-EC3E484BFF96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39" operator="equal" id="{19EE6535-992C-4C02-8675-613D584BC194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40" operator="equal" id="{1787130F-89B0-4FF8-A7B7-E5A93B5DEA9A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D106:D108</xm:sqref>
        </x14:conditionalFormatting>
        <x14:conditionalFormatting xmlns:xm="http://schemas.microsoft.com/office/excel/2006/main">
          <x14:cfRule type="cellIs" priority="133" operator="equal" id="{5E5F1DAE-81E8-4AF4-BC42-F21159DB14FA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D106:D108</xm:sqref>
        </x14:conditionalFormatting>
        <x14:conditionalFormatting xmlns:xm="http://schemas.microsoft.com/office/excel/2006/main">
          <x14:cfRule type="cellIs" priority="123" operator="equal" id="{17AD4FB2-8914-4B08-89C5-B30DD40BAB8D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24" operator="equal" id="{ABB4964D-8036-45E5-83AC-DCD98BD34A7D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25" operator="equal" id="{02E390C9-FF79-466D-8050-A5F059A523E2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26" operator="equal" id="{92EA637E-BCDB-4C9E-A8B7-6225B217CCD1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27" operator="equal" id="{A71CACE5-4837-4CBC-B511-76946D856222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28" operator="equal" id="{AD4A3F3A-D205-418F-8DD4-E26681B223F0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29" operator="equal" id="{84CB01D7-A93E-400D-B8CF-6F7A0BA68D06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D110:D113</xm:sqref>
        </x14:conditionalFormatting>
        <x14:conditionalFormatting xmlns:xm="http://schemas.microsoft.com/office/excel/2006/main">
          <x14:cfRule type="cellIs" priority="122" operator="equal" id="{921E70E6-8A6D-4770-B247-0A1B774A0190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D110:D113</xm:sqref>
        </x14:conditionalFormatting>
        <x14:conditionalFormatting xmlns:xm="http://schemas.microsoft.com/office/excel/2006/main">
          <x14:cfRule type="cellIs" priority="112" operator="equal" id="{7C4DC283-07FA-4594-83C1-60A61B7AF876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13" operator="equal" id="{6857462E-55DC-4709-951C-56445A62DD7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14" operator="equal" id="{4A1452D5-DD71-4840-99C0-FEC35F49424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15" operator="equal" id="{5B8016AA-738E-442B-81BF-85C5D5D45C03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16" operator="equal" id="{C5E897B7-6AC6-4A9E-8CE3-0485CB45A8D4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17" operator="equal" id="{3B4D7B7B-81F4-4F81-AD05-219657943989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18" operator="equal" id="{5C34CCE4-E993-4C5E-BF3B-40E367E50193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D116:D118</xm:sqref>
        </x14:conditionalFormatting>
        <x14:conditionalFormatting xmlns:xm="http://schemas.microsoft.com/office/excel/2006/main">
          <x14:cfRule type="cellIs" priority="111" operator="equal" id="{EEF6DB2F-640B-48D7-A7F9-A4B539DD11C2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D116:D118</xm:sqref>
        </x14:conditionalFormatting>
        <x14:conditionalFormatting xmlns:xm="http://schemas.microsoft.com/office/excel/2006/main">
          <x14:cfRule type="cellIs" priority="101" operator="equal" id="{44F0B320-D102-4BEE-A4A0-242C9BCEA83E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02" operator="equal" id="{BB2997F9-BBCB-48E3-A1DD-65558B909446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03" operator="equal" id="{810C7799-0859-4C6C-84B7-F8A043AEEE1B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04" operator="equal" id="{BDF5970D-4017-427D-AA0F-314D8B99ACB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05" operator="equal" id="{0CF003DD-734E-4849-B7E7-568664333DEF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06" operator="equal" id="{785F20AD-05D7-4622-A190-1C29C935D3C5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07" operator="equal" id="{D13D404A-3EE8-4F24-A382-2AA2D7983C40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D120:D128</xm:sqref>
        </x14:conditionalFormatting>
        <x14:conditionalFormatting xmlns:xm="http://schemas.microsoft.com/office/excel/2006/main">
          <x14:cfRule type="cellIs" priority="100" operator="equal" id="{3716CF1A-5F94-4DF5-A0B9-B27DE3448B17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D120:D128</xm:sqref>
        </x14:conditionalFormatting>
        <x14:conditionalFormatting xmlns:xm="http://schemas.microsoft.com/office/excel/2006/main">
          <x14:cfRule type="cellIs" priority="90" operator="equal" id="{B06D3187-1F43-4574-BC0F-5F84C6E62AF1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91" operator="equal" id="{E94EF83E-3D47-4E4B-82CC-FBBD3D56158A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92" operator="equal" id="{97442AB1-4A10-435C-BD37-35F940A9D189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93" operator="equal" id="{F1E7F3A7-6EE0-448F-9650-3BB5008DAC86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94" operator="equal" id="{FD61C4EF-DAC2-41E3-8BE8-B49E58726DFB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95" operator="equal" id="{59CCF123-8D22-4A94-8CE7-F403FADB5945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96" operator="equal" id="{3D98C5EF-5153-4A9C-BA11-C7AC7F009F2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89" operator="equal" id="{21848C02-A50D-4EFA-8FB7-13EF1E27752C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79" operator="equal" id="{6D1400DF-69AE-4970-A3A3-ED35A426C3DD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80" operator="equal" id="{3CD039E3-F15C-414C-B48D-05AA17F0BE89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81" operator="equal" id="{24F1A3CB-7374-417D-8C23-FB461C4C4818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82" operator="equal" id="{E4613F6E-3276-4C84-9C0B-AA1B2A7BC67C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83" operator="equal" id="{42C78035-E807-40E9-B27C-2ED3CF4421D8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84" operator="equal" id="{E0CA7937-2E03-4935-AB73-C328394211C1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5" operator="equal" id="{AC98DB50-336D-4698-B828-501A390FF257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D133:D135</xm:sqref>
        </x14:conditionalFormatting>
        <x14:conditionalFormatting xmlns:xm="http://schemas.microsoft.com/office/excel/2006/main">
          <x14:cfRule type="cellIs" priority="78" operator="equal" id="{804D658F-1493-4F51-BE3D-F1C5F2721EBE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D133:D135</xm:sqref>
        </x14:conditionalFormatting>
        <x14:conditionalFormatting xmlns:xm="http://schemas.microsoft.com/office/excel/2006/main">
          <x14:cfRule type="cellIs" priority="68" operator="equal" id="{BD56FEDA-9CA8-448F-8583-FB75A3838F6D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69" operator="equal" id="{7759D456-E6BF-48C2-AB70-76EB2A7EEC6D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70" operator="equal" id="{FC06C2F3-E786-43BA-BB03-8BAE512373C3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71" operator="equal" id="{3D467BD2-2BA8-4598-8336-3E97D7566B31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72" operator="equal" id="{6E419C1F-F943-4C42-BA40-FC693D2C1657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73" operator="equal" id="{4FF17B02-699A-4CAD-B17D-759CDC235FFD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4" operator="equal" id="{77686AC2-8978-4AC3-ACA0-ABD6832A2BCC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D137:D138</xm:sqref>
        </x14:conditionalFormatting>
        <x14:conditionalFormatting xmlns:xm="http://schemas.microsoft.com/office/excel/2006/main">
          <x14:cfRule type="cellIs" priority="67" operator="equal" id="{00B34092-0216-43B9-AC7C-C022ADDB5CD8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D137:D138</xm:sqref>
        </x14:conditionalFormatting>
        <x14:conditionalFormatting xmlns:xm="http://schemas.microsoft.com/office/excel/2006/main">
          <x14:cfRule type="cellIs" priority="46" operator="equal" id="{7B3A7B8E-28AD-473B-9D67-AC261B080899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47" operator="equal" id="{1945AA6D-53CE-4D80-93EC-12A7EE6CE5D2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48" operator="equal" id="{3BC8C631-5C75-4C0A-9708-F46164B0B55E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49" operator="equal" id="{464D45EE-F5F5-4FF4-BA10-79D113A9EB67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50" operator="equal" id="{DFFF07A0-AE28-48A6-84E2-855CAADF923D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51" operator="equal" id="{04FA621D-476F-4126-A531-24A1C645E886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2" operator="equal" id="{6D431335-2B5F-47AB-9DF0-A27AADF8F15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D141:D147</xm:sqref>
        </x14:conditionalFormatting>
        <x14:conditionalFormatting xmlns:xm="http://schemas.microsoft.com/office/excel/2006/main">
          <x14:cfRule type="cellIs" priority="45" operator="equal" id="{61B7E541-F84F-4F7D-B3AD-ADC3FDF518A4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D141:D147</xm:sqref>
        </x14:conditionalFormatting>
        <x14:conditionalFormatting xmlns:xm="http://schemas.microsoft.com/office/excel/2006/main">
          <x14:cfRule type="cellIs" priority="35" operator="equal" id="{7F4C2F21-20BE-499C-BD9E-32963DFF808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6" operator="equal" id="{7D28ED93-AC2D-452B-9AC2-9BBC2DE9FEC5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37" operator="equal" id="{5582E116-55D6-4B7B-8D1C-07DC2C17E667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38" operator="equal" id="{BA71782A-EE06-4BF1-AC6B-DECB650FEEB1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39" operator="equal" id="{73EDD264-7C83-4AC2-B873-E4DB27BDA0FB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40" operator="equal" id="{F04A076C-E841-42D3-9AC2-EE638CA1284C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41" operator="equal" id="{3793CCE3-18DA-4677-832A-08869E039F5E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D150:D152</xm:sqref>
        </x14:conditionalFormatting>
        <x14:conditionalFormatting xmlns:xm="http://schemas.microsoft.com/office/excel/2006/main">
          <x14:cfRule type="cellIs" priority="34" operator="equal" id="{1CF1F433-5294-4901-B2B0-0C90D5A9B701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D150:D152</xm:sqref>
        </x14:conditionalFormatting>
        <x14:conditionalFormatting xmlns:xm="http://schemas.microsoft.com/office/excel/2006/main">
          <x14:cfRule type="cellIs" priority="24" operator="equal" id="{C613DA1F-5E6D-47DA-883B-11AFAFC297AF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25" operator="equal" id="{E935E4A1-4C94-46A6-81AF-F0720A61D4AE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26" operator="equal" id="{0B1FF0CE-268C-4D8D-8F56-188403C90698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27" operator="equal" id="{B1C6526B-92B8-4D3F-8AFA-A0EB93605285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8" operator="equal" id="{D083D497-BC3B-45A3-A740-B86C2EE45C2E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29" operator="equal" id="{0DBA8407-79A4-421A-9F66-7C2B336CEE45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0" operator="equal" id="{C031EC70-6201-444D-AEC3-E849A5A7E5FA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3" operator="equal" id="{5FF9C56D-6901-4E34-AC6D-84248C2AB716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3" operator="equal" id="{6A548DB7-8FF9-4108-B2CA-3D6A38F79E5B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14" operator="equal" id="{D3F8E017-BDEC-498A-8541-4AC1DF86857C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15" operator="equal" id="{C902DF5B-8858-4CD9-BBA1-F0A37EA67F00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16" operator="equal" id="{F6FCDCDB-1A85-4403-8F89-E1EE2D23EA3F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7" operator="equal" id="{5208DB65-D86C-48B0-B08A-7A1C11DA0C12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18" operator="equal" id="{F8A75ACD-BB2B-49F5-A44D-8592F16DD126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9" operator="equal" id="{C4407307-88DD-4009-9220-94A940CF6B2B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D157:D161</xm:sqref>
        </x14:conditionalFormatting>
        <x14:conditionalFormatting xmlns:xm="http://schemas.microsoft.com/office/excel/2006/main">
          <x14:cfRule type="cellIs" priority="12" operator="equal" id="{A2CCD0E2-2F69-4C89-A3A3-46875E966B1E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D157:D161</xm:sqref>
        </x14:conditionalFormatting>
        <x14:conditionalFormatting xmlns:xm="http://schemas.microsoft.com/office/excel/2006/main">
          <x14:cfRule type="cellIs" priority="2" operator="equal" id="{14BF212E-9129-4BBE-8054-342E8A4819D3}">
            <xm:f>Metrics!$B$9</xm:f>
            <x14:dxf>
              <font>
                <color theme="0"/>
              </font>
              <fill>
                <patternFill>
                  <bgColor rgb="FF336600"/>
                </patternFill>
              </fill>
            </x14:dxf>
          </x14:cfRule>
          <x14:cfRule type="cellIs" priority="3" operator="equal" id="{02CCEE85-A00E-4D77-9192-4CD7B06D5CE4}">
            <xm:f>Metrics!$B$8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ellIs" priority="4" operator="equal" id="{1CFC107F-6D66-4937-ADB2-060635DE5477}">
            <xm:f>Metrics!$B$7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ellIs" priority="5" operator="equal" id="{212F1349-1552-4AE1-89EE-1912CD53A63A}">
            <xm:f>Metrics!$B$6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6" operator="equal" id="{4D7FF226-4BC6-46A4-84AF-99E60E45AF92}">
            <xm:f>Metrics!$B$5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ellIs" priority="7" operator="equal" id="{AF32D180-99A0-4AE3-84B6-D67E04468210}">
            <xm:f>Metrics!$B$4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" operator="equal" id="{8573E337-8D92-4DDF-8B45-FB87B755A291}">
            <xm:f>Metrics!$B$3</xm:f>
            <x14:dxf>
              <font>
                <color theme="0" tint="-0.14996795556505021"/>
              </font>
              <fill>
                <patternFill>
                  <bgColor theme="0"/>
                </patternFill>
              </fill>
            </x14:dxf>
          </x14:cfRule>
          <xm:sqref>D163:D165</xm:sqref>
        </x14:conditionalFormatting>
        <x14:conditionalFormatting xmlns:xm="http://schemas.microsoft.com/office/excel/2006/main">
          <x14:cfRule type="cellIs" priority="1" operator="equal" id="{DC92165D-27C7-411A-9CBA-5E881393E656}">
            <xm:f>Metrics!$B$10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m:sqref>D163:D165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status" xr:uid="{00000000-0002-0000-0100-000000000000}">
          <x14:formula1>
            <xm:f>Metrics!$B$3:$B$10</xm:f>
          </x14:formula1>
          <xm:sqref>D5:D6 D9:D13 D15:D16 D19:D20 D22:D24 D26 D29:D32 D34:D36 D38:D40 D43:D44 D46:D51 D53 D55:D59 D62:D63 D66:D71 D73:D81 D84:D87 D89 D91 D93:D96 D98 D100:D101 D103 D106:D108 D110:D113 D116:D118 D120:D128 D130 D133:D135 D137:D138 D141:D147 D150:D152 D154 D157:D161 D163:D165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E36"/>
  <sheetViews>
    <sheetView tabSelected="1" topLeftCell="A2" zoomScale="80" zoomScaleNormal="80" workbookViewId="0">
      <selection activeCell="B10" sqref="B10"/>
    </sheetView>
  </sheetViews>
  <sheetFormatPr defaultRowHeight="12.75" x14ac:dyDescent="0.2"/>
  <cols>
    <col min="1" max="1" width="3.28515625" style="25" customWidth="1"/>
    <col min="2" max="2" width="14" style="25" bestFit="1" customWidth="1"/>
    <col min="3" max="3" width="41.28515625" style="25" customWidth="1"/>
    <col min="4" max="4" width="18.140625" style="25" customWidth="1"/>
    <col min="5" max="5" width="20.28515625" style="25" customWidth="1"/>
    <col min="6" max="16384" width="9.140625" style="25"/>
  </cols>
  <sheetData>
    <row r="1" spans="2:5" ht="13.5" thickBot="1" x14ac:dyDescent="0.25"/>
    <row r="2" spans="2:5" s="31" customFormat="1" ht="43.5" customHeight="1" thickBot="1" x14ac:dyDescent="0.35">
      <c r="B2" s="81" t="s">
        <v>0</v>
      </c>
      <c r="C2" s="82" t="s">
        <v>26</v>
      </c>
      <c r="D2" s="83" t="s">
        <v>407</v>
      </c>
      <c r="E2" s="96" t="s">
        <v>408</v>
      </c>
    </row>
    <row r="3" spans="2:5" s="32" customFormat="1" ht="58.5" customHeight="1" x14ac:dyDescent="0.2">
      <c r="B3" s="84" t="s">
        <v>81</v>
      </c>
      <c r="C3" s="93" t="s">
        <v>75</v>
      </c>
      <c r="D3" s="85">
        <f>COUNTIF('Mandatory ISMS requirements'!$D$3:$D$58,$B3)/'Mandatory ISMS requirements'!$D$59</f>
        <v>0.7407407407407407</v>
      </c>
      <c r="E3" s="86">
        <f>COUNTIF('Annex A controls'!$D$3:$D$165,$B3)/[0]!ControlTotal</f>
        <v>0.92105263157894735</v>
      </c>
    </row>
    <row r="4" spans="2:5" s="32" customFormat="1" ht="58.5" customHeight="1" x14ac:dyDescent="0.2">
      <c r="B4" s="87" t="s">
        <v>33</v>
      </c>
      <c r="C4" s="94" t="s">
        <v>418</v>
      </c>
      <c r="D4" s="88">
        <f>COUNTIF('Mandatory ISMS requirements'!$D$3:$D$58,$B4)/'Mandatory ISMS requirements'!$D$59</f>
        <v>7.407407407407407E-2</v>
      </c>
      <c r="E4" s="89">
        <f>COUNTIF('Annex A controls'!$D$3:$D$165,$B4)/[0]!ControlTotal</f>
        <v>8.771929824561403E-3</v>
      </c>
    </row>
    <row r="5" spans="2:5" s="32" customFormat="1" ht="58.5" customHeight="1" x14ac:dyDescent="0.2">
      <c r="B5" s="87" t="s">
        <v>27</v>
      </c>
      <c r="C5" s="94" t="s">
        <v>72</v>
      </c>
      <c r="D5" s="88">
        <f>COUNTIF('Mandatory ISMS requirements'!$D$3:$D$58,$B5)/'Mandatory ISMS requirements'!$D$59</f>
        <v>3.7037037037037035E-2</v>
      </c>
      <c r="E5" s="89">
        <f>COUNTIF('Annex A controls'!$D$3:$D$165,$B5)/[0]!ControlTotal</f>
        <v>8.771929824561403E-3</v>
      </c>
    </row>
    <row r="6" spans="2:5" s="32" customFormat="1" ht="58.5" customHeight="1" x14ac:dyDescent="0.2">
      <c r="B6" s="87" t="s">
        <v>28</v>
      </c>
      <c r="C6" s="94" t="s">
        <v>73</v>
      </c>
      <c r="D6" s="88">
        <f>COUNTIF('Mandatory ISMS requirements'!$D$3:$D$58,$B6)/'Mandatory ISMS requirements'!$D$59</f>
        <v>7.407407407407407E-2</v>
      </c>
      <c r="E6" s="89">
        <f>COUNTIF('Annex A controls'!$D$3:$D$165,$B6)/[0]!ControlTotal</f>
        <v>8.771929824561403E-3</v>
      </c>
    </row>
    <row r="7" spans="2:5" s="32" customFormat="1" ht="58.5" customHeight="1" x14ac:dyDescent="0.2">
      <c r="B7" s="87" t="s">
        <v>29</v>
      </c>
      <c r="C7" s="94" t="s">
        <v>74</v>
      </c>
      <c r="D7" s="88">
        <f>COUNTIF('Mandatory ISMS requirements'!$D$3:$D$58,$B7)/'Mandatory ISMS requirements'!$D$59</f>
        <v>3.7037037037037035E-2</v>
      </c>
      <c r="E7" s="89">
        <f>COUNTIF('Annex A controls'!$D$3:$D$165,$B7)/[0]!ControlTotal</f>
        <v>8.771929824561403E-3</v>
      </c>
    </row>
    <row r="8" spans="2:5" s="32" customFormat="1" ht="58.5" customHeight="1" x14ac:dyDescent="0.2">
      <c r="B8" s="87" t="s">
        <v>30</v>
      </c>
      <c r="C8" s="94" t="s">
        <v>78</v>
      </c>
      <c r="D8" s="88">
        <f>COUNTIF('Mandatory ISMS requirements'!$D$3:$D$58,$B8)/'Mandatory ISMS requirements'!$D$59</f>
        <v>0</v>
      </c>
      <c r="E8" s="89">
        <f>COUNTIF('Annex A controls'!$D$3:$D$165,$B8)/[0]!ControlTotal</f>
        <v>8.771929824561403E-3</v>
      </c>
    </row>
    <row r="9" spans="2:5" s="32" customFormat="1" ht="58.5" customHeight="1" x14ac:dyDescent="0.2">
      <c r="B9" s="87" t="s">
        <v>31</v>
      </c>
      <c r="C9" s="94" t="s">
        <v>79</v>
      </c>
      <c r="D9" s="88">
        <f>COUNTIF('Mandatory ISMS requirements'!$D$3:$D$58,$B9)/'Mandatory ISMS requirements'!$D$59</f>
        <v>0</v>
      </c>
      <c r="E9" s="89">
        <f>COUNTIF('Annex A controls'!$D$3:$D$165,$B9)/[0]!ControlTotal</f>
        <v>1.7543859649122806E-2</v>
      </c>
    </row>
    <row r="10" spans="2:5" s="32" customFormat="1" ht="58.5" customHeight="1" thickBot="1" x14ac:dyDescent="0.25">
      <c r="B10" s="90" t="s">
        <v>35</v>
      </c>
      <c r="C10" s="95" t="s">
        <v>80</v>
      </c>
      <c r="D10" s="91">
        <f>COUNTIF('Mandatory ISMS requirements'!$D$3:$D$58,$B10)/'Mandatory ISMS requirements'!$D$59</f>
        <v>3.7037037037037035E-2</v>
      </c>
      <c r="E10" s="92">
        <f>COUNTIF('Annex A controls'!$D$3:$D$165,$B10)/[0]!ControlTotal</f>
        <v>1.7543859649122806E-2</v>
      </c>
    </row>
    <row r="11" spans="2:5" s="32" customFormat="1" x14ac:dyDescent="0.2">
      <c r="C11" s="33" t="s">
        <v>32</v>
      </c>
      <c r="D11" s="34">
        <f>SUM(D3:D10)</f>
        <v>1</v>
      </c>
      <c r="E11" s="34">
        <f>SUM(E3:E10)</f>
        <v>1.0000000000000002</v>
      </c>
    </row>
    <row r="12" spans="2:5" s="32" customFormat="1" x14ac:dyDescent="0.2"/>
    <row r="13" spans="2:5" s="32" customFormat="1" x14ac:dyDescent="0.2"/>
    <row r="14" spans="2:5" s="32" customFormat="1" ht="21" x14ac:dyDescent="0.2">
      <c r="B14" s="35"/>
    </row>
    <row r="15" spans="2:5" s="32" customFormat="1" ht="21" x14ac:dyDescent="0.2">
      <c r="B15" s="35"/>
    </row>
    <row r="16" spans="2:5" s="32" customFormat="1" ht="21" x14ac:dyDescent="0.2">
      <c r="B16" s="35"/>
    </row>
    <row r="17" s="32" customFormat="1" x14ac:dyDescent="0.2"/>
    <row r="18" s="32" customFormat="1" x14ac:dyDescent="0.2"/>
    <row r="19" s="32" customFormat="1" x14ac:dyDescent="0.2"/>
    <row r="20" s="32" customFormat="1" x14ac:dyDescent="0.2"/>
    <row r="21" s="32" customFormat="1" x14ac:dyDescent="0.2"/>
    <row r="22" s="32" customFormat="1" x14ac:dyDescent="0.2"/>
    <row r="23" s="32" customFormat="1" x14ac:dyDescent="0.2"/>
    <row r="24" s="32" customFormat="1" x14ac:dyDescent="0.2"/>
    <row r="25" s="32" customFormat="1" x14ac:dyDescent="0.2"/>
    <row r="26" s="32" customFormat="1" x14ac:dyDescent="0.2"/>
    <row r="27" s="32" customFormat="1" x14ac:dyDescent="0.2"/>
    <row r="28" s="32" customFormat="1" x14ac:dyDescent="0.2"/>
    <row r="29" s="32" customFormat="1" x14ac:dyDescent="0.2"/>
    <row r="30" s="32" customFormat="1" x14ac:dyDescent="0.2"/>
    <row r="31" s="32" customFormat="1" x14ac:dyDescent="0.2"/>
    <row r="32" s="32" customFormat="1" x14ac:dyDescent="0.2"/>
    <row r="33" s="32" customFormat="1" x14ac:dyDescent="0.2"/>
    <row r="34" s="32" customFormat="1" x14ac:dyDescent="0.2"/>
    <row r="35" s="32" customFormat="1" x14ac:dyDescent="0.2"/>
    <row r="36" s="32" customFormat="1" x14ac:dyDescent="0.2"/>
  </sheetData>
  <conditionalFormatting sqref="B3:B9">
    <cfRule type="cellIs" dxfId="20" priority="12" operator="equal">
      <formula>$B$9</formula>
    </cfRule>
    <cfRule type="cellIs" dxfId="19" priority="13" operator="equal">
      <formula>$B$8</formula>
    </cfRule>
    <cfRule type="cellIs" dxfId="18" priority="14" operator="equal">
      <formula>$B$7</formula>
    </cfRule>
    <cfRule type="cellIs" dxfId="17" priority="15" operator="equal">
      <formula>$B$6</formula>
    </cfRule>
    <cfRule type="cellIs" dxfId="16" priority="16" operator="equal">
      <formula>$B$5</formula>
    </cfRule>
    <cfRule type="cellIs" dxfId="15" priority="17" operator="equal">
      <formula>$B$4</formula>
    </cfRule>
    <cfRule type="cellIs" dxfId="14" priority="18" operator="equal">
      <formula>$B$3</formula>
    </cfRule>
    <cfRule type="containsText" dxfId="13" priority="19" operator="containsText" text="Initial">
      <formula>NOT(ISERROR(SEARCH("Initial",B3)))</formula>
    </cfRule>
    <cfRule type="containsText" dxfId="12" priority="20" operator="containsText" text="Nonexistent">
      <formula>NOT(ISERROR(SEARCH("Nonexistent",B3)))</formula>
    </cfRule>
  </conditionalFormatting>
  <conditionalFormatting sqref="B10">
    <cfRule type="cellIs" dxfId="11" priority="2" operator="equal">
      <formula>$B$9</formula>
    </cfRule>
    <cfRule type="cellIs" dxfId="10" priority="3" operator="equal">
      <formula>$B$8</formula>
    </cfRule>
    <cfRule type="cellIs" dxfId="9" priority="4" operator="equal">
      <formula>$B$7</formula>
    </cfRule>
    <cfRule type="cellIs" dxfId="8" priority="5" operator="equal">
      <formula>$B$6</formula>
    </cfRule>
    <cfRule type="cellIs" dxfId="7" priority="6" operator="equal">
      <formula>$B$5</formula>
    </cfRule>
    <cfRule type="cellIs" dxfId="6" priority="7" operator="equal">
      <formula>$B$4</formula>
    </cfRule>
    <cfRule type="cellIs" dxfId="5" priority="8" operator="equal">
      <formula>$B$3</formula>
    </cfRule>
    <cfRule type="containsText" dxfId="4" priority="9" operator="containsText" text="Initial">
      <formula>NOT(ISERROR(SEARCH("Initial",B10)))</formula>
    </cfRule>
    <cfRule type="containsText" dxfId="3" priority="10" operator="containsText" text="Nonexistent">
      <formula>NOT(ISERROR(SEARCH("Nonexistent",B10)))</formula>
    </cfRule>
  </conditionalFormatting>
  <conditionalFormatting sqref="B10">
    <cfRule type="cellIs" dxfId="2" priority="1" operator="equal">
      <formula>$B$10</formula>
    </cfRule>
  </conditionalFormatting>
  <conditionalFormatting sqref="B3:B9">
    <cfRule type="expression" dxfId="1" priority="21" stopIfTrue="1">
      <formula>_xludf.STYLE(VLOOKUP(B3,#REF!,2,0))</formula>
    </cfRule>
  </conditionalFormatting>
  <conditionalFormatting sqref="B10">
    <cfRule type="expression" dxfId="0" priority="11" stopIfTrue="1">
      <formula>_xludf.STYLE(VLOOKUP(B10,#REF!,2,0))</formula>
    </cfRule>
  </conditionalFormatting>
  <dataValidations count="1">
    <dataValidation operator="equal" allowBlank="1" showInputMessage="1" showErrorMessage="1" promptTitle="Select Control Scope" sqref="B3" xr:uid="{00000000-0002-0000-0200-000000000000}">
      <formula1>0</formula1>
      <formula2>0</formula2>
    </dataValidation>
  </dataValidations>
  <pageMargins left="0.7" right="0.7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Mandatory ISMS requirements</vt:lpstr>
      <vt:lpstr>Annex A controls</vt:lpstr>
      <vt:lpstr>Metrics</vt:lpstr>
      <vt:lpstr>'Annex A controls'!__xlnm._FilterDatabase</vt:lpstr>
      <vt:lpstr>__xlnm._FilterDatabase_1</vt:lpstr>
      <vt:lpstr>'Annex A controls'!__xlnm.Print_Titles</vt:lpstr>
      <vt:lpstr>Applicability</vt:lpstr>
      <vt:lpstr>ControlTotal</vt:lpstr>
      <vt:lpstr>'Mandatory ISMS requirements'!Excel_BuiltIn_Print_Area</vt:lpstr>
      <vt:lpstr>'Annex A controls'!Excel_BuiltIn_Print_Titles</vt:lpstr>
      <vt:lpstr>'Annex A controls'!Print_Area</vt:lpstr>
      <vt:lpstr>'Mandatory ISMS requirements'!Print_Area</vt:lpstr>
      <vt:lpstr>Metrics!Print_Area</vt:lpstr>
      <vt:lpstr>'Annex A controls'!Print_Titles</vt:lpstr>
      <vt:lpstr>'Mandatory ISMS requirements'!Print_Titles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2020-04-21T12:57:15Z</dcterms:created>
  <dcterms:modified xsi:type="dcterms:W3CDTF">2020-04-21T12:57:20Z</dcterms:modified>
  <cp:contentStatus/>
</cp:coreProperties>
</file>