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IsisD\Downloads\"/>
    </mc:Choice>
  </mc:AlternateContent>
  <xr:revisionPtr revIDLastSave="0" documentId="8_{ED0EDF2E-6B40-4AF6-B889-40E85FCFA342}" xr6:coauthVersionLast="47" xr6:coauthVersionMax="47" xr10:uidLastSave="{00000000-0000-0000-0000-000000000000}"/>
  <bookViews>
    <workbookView xWindow="-120" yWindow="-120" windowWidth="20730" windowHeight="11160" xr2:uid="{B5221434-9021-4F27-9DDD-2B8FCF3A60C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8" i="1"/>
  <c r="H19" i="1" s="1"/>
  <c r="H20" i="1" s="1"/>
  <c r="H21" i="1" s="1"/>
  <c r="H22" i="1" s="1"/>
  <c r="H14" i="1"/>
  <c r="G15" i="1"/>
  <c r="G16" i="1" s="1"/>
  <c r="G17" i="1" s="1"/>
  <c r="G18" i="1" s="1"/>
  <c r="G19" i="1" s="1"/>
  <c r="G20" i="1" s="1"/>
  <c r="G21" i="1" s="1"/>
  <c r="G22" i="1" s="1"/>
  <c r="G14" i="1"/>
  <c r="F14" i="1"/>
  <c r="F15" i="1" s="1"/>
  <c r="F16" i="1" s="1"/>
  <c r="F17" i="1" s="1"/>
  <c r="F18" i="1" s="1"/>
  <c r="F19" i="1" s="1"/>
  <c r="F20" i="1" s="1"/>
  <c r="F21" i="1" s="1"/>
  <c r="F22" i="1" s="1"/>
  <c r="E15" i="1"/>
  <c r="E16" i="1" s="1"/>
  <c r="E17" i="1" s="1"/>
  <c r="E18" i="1" s="1"/>
  <c r="E19" i="1" s="1"/>
  <c r="E20" i="1" s="1"/>
  <c r="E21" i="1" s="1"/>
  <c r="E22" i="1" s="1"/>
  <c r="E14" i="1"/>
  <c r="D14" i="1"/>
  <c r="D15" i="1"/>
  <c r="D16" i="1"/>
  <c r="D17" i="1"/>
  <c r="D18" i="1"/>
  <c r="D19" i="1"/>
  <c r="D20" i="1"/>
  <c r="D21" i="1"/>
  <c r="D22" i="1"/>
  <c r="D13" i="1"/>
  <c r="B14" i="1"/>
  <c r="B17" i="1"/>
  <c r="B16" i="1"/>
  <c r="B18" i="1"/>
  <c r="B19" i="1" s="1"/>
  <c r="B20" i="1" s="1"/>
  <c r="B21" i="1" s="1"/>
  <c r="B22" i="1" s="1"/>
  <c r="B15" i="1"/>
</calcChain>
</file>

<file path=xl/sharedStrings.xml><?xml version="1.0" encoding="utf-8"?>
<sst xmlns="http://schemas.openxmlformats.org/spreadsheetml/2006/main" count="25" uniqueCount="21">
  <si>
    <t>Personal Financial Analysis</t>
  </si>
  <si>
    <t>Isis de la cruz</t>
  </si>
  <si>
    <t>Starting Salary:</t>
  </si>
  <si>
    <t>Your Contribution per month:</t>
  </si>
  <si>
    <t>Company Match of Your Contribution</t>
  </si>
  <si>
    <t>Annual Salary Increase</t>
  </si>
  <si>
    <t>Anticipated Annual Rate of Return:</t>
  </si>
  <si>
    <t>Portfolio Value Today:</t>
  </si>
  <si>
    <t>YEAR</t>
  </si>
  <si>
    <t>Beginning Year Salary</t>
  </si>
  <si>
    <t>Monthly Personal</t>
  </si>
  <si>
    <t>Monthly Company</t>
  </si>
  <si>
    <t>EOY Value from</t>
  </si>
  <si>
    <t>EOY Value</t>
  </si>
  <si>
    <t>PLAN</t>
  </si>
  <si>
    <t>ACTUAL</t>
  </si>
  <si>
    <t>($/year)</t>
  </si>
  <si>
    <t>Contribution</t>
  </si>
  <si>
    <t>Monthly Contributions</t>
  </si>
  <si>
    <t>from Previous Year</t>
  </si>
  <si>
    <t>of Total Portfolio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</si>
</sst>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BD0B7-C238-402F-A10D-5F48E723262E}">
  <dimension ref="A1:H22"/>
  <sheetViews>
    <sheetView tabSelected="1" topLeftCell="A2" workbookViewId="0">
      <selection activeCell="H14" sqref="H14"/>
    </sheetView>
  </sheetViews>
  <sheetFormatPr baseColWidth="10" defaultRowHeight="15" x14ac:dyDescent="0.25"/>
  <sheetData>
    <row r="1" spans="1:8" x14ac:dyDescent="0.25">
      <c r="A1" t="s">
        <v>0</v>
      </c>
    </row>
    <row r="2" spans="1:8" x14ac:dyDescent="0.25">
      <c r="A2" t="s">
        <v>1</v>
      </c>
    </row>
    <row r="3" spans="1:8" x14ac:dyDescent="0.25">
      <c r="A3" s="1">
        <v>45394</v>
      </c>
    </row>
    <row r="4" spans="1:8" x14ac:dyDescent="0.25">
      <c r="A4" t="s">
        <v>2</v>
      </c>
      <c r="D4">
        <v>72000</v>
      </c>
    </row>
    <row r="5" spans="1:8" x14ac:dyDescent="0.25">
      <c r="A5" t="s">
        <v>3</v>
      </c>
      <c r="D5" s="2">
        <v>0.1</v>
      </c>
    </row>
    <row r="6" spans="1:8" x14ac:dyDescent="0.25">
      <c r="A6" t="s">
        <v>4</v>
      </c>
      <c r="D6" s="2">
        <v>0.05</v>
      </c>
    </row>
    <row r="7" spans="1:8" x14ac:dyDescent="0.25">
      <c r="A7" t="s">
        <v>5</v>
      </c>
      <c r="D7" s="2">
        <v>0.03</v>
      </c>
    </row>
    <row r="8" spans="1:8" x14ac:dyDescent="0.25">
      <c r="A8" t="s">
        <v>6</v>
      </c>
      <c r="D8" s="2">
        <v>0.06</v>
      </c>
    </row>
    <row r="9" spans="1:8" x14ac:dyDescent="0.25">
      <c r="A9" t="s">
        <v>7</v>
      </c>
      <c r="D9" s="2">
        <v>0</v>
      </c>
    </row>
    <row r="10" spans="1:8" x14ac:dyDescent="0.25">
      <c r="G10" t="s">
        <v>14</v>
      </c>
      <c r="H10" t="s">
        <v>15</v>
      </c>
    </row>
    <row r="11" spans="1:8" x14ac:dyDescent="0.25">
      <c r="B11" t="s">
        <v>9</v>
      </c>
      <c r="C11" t="s">
        <v>10</v>
      </c>
      <c r="D11" t="s">
        <v>11</v>
      </c>
      <c r="E11" t="s">
        <v>12</v>
      </c>
      <c r="F11" t="s">
        <v>13</v>
      </c>
      <c r="G11" t="s">
        <v>13</v>
      </c>
      <c r="H11" t="s">
        <v>13</v>
      </c>
    </row>
    <row r="12" spans="1:8" x14ac:dyDescent="0.25">
      <c r="A12" t="s">
        <v>8</v>
      </c>
      <c r="B12" t="s">
        <v>16</v>
      </c>
      <c r="C12" t="s">
        <v>17</v>
      </c>
      <c r="D12" t="s">
        <v>17</v>
      </c>
      <c r="E12" t="s">
        <v>18</v>
      </c>
      <c r="F12" t="s">
        <v>19</v>
      </c>
      <c r="G12" t="s">
        <v>20</v>
      </c>
      <c r="H12" t="s">
        <v>20</v>
      </c>
    </row>
    <row r="13" spans="1:8" x14ac:dyDescent="0.25">
      <c r="A13">
        <v>1</v>
      </c>
      <c r="B13">
        <v>70000</v>
      </c>
      <c r="C13">
        <v>800</v>
      </c>
      <c r="D13">
        <f>C13/2</f>
        <v>400</v>
      </c>
      <c r="E13">
        <v>11290</v>
      </c>
      <c r="F13">
        <v>11300</v>
      </c>
      <c r="G13">
        <v>12390</v>
      </c>
      <c r="H13">
        <v>17888</v>
      </c>
    </row>
    <row r="14" spans="1:8" x14ac:dyDescent="0.25">
      <c r="A14">
        <v>2</v>
      </c>
      <c r="B14">
        <f>(B13*0.1)+B13</f>
        <v>77000</v>
      </c>
      <c r="C14">
        <v>880</v>
      </c>
      <c r="D14">
        <f t="shared" ref="D14:D22" si="0">C14/2</f>
        <v>440</v>
      </c>
      <c r="E14">
        <f>E13+16</f>
        <v>11306</v>
      </c>
      <c r="F14">
        <f>F13+19</f>
        <v>11319</v>
      </c>
      <c r="G14">
        <f>G13+23</f>
        <v>12413</v>
      </c>
      <c r="H14">
        <f>H13+31</f>
        <v>17919</v>
      </c>
    </row>
    <row r="15" spans="1:8" x14ac:dyDescent="0.25">
      <c r="A15">
        <v>3</v>
      </c>
      <c r="B15">
        <f>(B14*0.1)+B14</f>
        <v>84700</v>
      </c>
      <c r="C15">
        <v>900</v>
      </c>
      <c r="D15">
        <f t="shared" si="0"/>
        <v>450</v>
      </c>
      <c r="E15">
        <f t="shared" ref="E15:E22" si="1">E14+16</f>
        <v>11322</v>
      </c>
      <c r="F15">
        <f t="shared" ref="F15:F22" si="2">F14+13</f>
        <v>11332</v>
      </c>
      <c r="G15">
        <f t="shared" ref="G15:G22" si="3">G14+23</f>
        <v>12436</v>
      </c>
      <c r="H15">
        <f t="shared" ref="H15:H22" si="4">H14+31</f>
        <v>17950</v>
      </c>
    </row>
    <row r="16" spans="1:8" x14ac:dyDescent="0.25">
      <c r="A16">
        <v>4</v>
      </c>
      <c r="B16">
        <f t="shared" ref="B16:B22" si="5">(B15*0.1)+B15</f>
        <v>93170</v>
      </c>
      <c r="C16">
        <v>920</v>
      </c>
      <c r="D16">
        <f t="shared" si="0"/>
        <v>460</v>
      </c>
      <c r="E16">
        <f t="shared" si="1"/>
        <v>11338</v>
      </c>
      <c r="F16">
        <f t="shared" si="2"/>
        <v>11345</v>
      </c>
      <c r="G16">
        <f t="shared" si="3"/>
        <v>12459</v>
      </c>
      <c r="H16">
        <f t="shared" si="4"/>
        <v>17981</v>
      </c>
    </row>
    <row r="17" spans="1:8" x14ac:dyDescent="0.25">
      <c r="A17">
        <v>5</v>
      </c>
      <c r="B17">
        <f>(B16*0.1)+B16</f>
        <v>102487</v>
      </c>
      <c r="C17">
        <v>980</v>
      </c>
      <c r="D17">
        <f t="shared" si="0"/>
        <v>490</v>
      </c>
      <c r="E17">
        <f t="shared" si="1"/>
        <v>11354</v>
      </c>
      <c r="F17">
        <f t="shared" si="2"/>
        <v>11358</v>
      </c>
      <c r="G17">
        <f t="shared" si="3"/>
        <v>12482</v>
      </c>
      <c r="H17">
        <f t="shared" si="4"/>
        <v>18012</v>
      </c>
    </row>
    <row r="18" spans="1:8" x14ac:dyDescent="0.25">
      <c r="A18">
        <v>6</v>
      </c>
      <c r="B18">
        <f t="shared" si="5"/>
        <v>112735.7</v>
      </c>
      <c r="C18">
        <v>1090</v>
      </c>
      <c r="D18">
        <f t="shared" si="0"/>
        <v>545</v>
      </c>
      <c r="E18">
        <f t="shared" si="1"/>
        <v>11370</v>
      </c>
      <c r="F18">
        <f t="shared" si="2"/>
        <v>11371</v>
      </c>
      <c r="G18">
        <f t="shared" si="3"/>
        <v>12505</v>
      </c>
      <c r="H18">
        <f t="shared" si="4"/>
        <v>18043</v>
      </c>
    </row>
    <row r="19" spans="1:8" x14ac:dyDescent="0.25">
      <c r="A19">
        <v>7</v>
      </c>
      <c r="B19">
        <f t="shared" si="5"/>
        <v>124009.26999999999</v>
      </c>
      <c r="C19">
        <v>1200</v>
      </c>
      <c r="D19">
        <f t="shared" si="0"/>
        <v>600</v>
      </c>
      <c r="E19">
        <f t="shared" si="1"/>
        <v>11386</v>
      </c>
      <c r="F19">
        <f t="shared" si="2"/>
        <v>11384</v>
      </c>
      <c r="G19">
        <f t="shared" si="3"/>
        <v>12528</v>
      </c>
      <c r="H19">
        <f t="shared" si="4"/>
        <v>18074</v>
      </c>
    </row>
    <row r="20" spans="1:8" x14ac:dyDescent="0.25">
      <c r="A20">
        <v>8</v>
      </c>
      <c r="B20">
        <f t="shared" si="5"/>
        <v>136410.19699999999</v>
      </c>
      <c r="C20">
        <v>1280</v>
      </c>
      <c r="D20">
        <f t="shared" si="0"/>
        <v>640</v>
      </c>
      <c r="E20">
        <f t="shared" si="1"/>
        <v>11402</v>
      </c>
      <c r="F20">
        <f t="shared" si="2"/>
        <v>11397</v>
      </c>
      <c r="G20">
        <f t="shared" si="3"/>
        <v>12551</v>
      </c>
      <c r="H20">
        <f t="shared" si="4"/>
        <v>18105</v>
      </c>
    </row>
    <row r="21" spans="1:8" x14ac:dyDescent="0.25">
      <c r="A21">
        <v>9</v>
      </c>
      <c r="B21">
        <f t="shared" si="5"/>
        <v>150051.21669999999</v>
      </c>
      <c r="C21">
        <v>1300</v>
      </c>
      <c r="D21">
        <f t="shared" si="0"/>
        <v>650</v>
      </c>
      <c r="E21">
        <f t="shared" si="1"/>
        <v>11418</v>
      </c>
      <c r="F21">
        <f t="shared" si="2"/>
        <v>11410</v>
      </c>
      <c r="G21">
        <f t="shared" si="3"/>
        <v>12574</v>
      </c>
      <c r="H21">
        <f t="shared" si="4"/>
        <v>18136</v>
      </c>
    </row>
    <row r="22" spans="1:8" x14ac:dyDescent="0.25">
      <c r="A22">
        <v>10</v>
      </c>
      <c r="B22">
        <f t="shared" si="5"/>
        <v>165056.33836999998</v>
      </c>
      <c r="C22">
        <v>1359</v>
      </c>
      <c r="D22">
        <f t="shared" si="0"/>
        <v>679.5</v>
      </c>
      <c r="E22">
        <f t="shared" si="1"/>
        <v>11434</v>
      </c>
      <c r="F22">
        <f t="shared" si="2"/>
        <v>11423</v>
      </c>
      <c r="G22">
        <f t="shared" si="3"/>
        <v>12597</v>
      </c>
      <c r="H22">
        <f t="shared" si="4"/>
        <v>18167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Isis De la cruz Hernández</dc:creator>
  <cp:lastModifiedBy>Isis De la cruz Hernández</cp:lastModifiedBy>
  <dcterms:created xsi:type="dcterms:W3CDTF">2024-04-13T04:28:49Z</dcterms:created>
  <dcterms:modified xsi:type="dcterms:W3CDTF">2024-04-13T04:42:22Z</dcterms:modified>
</cp:coreProperties>
</file>