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xam-assessments\Assessments\"/>
    </mc:Choice>
  </mc:AlternateContent>
  <xr:revisionPtr revIDLastSave="1" documentId="113_{21C551D5-7138-461C-A962-C2F21947521B}" xr6:coauthVersionLast="45" xr6:coauthVersionMax="45" xr10:uidLastSave="{7A716974-6302-46EC-8756-7FCA2DD3EF34}"/>
  <bookViews>
    <workbookView xWindow="-120" yWindow="-120" windowWidth="29040" windowHeight="158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5" i="1" l="1"/>
  <c r="D141" i="1"/>
  <c r="D136" i="1"/>
  <c r="D132" i="1"/>
  <c r="D131" i="1" s="1"/>
  <c r="D126" i="1"/>
  <c r="D121" i="1"/>
  <c r="D120" i="1" s="1"/>
  <c r="D113" i="1"/>
  <c r="D107" i="1"/>
  <c r="D106" i="1" s="1"/>
  <c r="D99" i="1"/>
  <c r="D93" i="1"/>
  <c r="D86" i="1"/>
  <c r="D79" i="1"/>
  <c r="D73" i="1"/>
  <c r="D64" i="1"/>
  <c r="D63" i="1" s="1"/>
  <c r="D3" i="1"/>
  <c r="D16" i="1"/>
  <c r="D26" i="1"/>
  <c r="D31" i="1"/>
  <c r="D38" i="1"/>
  <c r="D43" i="1"/>
  <c r="D46" i="1"/>
  <c r="D53" i="1"/>
  <c r="D58" i="1"/>
  <c r="B19" i="3"/>
  <c r="B20" i="3"/>
  <c r="B17" i="3"/>
  <c r="B18" i="3"/>
  <c r="D2" i="1" l="1"/>
  <c r="B16" i="3" s="1"/>
  <c r="B21" i="3" s="1"/>
</calcChain>
</file>

<file path=xl/sharedStrings.xml><?xml version="1.0" encoding="utf-8"?>
<sst xmlns="http://schemas.openxmlformats.org/spreadsheetml/2006/main" count="305" uniqueCount="182">
  <si>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</si>
  <si>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</si>
  <si>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</si>
  <si>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</si>
  <si>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</si>
  <si>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</si>
  <si>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</si>
  <si>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</si>
  <si>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</si>
  <si>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AZ-300: Microsoft Azure Architect Technologies</t>
  </si>
  <si>
    <t>https://docs.microsoft.com/learn/certifications/exams/az-300</t>
  </si>
  <si>
    <t>Objective Domains</t>
  </si>
  <si>
    <t>Your Confidence Level</t>
  </si>
  <si>
    <t>Deploy and configure infrastructure (25-30%)</t>
  </si>
  <si>
    <t>Implement workloads and security (20-25%)</t>
  </si>
  <si>
    <t>Create and deploy apps (5-10%)</t>
  </si>
  <si>
    <t>Implement authentication and secure data (5-10%)</t>
  </si>
  <si>
    <t>Develop for the cloud and for Azure storage (20-25%)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</si>
  <si>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</si>
  <si>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</si>
  <si>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</si>
  <si>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</si>
  <si>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</si>
  <si>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</si>
  <si>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</si>
  <si>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</si>
  <si>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</si>
  <si>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</si>
  <si>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</si>
  <si>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</si>
  <si>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</si>
  <si>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November 13, 2019</t>
  </si>
  <si>
    <t>Objective Domain</t>
  </si>
  <si>
    <t>Sub-Domain</t>
  </si>
  <si>
    <t>Task / Topic</t>
  </si>
  <si>
    <t>Confidence Level</t>
  </si>
  <si>
    <t>Analyze resource utilization and consumption</t>
  </si>
  <si>
    <t xml:space="preserve">configure diagnostic settings on resources </t>
  </si>
  <si>
    <t>No Idea</t>
  </si>
  <si>
    <t xml:space="preserve">create baseline for resources </t>
  </si>
  <si>
    <t xml:space="preserve">create and test alerts </t>
  </si>
  <si>
    <t xml:space="preserve">analyze alerts across subscription </t>
  </si>
  <si>
    <t xml:space="preserve">analyze metrics across subscription </t>
  </si>
  <si>
    <t xml:space="preserve">create action groups </t>
  </si>
  <si>
    <t xml:space="preserve">monitor for unused resources </t>
  </si>
  <si>
    <t xml:space="preserve">monitor spend </t>
  </si>
  <si>
    <t xml:space="preserve">report on spend </t>
  </si>
  <si>
    <t xml:space="preserve">utilize Log Search query functions </t>
  </si>
  <si>
    <t xml:space="preserve">view alerts in Azure Monitor logs </t>
  </si>
  <si>
    <t>visualize diagnostics data using Azure Monitor Workbooks</t>
  </si>
  <si>
    <t>Create and configure storage accounts</t>
  </si>
  <si>
    <t xml:space="preserve">configure network access to the storage account </t>
  </si>
  <si>
    <t xml:space="preserve">create and configure storage account </t>
  </si>
  <si>
    <t>generate shared access signature</t>
  </si>
  <si>
    <t>implement Azure AD authentication for storage</t>
  </si>
  <si>
    <t>install and use Azure Storage Explorer</t>
  </si>
  <si>
    <t>manage access keys</t>
  </si>
  <si>
    <t>monitor activity log by using Azure Monitor logs</t>
  </si>
  <si>
    <t>implement Azure storage replication</t>
  </si>
  <si>
    <t>implement Azure storage account failover</t>
  </si>
  <si>
    <t>Create and configure a Virtual Machine (VM) for Windows and Linux</t>
  </si>
  <si>
    <t>configure high availability</t>
  </si>
  <si>
    <t>configure monitoring, networking, storage, and virtual machine size</t>
  </si>
  <si>
    <t>implement dedicated hosts</t>
  </si>
  <si>
    <t>deploy and configure scale set</t>
  </si>
  <si>
    <t>Automate deployment of Virtual Machines (VMs)</t>
  </si>
  <si>
    <t>Modify Azure Resource Manager template</t>
  </si>
  <si>
    <t>configure location of new VMs</t>
  </si>
  <si>
    <t>configure VHD template</t>
  </si>
  <si>
    <t>deploy from template</t>
  </si>
  <si>
    <t>save a deployment as an Azure Resource Manager template</t>
  </si>
  <si>
    <t>deploy Windows and Linux VM</t>
  </si>
  <si>
    <t>Create connectivity between virtual networks</t>
  </si>
  <si>
    <t>create and configure VNET peering</t>
  </si>
  <si>
    <t>create and configure VNET to VNET connections</t>
  </si>
  <si>
    <t>verify virtual network connectivity</t>
  </si>
  <si>
    <t>create virtual network gatewa</t>
  </si>
  <si>
    <t>Implement and manage virtual networking</t>
  </si>
  <si>
    <t>configure private and public IP addresses, network routes, network interface, subnets, and virtual network</t>
  </si>
  <si>
    <t>create and configure Network Security Groups and Application Security Groups</t>
  </si>
  <si>
    <t>Manage Azure Active Directory (AD)</t>
  </si>
  <si>
    <t>add custom domains</t>
  </si>
  <si>
    <t>configure Azure AD Identity Protection, Azure AD Join, and Enterprise State Roaming</t>
  </si>
  <si>
    <t>configure self-service password reset</t>
  </si>
  <si>
    <t>implement conditional access policies</t>
  </si>
  <si>
    <t>manage multiple directories</t>
  </si>
  <si>
    <t>perform an access review</t>
  </si>
  <si>
    <t>Implement and manage hybrid identities</t>
  </si>
  <si>
    <t>install and configure Azure AD Connect</t>
  </si>
  <si>
    <t>configure federation and single sign-on</t>
  </si>
  <si>
    <t>manage and troubleshoot Azure AD Connect</t>
  </si>
  <si>
    <t>troubleshoot password sync and writeback</t>
  </si>
  <si>
    <t>Implement solutions that use virtual machines (VM)</t>
  </si>
  <si>
    <t>provision VMs</t>
  </si>
  <si>
    <t>create Azure Resource Manager templates</t>
  </si>
  <si>
    <t>configure Azure Disk Encryption for VMs</t>
  </si>
  <si>
    <t>implement Azure Backup for VMs</t>
  </si>
  <si>
    <t>Migrate servers to Azure</t>
  </si>
  <si>
    <t>migrate using P2V</t>
  </si>
  <si>
    <t>migrate servers using Azure Migrate</t>
  </si>
  <si>
    <t>configure storage</t>
  </si>
  <si>
    <t>create a recovery services vault</t>
  </si>
  <si>
    <t>prepare source</t>
  </si>
  <si>
    <t>backup and restore data</t>
  </si>
  <si>
    <t>deploy Azure Site Recovery agent</t>
  </si>
  <si>
    <t>prepare virtual network</t>
  </si>
  <si>
    <t>Configure serverless computing</t>
  </si>
  <si>
    <t>create and manage objects</t>
  </si>
  <si>
    <t>manage a Logic App resource</t>
  </si>
  <si>
    <t>manage Azure Function app settings</t>
  </si>
  <si>
    <t>manage Event Grid</t>
  </si>
  <si>
    <t>manage Service Bus</t>
  </si>
  <si>
    <t>Implement application load balancing</t>
  </si>
  <si>
    <t>configure application gateway</t>
  </si>
  <si>
    <t>configure application gateway load balancing rules</t>
  </si>
  <si>
    <t>implement application gateway front end IP configurations</t>
  </si>
  <si>
    <t>troubleshoot application gateway load balancing</t>
  </si>
  <si>
    <t>configure Azure Front Door service</t>
  </si>
  <si>
    <t>configure Azure Traffic Manager</t>
  </si>
  <si>
    <t>Integrate on-premises network with Azure virtual network</t>
  </si>
  <si>
    <t>create and configure Azure VPN Gateway</t>
  </si>
  <si>
    <t>create and configure site to site VPN</t>
  </si>
  <si>
    <t>configure Express Route</t>
  </si>
  <si>
    <t>configure Virtual WAN</t>
  </si>
  <si>
    <t>verify on-premises connectivity</t>
  </si>
  <si>
    <t>manage on-premises connectivity with Azure</t>
  </si>
  <si>
    <t>Implement Multi-Factor Authentication (MFA)</t>
  </si>
  <si>
    <t>configure user accounts for MFA</t>
  </si>
  <si>
    <t>configure fraud alerts</t>
  </si>
  <si>
    <t>configure bypass options</t>
  </si>
  <si>
    <t>configure trusted IPs</t>
  </si>
  <si>
    <t>configure verification methods</t>
  </si>
  <si>
    <t>Manage role-based access control (RBAC)</t>
  </si>
  <si>
    <t>create a custom role</t>
  </si>
  <si>
    <t>configure access to Azure resources by assigning roles</t>
  </si>
  <si>
    <t>configure management access to Azure</t>
  </si>
  <si>
    <t>troubleshoot RBAC</t>
  </si>
  <si>
    <t>implement Azure policies</t>
  </si>
  <si>
    <t>assign RBAC roles</t>
  </si>
  <si>
    <t>Create web apps by using PaaS</t>
  </si>
  <si>
    <t>create an Azure App Service Web App</t>
  </si>
  <si>
    <t>create documentation for the API</t>
  </si>
  <si>
    <t>create an App Service Web App for containers</t>
  </si>
  <si>
    <t>create an App Service background task by using WebJobs</t>
  </si>
  <si>
    <t>enable diagnostics logging</t>
  </si>
  <si>
    <t>Design and develop apps that run in containers</t>
  </si>
  <si>
    <t>configure diagnostic settings on resources</t>
  </si>
  <si>
    <t>create a container image by using a Docker file</t>
  </si>
  <si>
    <t>create an Azure Kubernetes Service</t>
  </si>
  <si>
    <t>publish an image to the Azure Container Registry</t>
  </si>
  <si>
    <t>implement an application that runs on an Azure Container Instance</t>
  </si>
  <si>
    <t>manage container settings by using code</t>
  </si>
  <si>
    <t>Implement authentication</t>
  </si>
  <si>
    <t>implement authentication by using certificates, forms-based authentication, tokens, or Windows-integrated authentication</t>
  </si>
  <si>
    <t>implement multi-factor authentication by using Azure AD</t>
  </si>
  <si>
    <t>implement OAuth2 authentication</t>
  </si>
  <si>
    <t>implement Managed identities for Azure resources Service Principal authentication</t>
  </si>
  <si>
    <t>Implement secure data solutions</t>
  </si>
  <si>
    <t>encrypt and decrypt data at rest and in transit</t>
  </si>
  <si>
    <t>encrypt data with Always Encrypted</t>
  </si>
  <si>
    <t>implement Azure Confidential Compute and SSL/TLS communications</t>
  </si>
  <si>
    <t>create, read, update, and delete keys, secrets, and certificates by using the KeyVault API</t>
  </si>
  <si>
    <t>Develop solutions that use Cosmos DB storage</t>
  </si>
  <si>
    <t>create, read, update, and delete data by using appropriate APIs</t>
  </si>
  <si>
    <t>implement partitioning schemes</t>
  </si>
  <si>
    <t>set the appropriate consistency level for operations</t>
  </si>
  <si>
    <t>Develop solutions that use a relational database</t>
  </si>
  <si>
    <t>provision and configure relational databases</t>
  </si>
  <si>
    <t>configure elastic pools for Azure SQL Database</t>
  </si>
  <si>
    <t>implement Azure SQL Database managed instances</t>
  </si>
  <si>
    <t>create, read, update, and delete data tables by using code</t>
  </si>
  <si>
    <t>Configure a message-based integration architecture</t>
  </si>
  <si>
    <t>configure an app or service to send emails, Event Grid, and the Azure Relay service</t>
  </si>
  <si>
    <t>create and configure Notification Hub, Event Hub, and Service Bus</t>
  </si>
  <si>
    <t>configure queries across multiple products</t>
  </si>
  <si>
    <t>Develop for autoscaling</t>
  </si>
  <si>
    <t>implement autoscaling rules and patterns (schedule, operational/system metrics, code that addresses singleton application instances)</t>
  </si>
  <si>
    <t>implement code that addresses transient state</t>
  </si>
  <si>
    <t>Self-Assessment Categories</t>
  </si>
  <si>
    <t>Values</t>
  </si>
  <si>
    <t>Know Well</t>
  </si>
  <si>
    <t>Know a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</si>
</sst>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5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learn/certifications/exams/az-300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6"/>
  <sheetViews>
    <sheetView tabSelected="1" workbookViewId="0">
      <selection activeCell="A13" sqref="A13"/>
    </sheetView>
  </sheetViews>
  <sheetFormatPr defaultRowHeight="15.75"/>
  <cols>
    <col min="1" max="1" width="52.25" customWidth="1"/>
    <col min="2" max="2" width="19.25" bestFit="1" customWidth="1"/>
    <col min="3" max="3" width="16.5" customWidth="1"/>
    <col min="4" max="4" width="24.625" bestFit="1" customWidth="1"/>
  </cols>
  <sheetData>
    <row r="1" spans="1:2" ht="18.75">
      <c r="A1" s="5" t="s">
        <v>0</v>
      </c>
    </row>
    <row r="2" spans="1:2">
      <c r="A2" s="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s="1" t="s">
        <v>7</v>
      </c>
    </row>
    <row r="10" spans="1:2">
      <c r="A10" t="s">
        <v>8</v>
      </c>
    </row>
    <row r="12" spans="1:2" s="7" customFormat="1" ht="21">
      <c r="A12" s="17" t="s">
        <v>9</v>
      </c>
    </row>
    <row r="13" spans="1:2">
      <c r="A13" s="10" t="s">
        <v>10</v>
      </c>
    </row>
    <row r="15" spans="1:2">
      <c r="A15" s="16" t="s">
        <v>11</v>
      </c>
      <c r="B15" s="16" t="s">
        <v>12</v>
      </c>
    </row>
    <row r="16" spans="1:2" ht="18.75">
      <c r="A16" s="9" t="s">
        <v>13</v>
      </c>
      <c r="B16" s="8">
        <f>'Self Assessment'!D2</f>
        <v>0</v>
      </c>
    </row>
    <row r="17" spans="1:4" ht="18.75">
      <c r="A17" s="9" t="s">
        <v>14</v>
      </c>
      <c r="B17" s="8">
        <f>'Self Assessment'!D63</f>
        <v>0</v>
      </c>
    </row>
    <row r="18" spans="1:4" ht="18.75">
      <c r="A18" s="9" t="s">
        <v>15</v>
      </c>
      <c r="B18" s="8">
        <f>'Self Assessment'!D106</f>
        <v>0</v>
      </c>
    </row>
    <row r="19" spans="1:4" ht="18.75">
      <c r="A19" s="15" t="s">
        <v>16</v>
      </c>
      <c r="B19" s="8">
        <f>'Self Assessment'!D120</f>
        <v>0</v>
      </c>
    </row>
    <row r="20" spans="1:4" ht="18.75">
      <c r="A20" s="9" t="s">
        <v>17</v>
      </c>
      <c r="B20" s="8">
        <f>'Self Assessment'!D131</f>
        <v>0</v>
      </c>
    </row>
    <row r="21" spans="1:4" ht="26.25">
      <c r="A21" s="12" t="s">
        <v>18</v>
      </c>
      <c r="B21" s="13">
        <f>SUM(B16:B20)/5</f>
        <v>0</v>
      </c>
    </row>
    <row r="23" spans="1:4" ht="21">
      <c r="A23" s="6" t="s">
        <v>19</v>
      </c>
    </row>
    <row r="24" spans="1:4">
      <c r="A24" s="1" t="s">
        <v>20</v>
      </c>
      <c r="D24" s="10" t="s">
        <v>21</v>
      </c>
    </row>
    <row r="25" spans="1:4">
      <c r="A25" s="1" t="s">
        <v>22</v>
      </c>
      <c r="D25" s="10" t="s">
        <v>23</v>
      </c>
    </row>
    <row r="27" spans="1:4" ht="21">
      <c r="A27" s="17" t="s">
        <v>24</v>
      </c>
    </row>
    <row r="28" spans="1:4">
      <c r="A28" t="s">
        <v>25</v>
      </c>
    </row>
    <row r="29" spans="1:4">
      <c r="A29" s="10" t="s">
        <v>26</v>
      </c>
    </row>
    <row r="31" spans="1:4" ht="21">
      <c r="A31" s="17" t="s">
        <v>27</v>
      </c>
    </row>
    <row r="32" spans="1:4">
      <c r="A32" t="s">
        <v>28</v>
      </c>
    </row>
    <row r="33" spans="1:1">
      <c r="A33" s="10" t="s">
        <v>29</v>
      </c>
    </row>
    <row r="34" spans="1:1">
      <c r="A34" t="s">
        <v>30</v>
      </c>
    </row>
    <row r="36" spans="1:1">
      <c r="A36" s="18" t="s">
        <v>31</v>
      </c>
    </row>
  </sheetData>
  <conditionalFormatting sqref="B16:B18 B20">
    <cfRule type="cellIs" dxfId="149" priority="9" operator="greaterThan">
      <formula>0.7</formula>
    </cfRule>
  </conditionalFormatting>
  <conditionalFormatting sqref="B16:B18 B20">
    <cfRule type="cellIs" dxfId="148" priority="8" operator="lessThan">
      <formula>0.5</formula>
    </cfRule>
  </conditionalFormatting>
  <conditionalFormatting sqref="B16:B18 B20">
    <cfRule type="cellIs" dxfId="147" priority="7" operator="between">
      <formula>0.5</formula>
      <formula>0.7</formula>
    </cfRule>
  </conditionalFormatting>
  <conditionalFormatting sqref="B21">
    <cfRule type="cellIs" dxfId="146" priority="6" operator="greaterThan">
      <formula>0.7</formula>
    </cfRule>
  </conditionalFormatting>
  <conditionalFormatting sqref="B21">
    <cfRule type="cellIs" dxfId="145" priority="5" operator="lessThan">
      <formula>0.5</formula>
    </cfRule>
  </conditionalFormatting>
  <conditionalFormatting sqref="B21">
    <cfRule type="cellIs" dxfId="144" priority="4" operator="between">
      <formula>0.5</formula>
      <formula>0.7</formula>
    </cfRule>
  </conditionalFormatting>
  <conditionalFormatting sqref="B19">
    <cfRule type="cellIs" dxfId="143" priority="3" operator="greaterThan">
      <formula>0.7</formula>
    </cfRule>
  </conditionalFormatting>
  <conditionalFormatting sqref="B19">
    <cfRule type="cellIs" dxfId="142" priority="2" operator="lessThan">
      <formula>0.5</formula>
    </cfRule>
  </conditionalFormatting>
  <conditionalFormatting sqref="B19">
    <cfRule type="cellIs" dxfId="141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7"/>
  <sheetViews>
    <sheetView workbookViewId="0">
      <selection activeCell="A2" sqref="A2"/>
    </sheetView>
  </sheetViews>
  <sheetFormatPr defaultColWidth="11" defaultRowHeight="15.7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4" s="14" customFormat="1" ht="18.75">
      <c r="A1" s="14" t="s">
        <v>32</v>
      </c>
      <c r="B1" s="14" t="s">
        <v>33</v>
      </c>
      <c r="C1" s="14" t="s">
        <v>34</v>
      </c>
      <c r="D1" s="14" t="s">
        <v>35</v>
      </c>
    </row>
    <row r="2" spans="1:4" s="6" customFormat="1" ht="21">
      <c r="A2" s="6" t="s">
        <v>13</v>
      </c>
      <c r="D2" s="11">
        <f>SUM(D3:D62)/9</f>
        <v>0</v>
      </c>
    </row>
    <row r="3" spans="1:4" s="7" customFormat="1" ht="18.75">
      <c r="B3" s="7" t="s">
        <v>36</v>
      </c>
      <c r="D3" s="8">
        <f>(VLOOKUP(D4,List_Categories,2,FALSE)+VLOOKUP(D5,List_Categories,2,FALSE)+VLOOKUP(D6,List_Categories,2,FALSE)+VLOOKUP(D7,List_Categories,2,FALSE)+VLOOKUP(D8,List_Categories,2,FALSE)+VLOOKUP(D9,List_Categories,2,FALSE)+VLOOKUP(D10,List_Categories,2,FALSE)+VLOOKUP(D11,List_Categories,2,FALSE)+VLOOKUP(D12,List_Categories,2,FALSE)+VLOOKUP(D13,List_Categories,2,FALSE)+VLOOKUP(D14,List_Categories,2,FALSE)+VLOOKUP(D15,List_Categories,2,FALSE))/12</f>
        <v>0</v>
      </c>
    </row>
    <row r="4" spans="1:4">
      <c r="C4" t="s">
        <v>37</v>
      </c>
      <c r="D4" t="s">
        <v>38</v>
      </c>
    </row>
    <row r="5" spans="1:4">
      <c r="C5" t="s">
        <v>39</v>
      </c>
      <c r="D5" t="s">
        <v>38</v>
      </c>
    </row>
    <row r="6" spans="1:4">
      <c r="C6" t="s">
        <v>40</v>
      </c>
      <c r="D6" t="s">
        <v>38</v>
      </c>
    </row>
    <row r="7" spans="1:4">
      <c r="C7" t="s">
        <v>41</v>
      </c>
      <c r="D7" t="s">
        <v>38</v>
      </c>
    </row>
    <row r="8" spans="1:4">
      <c r="C8" t="s">
        <v>42</v>
      </c>
      <c r="D8" t="s">
        <v>38</v>
      </c>
    </row>
    <row r="9" spans="1:4">
      <c r="C9" t="s">
        <v>43</v>
      </c>
      <c r="D9" t="s">
        <v>38</v>
      </c>
    </row>
    <row r="10" spans="1:4">
      <c r="C10" t="s">
        <v>44</v>
      </c>
      <c r="D10" t="s">
        <v>38</v>
      </c>
    </row>
    <row r="11" spans="1:4">
      <c r="C11" t="s">
        <v>45</v>
      </c>
      <c r="D11" t="s">
        <v>38</v>
      </c>
    </row>
    <row r="12" spans="1:4">
      <c r="C12" t="s">
        <v>46</v>
      </c>
      <c r="D12" t="s">
        <v>38</v>
      </c>
    </row>
    <row r="13" spans="1:4">
      <c r="C13" t="s">
        <v>47</v>
      </c>
      <c r="D13" t="s">
        <v>38</v>
      </c>
    </row>
    <row r="14" spans="1:4">
      <c r="C14" t="s">
        <v>48</v>
      </c>
      <c r="D14" t="s">
        <v>38</v>
      </c>
    </row>
    <row r="15" spans="1:4">
      <c r="C15" t="s">
        <v>49</v>
      </c>
      <c r="D15" t="s">
        <v>38</v>
      </c>
    </row>
    <row r="16" spans="1:4" s="19" customFormat="1" ht="18.75">
      <c r="B16" s="19" t="s">
        <v>50</v>
      </c>
      <c r="D16" s="8">
        <f>(VLOOKUP(D17,List_Categories,2,FALSE)+VLOOKUP(D18,List_Categories,2,FALSE)+VLOOKUP(D19,List_Categories,2,FALSE)+VLOOKUP(D20,List_Categories,2,FALSE)+VLOOKUP(D21,List_Categories,2,FALSE)+VLOOKUP(D22,List_Categories,2,FALSE)+VLOOKUP(D23,List_Categories,2,FALSE)+VLOOKUP(D24,List_Categories,2,FALSE)+VLOOKUP(D25,List_Categories,2,FALSE))/9</f>
        <v>0</v>
      </c>
    </row>
    <row r="17" spans="2:4">
      <c r="C17" t="s">
        <v>51</v>
      </c>
      <c r="D17" t="s">
        <v>38</v>
      </c>
    </row>
    <row r="18" spans="2:4">
      <c r="C18" t="s">
        <v>52</v>
      </c>
      <c r="D18" t="s">
        <v>38</v>
      </c>
    </row>
    <row r="19" spans="2:4">
      <c r="C19" t="s">
        <v>53</v>
      </c>
      <c r="D19" t="s">
        <v>38</v>
      </c>
    </row>
    <row r="20" spans="2:4">
      <c r="C20" t="s">
        <v>54</v>
      </c>
      <c r="D20" t="s">
        <v>38</v>
      </c>
    </row>
    <row r="21" spans="2:4">
      <c r="C21" t="s">
        <v>55</v>
      </c>
      <c r="D21" t="s">
        <v>38</v>
      </c>
    </row>
    <row r="22" spans="2:4">
      <c r="C22" t="s">
        <v>56</v>
      </c>
      <c r="D22" t="s">
        <v>38</v>
      </c>
    </row>
    <row r="23" spans="2:4">
      <c r="C23" t="s">
        <v>57</v>
      </c>
      <c r="D23" t="s">
        <v>38</v>
      </c>
    </row>
    <row r="24" spans="2:4">
      <c r="C24" t="s">
        <v>58</v>
      </c>
      <c r="D24" t="s">
        <v>38</v>
      </c>
    </row>
    <row r="25" spans="2:4">
      <c r="C25" t="s">
        <v>59</v>
      </c>
      <c r="D25" t="s">
        <v>38</v>
      </c>
    </row>
    <row r="26" spans="2:4" s="7" customFormat="1" ht="18.75">
      <c r="B26" s="7" t="s">
        <v>60</v>
      </c>
      <c r="D26" s="8">
        <f>(VLOOKUP(D27,List_Categories,2,FALSE)+VLOOKUP(D28,List_Categories,2,FALSE)+VLOOKUP(D29,List_Categories,2,FALSE)+VLOOKUP(D30,List_Categories,2,FALSE))/4</f>
        <v>0</v>
      </c>
    </row>
    <row r="27" spans="2:4">
      <c r="C27" t="s">
        <v>61</v>
      </c>
      <c r="D27" t="s">
        <v>38</v>
      </c>
    </row>
    <row r="28" spans="2:4">
      <c r="C28" t="s">
        <v>62</v>
      </c>
      <c r="D28" t="s">
        <v>38</v>
      </c>
    </row>
    <row r="29" spans="2:4">
      <c r="C29" t="s">
        <v>63</v>
      </c>
      <c r="D29" t="s">
        <v>38</v>
      </c>
    </row>
    <row r="30" spans="2:4">
      <c r="C30" t="s">
        <v>64</v>
      </c>
      <c r="D30" t="s">
        <v>38</v>
      </c>
    </row>
    <row r="31" spans="2:4" s="7" customFormat="1" ht="18.75">
      <c r="B31" s="7" t="s">
        <v>65</v>
      </c>
      <c r="D31" s="8">
        <f>(VLOOKUP(D32,List_Categories,2,FALSE)+VLOOKUP(D33,List_Categories,2,FALSE)+VLOOKUP(D34,List_Categories,2,FALSE)+VLOOKUP(D35,List_Categories,2,FALSE)+VLOOKUP(D36,List_Categories,2,FALSE)+VLOOKUP(D37,List_Categories,2,FALSE))/6</f>
        <v>0</v>
      </c>
    </row>
    <row r="32" spans="2:4">
      <c r="C32" t="s">
        <v>66</v>
      </c>
      <c r="D32" t="s">
        <v>38</v>
      </c>
    </row>
    <row r="33" spans="2:4">
      <c r="C33" t="s">
        <v>67</v>
      </c>
      <c r="D33" t="s">
        <v>38</v>
      </c>
    </row>
    <row r="34" spans="2:4">
      <c r="C34" t="s">
        <v>68</v>
      </c>
      <c r="D34" t="s">
        <v>38</v>
      </c>
    </row>
    <row r="35" spans="2:4">
      <c r="C35" t="s">
        <v>69</v>
      </c>
      <c r="D35" t="s">
        <v>38</v>
      </c>
    </row>
    <row r="36" spans="2:4">
      <c r="C36" t="s">
        <v>70</v>
      </c>
      <c r="D36" t="s">
        <v>38</v>
      </c>
    </row>
    <row r="37" spans="2:4">
      <c r="C37" t="s">
        <v>71</v>
      </c>
      <c r="D37" t="s">
        <v>38</v>
      </c>
    </row>
    <row r="38" spans="2:4" ht="18.75">
      <c r="B38" s="7" t="s">
        <v>72</v>
      </c>
      <c r="C38" s="7"/>
      <c r="D38" s="8">
        <f>(VLOOKUP(D39,List_Categories,2,FALSE)+VLOOKUP(D40,List_Categories,2,FALSE)+VLOOKUP(D41,List_Categories,2,FALSE)+VLOOKUP(D42,List_Categories,2,FALSE))/4</f>
        <v>0</v>
      </c>
    </row>
    <row r="39" spans="2:4">
      <c r="C39" t="s">
        <v>73</v>
      </c>
      <c r="D39" t="s">
        <v>38</v>
      </c>
    </row>
    <row r="40" spans="2:4">
      <c r="C40" t="s">
        <v>74</v>
      </c>
      <c r="D40" t="s">
        <v>38</v>
      </c>
    </row>
    <row r="41" spans="2:4">
      <c r="C41" t="s">
        <v>75</v>
      </c>
      <c r="D41" t="s">
        <v>38</v>
      </c>
    </row>
    <row r="42" spans="2:4">
      <c r="C42" t="s">
        <v>76</v>
      </c>
      <c r="D42" t="s">
        <v>38</v>
      </c>
    </row>
    <row r="43" spans="2:4" ht="18.75">
      <c r="B43" s="7" t="s">
        <v>77</v>
      </c>
      <c r="D43" s="8">
        <f>(VLOOKUP(D44,List_Categories,2,FALSE)+VLOOKUP(D45,List_Categories,2,FALSE))/2</f>
        <v>0</v>
      </c>
    </row>
    <row r="44" spans="2:4">
      <c r="C44" t="s">
        <v>78</v>
      </c>
      <c r="D44" t="s">
        <v>38</v>
      </c>
    </row>
    <row r="45" spans="2:4">
      <c r="C45" t="s">
        <v>79</v>
      </c>
      <c r="D45" t="s">
        <v>38</v>
      </c>
    </row>
    <row r="46" spans="2:4" ht="18.75">
      <c r="B46" s="7" t="s">
        <v>80</v>
      </c>
      <c r="D46" s="8">
        <f>(VLOOKUP(D47,List_Categories,2,FALSE)+VLOOKUP(D48,List_Categories,2,FALSE)+VLOOKUP(D49,List_Categories,2,FALSE)+VLOOKUP(D50,List_Categories,2,FALSE)+VLOOKUP(D51,List_Categories,2,FALSE)+VLOOKUP(D52,List_Categories,2,FALSE))/6</f>
        <v>0</v>
      </c>
    </row>
    <row r="47" spans="2:4">
      <c r="C47" t="s">
        <v>81</v>
      </c>
      <c r="D47" t="s">
        <v>38</v>
      </c>
    </row>
    <row r="48" spans="2:4">
      <c r="C48" t="s">
        <v>82</v>
      </c>
      <c r="D48" t="s">
        <v>38</v>
      </c>
    </row>
    <row r="49" spans="1:4">
      <c r="C49" t="s">
        <v>83</v>
      </c>
      <c r="D49" t="s">
        <v>38</v>
      </c>
    </row>
    <row r="50" spans="1:4">
      <c r="C50" t="s">
        <v>84</v>
      </c>
      <c r="D50" t="s">
        <v>38</v>
      </c>
    </row>
    <row r="51" spans="1:4">
      <c r="C51" t="s">
        <v>85</v>
      </c>
      <c r="D51" t="s">
        <v>38</v>
      </c>
    </row>
    <row r="52" spans="1:4">
      <c r="C52" t="s">
        <v>86</v>
      </c>
      <c r="D52" t="s">
        <v>38</v>
      </c>
    </row>
    <row r="53" spans="1:4" ht="18.75">
      <c r="B53" s="7" t="s">
        <v>87</v>
      </c>
      <c r="D53" s="8">
        <f>(VLOOKUP(D54,List_Categories,2,FALSE)+VLOOKUP(D55,List_Categories,2,FALSE)+VLOOKUP(D56,List_Categories,2,FALSE)+VLOOKUP(D57,List_Categories,2,FALSE))/4</f>
        <v>0</v>
      </c>
    </row>
    <row r="54" spans="1:4">
      <c r="C54" t="s">
        <v>88</v>
      </c>
      <c r="D54" t="s">
        <v>38</v>
      </c>
    </row>
    <row r="55" spans="1:4">
      <c r="C55" t="s">
        <v>89</v>
      </c>
      <c r="D55" t="s">
        <v>38</v>
      </c>
    </row>
    <row r="56" spans="1:4">
      <c r="C56" t="s">
        <v>90</v>
      </c>
      <c r="D56" t="s">
        <v>38</v>
      </c>
    </row>
    <row r="57" spans="1:4">
      <c r="C57" t="s">
        <v>91</v>
      </c>
      <c r="D57" t="s">
        <v>38</v>
      </c>
    </row>
    <row r="58" spans="1:4" ht="18.75">
      <c r="B58" s="7" t="s">
        <v>92</v>
      </c>
      <c r="D58" s="8">
        <f>(VLOOKUP(D59,List_Categories,2,FALSE)+VLOOKUP(D60,List_Categories,2,FALSE)+VLOOKUP(D61,List_Categories,2,FALSE)+VLOOKUP(D62,List_Categories,2,FALSE))/4</f>
        <v>0</v>
      </c>
    </row>
    <row r="59" spans="1:4">
      <c r="C59" t="s">
        <v>93</v>
      </c>
      <c r="D59" t="s">
        <v>38</v>
      </c>
    </row>
    <row r="60" spans="1:4">
      <c r="C60" t="s">
        <v>94</v>
      </c>
      <c r="D60" t="s">
        <v>38</v>
      </c>
    </row>
    <row r="61" spans="1:4">
      <c r="C61" t="s">
        <v>95</v>
      </c>
      <c r="D61" t="s">
        <v>38</v>
      </c>
    </row>
    <row r="62" spans="1:4">
      <c r="C62" t="s">
        <v>96</v>
      </c>
      <c r="D62" t="s">
        <v>38</v>
      </c>
    </row>
    <row r="63" spans="1:4" s="6" customFormat="1" ht="21">
      <c r="A63" s="6" t="s">
        <v>14</v>
      </c>
      <c r="D63" s="11">
        <f>SUM(D64:D99)/6</f>
        <v>0</v>
      </c>
    </row>
    <row r="64" spans="1:4" s="7" customFormat="1" ht="18.75">
      <c r="B64" s="7" t="s">
        <v>97</v>
      </c>
      <c r="D64" s="8">
        <f>(VLOOKUP(D65,List_Categories,2,FALSE)+VLOOKUP(D66,List_Categories,2,FALSE)+VLOOKUP(D67,List_Categories,2,FALSE)+VLOOKUP(D68,List_Categories,2,FALSE)+VLOOKUP(D69,List_Categories,2,FALSE)+VLOOKUP(D70,List_Categories,2,FALSE)+VLOOKUP(D71,List_Categories,2,FALSE)+VLOOKUP(D72,List_Categories,2,FALSE))/8</f>
        <v>0</v>
      </c>
    </row>
    <row r="65" spans="2:4">
      <c r="C65" t="s">
        <v>98</v>
      </c>
      <c r="D65" t="s">
        <v>38</v>
      </c>
    </row>
    <row r="66" spans="2:4">
      <c r="C66" t="s">
        <v>99</v>
      </c>
      <c r="D66" t="s">
        <v>38</v>
      </c>
    </row>
    <row r="67" spans="2:4">
      <c r="C67" t="s">
        <v>100</v>
      </c>
      <c r="D67" t="s">
        <v>38</v>
      </c>
    </row>
    <row r="68" spans="2:4">
      <c r="C68" t="s">
        <v>101</v>
      </c>
      <c r="D68" t="s">
        <v>38</v>
      </c>
    </row>
    <row r="69" spans="2:4">
      <c r="C69" t="s">
        <v>102</v>
      </c>
      <c r="D69" t="s">
        <v>38</v>
      </c>
    </row>
    <row r="70" spans="2:4">
      <c r="C70" t="s">
        <v>103</v>
      </c>
      <c r="D70" t="s">
        <v>38</v>
      </c>
    </row>
    <row r="71" spans="2:4">
      <c r="C71" t="s">
        <v>104</v>
      </c>
      <c r="D71" t="s">
        <v>38</v>
      </c>
    </row>
    <row r="72" spans="2:4">
      <c r="C72" t="s">
        <v>105</v>
      </c>
      <c r="D72" t="s">
        <v>38</v>
      </c>
    </row>
    <row r="73" spans="2:4" s="7" customFormat="1" ht="18.75">
      <c r="B73" s="7" t="s">
        <v>106</v>
      </c>
      <c r="D73" s="8">
        <f>(VLOOKUP(D74,List_Categories,2,FALSE)+VLOOKUP(D75,List_Categories,2,FALSE)+VLOOKUP(D76,List_Categories,2,FALSE)+VLOOKUP(D77,List_Categories,2,FALSE)+VLOOKUP(D78,List_Categories,2,FALSE))/5</f>
        <v>0</v>
      </c>
    </row>
    <row r="74" spans="2:4">
      <c r="C74" t="s">
        <v>107</v>
      </c>
      <c r="D74" t="s">
        <v>38</v>
      </c>
    </row>
    <row r="75" spans="2:4">
      <c r="C75" t="s">
        <v>108</v>
      </c>
      <c r="D75" t="s">
        <v>38</v>
      </c>
    </row>
    <row r="76" spans="2:4">
      <c r="C76" t="s">
        <v>109</v>
      </c>
      <c r="D76" t="s">
        <v>38</v>
      </c>
    </row>
    <row r="77" spans="2:4">
      <c r="C77" t="s">
        <v>110</v>
      </c>
      <c r="D77" t="s">
        <v>38</v>
      </c>
    </row>
    <row r="78" spans="2:4">
      <c r="C78" t="s">
        <v>111</v>
      </c>
      <c r="D78" t="s">
        <v>38</v>
      </c>
    </row>
    <row r="79" spans="2:4" s="7" customFormat="1" ht="18.75">
      <c r="B79" s="7" t="s">
        <v>112</v>
      </c>
      <c r="D79" s="8">
        <f>(VLOOKUP(D80,List_Categories,2,FALSE)+VLOOKUP(D81,List_Categories,2,FALSE)+VLOOKUP(D82,List_Categories,2,FALSE)+VLOOKUP(D83,List_Categories,2,FALSE)+VLOOKUP(D84,List_Categories,2,FALSE)+VLOOKUP(D85,List_Categories,2,FALSE))/6</f>
        <v>0</v>
      </c>
    </row>
    <row r="80" spans="2:4">
      <c r="C80" t="s">
        <v>113</v>
      </c>
      <c r="D80" t="s">
        <v>38</v>
      </c>
    </row>
    <row r="81" spans="2:4">
      <c r="C81" t="s">
        <v>114</v>
      </c>
      <c r="D81" t="s">
        <v>38</v>
      </c>
    </row>
    <row r="82" spans="2:4">
      <c r="C82" t="s">
        <v>115</v>
      </c>
      <c r="D82" t="s">
        <v>38</v>
      </c>
    </row>
    <row r="83" spans="2:4">
      <c r="C83" t="s">
        <v>116</v>
      </c>
      <c r="D83" t="s">
        <v>38</v>
      </c>
    </row>
    <row r="84" spans="2:4">
      <c r="C84" t="s">
        <v>117</v>
      </c>
      <c r="D84" t="s">
        <v>38</v>
      </c>
    </row>
    <row r="85" spans="2:4">
      <c r="C85" t="s">
        <v>118</v>
      </c>
      <c r="D85" t="s">
        <v>38</v>
      </c>
    </row>
    <row r="86" spans="2:4" s="7" customFormat="1" ht="18.75">
      <c r="B86" s="7" t="s">
        <v>119</v>
      </c>
      <c r="D86" s="8">
        <f>(VLOOKUP(D87,List_Categories,2,FALSE)+VLOOKUP(D88,List_Categories,2,FALSE)+VLOOKUP(D89,List_Categories,2,FALSE)+VLOOKUP(D90,List_Categories,2,FALSE)+VLOOKUP(D91,List_Categories,2,FALSE)+VLOOKUP(D92,List_Categories,2,FALSE))/6</f>
        <v>0</v>
      </c>
    </row>
    <row r="87" spans="2:4">
      <c r="C87" t="s">
        <v>120</v>
      </c>
      <c r="D87" t="s">
        <v>38</v>
      </c>
    </row>
    <row r="88" spans="2:4">
      <c r="C88" t="s">
        <v>121</v>
      </c>
      <c r="D88" t="s">
        <v>38</v>
      </c>
    </row>
    <row r="89" spans="2:4">
      <c r="C89" t="s">
        <v>122</v>
      </c>
      <c r="D89" t="s">
        <v>38</v>
      </c>
    </row>
    <row r="90" spans="2:4">
      <c r="C90" t="s">
        <v>123</v>
      </c>
      <c r="D90" t="s">
        <v>38</v>
      </c>
    </row>
    <row r="91" spans="2:4">
      <c r="C91" t="s">
        <v>124</v>
      </c>
      <c r="D91" t="s">
        <v>38</v>
      </c>
    </row>
    <row r="92" spans="2:4">
      <c r="C92" t="s">
        <v>125</v>
      </c>
      <c r="D92" t="s">
        <v>38</v>
      </c>
    </row>
    <row r="93" spans="2:4" ht="18.75">
      <c r="B93" s="7" t="s">
        <v>126</v>
      </c>
      <c r="D93" s="8">
        <f>(VLOOKUP(D94,List_Categories,2,FALSE)+VLOOKUP(D95,List_Categories,2,FALSE)+VLOOKUP(D96,List_Categories,2,FALSE)+VLOOKUP(D97,List_Categories,2,FALSE)+VLOOKUP(D98,List_Categories,2,FALSE))/5</f>
        <v>0</v>
      </c>
    </row>
    <row r="94" spans="2:4">
      <c r="C94" t="s">
        <v>127</v>
      </c>
      <c r="D94" t="s">
        <v>38</v>
      </c>
    </row>
    <row r="95" spans="2:4">
      <c r="C95" t="s">
        <v>128</v>
      </c>
      <c r="D95" t="s">
        <v>38</v>
      </c>
    </row>
    <row r="96" spans="2:4">
      <c r="C96" t="s">
        <v>129</v>
      </c>
      <c r="D96" t="s">
        <v>38</v>
      </c>
    </row>
    <row r="97" spans="1:4">
      <c r="C97" t="s">
        <v>130</v>
      </c>
      <c r="D97" t="s">
        <v>38</v>
      </c>
    </row>
    <row r="98" spans="1:4">
      <c r="C98" t="s">
        <v>131</v>
      </c>
      <c r="D98" t="s">
        <v>38</v>
      </c>
    </row>
    <row r="99" spans="1:4" ht="18.75">
      <c r="B99" s="7" t="s">
        <v>132</v>
      </c>
      <c r="D99" s="8">
        <f>(VLOOKUP(D100,List_Categories,2,FALSE)+VLOOKUP(D101,List_Categories,2,FALSE)+VLOOKUP(D102,List_Categories,2,FALSE)+VLOOKUP(D103,List_Categories,2,FALSE)+VLOOKUP(D104,List_Categories,2,FALSE)+VLOOKUP(D105,List_Categories,2,FALSE))/6</f>
        <v>0</v>
      </c>
    </row>
    <row r="100" spans="1:4">
      <c r="C100" t="s">
        <v>133</v>
      </c>
      <c r="D100" t="s">
        <v>38</v>
      </c>
    </row>
    <row r="101" spans="1:4">
      <c r="C101" t="s">
        <v>134</v>
      </c>
      <c r="D101" t="s">
        <v>38</v>
      </c>
    </row>
    <row r="102" spans="1:4">
      <c r="C102" t="s">
        <v>135</v>
      </c>
      <c r="D102" t="s">
        <v>38</v>
      </c>
    </row>
    <row r="103" spans="1:4">
      <c r="C103" t="s">
        <v>136</v>
      </c>
      <c r="D103" t="s">
        <v>38</v>
      </c>
    </row>
    <row r="104" spans="1:4">
      <c r="C104" t="s">
        <v>137</v>
      </c>
      <c r="D104" t="s">
        <v>38</v>
      </c>
    </row>
    <row r="105" spans="1:4">
      <c r="C105" t="s">
        <v>138</v>
      </c>
      <c r="D105" t="s">
        <v>38</v>
      </c>
    </row>
    <row r="106" spans="1:4" s="6" customFormat="1" ht="21">
      <c r="A106" s="6" t="s">
        <v>15</v>
      </c>
      <c r="D106" s="11">
        <f>SUM(D107:D119)/2</f>
        <v>0</v>
      </c>
    </row>
    <row r="107" spans="1:4" s="7" customFormat="1" ht="18.75">
      <c r="B107" s="7" t="s">
        <v>139</v>
      </c>
      <c r="D107" s="8">
        <f>(VLOOKUP(D108,List_Categories,2,FALSE)+VLOOKUP(D109,List_Categories,2,FALSE)+VLOOKUP(D110,List_Categories,2,FALSE)+VLOOKUP(D111,List_Categories,2,FALSE)+VLOOKUP(D112,List_Categories,2,FALSE))/5</f>
        <v>0</v>
      </c>
    </row>
    <row r="108" spans="1:4">
      <c r="C108" t="s">
        <v>140</v>
      </c>
      <c r="D108" t="s">
        <v>38</v>
      </c>
    </row>
    <row r="109" spans="1:4">
      <c r="C109" t="s">
        <v>141</v>
      </c>
      <c r="D109" t="s">
        <v>38</v>
      </c>
    </row>
    <row r="110" spans="1:4">
      <c r="C110" t="s">
        <v>142</v>
      </c>
      <c r="D110" t="s">
        <v>38</v>
      </c>
    </row>
    <row r="111" spans="1:4">
      <c r="C111" t="s">
        <v>143</v>
      </c>
      <c r="D111" t="s">
        <v>38</v>
      </c>
    </row>
    <row r="112" spans="1:4">
      <c r="C112" t="s">
        <v>144</v>
      </c>
      <c r="D112" t="s">
        <v>38</v>
      </c>
    </row>
    <row r="113" spans="1:4" s="7" customFormat="1" ht="18.75">
      <c r="B113" s="7" t="s">
        <v>145</v>
      </c>
      <c r="D113" s="8">
        <f>(VLOOKUP(D114,List_Categories,2,FALSE)+VLOOKUP(D115,List_Categories,2,FALSE)+VLOOKUP(D116,List_Categories,2,FALSE)+VLOOKUP(D117,List_Categories,2,FALSE)+VLOOKUP(D118,List_Categories,2,FALSE)+VLOOKUP(D119,List_Categories,2,FALSE))/6</f>
        <v>0</v>
      </c>
    </row>
    <row r="114" spans="1:4">
      <c r="C114" t="s">
        <v>146</v>
      </c>
      <c r="D114" t="s">
        <v>38</v>
      </c>
    </row>
    <row r="115" spans="1:4">
      <c r="C115" t="s">
        <v>147</v>
      </c>
      <c r="D115" t="s">
        <v>38</v>
      </c>
    </row>
    <row r="116" spans="1:4">
      <c r="C116" t="s">
        <v>148</v>
      </c>
      <c r="D116" t="s">
        <v>38</v>
      </c>
    </row>
    <row r="117" spans="1:4">
      <c r="C117" t="s">
        <v>149</v>
      </c>
      <c r="D117" t="s">
        <v>38</v>
      </c>
    </row>
    <row r="118" spans="1:4">
      <c r="C118" t="s">
        <v>150</v>
      </c>
      <c r="D118" t="s">
        <v>38</v>
      </c>
    </row>
    <row r="119" spans="1:4">
      <c r="C119" t="s">
        <v>151</v>
      </c>
      <c r="D119" t="s">
        <v>38</v>
      </c>
    </row>
    <row r="120" spans="1:4" s="6" customFormat="1" ht="21">
      <c r="A120" s="6" t="s">
        <v>16</v>
      </c>
      <c r="D120" s="11">
        <f>SUM(D121:D130)/2</f>
        <v>0</v>
      </c>
    </row>
    <row r="121" spans="1:4" s="7" customFormat="1" ht="18.75">
      <c r="B121" s="7" t="s">
        <v>152</v>
      </c>
      <c r="D121" s="8">
        <f>(VLOOKUP(D122,List_Categories,2,FALSE)+VLOOKUP(D123,List_Categories,2,FALSE)+VLOOKUP(D124,List_Categories,2,FALSE)+VLOOKUP(D125,List_Categories,2,FALSE))/4</f>
        <v>0</v>
      </c>
    </row>
    <row r="122" spans="1:4" ht="31.5">
      <c r="C122" s="21" t="s">
        <v>153</v>
      </c>
      <c r="D122" t="s">
        <v>38</v>
      </c>
    </row>
    <row r="123" spans="1:4">
      <c r="C123" t="s">
        <v>154</v>
      </c>
      <c r="D123" t="s">
        <v>38</v>
      </c>
    </row>
    <row r="124" spans="1:4">
      <c r="C124" t="s">
        <v>155</v>
      </c>
      <c r="D124" t="s">
        <v>38</v>
      </c>
    </row>
    <row r="125" spans="1:4">
      <c r="C125" t="s">
        <v>156</v>
      </c>
      <c r="D125" t="s">
        <v>38</v>
      </c>
    </row>
    <row r="126" spans="1:4" s="7" customFormat="1" ht="18.75">
      <c r="B126" s="7" t="s">
        <v>157</v>
      </c>
      <c r="D126" s="8">
        <f>(VLOOKUP(D127,List_Categories,2,FALSE)+VLOOKUP(D128,List_Categories,2,FALSE)+VLOOKUP(D129,List_Categories,2,FALSE)+VLOOKUP(D130,List_Categories,2,FALSE))/4</f>
        <v>0</v>
      </c>
    </row>
    <row r="127" spans="1:4">
      <c r="C127" t="s">
        <v>158</v>
      </c>
      <c r="D127" t="s">
        <v>38</v>
      </c>
    </row>
    <row r="128" spans="1:4">
      <c r="C128" t="s">
        <v>159</v>
      </c>
      <c r="D128" t="s">
        <v>38</v>
      </c>
    </row>
    <row r="129" spans="1:4">
      <c r="C129" t="s">
        <v>160</v>
      </c>
      <c r="D129" t="s">
        <v>38</v>
      </c>
    </row>
    <row r="130" spans="1:4" ht="31.5">
      <c r="C130" s="21" t="s">
        <v>161</v>
      </c>
      <c r="D130" t="s">
        <v>38</v>
      </c>
    </row>
    <row r="131" spans="1:4" s="6" customFormat="1" ht="21">
      <c r="A131" s="6" t="s">
        <v>17</v>
      </c>
      <c r="D131" s="11">
        <f>SUM(D132:D147)/4</f>
        <v>0</v>
      </c>
    </row>
    <row r="132" spans="1:4" s="7" customFormat="1" ht="18.75">
      <c r="B132" s="7" t="s">
        <v>162</v>
      </c>
      <c r="D132" s="8">
        <f>(VLOOKUP(D133,List_Categories,2,FALSE)+VLOOKUP(D134,List_Categories,2,FALSE)+VLOOKUP(D135,List_Categories,2,FALSE))/3</f>
        <v>0</v>
      </c>
    </row>
    <row r="133" spans="1:4">
      <c r="C133" t="s">
        <v>163</v>
      </c>
      <c r="D133" t="s">
        <v>38</v>
      </c>
    </row>
    <row r="134" spans="1:4">
      <c r="C134" t="s">
        <v>164</v>
      </c>
      <c r="D134" t="s">
        <v>38</v>
      </c>
    </row>
    <row r="135" spans="1:4">
      <c r="C135" t="s">
        <v>165</v>
      </c>
      <c r="D135" t="s">
        <v>38</v>
      </c>
    </row>
    <row r="136" spans="1:4" s="7" customFormat="1" ht="18.75">
      <c r="B136" s="7" t="s">
        <v>166</v>
      </c>
      <c r="D136" s="8">
        <f>(VLOOKUP(D137,List_Categories,2,FALSE)+VLOOKUP(D138,List_Categories,2,FALSE)+VLOOKUP(D139,List_Categories,2,FALSE)+VLOOKUP(D140,List_Categories,2,FALSE))/4</f>
        <v>0</v>
      </c>
    </row>
    <row r="137" spans="1:4">
      <c r="C137" t="s">
        <v>167</v>
      </c>
      <c r="D137" t="s">
        <v>38</v>
      </c>
    </row>
    <row r="138" spans="1:4">
      <c r="C138" t="s">
        <v>168</v>
      </c>
      <c r="D138" t="s">
        <v>38</v>
      </c>
    </row>
    <row r="139" spans="1:4">
      <c r="C139" t="s">
        <v>169</v>
      </c>
      <c r="D139" t="s">
        <v>38</v>
      </c>
    </row>
    <row r="140" spans="1:4">
      <c r="C140" t="s">
        <v>170</v>
      </c>
      <c r="D140" t="s">
        <v>38</v>
      </c>
    </row>
    <row r="141" spans="1:4" s="7" customFormat="1" ht="18.75">
      <c r="B141" s="7" t="s">
        <v>171</v>
      </c>
      <c r="D141" s="8">
        <f>(VLOOKUP(D142,List_Categories,2,FALSE)+VLOOKUP(D143,List_Categories,2,FALSE)+VLOOKUP(D144,List_Categories,2,FALSE))/3</f>
        <v>0</v>
      </c>
    </row>
    <row r="142" spans="1:4">
      <c r="C142" t="s">
        <v>172</v>
      </c>
      <c r="D142" t="s">
        <v>38</v>
      </c>
    </row>
    <row r="143" spans="1:4">
      <c r="C143" t="s">
        <v>173</v>
      </c>
      <c r="D143" t="s">
        <v>38</v>
      </c>
    </row>
    <row r="144" spans="1:4">
      <c r="C144" t="s">
        <v>174</v>
      </c>
      <c r="D144" t="s">
        <v>38</v>
      </c>
    </row>
    <row r="145" spans="2:4" s="7" customFormat="1" ht="18.75">
      <c r="B145" s="7" t="s">
        <v>175</v>
      </c>
      <c r="D145" s="8">
        <f>(VLOOKUP(D146,List_Categories,2,FALSE)+VLOOKUP(D147,List_Categories,2,FALSE))/2</f>
        <v>0</v>
      </c>
    </row>
    <row r="146" spans="2:4" ht="31.5">
      <c r="C146" s="21" t="s">
        <v>176</v>
      </c>
      <c r="D146" t="s">
        <v>38</v>
      </c>
    </row>
    <row r="147" spans="2:4">
      <c r="C147" t="s">
        <v>177</v>
      </c>
      <c r="D147" t="s">
        <v>38</v>
      </c>
    </row>
  </sheetData>
  <conditionalFormatting sqref="D4">
    <cfRule type="cellIs" dxfId="140" priority="269" operator="equal">
      <formula>"No Idea"</formula>
    </cfRule>
  </conditionalFormatting>
  <conditionalFormatting sqref="D4">
    <cfRule type="cellIs" dxfId="139" priority="268" operator="equal">
      <formula>"Know a Little"</formula>
    </cfRule>
  </conditionalFormatting>
  <conditionalFormatting sqref="D4">
    <cfRule type="cellIs" dxfId="138" priority="267" operator="equal">
      <formula>"Know Well"</formula>
    </cfRule>
  </conditionalFormatting>
  <conditionalFormatting sqref="D5:D15">
    <cfRule type="cellIs" dxfId="137" priority="266" operator="equal">
      <formula>"No Idea"</formula>
    </cfRule>
  </conditionalFormatting>
  <conditionalFormatting sqref="D5:D15">
    <cfRule type="cellIs" dxfId="136" priority="265" operator="equal">
      <formula>"Know a Little"</formula>
    </cfRule>
  </conditionalFormatting>
  <conditionalFormatting sqref="D5:D15">
    <cfRule type="cellIs" dxfId="135" priority="264" operator="equal">
      <formula>"Know Well"</formula>
    </cfRule>
  </conditionalFormatting>
  <conditionalFormatting sqref="D17:D25">
    <cfRule type="cellIs" dxfId="134" priority="263" operator="equal">
      <formula>"No Idea"</formula>
    </cfRule>
  </conditionalFormatting>
  <conditionalFormatting sqref="D17:D25">
    <cfRule type="cellIs" dxfId="133" priority="262" operator="equal">
      <formula>"Know a Little"</formula>
    </cfRule>
  </conditionalFormatting>
  <conditionalFormatting sqref="D17:D25">
    <cfRule type="cellIs" dxfId="132" priority="261" operator="equal">
      <formula>"Know Well"</formula>
    </cfRule>
  </conditionalFormatting>
  <conditionalFormatting sqref="D27:D30">
    <cfRule type="cellIs" dxfId="131" priority="260" operator="equal">
      <formula>"No Idea"</formula>
    </cfRule>
  </conditionalFormatting>
  <conditionalFormatting sqref="D27:D30">
    <cfRule type="cellIs" dxfId="130" priority="259" operator="equal">
      <formula>"Know a Little"</formula>
    </cfRule>
  </conditionalFormatting>
  <conditionalFormatting sqref="D27:D30">
    <cfRule type="cellIs" dxfId="129" priority="258" operator="equal">
      <formula>"Know Well"</formula>
    </cfRule>
  </conditionalFormatting>
  <conditionalFormatting sqref="D32:D37">
    <cfRule type="cellIs" dxfId="128" priority="257" operator="equal">
      <formula>"No Idea"</formula>
    </cfRule>
  </conditionalFormatting>
  <conditionalFormatting sqref="D32:D37">
    <cfRule type="cellIs" dxfId="127" priority="256" operator="equal">
      <formula>"Know a Little"</formula>
    </cfRule>
  </conditionalFormatting>
  <conditionalFormatting sqref="D32:D37">
    <cfRule type="cellIs" dxfId="126" priority="255" operator="equal">
      <formula>"Know Well"</formula>
    </cfRule>
  </conditionalFormatting>
  <conditionalFormatting sqref="D65:D72">
    <cfRule type="cellIs" dxfId="125" priority="254" operator="equal">
      <formula>"No Idea"</formula>
    </cfRule>
  </conditionalFormatting>
  <conditionalFormatting sqref="D65:D72">
    <cfRule type="cellIs" dxfId="124" priority="253" operator="equal">
      <formula>"Know a Little"</formula>
    </cfRule>
  </conditionalFormatting>
  <conditionalFormatting sqref="D65:D72">
    <cfRule type="cellIs" dxfId="123" priority="252" operator="equal">
      <formula>"Know Well"</formula>
    </cfRule>
  </conditionalFormatting>
  <conditionalFormatting sqref="D74:D78">
    <cfRule type="cellIs" dxfId="122" priority="251" operator="equal">
      <formula>"No Idea"</formula>
    </cfRule>
  </conditionalFormatting>
  <conditionalFormatting sqref="D74:D78">
    <cfRule type="cellIs" dxfId="121" priority="250" operator="equal">
      <formula>"Know a Little"</formula>
    </cfRule>
  </conditionalFormatting>
  <conditionalFormatting sqref="D74:D78">
    <cfRule type="cellIs" dxfId="120" priority="249" operator="equal">
      <formula>"Know Well"</formula>
    </cfRule>
  </conditionalFormatting>
  <conditionalFormatting sqref="D80:D85">
    <cfRule type="cellIs" dxfId="119" priority="248" operator="equal">
      <formula>"No Idea"</formula>
    </cfRule>
  </conditionalFormatting>
  <conditionalFormatting sqref="D80:D85">
    <cfRule type="cellIs" dxfId="118" priority="247" operator="equal">
      <formula>"Know a Little"</formula>
    </cfRule>
  </conditionalFormatting>
  <conditionalFormatting sqref="D80:D85">
    <cfRule type="cellIs" dxfId="117" priority="246" operator="equal">
      <formula>"Know Well"</formula>
    </cfRule>
  </conditionalFormatting>
  <conditionalFormatting sqref="D87:D92 D94:D98 D100:D105">
    <cfRule type="cellIs" dxfId="116" priority="245" operator="equal">
      <formula>"No Idea"</formula>
    </cfRule>
  </conditionalFormatting>
  <conditionalFormatting sqref="D87:D92 D94:D98 D100:D105">
    <cfRule type="cellIs" dxfId="115" priority="244" operator="equal">
      <formula>"Know a Little"</formula>
    </cfRule>
  </conditionalFormatting>
  <conditionalFormatting sqref="D87:D92 D94:D98 D100:D105">
    <cfRule type="cellIs" dxfId="114" priority="243" operator="equal">
      <formula>"Know Well"</formula>
    </cfRule>
  </conditionalFormatting>
  <conditionalFormatting sqref="D137:D140">
    <cfRule type="cellIs" dxfId="113" priority="206" operator="equal">
      <formula>"No Idea"</formula>
    </cfRule>
  </conditionalFormatting>
  <conditionalFormatting sqref="D137:D140">
    <cfRule type="cellIs" dxfId="112" priority="205" operator="equal">
      <formula>"Know a Little"</formula>
    </cfRule>
  </conditionalFormatting>
  <conditionalFormatting sqref="D137:D140">
    <cfRule type="cellIs" dxfId="111" priority="204" operator="equal">
      <formula>"Know Well"</formula>
    </cfRule>
  </conditionalFormatting>
  <conditionalFormatting sqref="D114:D119">
    <cfRule type="cellIs" dxfId="110" priority="239" operator="equal">
      <formula>"No Idea"</formula>
    </cfRule>
  </conditionalFormatting>
  <conditionalFormatting sqref="D114:D119">
    <cfRule type="cellIs" dxfId="109" priority="238" operator="equal">
      <formula>"Know a Little"</formula>
    </cfRule>
  </conditionalFormatting>
  <conditionalFormatting sqref="D114:D119">
    <cfRule type="cellIs" dxfId="108" priority="237" operator="equal">
      <formula>"Know Well"</formula>
    </cfRule>
  </conditionalFormatting>
  <conditionalFormatting sqref="D133:D135">
    <cfRule type="cellIs" dxfId="107" priority="209" operator="equal">
      <formula>"No Idea"</formula>
    </cfRule>
  </conditionalFormatting>
  <conditionalFormatting sqref="D133:D135">
    <cfRule type="cellIs" dxfId="106" priority="208" operator="equal">
      <formula>"Know a Little"</formula>
    </cfRule>
  </conditionalFormatting>
  <conditionalFormatting sqref="D133:D135">
    <cfRule type="cellIs" dxfId="105" priority="207" operator="equal">
      <formula>"Know Well"</formula>
    </cfRule>
  </conditionalFormatting>
  <conditionalFormatting sqref="D142:D144">
    <cfRule type="cellIs" dxfId="104" priority="203" operator="equal">
      <formula>"No Idea"</formula>
    </cfRule>
  </conditionalFormatting>
  <conditionalFormatting sqref="D142:D144">
    <cfRule type="cellIs" dxfId="103" priority="202" operator="equal">
      <formula>"Know a Little"</formula>
    </cfRule>
  </conditionalFormatting>
  <conditionalFormatting sqref="D142:D144">
    <cfRule type="cellIs" dxfId="102" priority="201" operator="equal">
      <formula>"Know Well"</formula>
    </cfRule>
  </conditionalFormatting>
  <conditionalFormatting sqref="D146">
    <cfRule type="cellIs" dxfId="101" priority="200" operator="equal">
      <formula>"No Idea"</formula>
    </cfRule>
  </conditionalFormatting>
  <conditionalFormatting sqref="D146">
    <cfRule type="cellIs" dxfId="100" priority="199" operator="equal">
      <formula>"Know a Little"</formula>
    </cfRule>
  </conditionalFormatting>
  <conditionalFormatting sqref="D146">
    <cfRule type="cellIs" dxfId="99" priority="198" operator="equal">
      <formula>"Know Well"</formula>
    </cfRule>
  </conditionalFormatting>
  <conditionalFormatting sqref="D3">
    <cfRule type="cellIs" dxfId="98" priority="180" operator="greaterThan">
      <formula>0.7</formula>
    </cfRule>
  </conditionalFormatting>
  <conditionalFormatting sqref="D3">
    <cfRule type="cellIs" dxfId="97" priority="179" operator="lessThan">
      <formula>0.5</formula>
    </cfRule>
  </conditionalFormatting>
  <conditionalFormatting sqref="D3">
    <cfRule type="cellIs" dxfId="96" priority="178" operator="between">
      <formula>0.5</formula>
      <formula>0.7</formula>
    </cfRule>
  </conditionalFormatting>
  <conditionalFormatting sqref="D63">
    <cfRule type="cellIs" dxfId="95" priority="108" operator="greaterThan">
      <formula>0.7</formula>
    </cfRule>
  </conditionalFormatting>
  <conditionalFormatting sqref="D63">
    <cfRule type="cellIs" dxfId="94" priority="107" operator="lessThan">
      <formula>0.5</formula>
    </cfRule>
  </conditionalFormatting>
  <conditionalFormatting sqref="D63">
    <cfRule type="cellIs" dxfId="93" priority="106" operator="between">
      <formula>0.5</formula>
      <formula>0.7</formula>
    </cfRule>
  </conditionalFormatting>
  <conditionalFormatting sqref="D2">
    <cfRule type="cellIs" dxfId="92" priority="111" operator="greaterThan">
      <formula>0.7</formula>
    </cfRule>
  </conditionalFormatting>
  <conditionalFormatting sqref="D2">
    <cfRule type="cellIs" dxfId="91" priority="110" operator="lessThan">
      <formula>0.5</formula>
    </cfRule>
  </conditionalFormatting>
  <conditionalFormatting sqref="D2">
    <cfRule type="cellIs" dxfId="90" priority="109" operator="between">
      <formula>0.5</formula>
      <formula>0.7</formula>
    </cfRule>
  </conditionalFormatting>
  <conditionalFormatting sqref="D106">
    <cfRule type="cellIs" dxfId="89" priority="105" operator="greaterThan">
      <formula>0.7</formula>
    </cfRule>
  </conditionalFormatting>
  <conditionalFormatting sqref="D106">
    <cfRule type="cellIs" dxfId="88" priority="104" operator="lessThan">
      <formula>0.5</formula>
    </cfRule>
  </conditionalFormatting>
  <conditionalFormatting sqref="D106">
    <cfRule type="cellIs" dxfId="87" priority="103" operator="between">
      <formula>0.5</formula>
      <formula>0.7</formula>
    </cfRule>
  </conditionalFormatting>
  <conditionalFormatting sqref="D120">
    <cfRule type="cellIs" dxfId="86" priority="102" operator="greaterThan">
      <formula>0.7</formula>
    </cfRule>
  </conditionalFormatting>
  <conditionalFormatting sqref="D120">
    <cfRule type="cellIs" dxfId="85" priority="101" operator="lessThan">
      <formula>0.5</formula>
    </cfRule>
  </conditionalFormatting>
  <conditionalFormatting sqref="D120">
    <cfRule type="cellIs" dxfId="84" priority="100" operator="between">
      <formula>0.5</formula>
      <formula>0.7</formula>
    </cfRule>
  </conditionalFormatting>
  <conditionalFormatting sqref="D131">
    <cfRule type="cellIs" dxfId="83" priority="99" operator="greaterThan">
      <formula>0.7</formula>
    </cfRule>
  </conditionalFormatting>
  <conditionalFormatting sqref="D131">
    <cfRule type="cellIs" dxfId="82" priority="98" operator="lessThan">
      <formula>0.5</formula>
    </cfRule>
  </conditionalFormatting>
  <conditionalFormatting sqref="D131">
    <cfRule type="cellIs" dxfId="81" priority="97" operator="between">
      <formula>0.5</formula>
      <formula>0.7</formula>
    </cfRule>
  </conditionalFormatting>
  <conditionalFormatting sqref="D16">
    <cfRule type="cellIs" dxfId="80" priority="96" operator="greaterThan">
      <formula>0.7</formula>
    </cfRule>
  </conditionalFormatting>
  <conditionalFormatting sqref="D16">
    <cfRule type="cellIs" dxfId="79" priority="95" operator="lessThan">
      <formula>0.5</formula>
    </cfRule>
  </conditionalFormatting>
  <conditionalFormatting sqref="D16">
    <cfRule type="cellIs" dxfId="78" priority="94" operator="between">
      <formula>0.5</formula>
      <formula>0.7</formula>
    </cfRule>
  </conditionalFormatting>
  <conditionalFormatting sqref="D26">
    <cfRule type="cellIs" dxfId="77" priority="93" operator="greaterThan">
      <formula>0.7</formula>
    </cfRule>
  </conditionalFormatting>
  <conditionalFormatting sqref="D26">
    <cfRule type="cellIs" dxfId="76" priority="92" operator="lessThan">
      <formula>0.5</formula>
    </cfRule>
  </conditionalFormatting>
  <conditionalFormatting sqref="D26">
    <cfRule type="cellIs" dxfId="75" priority="91" operator="between">
      <formula>0.5</formula>
      <formula>0.7</formula>
    </cfRule>
  </conditionalFormatting>
  <conditionalFormatting sqref="D31">
    <cfRule type="cellIs" dxfId="74" priority="90" operator="greaterThan">
      <formula>0.7</formula>
    </cfRule>
  </conditionalFormatting>
  <conditionalFormatting sqref="D31">
    <cfRule type="cellIs" dxfId="73" priority="89" operator="lessThan">
      <formula>0.5</formula>
    </cfRule>
  </conditionalFormatting>
  <conditionalFormatting sqref="D31">
    <cfRule type="cellIs" dxfId="72" priority="88" operator="between">
      <formula>0.5</formula>
      <formula>0.7</formula>
    </cfRule>
  </conditionalFormatting>
  <conditionalFormatting sqref="D39:D42 D44:D45 D47:D52 D54:D57 D59:D62">
    <cfRule type="cellIs" dxfId="71" priority="87" operator="equal">
      <formula>"No Idea"</formula>
    </cfRule>
  </conditionalFormatting>
  <conditionalFormatting sqref="D39:D42 D44:D45 D47:D52 D54:D57 D59:D62">
    <cfRule type="cellIs" dxfId="70" priority="86" operator="equal">
      <formula>"Know a Little"</formula>
    </cfRule>
  </conditionalFormatting>
  <conditionalFormatting sqref="D39:D42 D44:D45 D47:D52 D54:D57 D59:D62">
    <cfRule type="cellIs" dxfId="69" priority="85" operator="equal">
      <formula>"Know Well"</formula>
    </cfRule>
  </conditionalFormatting>
  <conditionalFormatting sqref="D38">
    <cfRule type="cellIs" dxfId="68" priority="84" operator="greaterThan">
      <formula>0.7</formula>
    </cfRule>
  </conditionalFormatting>
  <conditionalFormatting sqref="D38">
    <cfRule type="cellIs" dxfId="67" priority="83" operator="lessThan">
      <formula>0.5</formula>
    </cfRule>
  </conditionalFormatting>
  <conditionalFormatting sqref="D38">
    <cfRule type="cellIs" dxfId="66" priority="82" operator="between">
      <formula>0.5</formula>
      <formula>0.7</formula>
    </cfRule>
  </conditionalFormatting>
  <conditionalFormatting sqref="D43">
    <cfRule type="cellIs" dxfId="65" priority="81" operator="greaterThan">
      <formula>0.7</formula>
    </cfRule>
  </conditionalFormatting>
  <conditionalFormatting sqref="D43">
    <cfRule type="cellIs" dxfId="64" priority="80" operator="lessThan">
      <formula>0.5</formula>
    </cfRule>
  </conditionalFormatting>
  <conditionalFormatting sqref="D43">
    <cfRule type="cellIs" dxfId="63" priority="79" operator="between">
      <formula>0.5</formula>
      <formula>0.7</formula>
    </cfRule>
  </conditionalFormatting>
  <conditionalFormatting sqref="D46">
    <cfRule type="cellIs" dxfId="62" priority="72" operator="greaterThan">
      <formula>0.7</formula>
    </cfRule>
  </conditionalFormatting>
  <conditionalFormatting sqref="D46">
    <cfRule type="cellIs" dxfId="61" priority="71" operator="lessThan">
      <formula>0.5</formula>
    </cfRule>
  </conditionalFormatting>
  <conditionalFormatting sqref="D46">
    <cfRule type="cellIs" dxfId="60" priority="70" operator="between">
      <formula>0.5</formula>
      <formula>0.7</formula>
    </cfRule>
  </conditionalFormatting>
  <conditionalFormatting sqref="D53">
    <cfRule type="cellIs" dxfId="59" priority="66" operator="greaterThan">
      <formula>0.7</formula>
    </cfRule>
  </conditionalFormatting>
  <conditionalFormatting sqref="D53">
    <cfRule type="cellIs" dxfId="58" priority="65" operator="lessThan">
      <formula>0.5</formula>
    </cfRule>
  </conditionalFormatting>
  <conditionalFormatting sqref="D53">
    <cfRule type="cellIs" dxfId="57" priority="64" operator="between">
      <formula>0.5</formula>
      <formula>0.7</formula>
    </cfRule>
  </conditionalFormatting>
  <conditionalFormatting sqref="D73">
    <cfRule type="cellIs" dxfId="56" priority="57" operator="greaterThan">
      <formula>0.7</formula>
    </cfRule>
  </conditionalFormatting>
  <conditionalFormatting sqref="D73">
    <cfRule type="cellIs" dxfId="55" priority="56" operator="lessThan">
      <formula>0.5</formula>
    </cfRule>
  </conditionalFormatting>
  <conditionalFormatting sqref="D73">
    <cfRule type="cellIs" dxfId="54" priority="55" operator="between">
      <formula>0.5</formula>
      <formula>0.7</formula>
    </cfRule>
  </conditionalFormatting>
  <conditionalFormatting sqref="D79">
    <cfRule type="cellIs" dxfId="53" priority="54" operator="greaterThan">
      <formula>0.7</formula>
    </cfRule>
  </conditionalFormatting>
  <conditionalFormatting sqref="D79">
    <cfRule type="cellIs" dxfId="52" priority="53" operator="lessThan">
      <formula>0.5</formula>
    </cfRule>
  </conditionalFormatting>
  <conditionalFormatting sqref="D79">
    <cfRule type="cellIs" dxfId="51" priority="52" operator="between">
      <formula>0.5</formula>
      <formula>0.7</formula>
    </cfRule>
  </conditionalFormatting>
  <conditionalFormatting sqref="D86">
    <cfRule type="cellIs" dxfId="50" priority="48" operator="greaterThan">
      <formula>0.7</formula>
    </cfRule>
  </conditionalFormatting>
  <conditionalFormatting sqref="D86">
    <cfRule type="cellIs" dxfId="49" priority="47" operator="lessThan">
      <formula>0.5</formula>
    </cfRule>
  </conditionalFormatting>
  <conditionalFormatting sqref="D86">
    <cfRule type="cellIs" dxfId="48" priority="46" operator="between">
      <formula>0.5</formula>
      <formula>0.7</formula>
    </cfRule>
  </conditionalFormatting>
  <conditionalFormatting sqref="D58">
    <cfRule type="cellIs" dxfId="47" priority="63" operator="greaterThan">
      <formula>0.7</formula>
    </cfRule>
  </conditionalFormatting>
  <conditionalFormatting sqref="D58">
    <cfRule type="cellIs" dxfId="46" priority="62" operator="lessThan">
      <formula>0.5</formula>
    </cfRule>
  </conditionalFormatting>
  <conditionalFormatting sqref="D58">
    <cfRule type="cellIs" dxfId="45" priority="61" operator="between">
      <formula>0.5</formula>
      <formula>0.7</formula>
    </cfRule>
  </conditionalFormatting>
  <conditionalFormatting sqref="D64">
    <cfRule type="cellIs" dxfId="44" priority="60" operator="greaterThan">
      <formula>0.7</formula>
    </cfRule>
  </conditionalFormatting>
  <conditionalFormatting sqref="D64">
    <cfRule type="cellIs" dxfId="43" priority="59" operator="lessThan">
      <formula>0.5</formula>
    </cfRule>
  </conditionalFormatting>
  <conditionalFormatting sqref="D64">
    <cfRule type="cellIs" dxfId="42" priority="58" operator="between">
      <formula>0.5</formula>
      <formula>0.7</formula>
    </cfRule>
  </conditionalFormatting>
  <conditionalFormatting sqref="D99">
    <cfRule type="cellIs" dxfId="41" priority="42" operator="greaterThan">
      <formula>0.7</formula>
    </cfRule>
  </conditionalFormatting>
  <conditionalFormatting sqref="D99">
    <cfRule type="cellIs" dxfId="40" priority="41" operator="lessThan">
      <formula>0.5</formula>
    </cfRule>
  </conditionalFormatting>
  <conditionalFormatting sqref="D99">
    <cfRule type="cellIs" dxfId="39" priority="40" operator="between">
      <formula>0.5</formula>
      <formula>0.7</formula>
    </cfRule>
  </conditionalFormatting>
  <conditionalFormatting sqref="D113">
    <cfRule type="cellIs" dxfId="38" priority="33" operator="greaterThan">
      <formula>0.7</formula>
    </cfRule>
  </conditionalFormatting>
  <conditionalFormatting sqref="D113">
    <cfRule type="cellIs" dxfId="37" priority="32" operator="lessThan">
      <formula>0.5</formula>
    </cfRule>
  </conditionalFormatting>
  <conditionalFormatting sqref="D113">
    <cfRule type="cellIs" dxfId="36" priority="31" operator="between">
      <formula>0.5</formula>
      <formula>0.7</formula>
    </cfRule>
  </conditionalFormatting>
  <conditionalFormatting sqref="D132">
    <cfRule type="cellIs" dxfId="35" priority="18" operator="greaterThan">
      <formula>0.7</formula>
    </cfRule>
  </conditionalFormatting>
  <conditionalFormatting sqref="D132">
    <cfRule type="cellIs" dxfId="34" priority="17" operator="lessThan">
      <formula>0.5</formula>
    </cfRule>
  </conditionalFormatting>
  <conditionalFormatting sqref="D132">
    <cfRule type="cellIs" dxfId="33" priority="16" operator="between">
      <formula>0.5</formula>
      <formula>0.7</formula>
    </cfRule>
  </conditionalFormatting>
  <conditionalFormatting sqref="D136">
    <cfRule type="cellIs" dxfId="32" priority="15" operator="greaterThan">
      <formula>0.7</formula>
    </cfRule>
  </conditionalFormatting>
  <conditionalFormatting sqref="D136">
    <cfRule type="cellIs" dxfId="31" priority="14" operator="lessThan">
      <formula>0.5</formula>
    </cfRule>
  </conditionalFormatting>
  <conditionalFormatting sqref="D136">
    <cfRule type="cellIs" dxfId="30" priority="13" operator="between">
      <formula>0.5</formula>
      <formula>0.7</formula>
    </cfRule>
  </conditionalFormatting>
  <conditionalFormatting sqref="D93">
    <cfRule type="cellIs" dxfId="29" priority="45" operator="greaterThan">
      <formula>0.7</formula>
    </cfRule>
  </conditionalFormatting>
  <conditionalFormatting sqref="D93">
    <cfRule type="cellIs" dxfId="28" priority="44" operator="lessThan">
      <formula>0.5</formula>
    </cfRule>
  </conditionalFormatting>
  <conditionalFormatting sqref="D93">
    <cfRule type="cellIs" dxfId="27" priority="43" operator="between">
      <formula>0.5</formula>
      <formula>0.7</formula>
    </cfRule>
  </conditionalFormatting>
  <conditionalFormatting sqref="D145">
    <cfRule type="cellIs" dxfId="26" priority="3" operator="greaterThan">
      <formula>0.7</formula>
    </cfRule>
  </conditionalFormatting>
  <conditionalFormatting sqref="D145">
    <cfRule type="cellIs" dxfId="25" priority="2" operator="lessThan">
      <formula>0.5</formula>
    </cfRule>
  </conditionalFormatting>
  <conditionalFormatting sqref="D145">
    <cfRule type="cellIs" dxfId="24" priority="1" operator="between">
      <formula>0.5</formula>
      <formula>0.7</formula>
    </cfRule>
  </conditionalFormatting>
  <conditionalFormatting sqref="D107">
    <cfRule type="cellIs" dxfId="23" priority="39" operator="greaterThan">
      <formula>0.7</formula>
    </cfRule>
  </conditionalFormatting>
  <conditionalFormatting sqref="D107">
    <cfRule type="cellIs" dxfId="22" priority="38" operator="lessThan">
      <formula>0.5</formula>
    </cfRule>
  </conditionalFormatting>
  <conditionalFormatting sqref="D107">
    <cfRule type="cellIs" dxfId="21" priority="37" operator="between">
      <formula>0.5</formula>
      <formula>0.7</formula>
    </cfRule>
  </conditionalFormatting>
  <conditionalFormatting sqref="D108:D112">
    <cfRule type="cellIs" dxfId="20" priority="36" operator="equal">
      <formula>"No Idea"</formula>
    </cfRule>
  </conditionalFormatting>
  <conditionalFormatting sqref="D108:D112">
    <cfRule type="cellIs" dxfId="19" priority="35" operator="equal">
      <formula>"Know a Little"</formula>
    </cfRule>
  </conditionalFormatting>
  <conditionalFormatting sqref="D108:D112">
    <cfRule type="cellIs" dxfId="18" priority="34" operator="equal">
      <formula>"Know Well"</formula>
    </cfRule>
  </conditionalFormatting>
  <conditionalFormatting sqref="D121">
    <cfRule type="cellIs" dxfId="17" priority="30" operator="greaterThan">
      <formula>0.7</formula>
    </cfRule>
  </conditionalFormatting>
  <conditionalFormatting sqref="D121">
    <cfRule type="cellIs" dxfId="16" priority="29" operator="lessThan">
      <formula>0.5</formula>
    </cfRule>
  </conditionalFormatting>
  <conditionalFormatting sqref="D121">
    <cfRule type="cellIs" dxfId="15" priority="28" operator="between">
      <formula>0.5</formula>
      <formula>0.7</formula>
    </cfRule>
  </conditionalFormatting>
  <conditionalFormatting sqref="D122:D125">
    <cfRule type="cellIs" dxfId="14" priority="27" operator="equal">
      <formula>"No Idea"</formula>
    </cfRule>
  </conditionalFormatting>
  <conditionalFormatting sqref="D122:D125">
    <cfRule type="cellIs" dxfId="13" priority="26" operator="equal">
      <formula>"Know a Little"</formula>
    </cfRule>
  </conditionalFormatting>
  <conditionalFormatting sqref="D122:D125">
    <cfRule type="cellIs" dxfId="12" priority="25" operator="equal">
      <formula>"Know Well"</formula>
    </cfRule>
  </conditionalFormatting>
  <conditionalFormatting sqref="D126">
    <cfRule type="cellIs" dxfId="11" priority="24" operator="greaterThan">
      <formula>0.7</formula>
    </cfRule>
  </conditionalFormatting>
  <conditionalFormatting sqref="D126">
    <cfRule type="cellIs" dxfId="10" priority="23" operator="lessThan">
      <formula>0.5</formula>
    </cfRule>
  </conditionalFormatting>
  <conditionalFormatting sqref="D126">
    <cfRule type="cellIs" dxfId="9" priority="22" operator="between">
      <formula>0.5</formula>
      <formula>0.7</formula>
    </cfRule>
  </conditionalFormatting>
  <conditionalFormatting sqref="D127:D130">
    <cfRule type="cellIs" dxfId="8" priority="21" operator="equal">
      <formula>"No Idea"</formula>
    </cfRule>
  </conditionalFormatting>
  <conditionalFormatting sqref="D127:D130">
    <cfRule type="cellIs" dxfId="7" priority="20" operator="equal">
      <formula>"Know a Little"</formula>
    </cfRule>
  </conditionalFormatting>
  <conditionalFormatting sqref="D127:D130">
    <cfRule type="cellIs" dxfId="6" priority="19" operator="equal">
      <formula>"Know Well"</formula>
    </cfRule>
  </conditionalFormatting>
  <conditionalFormatting sqref="D141">
    <cfRule type="cellIs" dxfId="5" priority="9" operator="greaterThan">
      <formula>0.7</formula>
    </cfRule>
  </conditionalFormatting>
  <conditionalFormatting sqref="D141">
    <cfRule type="cellIs" dxfId="4" priority="8" operator="lessThan">
      <formula>0.5</formula>
    </cfRule>
  </conditionalFormatting>
  <conditionalFormatting sqref="D141">
    <cfRule type="cellIs" dxfId="3" priority="7" operator="between">
      <formula>0.5</formula>
      <formula>0.7</formula>
    </cfRule>
  </conditionalFormatting>
  <conditionalFormatting sqref="D147">
    <cfRule type="cellIs" dxfId="2" priority="6" operator="equal">
      <formula>"No Idea"</formula>
    </cfRule>
  </conditionalFormatting>
  <conditionalFormatting sqref="D147">
    <cfRule type="cellIs" dxfId="1" priority="5" operator="equal">
      <formula>"Know a Little"</formula>
    </cfRule>
  </conditionalFormatting>
  <conditionalFormatting sqref="D147">
    <cfRule type="cellIs" dxfId="0" priority="4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D142:D144 D146:D147 D17:D25 D27:D30 D4:D15 D65:D72 D74:D78 D59:D62 D80:D85 D100:D105 D114:D119 D108:D112 D122:D125 D133:D135 D137:D140 D32:D37 D39:D42 D44:D45 D47:D52 D54:D57 D87:D92 D94:D98 D127:D130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/>
  <cols>
    <col min="1" max="1" width="25" customWidth="1"/>
    <col min="2" max="2" width="7.75" customWidth="1"/>
  </cols>
  <sheetData>
    <row r="1" spans="1:2">
      <c r="A1" s="1" t="s">
        <v>178</v>
      </c>
      <c r="B1" s="20" t="s">
        <v>179</v>
      </c>
    </row>
    <row r="2" spans="1:2">
      <c r="A2" s="4" t="s">
        <v>180</v>
      </c>
      <c r="B2" s="4">
        <v>1</v>
      </c>
    </row>
    <row r="3" spans="1:2">
      <c r="A3" s="2" t="s">
        <v>181</v>
      </c>
      <c r="B3" s="2">
        <v>0.5</v>
      </c>
    </row>
    <row r="4" spans="1:2">
      <c r="A4" s="3" t="s">
        <v>38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2019-11-19T00:22:00Z</dcterms:modified>
  <cp:category/>
  <cp:contentStatus/>
</cp:coreProperties>
</file>