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8E1F8F9-46CF-4875-986B-CC9E541B20D7}" xr6:coauthVersionLast="47" xr6:coauthVersionMax="47" xr10:uidLastSave="{00000000-0000-0000-0000-000000000000}"/>
  <bookViews>
    <workbookView xWindow="-15345" yWindow="15" windowWidth="15330" windowHeight="107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1" i="1" l="1"/>
  <c r="K6" i="1" l="1"/>
  <c r="I240" i="1" l="1"/>
  <c r="L240" i="1"/>
  <c r="H240" i="1" s="1"/>
  <c r="J240" i="1" s="1"/>
  <c r="I210" i="1" l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12" i="1" l="1"/>
  <c r="D213" i="1"/>
  <c r="D214" i="1"/>
  <c r="D215" i="1"/>
  <c r="D216" i="1"/>
  <c r="D217" i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l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2" i="1"/>
  <c r="D453" i="1" l="1"/>
  <c r="D454" i="1" s="1"/>
  <c r="D455" i="1" s="1"/>
  <c r="D456" i="1" s="1"/>
  <c r="D457" i="1" s="1"/>
  <c r="D4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<sst xmlns="http://schemas.openxmlformats.org/spreadsheetml/2006/main" count="2388" uniqueCount="1662">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</sst>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  <sheetName val="tavapadon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../Downloads/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../Downloads/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../Downloads/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../Downloads/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../Downloads/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7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S7" sqref="S7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85</v>
      </c>
      <c r="H2" s="6">
        <f>SUM(H4:H453)-H5-H13-H10-H17-H23-H27-H47-H55</f>
        <v>5072789.9841032568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783</v>
      </c>
      <c r="H4" s="6">
        <f>+G4*L4</f>
        <v>743314.188402</v>
      </c>
      <c r="I4" s="6">
        <f>+[1]Main!$J$5-[1]Main!$J$6</f>
        <v>-24401</v>
      </c>
      <c r="J4" s="6">
        <f t="shared" ref="J4:J19" si="0">H4-I4</f>
        <v>767715.188402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108.81</v>
      </c>
      <c r="H5" s="6">
        <f>+L5*G5</f>
        <v>485401.41000000003</v>
      </c>
      <c r="I5" s="6">
        <f>([2]Main!$J$5-[2]Main!$J$6)/DKK</f>
        <v>2576.3072126966131</v>
      </c>
      <c r="J5" s="6">
        <f t="shared" si="0"/>
        <v>482825.10278730345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2.5253400476394421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146.35</v>
      </c>
      <c r="H7" s="6">
        <f>G7*[3]Main!$R$3</f>
        <v>352264.45</v>
      </c>
      <c r="I7" s="6">
        <f>+[3]Main!$R$5-[3]Main!$R$6</f>
        <v>-15454</v>
      </c>
      <c r="J7" s="6">
        <f>H7-I7</f>
        <v>367718.45</v>
      </c>
      <c r="K7" s="3" t="s">
        <v>1280</v>
      </c>
      <c r="L7" s="6">
        <f>+[3]Main!$R$3</f>
        <v>2407</v>
      </c>
      <c r="M7" s="9">
        <v>45637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173.15</v>
      </c>
      <c r="H8" s="30">
        <f>+G8*L8</f>
        <v>306821.8</v>
      </c>
      <c r="I8" s="30">
        <f>+[4]Main!$K$5-[4]Main!$K$6</f>
        <v>-63527</v>
      </c>
      <c r="J8" s="30">
        <f>H8-I8</f>
        <v>370348.79999999999</v>
      </c>
      <c r="K8" s="28" t="s">
        <v>1280</v>
      </c>
      <c r="L8" s="30">
        <f>+[4]Main!$K$3</f>
        <v>1772</v>
      </c>
      <c r="M8" s="38">
        <v>45638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D243" s="1">
        <f t="shared" si="21"/>
        <v>220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">
      <c r="A244" t="s">
        <v>334</v>
      </c>
      <c r="B244"/>
      <c r="C244"/>
      <c r="D244" s="1">
        <f t="shared" si="21"/>
        <v>221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1"/>
        <v>222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223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">
      <c r="D247" s="1">
        <f t="shared" si="21"/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596.75561000000005</v>
      </c>
      <c r="I254" s="6">
        <f>+[145]Main!$J$5-[145]Main!$J$6</f>
        <v>35.484999999999999</v>
      </c>
      <c r="J254" s="8">
        <f t="shared" si="24"/>
        <v>561.27061000000003</v>
      </c>
      <c r="K254" s="3" t="s">
        <v>1074</v>
      </c>
      <c r="L254" s="6">
        <f>+[145]Main!$J$3</f>
        <v>119.351122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57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 t="shared" si="27"/>
        <v>409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">
      <c r="D432" s="1">
        <f t="shared" si="27"/>
        <v>410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">
      <c r="D433" s="1">
        <f t="shared" si="27"/>
        <v>411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">
      <c r="D434" s="1">
        <f t="shared" si="27"/>
        <v>412</v>
      </c>
      <c r="E434" s="5" t="s">
        <v>1613</v>
      </c>
      <c r="F434" t="s">
        <v>1614</v>
      </c>
      <c r="G434" s="7">
        <v>13.15</v>
      </c>
      <c r="H434" s="6">
        <f t="shared" si="28"/>
        <v>319.40466320000002</v>
      </c>
      <c r="I434" s="6">
        <f>+[168]Main!$K$5-[168]Main!$K$6</f>
        <v>199.59700000000001</v>
      </c>
      <c r="J434" s="6">
        <f t="shared" si="29"/>
        <v>119.80766320000001</v>
      </c>
      <c r="K434" s="3" t="s">
        <v>1280</v>
      </c>
      <c r="L434" s="6">
        <f>+[168]Main!$K$3</f>
        <v>24.289328000000001</v>
      </c>
      <c r="M434" s="9">
        <v>45608</v>
      </c>
    </row>
    <row r="435" spans="4:13" x14ac:dyDescent="0.2">
      <c r="D435" s="1">
        <f t="shared" si="27"/>
        <v>413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">
      <c r="D436" s="1">
        <f>+D452+1</f>
        <v>430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+[170]Main!$K$5-[170]Main!$K$6</f>
        <v>5.4758170000000002</v>
      </c>
      <c r="J436" s="6">
        <f>+H436-I436</f>
        <v>35.991269759999994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">
      <c r="D437" s="1">
        <f>+D435+1</f>
        <v>414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">
      <c r="D438" s="1">
        <f t="shared" si="27"/>
        <v>415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">
      <c r="D439" s="1">
        <f t="shared" si="27"/>
        <v>416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">
      <c r="D440" s="1">
        <f t="shared" si="27"/>
        <v>417</v>
      </c>
      <c r="E440" s="1" t="s">
        <v>1193</v>
      </c>
      <c r="F440" s="1" t="s">
        <v>1194</v>
      </c>
      <c r="G440" s="3">
        <v>0.28999999999999998</v>
      </c>
    </row>
    <row r="441" spans="4:13" x14ac:dyDescent="0.2">
      <c r="D441" s="1">
        <f t="shared" si="27"/>
        <v>418</v>
      </c>
      <c r="E441" s="1" t="s">
        <v>1275</v>
      </c>
      <c r="F441" t="s">
        <v>1276</v>
      </c>
    </row>
    <row r="442" spans="4:13" x14ac:dyDescent="0.2">
      <c r="D442" s="1">
        <f t="shared" si="27"/>
        <v>419</v>
      </c>
      <c r="E442" s="1" t="s">
        <v>1304</v>
      </c>
      <c r="F442" s="1" t="s">
        <v>1305</v>
      </c>
    </row>
    <row r="443" spans="4:13" x14ac:dyDescent="0.2">
      <c r="D443" s="1">
        <f t="shared" si="27"/>
        <v>420</v>
      </c>
      <c r="E443" t="s">
        <v>1306</v>
      </c>
      <c r="F443" t="s">
        <v>1307</v>
      </c>
    </row>
    <row r="444" spans="4:13" x14ac:dyDescent="0.2">
      <c r="D444" s="1">
        <f t="shared" si="27"/>
        <v>421</v>
      </c>
      <c r="E444" s="1" t="s">
        <v>1357</v>
      </c>
    </row>
    <row r="445" spans="4:13" x14ac:dyDescent="0.2">
      <c r="D445" s="1">
        <f t="shared" si="27"/>
        <v>422</v>
      </c>
      <c r="E445" s="5" t="s">
        <v>1442</v>
      </c>
      <c r="F445" s="1" t="s">
        <v>1443</v>
      </c>
      <c r="G445" s="7">
        <v>30</v>
      </c>
    </row>
    <row r="446" spans="4:13" x14ac:dyDescent="0.2">
      <c r="D446" s="1">
        <f t="shared" si="27"/>
        <v>423</v>
      </c>
      <c r="E446" t="s">
        <v>1505</v>
      </c>
    </row>
    <row r="447" spans="4:13" x14ac:dyDescent="0.2">
      <c r="D447" s="1">
        <f t="shared" si="27"/>
        <v>424</v>
      </c>
      <c r="E447" s="1" t="s">
        <v>1617</v>
      </c>
      <c r="F447" t="s">
        <v>1618</v>
      </c>
    </row>
    <row r="448" spans="4:13" x14ac:dyDescent="0.2">
      <c r="D448" s="1">
        <f t="shared" si="27"/>
        <v>425</v>
      </c>
      <c r="E448" t="s">
        <v>1622</v>
      </c>
      <c r="F448" s="1" t="s">
        <v>1623</v>
      </c>
    </row>
    <row r="449" spans="4:7" x14ac:dyDescent="0.2">
      <c r="D449" s="1">
        <f t="shared" si="27"/>
        <v>426</v>
      </c>
      <c r="E449" t="s">
        <v>1624</v>
      </c>
      <c r="F449" t="s">
        <v>1625</v>
      </c>
    </row>
    <row r="450" spans="4:7" x14ac:dyDescent="0.2">
      <c r="D450" s="1">
        <f t="shared" si="27"/>
        <v>427</v>
      </c>
      <c r="E450" t="s">
        <v>1632</v>
      </c>
      <c r="F450" t="s">
        <v>1633</v>
      </c>
    </row>
    <row r="451" spans="4:7" x14ac:dyDescent="0.2">
      <c r="D451" s="1">
        <f t="shared" si="27"/>
        <v>428</v>
      </c>
      <c r="E451" s="5" t="s">
        <v>1637</v>
      </c>
      <c r="F451" s="1" t="s">
        <v>1636</v>
      </c>
      <c r="G451" s="3">
        <v>26.71</v>
      </c>
    </row>
    <row r="452" spans="4:7" x14ac:dyDescent="0.2">
      <c r="D452" s="1">
        <f t="shared" si="27"/>
        <v>429</v>
      </c>
      <c r="E452" s="1" t="s">
        <v>1642</v>
      </c>
      <c r="F452" t="s">
        <v>1643</v>
      </c>
    </row>
    <row r="453" spans="4:7" x14ac:dyDescent="0.2">
      <c r="D453" s="1">
        <f t="shared" si="27"/>
        <v>430</v>
      </c>
      <c r="E453" t="s">
        <v>1648</v>
      </c>
      <c r="F453" s="1" t="s">
        <v>1649</v>
      </c>
    </row>
    <row r="454" spans="4:7" x14ac:dyDescent="0.2">
      <c r="D454" s="1">
        <f t="shared" si="27"/>
        <v>431</v>
      </c>
      <c r="E454" s="1" t="s">
        <v>1650</v>
      </c>
      <c r="F454" t="s">
        <v>1651</v>
      </c>
      <c r="G454" s="3">
        <v>4.1100000000000003</v>
      </c>
    </row>
    <row r="455" spans="4:7" x14ac:dyDescent="0.2">
      <c r="D455" s="1">
        <f t="shared" si="27"/>
        <v>432</v>
      </c>
      <c r="E455" t="s">
        <v>1656</v>
      </c>
      <c r="F455" t="s">
        <v>1657</v>
      </c>
    </row>
    <row r="456" spans="4:7" x14ac:dyDescent="0.2">
      <c r="D456" s="1">
        <f t="shared" si="27"/>
        <v>433</v>
      </c>
      <c r="E456" s="1" t="s">
        <v>1658</v>
      </c>
      <c r="F456" s="1" t="s">
        <v>1659</v>
      </c>
    </row>
    <row r="457" spans="4:7" x14ac:dyDescent="0.2">
      <c r="D457" s="1">
        <f t="shared" si="27"/>
        <v>434</v>
      </c>
      <c r="E457" t="s">
        <v>1660</v>
      </c>
      <c r="F457" t="s">
        <v>1661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8" r:id="rId41" xr:uid="{51C9506E-5D60-43F8-BADA-7F72A25DAFF6}"/>
    <hyperlink ref="E115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39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40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6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1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59" r:id="rId82" xr:uid="{1924D31B-B6B9-4CB2-936E-0F68E40FA2F5}"/>
    <hyperlink ref="E160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2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7" r:id="rId100" xr:uid="{75D04E08-C11D-42F6-A0B8-9E185A6BA249}"/>
    <hyperlink ref="E118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2" r:id="rId120" xr:uid="{058DC54B-6F58-47B5-B00D-CB85499F0661}"/>
    <hyperlink ref="E163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19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3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8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2" r:id="rId160" xr:uid="{5BE55498-D8ED-41C4-A33E-57BE28B07449}"/>
    <hyperlink ref="E437" r:id="rId161" xr:uid="{2B1AAFD9-D8D6-4616-841E-10108CC8192B}"/>
    <hyperlink ref="E445" r:id="rId162" xr:uid="{D4B5A9D9-65BB-430A-A731-1152EA8D5DED}"/>
    <hyperlink ref="E88" r:id="rId163" xr:uid="{67670CCE-8D41-4404-8F2B-F79243E31585}"/>
    <hyperlink ref="E120" r:id="rId164" xr:uid="{C904B992-93FD-497A-93CC-2FE800E3CDD4}"/>
    <hyperlink ref="E425" r:id="rId165" xr:uid="{B24388CE-B704-4189-8171-2A7C078385AA}"/>
    <hyperlink ref="E434" r:id="rId166" xr:uid="{107ACC16-1AF2-463F-97B2-B3329D313681}"/>
    <hyperlink ref="E431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5" r:id="rId172" xr:uid="{7592EF22-0CF5-48F3-8744-24868E314045}"/>
    <hyperlink ref="E438" r:id="rId173" xr:uid="{66F30E61-4E4B-47C8-8D49-028CC77AA4C6}"/>
    <hyperlink ref="E439" r:id="rId174" xr:uid="{778D749F-0610-418A-A963-ADCD5A226677}"/>
    <hyperlink ref="E451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3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6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</hyperlinks>
  <pageMargins left="0.7" right="0.7" top="0.75" bottom="0.75" header="0.3" footer="0.3"/>
  <pageSetup paperSize="9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  <row r="112" spans="2:5" x14ac:dyDescent="0.2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2024-12-16T16:36:55Z</dcterms:modified>
</cp:coreProperties>
</file>