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E7763A3-3D21-4B29-BCBA-3737F8D9709A}" xr6:coauthVersionLast="47" xr6:coauthVersionMax="47" xr10:uidLastSave="{00000000-0000-0000-0000-000000000000}"/>
  <bookViews>
    <workbookView xWindow="-31290" yWindow="1980" windowWidth="22335" windowHeight="14880" xr2:uid="{4B04F6CD-CE0E-43DC-8D1F-EDFA3190AEEF}"/>
  </bookViews>
  <sheets>
    <sheet name="Recommendations" sheetId="2" r:id="rId1"/>
  </sheets>
  <externalReferences>
    <externalReference r:id="rId2"/>
  </externalReferences>
  <definedNames>
    <definedName name="AUD">[1]FX!$C$5</definedName>
    <definedName name="CHF">[1]FX!$C$3</definedName>
    <definedName name="CNY">[1]FX!$C$11</definedName>
    <definedName name="DKK">[1]FX!$C$2</definedName>
    <definedName name="DKKUSD">#REF!</definedName>
    <definedName name="EUR">[1]FX!$C$4</definedName>
    <definedName name="GBP">[1]FX!$C$6</definedName>
    <definedName name="HKD">[1]FX!$C$8</definedName>
    <definedName name="INR">[1]FX!$C$10</definedName>
    <definedName name="JPY">[1]FX!$C$7</definedName>
    <definedName name="KRW">[1]FX!$C$9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7" i="2" l="1"/>
  <c r="K79" i="2"/>
  <c r="K78" i="2"/>
  <c r="H37" i="2"/>
  <c r="H72" i="2"/>
  <c r="H71" i="2"/>
  <c r="H70" i="2"/>
  <c r="H69" i="2"/>
  <c r="H68" i="2"/>
  <c r="H67" i="2"/>
  <c r="H66" i="2"/>
  <c r="H65" i="2"/>
  <c r="L78" i="2" l="1"/>
  <c r="H25" i="2"/>
  <c r="H26" i="2"/>
  <c r="H27" i="2"/>
  <c r="H28" i="2"/>
  <c r="H29" i="2"/>
  <c r="H30" i="2"/>
  <c r="H31" i="2"/>
  <c r="H32" i="2"/>
  <c r="H33" i="2"/>
  <c r="H34" i="2"/>
  <c r="H35" i="2"/>
  <c r="H36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</calcChain>
</file>

<file path=xl/sharedStrings.xml><?xml version="1.0" encoding="utf-8"?>
<sst xmlns="http://schemas.openxmlformats.org/spreadsheetml/2006/main" count="194" uniqueCount="89">
  <si>
    <t>LONG</t>
  </si>
  <si>
    <t>LNTH</t>
  </si>
  <si>
    <t>BHVN</t>
  </si>
  <si>
    <t>SHORT</t>
  </si>
  <si>
    <t>LUMN</t>
  </si>
  <si>
    <t>AVOID</t>
  </si>
  <si>
    <t>ASPI</t>
  </si>
  <si>
    <t>PBI</t>
  </si>
  <si>
    <t>PSO</t>
  </si>
  <si>
    <t>EBAY</t>
  </si>
  <si>
    <t>ABT</t>
  </si>
  <si>
    <t>BROS</t>
  </si>
  <si>
    <t>ULTA</t>
  </si>
  <si>
    <t>ROOT</t>
  </si>
  <si>
    <t>ELF</t>
  </si>
  <si>
    <t>EB</t>
  </si>
  <si>
    <t>ADMA</t>
  </si>
  <si>
    <t>LEGN</t>
  </si>
  <si>
    <t>INTU</t>
  </si>
  <si>
    <t>MRNA</t>
  </si>
  <si>
    <t>RCKT</t>
  </si>
  <si>
    <t>ENCRYPTED</t>
  </si>
  <si>
    <t>NMRA</t>
  </si>
  <si>
    <t>AVOID - SCAM</t>
  </si>
  <si>
    <t>ANVS</t>
  </si>
  <si>
    <t>GPCR</t>
  </si>
  <si>
    <t>NBIX</t>
  </si>
  <si>
    <t>CLOSED</t>
  </si>
  <si>
    <t>SRRK</t>
  </si>
  <si>
    <t>RARE</t>
  </si>
  <si>
    <t>PERI</t>
  </si>
  <si>
    <t>CRNC</t>
  </si>
  <si>
    <t>CRVS</t>
  </si>
  <si>
    <t>HUMA</t>
  </si>
  <si>
    <t>YMAB</t>
  </si>
  <si>
    <t>OTLY</t>
  </si>
  <si>
    <t>TOST</t>
  </si>
  <si>
    <t>SAVA</t>
  </si>
  <si>
    <t>SLS</t>
  </si>
  <si>
    <t>KALV</t>
  </si>
  <si>
    <t>NEUTRAL</t>
  </si>
  <si>
    <t>APLT</t>
  </si>
  <si>
    <t>CLSD</t>
  </si>
  <si>
    <t>CRL</t>
  </si>
  <si>
    <t>HOOD</t>
  </si>
  <si>
    <t>HIMS</t>
  </si>
  <si>
    <t>SOFI</t>
  </si>
  <si>
    <t>JAZZ</t>
  </si>
  <si>
    <t>BABA</t>
  </si>
  <si>
    <t>FRSH</t>
  </si>
  <si>
    <t>ZM</t>
  </si>
  <si>
    <t>TEAM</t>
  </si>
  <si>
    <t>DAWN</t>
  </si>
  <si>
    <t>CHGG</t>
  </si>
  <si>
    <t>IOVA</t>
  </si>
  <si>
    <t>TARS</t>
  </si>
  <si>
    <t>AMLX</t>
  </si>
  <si>
    <t>PYPL</t>
  </si>
  <si>
    <t>Acquired</t>
  </si>
  <si>
    <t>IMGN</t>
  </si>
  <si>
    <t>NTLA</t>
  </si>
  <si>
    <t>LQDA</t>
  </si>
  <si>
    <t>META</t>
  </si>
  <si>
    <t>Current Price</t>
  </si>
  <si>
    <t>Conviction/Size</t>
  </si>
  <si>
    <t>Price</t>
  </si>
  <si>
    <t>Direction</t>
  </si>
  <si>
    <t>Date</t>
  </si>
  <si>
    <t>Stock</t>
  </si>
  <si>
    <t>Main</t>
  </si>
  <si>
    <t>HUBS</t>
  </si>
  <si>
    <t>TNXP</t>
  </si>
  <si>
    <t>EVO ST</t>
  </si>
  <si>
    <t>BUY</t>
  </si>
  <si>
    <t>NUVB</t>
  </si>
  <si>
    <t>%</t>
  </si>
  <si>
    <t>weird fraud thing getting pumped</t>
  </si>
  <si>
    <t>CLOSE</t>
  </si>
  <si>
    <t>-</t>
  </si>
  <si>
    <t>close short</t>
  </si>
  <si>
    <t>ABBV</t>
  </si>
  <si>
    <t>DJT</t>
  </si>
  <si>
    <t>close long, monster gain</t>
  </si>
  <si>
    <t>close long, nice gain</t>
  </si>
  <si>
    <t>LOWER CONVICTION</t>
  </si>
  <si>
    <t>closing short-term position, keeping long-term</t>
  </si>
  <si>
    <t>close long, great gain</t>
  </si>
  <si>
    <t>Notes</t>
  </si>
  <si>
    <t>W/L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</si>
</sst>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4" fontId="0" fillId="0" borderId="0" xfId="0" applyNumberFormat="1"/>
    <xf numFmtId="14" fontId="0" fillId="0" borderId="0" xfId="0" applyNumberFormat="1"/>
    <xf numFmtId="0" fontId="1" fillId="0" borderId="0" xfId="0" applyFont="1"/>
    <xf numFmtId="9" fontId="1" fillId="0" borderId="0" xfId="0" applyNumberFormat="1" applyFont="1"/>
    <xf numFmtId="4" fontId="1" fillId="0" borderId="0" xfId="0" applyNumberFormat="1" applyFont="1"/>
    <xf numFmtId="14" fontId="1" fillId="0" borderId="0" xfId="0" applyNumberFormat="1" applyFont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255E2CF-7464-4AEE-8EC9-E5A86DB0C4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opharma.xlsx" TargetMode="External"/><Relationship Id="rId1" Type="http://schemas.openxmlformats.org/officeDocument/2006/relationships/externalLinkPath" Target="Biophar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rugs"/>
      <sheetName val="Industry Model"/>
      <sheetName val="Todo"/>
      <sheetName val="Launches"/>
      <sheetName val="China"/>
      <sheetName val="FX"/>
      <sheetName val="Private"/>
      <sheetName val="Funds"/>
      <sheetName val="Acquisitions"/>
      <sheetName val="Bankruptci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>
            <v>6.71</v>
          </cell>
        </row>
        <row r="3">
          <cell r="C3">
            <v>0.85</v>
          </cell>
        </row>
        <row r="4">
          <cell r="C4">
            <v>1.1100000000000001</v>
          </cell>
        </row>
        <row r="5">
          <cell r="C5">
            <v>0.67</v>
          </cell>
        </row>
        <row r="6">
          <cell r="C6">
            <v>1.3</v>
          </cell>
        </row>
        <row r="7">
          <cell r="C7">
            <v>145.25</v>
          </cell>
        </row>
        <row r="8">
          <cell r="C8">
            <v>7.8</v>
          </cell>
        </row>
        <row r="9">
          <cell r="C9">
            <v>1433</v>
          </cell>
        </row>
        <row r="10">
          <cell r="C10">
            <v>82.55</v>
          </cell>
        </row>
        <row r="11">
          <cell r="C11">
            <v>7.09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8FBF-E4BB-4D41-9F39-55ECD3501167}">
  <dimension ref="A1:L82"/>
  <sheetViews>
    <sheetView tabSelected="1" zoomScale="205" zoomScaleNormal="205" workbookViewId="0">
      <pane xSplit="2" ySplit="2" topLeftCell="D66" activePane="bottomRight" state="frozen"/>
      <selection pane="topRight" activeCell="C1" sqref="C1"/>
      <selection pane="bottomLeft" activeCell="A3" sqref="A3"/>
      <selection pane="bottomRight" activeCell="L82" sqref="L82"/>
    </sheetView>
  </sheetViews>
  <sheetFormatPr defaultColWidth="8.85546875" defaultRowHeight="12.75" x14ac:dyDescent="0.2"/>
  <cols>
    <col min="1" max="1" width="5" bestFit="1" customWidth="1"/>
    <col min="3" max="3" width="10.42578125" bestFit="1" customWidth="1"/>
    <col min="6" max="6" width="5.5703125" customWidth="1"/>
    <col min="7" max="7" width="11.85546875" bestFit="1" customWidth="1"/>
  </cols>
  <sheetData>
    <row r="1" spans="1:10" x14ac:dyDescent="0.2">
      <c r="A1" s="8" t="s">
        <v>69</v>
      </c>
    </row>
    <row r="2" spans="1:10" x14ac:dyDescent="0.2">
      <c r="B2" t="s">
        <v>68</v>
      </c>
      <c r="C2" t="s">
        <v>67</v>
      </c>
      <c r="D2" t="s">
        <v>66</v>
      </c>
      <c r="E2" t="s">
        <v>65</v>
      </c>
      <c r="F2" t="s">
        <v>64</v>
      </c>
      <c r="G2" t="s">
        <v>63</v>
      </c>
      <c r="H2" s="9" t="s">
        <v>75</v>
      </c>
      <c r="I2" t="s">
        <v>87</v>
      </c>
      <c r="J2" t="s">
        <v>88</v>
      </c>
    </row>
    <row r="3" spans="1:10" x14ac:dyDescent="0.2">
      <c r="B3" t="s">
        <v>62</v>
      </c>
      <c r="D3" t="s">
        <v>0</v>
      </c>
      <c r="J3">
        <v>1</v>
      </c>
    </row>
    <row r="4" spans="1:10" x14ac:dyDescent="0.2">
      <c r="B4" t="s">
        <v>61</v>
      </c>
      <c r="D4" t="s">
        <v>0</v>
      </c>
      <c r="J4">
        <v>1</v>
      </c>
    </row>
    <row r="5" spans="1:10" x14ac:dyDescent="0.2">
      <c r="B5" t="s">
        <v>60</v>
      </c>
      <c r="C5" s="3">
        <v>45079</v>
      </c>
      <c r="D5" s="3" t="s">
        <v>0</v>
      </c>
      <c r="E5">
        <v>40.96</v>
      </c>
      <c r="F5">
        <v>8</v>
      </c>
      <c r="G5">
        <v>20</v>
      </c>
      <c r="J5">
        <v>0</v>
      </c>
    </row>
    <row r="6" spans="1:10" x14ac:dyDescent="0.2">
      <c r="B6" t="s">
        <v>59</v>
      </c>
      <c r="C6" s="3">
        <v>45079</v>
      </c>
      <c r="D6" s="3" t="s">
        <v>0</v>
      </c>
      <c r="E6">
        <v>14.37</v>
      </c>
      <c r="F6">
        <v>3</v>
      </c>
      <c r="G6">
        <v>31.26</v>
      </c>
      <c r="H6" t="s">
        <v>58</v>
      </c>
      <c r="J6">
        <v>1</v>
      </c>
    </row>
    <row r="7" spans="1:10" x14ac:dyDescent="0.2">
      <c r="B7" t="s">
        <v>57</v>
      </c>
      <c r="C7" s="3">
        <v>45079</v>
      </c>
      <c r="D7" s="3" t="s">
        <v>0</v>
      </c>
      <c r="E7">
        <v>63.96</v>
      </c>
      <c r="F7">
        <v>3</v>
      </c>
      <c r="G7" s="2">
        <v>79.5</v>
      </c>
      <c r="J7">
        <v>0</v>
      </c>
    </row>
    <row r="8" spans="1:10" x14ac:dyDescent="0.2">
      <c r="B8" t="s">
        <v>56</v>
      </c>
      <c r="C8" s="3">
        <v>45079</v>
      </c>
      <c r="D8" s="3" t="s">
        <v>3</v>
      </c>
      <c r="E8">
        <v>25.18</v>
      </c>
      <c r="F8">
        <v>3</v>
      </c>
      <c r="G8">
        <v>3.25</v>
      </c>
      <c r="J8">
        <v>1</v>
      </c>
    </row>
    <row r="9" spans="1:10" s="4" customFormat="1" x14ac:dyDescent="0.2">
      <c r="B9" s="4" t="s">
        <v>37</v>
      </c>
      <c r="C9" s="7">
        <v>45538</v>
      </c>
      <c r="D9" s="7" t="s">
        <v>3</v>
      </c>
      <c r="E9" s="4">
        <v>29.52</v>
      </c>
      <c r="F9" s="4">
        <v>10</v>
      </c>
      <c r="G9" s="4">
        <v>27.45</v>
      </c>
    </row>
    <row r="10" spans="1:10" x14ac:dyDescent="0.2">
      <c r="A10" s="4"/>
      <c r="B10" s="4" t="s">
        <v>55</v>
      </c>
      <c r="C10" s="4"/>
      <c r="D10" s="7" t="s">
        <v>0</v>
      </c>
      <c r="E10" s="4"/>
      <c r="F10" s="4">
        <v>6</v>
      </c>
      <c r="G10">
        <v>50.55</v>
      </c>
      <c r="J10">
        <v>1</v>
      </c>
    </row>
    <row r="11" spans="1:10" x14ac:dyDescent="0.2">
      <c r="B11" t="s">
        <v>54</v>
      </c>
      <c r="D11" s="3" t="s">
        <v>0</v>
      </c>
      <c r="F11">
        <v>3</v>
      </c>
      <c r="G11">
        <v>10.76</v>
      </c>
      <c r="J11">
        <v>0</v>
      </c>
    </row>
    <row r="12" spans="1:10" x14ac:dyDescent="0.2">
      <c r="B12" t="s">
        <v>26</v>
      </c>
      <c r="D12" s="3" t="s">
        <v>0</v>
      </c>
      <c r="F12">
        <v>4</v>
      </c>
      <c r="G12" s="2">
        <v>127.96</v>
      </c>
    </row>
    <row r="13" spans="1:10" x14ac:dyDescent="0.2">
      <c r="B13" t="s">
        <v>53</v>
      </c>
      <c r="C13" s="3">
        <v>45550</v>
      </c>
      <c r="D13" s="3" t="s">
        <v>0</v>
      </c>
      <c r="F13">
        <v>5</v>
      </c>
      <c r="G13">
        <v>1.83</v>
      </c>
      <c r="J13">
        <v>1</v>
      </c>
    </row>
    <row r="14" spans="1:10" x14ac:dyDescent="0.2">
      <c r="B14" t="s">
        <v>52</v>
      </c>
      <c r="C14" s="3"/>
      <c r="D14" s="3" t="s">
        <v>0</v>
      </c>
      <c r="G14" s="2">
        <v>16.010000000000002</v>
      </c>
      <c r="J14">
        <v>1</v>
      </c>
    </row>
    <row r="15" spans="1:10" x14ac:dyDescent="0.2">
      <c r="B15" t="s">
        <v>51</v>
      </c>
      <c r="C15" s="3"/>
      <c r="D15" s="3" t="s">
        <v>0</v>
      </c>
      <c r="F15">
        <v>3</v>
      </c>
      <c r="G15" s="2">
        <v>246.22</v>
      </c>
      <c r="J15">
        <v>1</v>
      </c>
    </row>
    <row r="16" spans="1:10" x14ac:dyDescent="0.2">
      <c r="B16" t="s">
        <v>50</v>
      </c>
      <c r="D16" s="3" t="s">
        <v>0</v>
      </c>
      <c r="F16">
        <v>4</v>
      </c>
      <c r="G16" s="2">
        <v>86.09</v>
      </c>
      <c r="J16">
        <v>1</v>
      </c>
    </row>
    <row r="17" spans="1:10" x14ac:dyDescent="0.2">
      <c r="B17" t="s">
        <v>49</v>
      </c>
      <c r="D17" s="3" t="s">
        <v>0</v>
      </c>
      <c r="F17">
        <v>4</v>
      </c>
      <c r="G17" s="2">
        <v>16.41</v>
      </c>
      <c r="J17">
        <v>1</v>
      </c>
    </row>
    <row r="18" spans="1:10" x14ac:dyDescent="0.2">
      <c r="B18" t="s">
        <v>48</v>
      </c>
      <c r="D18" t="s">
        <v>0</v>
      </c>
      <c r="F18">
        <v>1</v>
      </c>
      <c r="G18" s="2">
        <v>95.37</v>
      </c>
    </row>
    <row r="19" spans="1:10" x14ac:dyDescent="0.2">
      <c r="B19" t="s">
        <v>47</v>
      </c>
      <c r="D19" t="s">
        <v>0</v>
      </c>
      <c r="F19">
        <v>4</v>
      </c>
      <c r="G19" s="2">
        <v>125.24</v>
      </c>
      <c r="J19">
        <v>1</v>
      </c>
    </row>
    <row r="20" spans="1:10" x14ac:dyDescent="0.2">
      <c r="B20" t="s">
        <v>38</v>
      </c>
      <c r="D20" t="s">
        <v>3</v>
      </c>
      <c r="F20">
        <v>3</v>
      </c>
      <c r="G20">
        <v>1.27</v>
      </c>
    </row>
    <row r="21" spans="1:10" x14ac:dyDescent="0.2">
      <c r="B21" t="s">
        <v>33</v>
      </c>
      <c r="D21" t="s">
        <v>3</v>
      </c>
      <c r="F21">
        <v>1</v>
      </c>
      <c r="G21">
        <v>5.42</v>
      </c>
    </row>
    <row r="22" spans="1:10" x14ac:dyDescent="0.2">
      <c r="B22" t="s">
        <v>46</v>
      </c>
      <c r="D22" t="s">
        <v>0</v>
      </c>
      <c r="F22">
        <v>3</v>
      </c>
      <c r="G22" s="2">
        <v>14.23</v>
      </c>
      <c r="J22">
        <v>1</v>
      </c>
    </row>
    <row r="23" spans="1:10" x14ac:dyDescent="0.2">
      <c r="B23" t="s">
        <v>45</v>
      </c>
      <c r="D23" t="s">
        <v>0</v>
      </c>
      <c r="F23">
        <v>3</v>
      </c>
      <c r="G23" s="2">
        <v>27.75</v>
      </c>
      <c r="J23">
        <v>1</v>
      </c>
    </row>
    <row r="24" spans="1:10" x14ac:dyDescent="0.2">
      <c r="B24" t="s">
        <v>44</v>
      </c>
      <c r="D24" t="s">
        <v>0</v>
      </c>
      <c r="F24">
        <v>3</v>
      </c>
      <c r="G24" s="2">
        <v>34.19</v>
      </c>
      <c r="J24">
        <v>1</v>
      </c>
    </row>
    <row r="25" spans="1:10" x14ac:dyDescent="0.2">
      <c r="B25" t="s">
        <v>43</v>
      </c>
      <c r="C25" s="3">
        <v>45566</v>
      </c>
      <c r="D25" t="s">
        <v>3</v>
      </c>
      <c r="E25">
        <v>194.08</v>
      </c>
      <c r="F25">
        <v>1</v>
      </c>
      <c r="G25" s="2">
        <v>220.91</v>
      </c>
      <c r="H25" s="1">
        <f t="shared" ref="H25:H72" si="0">+G25/E25-1</f>
        <v>0.13824196207749373</v>
      </c>
      <c r="J25">
        <v>0</v>
      </c>
    </row>
    <row r="26" spans="1:10" x14ac:dyDescent="0.2">
      <c r="B26" t="s">
        <v>42</v>
      </c>
      <c r="C26" s="3">
        <v>45566</v>
      </c>
      <c r="D26" t="s">
        <v>40</v>
      </c>
      <c r="E26">
        <v>1.34</v>
      </c>
      <c r="F26">
        <v>0</v>
      </c>
      <c r="G26" s="2">
        <v>1.07</v>
      </c>
      <c r="H26" s="1">
        <f t="shared" si="0"/>
        <v>-0.20149253731343286</v>
      </c>
    </row>
    <row r="27" spans="1:10" x14ac:dyDescent="0.2">
      <c r="B27" t="s">
        <v>37</v>
      </c>
      <c r="C27" s="3">
        <v>45567</v>
      </c>
      <c r="D27" t="s">
        <v>3</v>
      </c>
      <c r="E27">
        <v>26.94</v>
      </c>
      <c r="F27" s="4">
        <v>10</v>
      </c>
      <c r="G27" s="2">
        <v>27.6</v>
      </c>
      <c r="H27" s="1">
        <f t="shared" si="0"/>
        <v>2.4498886414253906E-2</v>
      </c>
    </row>
    <row r="28" spans="1:10" x14ac:dyDescent="0.2">
      <c r="B28" t="s">
        <v>41</v>
      </c>
      <c r="C28" s="3">
        <v>45567</v>
      </c>
      <c r="D28" t="s">
        <v>40</v>
      </c>
      <c r="E28">
        <v>8.39</v>
      </c>
      <c r="F28">
        <v>0</v>
      </c>
      <c r="G28" s="2">
        <v>10.33</v>
      </c>
      <c r="H28" s="1">
        <f t="shared" si="0"/>
        <v>0.23122765196662676</v>
      </c>
    </row>
    <row r="29" spans="1:10" x14ac:dyDescent="0.2">
      <c r="B29" t="s">
        <v>38</v>
      </c>
      <c r="C29" s="3">
        <v>45567</v>
      </c>
      <c r="D29" t="s">
        <v>3</v>
      </c>
      <c r="E29">
        <v>1.24</v>
      </c>
      <c r="F29">
        <v>3</v>
      </c>
      <c r="G29" s="2">
        <v>1.27</v>
      </c>
      <c r="H29" s="1">
        <f t="shared" si="0"/>
        <v>2.4193548387096753E-2</v>
      </c>
    </row>
    <row r="30" spans="1:10" x14ac:dyDescent="0.2">
      <c r="A30" s="4"/>
      <c r="B30" s="4" t="s">
        <v>16</v>
      </c>
      <c r="C30" s="7">
        <v>45567</v>
      </c>
      <c r="D30" s="4" t="s">
        <v>0</v>
      </c>
      <c r="E30" s="4">
        <v>19.57</v>
      </c>
      <c r="F30" s="4">
        <v>5</v>
      </c>
      <c r="G30" s="6">
        <v>22.38</v>
      </c>
      <c r="H30" s="1">
        <f t="shared" si="0"/>
        <v>0.14358712314767486</v>
      </c>
    </row>
    <row r="31" spans="1:10" x14ac:dyDescent="0.2">
      <c r="A31" s="4"/>
      <c r="B31" t="s">
        <v>39</v>
      </c>
      <c r="C31" s="3">
        <v>45567</v>
      </c>
      <c r="D31" t="s">
        <v>0</v>
      </c>
      <c r="E31">
        <v>11.84</v>
      </c>
      <c r="F31">
        <v>1</v>
      </c>
      <c r="G31" s="2">
        <v>11</v>
      </c>
      <c r="H31" s="1">
        <f t="shared" si="0"/>
        <v>-7.0945945945945943E-2</v>
      </c>
      <c r="J31">
        <v>0</v>
      </c>
    </row>
    <row r="32" spans="1:10" x14ac:dyDescent="0.2">
      <c r="B32" t="s">
        <v>38</v>
      </c>
      <c r="C32" s="3">
        <v>45568</v>
      </c>
      <c r="D32" t="s">
        <v>3</v>
      </c>
      <c r="E32">
        <v>1.24</v>
      </c>
      <c r="F32">
        <v>3</v>
      </c>
      <c r="G32" s="2">
        <v>1.27</v>
      </c>
      <c r="H32" s="1">
        <f t="shared" si="0"/>
        <v>2.4193548387096753E-2</v>
      </c>
      <c r="J32">
        <v>0</v>
      </c>
    </row>
    <row r="33" spans="1:10" s="4" customFormat="1" x14ac:dyDescent="0.2">
      <c r="B33" s="4" t="s">
        <v>37</v>
      </c>
      <c r="C33" s="7">
        <v>45568</v>
      </c>
      <c r="D33" s="4" t="s">
        <v>3</v>
      </c>
      <c r="E33" s="4">
        <v>26.96</v>
      </c>
      <c r="F33" s="4">
        <v>10</v>
      </c>
      <c r="G33" s="6">
        <v>27.64</v>
      </c>
      <c r="H33" s="5">
        <f t="shared" si="0"/>
        <v>2.5222551928783421E-2</v>
      </c>
      <c r="J33" s="4">
        <v>0</v>
      </c>
    </row>
    <row r="34" spans="1:10" x14ac:dyDescent="0.2">
      <c r="B34" t="s">
        <v>36</v>
      </c>
      <c r="C34" s="3">
        <v>45568</v>
      </c>
      <c r="D34" t="s">
        <v>0</v>
      </c>
      <c r="E34">
        <v>27.88</v>
      </c>
      <c r="F34">
        <v>3</v>
      </c>
      <c r="G34" s="2">
        <v>37.909999999999997</v>
      </c>
      <c r="H34" s="1">
        <f t="shared" si="0"/>
        <v>0.35975609756097549</v>
      </c>
      <c r="J34">
        <v>1</v>
      </c>
    </row>
    <row r="35" spans="1:10" x14ac:dyDescent="0.2">
      <c r="B35" t="s">
        <v>35</v>
      </c>
      <c r="C35" s="3">
        <v>45568</v>
      </c>
      <c r="D35" t="s">
        <v>5</v>
      </c>
      <c r="E35">
        <v>0.83</v>
      </c>
      <c r="F35">
        <v>3</v>
      </c>
      <c r="G35" s="2">
        <v>0.75</v>
      </c>
      <c r="H35" s="1">
        <f t="shared" si="0"/>
        <v>-9.6385542168674676E-2</v>
      </c>
      <c r="J35">
        <v>1</v>
      </c>
    </row>
    <row r="36" spans="1:10" x14ac:dyDescent="0.2">
      <c r="B36" t="s">
        <v>34</v>
      </c>
      <c r="C36" s="3">
        <v>45568</v>
      </c>
      <c r="D36" t="s">
        <v>0</v>
      </c>
      <c r="E36">
        <v>13.52</v>
      </c>
      <c r="F36">
        <v>2</v>
      </c>
      <c r="G36" s="2">
        <v>15.44</v>
      </c>
      <c r="H36" s="1">
        <f t="shared" si="0"/>
        <v>0.14201183431952669</v>
      </c>
      <c r="J36">
        <v>1</v>
      </c>
    </row>
    <row r="37" spans="1:10" x14ac:dyDescent="0.2">
      <c r="A37" s="4"/>
      <c r="B37" t="s">
        <v>33</v>
      </c>
      <c r="C37" s="3">
        <v>45568</v>
      </c>
      <c r="D37" t="s">
        <v>3</v>
      </c>
      <c r="E37">
        <v>5.28</v>
      </c>
      <c r="F37">
        <v>2</v>
      </c>
      <c r="G37">
        <v>5.42</v>
      </c>
      <c r="H37" s="1">
        <f t="shared" si="0"/>
        <v>2.6515151515151381E-2</v>
      </c>
    </row>
    <row r="38" spans="1:10" x14ac:dyDescent="0.2">
      <c r="B38" s="4" t="s">
        <v>32</v>
      </c>
      <c r="C38" s="7">
        <v>45569</v>
      </c>
      <c r="D38" s="4" t="s">
        <v>0</v>
      </c>
      <c r="E38" s="4">
        <v>5.64</v>
      </c>
      <c r="F38" s="4">
        <v>3</v>
      </c>
      <c r="G38" s="4">
        <v>9.67</v>
      </c>
      <c r="H38" s="5">
        <f t="shared" si="0"/>
        <v>0.71453900709219864</v>
      </c>
      <c r="J38" s="4">
        <v>1</v>
      </c>
    </row>
    <row r="39" spans="1:10" x14ac:dyDescent="0.2">
      <c r="B39" t="s">
        <v>31</v>
      </c>
      <c r="C39" s="3">
        <v>45569</v>
      </c>
      <c r="D39" t="s">
        <v>5</v>
      </c>
      <c r="E39">
        <v>2.68</v>
      </c>
      <c r="F39">
        <v>3</v>
      </c>
      <c r="G39">
        <v>3.33</v>
      </c>
      <c r="H39" s="1">
        <f t="shared" si="0"/>
        <v>0.24253731343283569</v>
      </c>
      <c r="J39">
        <v>0</v>
      </c>
    </row>
    <row r="40" spans="1:10" x14ac:dyDescent="0.2">
      <c r="B40" t="s">
        <v>30</v>
      </c>
      <c r="C40" s="3">
        <v>45569</v>
      </c>
      <c r="D40" t="s">
        <v>0</v>
      </c>
      <c r="E40">
        <v>7.84</v>
      </c>
      <c r="F40">
        <v>3</v>
      </c>
      <c r="G40" s="2">
        <v>8.84</v>
      </c>
      <c r="H40" s="1">
        <f t="shared" si="0"/>
        <v>0.12755102040816335</v>
      </c>
      <c r="J40">
        <v>1</v>
      </c>
    </row>
    <row r="41" spans="1:10" x14ac:dyDescent="0.2">
      <c r="B41" t="s">
        <v>29</v>
      </c>
      <c r="C41" s="3">
        <v>45571</v>
      </c>
      <c r="D41" t="s">
        <v>0</v>
      </c>
      <c r="E41">
        <v>53.79</v>
      </c>
      <c r="F41">
        <v>2</v>
      </c>
      <c r="G41" s="2">
        <v>52.58</v>
      </c>
      <c r="H41" s="1">
        <f t="shared" si="0"/>
        <v>-2.249488752556239E-2</v>
      </c>
      <c r="J41">
        <v>0</v>
      </c>
    </row>
    <row r="42" spans="1:10" x14ac:dyDescent="0.2">
      <c r="B42" t="s">
        <v>28</v>
      </c>
      <c r="C42" s="3">
        <v>45572</v>
      </c>
      <c r="D42" t="s">
        <v>0</v>
      </c>
      <c r="E42" s="2">
        <v>25</v>
      </c>
      <c r="F42">
        <v>5</v>
      </c>
      <c r="G42" s="2">
        <v>31</v>
      </c>
      <c r="H42" s="1">
        <f t="shared" si="0"/>
        <v>0.24</v>
      </c>
      <c r="I42" t="s">
        <v>27</v>
      </c>
      <c r="J42">
        <v>1</v>
      </c>
    </row>
    <row r="43" spans="1:10" x14ac:dyDescent="0.2">
      <c r="A43" s="4"/>
      <c r="B43" s="4" t="s">
        <v>26</v>
      </c>
      <c r="C43" s="7">
        <v>45572</v>
      </c>
      <c r="D43" s="4" t="s">
        <v>0</v>
      </c>
      <c r="E43" s="4">
        <v>112.16</v>
      </c>
      <c r="F43" s="4">
        <v>5</v>
      </c>
      <c r="G43" s="6">
        <v>127.93</v>
      </c>
      <c r="H43" s="5">
        <f t="shared" si="0"/>
        <v>0.14060271041369488</v>
      </c>
      <c r="J43">
        <v>1</v>
      </c>
    </row>
    <row r="44" spans="1:10" x14ac:dyDescent="0.2">
      <c r="B44" s="4" t="s">
        <v>25</v>
      </c>
      <c r="C44" s="7">
        <v>45572</v>
      </c>
      <c r="D44" s="4" t="s">
        <v>0</v>
      </c>
      <c r="E44" s="4">
        <v>40.380000000000003</v>
      </c>
      <c r="F44" s="4">
        <v>4</v>
      </c>
      <c r="G44" s="6">
        <v>39.369999999999997</v>
      </c>
      <c r="H44" s="5">
        <f t="shared" si="0"/>
        <v>-2.5012382367508801E-2</v>
      </c>
      <c r="I44" s="4"/>
      <c r="J44" s="4">
        <v>0</v>
      </c>
    </row>
    <row r="45" spans="1:10" x14ac:dyDescent="0.2">
      <c r="B45" t="s">
        <v>24</v>
      </c>
      <c r="C45" s="3">
        <v>45572</v>
      </c>
      <c r="D45" t="s">
        <v>23</v>
      </c>
      <c r="E45" s="2">
        <v>8.1999999999999993</v>
      </c>
      <c r="F45">
        <v>1</v>
      </c>
      <c r="G45" s="2">
        <v>7.37</v>
      </c>
      <c r="H45" s="1">
        <f t="shared" si="0"/>
        <v>-0.10121951219512182</v>
      </c>
      <c r="J45">
        <v>1</v>
      </c>
    </row>
    <row r="46" spans="1:10" x14ac:dyDescent="0.2">
      <c r="B46" t="s">
        <v>22</v>
      </c>
      <c r="C46" s="3">
        <v>45573</v>
      </c>
      <c r="D46" t="s">
        <v>21</v>
      </c>
      <c r="E46">
        <v>14.49</v>
      </c>
      <c r="F46">
        <v>3</v>
      </c>
      <c r="G46" s="2">
        <v>13.79</v>
      </c>
      <c r="H46" s="1">
        <f t="shared" si="0"/>
        <v>-4.8309178743961456E-2</v>
      </c>
      <c r="J46">
        <v>1</v>
      </c>
    </row>
    <row r="47" spans="1:10" x14ac:dyDescent="0.2">
      <c r="B47" s="4" t="s">
        <v>20</v>
      </c>
      <c r="C47" s="7">
        <v>45573</v>
      </c>
      <c r="D47" s="4" t="s">
        <v>0</v>
      </c>
      <c r="E47" s="4">
        <v>17.25</v>
      </c>
      <c r="F47" s="4">
        <v>3</v>
      </c>
      <c r="G47" s="4">
        <v>17.510000000000002</v>
      </c>
      <c r="H47" s="5">
        <f t="shared" si="0"/>
        <v>1.5072463768116107E-2</v>
      </c>
      <c r="J47" s="4">
        <v>1</v>
      </c>
    </row>
    <row r="48" spans="1:10" x14ac:dyDescent="0.2">
      <c r="B48" s="4" t="s">
        <v>19</v>
      </c>
      <c r="C48" s="7">
        <v>45573</v>
      </c>
      <c r="D48" s="4" t="s">
        <v>0</v>
      </c>
      <c r="E48" s="4">
        <v>58.39</v>
      </c>
      <c r="F48" s="4">
        <v>2</v>
      </c>
      <c r="G48" s="6">
        <v>43.98</v>
      </c>
      <c r="H48" s="5">
        <f t="shared" si="0"/>
        <v>-0.24678883370440152</v>
      </c>
      <c r="I48" s="4"/>
      <c r="J48" s="4">
        <v>0</v>
      </c>
    </row>
    <row r="49" spans="2:10" x14ac:dyDescent="0.2">
      <c r="B49" t="s">
        <v>18</v>
      </c>
      <c r="C49" s="3">
        <v>45573</v>
      </c>
      <c r="D49" t="s">
        <v>3</v>
      </c>
      <c r="E49" s="2">
        <v>613</v>
      </c>
      <c r="F49">
        <v>1</v>
      </c>
      <c r="G49" s="2">
        <v>691.92</v>
      </c>
      <c r="H49" s="1">
        <f t="shared" si="0"/>
        <v>0.12874388254486124</v>
      </c>
      <c r="J49">
        <v>0</v>
      </c>
    </row>
    <row r="50" spans="2:10" x14ac:dyDescent="0.2">
      <c r="B50" s="4" t="s">
        <v>17</v>
      </c>
      <c r="C50" s="7">
        <v>45574</v>
      </c>
      <c r="D50" s="4" t="s">
        <v>0</v>
      </c>
      <c r="E50" s="4">
        <v>48.57</v>
      </c>
      <c r="F50" s="4">
        <v>3</v>
      </c>
      <c r="G50" s="6">
        <v>40.19</v>
      </c>
      <c r="H50" s="5">
        <f t="shared" si="0"/>
        <v>-0.17253448630842094</v>
      </c>
      <c r="J50">
        <v>0</v>
      </c>
    </row>
    <row r="51" spans="2:10" x14ac:dyDescent="0.2">
      <c r="B51" s="4" t="s">
        <v>16</v>
      </c>
      <c r="C51" s="7">
        <v>45575</v>
      </c>
      <c r="D51" s="4" t="s">
        <v>0</v>
      </c>
      <c r="E51" s="4">
        <v>17.88</v>
      </c>
      <c r="F51" s="4">
        <v>10</v>
      </c>
      <c r="G51" s="6">
        <v>22.39</v>
      </c>
      <c r="H51" s="5">
        <f t="shared" si="0"/>
        <v>0.25223713646532442</v>
      </c>
      <c r="I51" s="4"/>
      <c r="J51" s="4">
        <v>1</v>
      </c>
    </row>
    <row r="52" spans="2:10" x14ac:dyDescent="0.2">
      <c r="B52" t="s">
        <v>15</v>
      </c>
      <c r="C52" s="3">
        <v>45575</v>
      </c>
      <c r="D52" t="s">
        <v>0</v>
      </c>
      <c r="E52" s="2">
        <v>2.7</v>
      </c>
      <c r="F52">
        <v>1</v>
      </c>
      <c r="G52" s="2">
        <v>3.58</v>
      </c>
      <c r="H52" s="1">
        <f t="shared" si="0"/>
        <v>0.32592592592592595</v>
      </c>
      <c r="J52">
        <v>1</v>
      </c>
    </row>
    <row r="53" spans="2:10" x14ac:dyDescent="0.2">
      <c r="B53" t="s">
        <v>14</v>
      </c>
      <c r="C53" s="3">
        <v>45576</v>
      </c>
      <c r="D53" t="s">
        <v>0</v>
      </c>
      <c r="E53" s="2">
        <v>109</v>
      </c>
      <c r="F53">
        <v>1</v>
      </c>
      <c r="G53" s="2">
        <v>132.38999999999999</v>
      </c>
      <c r="H53" s="1">
        <f t="shared" si="0"/>
        <v>0.21458715596330258</v>
      </c>
      <c r="J53">
        <v>1</v>
      </c>
    </row>
    <row r="54" spans="2:10" x14ac:dyDescent="0.2">
      <c r="B54" s="4" t="s">
        <v>13</v>
      </c>
      <c r="C54" s="7">
        <v>45576</v>
      </c>
      <c r="D54" s="4" t="s">
        <v>0</v>
      </c>
      <c r="E54" s="6">
        <v>41.74</v>
      </c>
      <c r="F54" s="4">
        <v>1</v>
      </c>
      <c r="G54" s="6">
        <v>82.17</v>
      </c>
      <c r="H54" s="5">
        <f t="shared" si="0"/>
        <v>0.96861523718255871</v>
      </c>
      <c r="J54">
        <v>1</v>
      </c>
    </row>
    <row r="55" spans="2:10" x14ac:dyDescent="0.2">
      <c r="B55" t="s">
        <v>12</v>
      </c>
      <c r="C55" s="3">
        <v>45580</v>
      </c>
      <c r="D55" t="s">
        <v>0</v>
      </c>
      <c r="E55" s="2">
        <v>377.18</v>
      </c>
      <c r="F55">
        <v>1</v>
      </c>
      <c r="G55" s="2">
        <v>388.12</v>
      </c>
      <c r="H55" s="1">
        <f t="shared" si="0"/>
        <v>2.9004719232196718E-2</v>
      </c>
      <c r="J55">
        <v>1</v>
      </c>
    </row>
    <row r="56" spans="2:10" x14ac:dyDescent="0.2">
      <c r="B56" t="s">
        <v>11</v>
      </c>
      <c r="C56" s="3">
        <v>45580</v>
      </c>
      <c r="D56" t="s">
        <v>0</v>
      </c>
      <c r="E56" s="2">
        <v>34.39</v>
      </c>
      <c r="F56">
        <v>1</v>
      </c>
      <c r="G56" s="2">
        <v>48.42</v>
      </c>
      <c r="H56" s="1">
        <f t="shared" si="0"/>
        <v>0.40796743239313749</v>
      </c>
      <c r="J56">
        <v>1</v>
      </c>
    </row>
    <row r="57" spans="2:10" x14ac:dyDescent="0.2">
      <c r="B57" t="s">
        <v>10</v>
      </c>
      <c r="C57" s="3">
        <v>45580</v>
      </c>
      <c r="D57" t="s">
        <v>3</v>
      </c>
      <c r="E57" s="2">
        <v>116</v>
      </c>
      <c r="F57">
        <v>3</v>
      </c>
      <c r="G57" s="2">
        <v>116.99</v>
      </c>
      <c r="H57" s="1">
        <f t="shared" si="0"/>
        <v>8.5344827586206762E-3</v>
      </c>
      <c r="J57">
        <v>0</v>
      </c>
    </row>
    <row r="58" spans="2:10" x14ac:dyDescent="0.2">
      <c r="B58" s="4" t="s">
        <v>9</v>
      </c>
      <c r="C58" s="7">
        <v>45581</v>
      </c>
      <c r="D58" s="4" t="s">
        <v>3</v>
      </c>
      <c r="E58" s="6">
        <v>67.209999999999994</v>
      </c>
      <c r="F58" s="4">
        <v>3</v>
      </c>
      <c r="G58" s="6">
        <v>62.85</v>
      </c>
      <c r="H58" s="5">
        <f t="shared" si="0"/>
        <v>-6.4871298913852016E-2</v>
      </c>
      <c r="J58">
        <v>1</v>
      </c>
    </row>
    <row r="59" spans="2:10" x14ac:dyDescent="0.2">
      <c r="B59" t="s">
        <v>8</v>
      </c>
      <c r="C59" s="3">
        <v>45581</v>
      </c>
      <c r="D59" t="s">
        <v>3</v>
      </c>
      <c r="E59" s="2">
        <v>13.44</v>
      </c>
      <c r="F59">
        <v>2</v>
      </c>
      <c r="G59" s="2">
        <v>15.63</v>
      </c>
      <c r="H59" s="1">
        <f t="shared" si="0"/>
        <v>0.1629464285714286</v>
      </c>
      <c r="J59">
        <v>0</v>
      </c>
    </row>
    <row r="60" spans="2:10" x14ac:dyDescent="0.2">
      <c r="B60" t="s">
        <v>7</v>
      </c>
      <c r="C60" s="3">
        <v>45581</v>
      </c>
      <c r="D60" t="s">
        <v>3</v>
      </c>
      <c r="E60" s="2">
        <v>7.09</v>
      </c>
      <c r="F60">
        <v>2</v>
      </c>
      <c r="G60" s="2">
        <v>7.96</v>
      </c>
      <c r="H60" s="1">
        <f t="shared" si="0"/>
        <v>0.12270803949224263</v>
      </c>
      <c r="J60">
        <v>0</v>
      </c>
    </row>
    <row r="61" spans="2:10" x14ac:dyDescent="0.2">
      <c r="B61" s="4" t="s">
        <v>6</v>
      </c>
      <c r="C61" s="7">
        <v>45581</v>
      </c>
      <c r="D61" s="4" t="s">
        <v>5</v>
      </c>
      <c r="E61" s="4">
        <v>3.45</v>
      </c>
      <c r="F61" s="4">
        <v>1</v>
      </c>
      <c r="G61" s="6">
        <v>8.42</v>
      </c>
      <c r="H61" s="5">
        <f t="shared" si="0"/>
        <v>1.4405797101449274</v>
      </c>
      <c r="I61" s="4" t="s">
        <v>76</v>
      </c>
      <c r="J61" s="4">
        <v>0</v>
      </c>
    </row>
    <row r="62" spans="2:10" x14ac:dyDescent="0.2">
      <c r="B62" t="s">
        <v>4</v>
      </c>
      <c r="C62" s="3">
        <v>45581</v>
      </c>
      <c r="D62" t="s">
        <v>3</v>
      </c>
      <c r="E62" s="2">
        <v>6.2</v>
      </c>
      <c r="F62">
        <v>1</v>
      </c>
      <c r="G62" s="2">
        <v>10.01</v>
      </c>
      <c r="H62" s="1">
        <f t="shared" si="0"/>
        <v>0.61451612903225805</v>
      </c>
      <c r="J62">
        <v>0</v>
      </c>
    </row>
    <row r="63" spans="2:10" x14ac:dyDescent="0.2">
      <c r="B63" t="s">
        <v>2</v>
      </c>
      <c r="C63" s="3">
        <v>45583</v>
      </c>
      <c r="D63" t="s">
        <v>0</v>
      </c>
      <c r="E63" s="2">
        <v>51.84</v>
      </c>
      <c r="F63">
        <v>5</v>
      </c>
      <c r="G63" s="2">
        <v>53.5</v>
      </c>
      <c r="H63" s="1">
        <f t="shared" si="0"/>
        <v>3.2021604938271553E-2</v>
      </c>
      <c r="J63">
        <v>1</v>
      </c>
    </row>
    <row r="64" spans="2:10" x14ac:dyDescent="0.2">
      <c r="B64" t="s">
        <v>1</v>
      </c>
      <c r="C64" s="3">
        <v>45586</v>
      </c>
      <c r="D64" t="s">
        <v>0</v>
      </c>
      <c r="E64" s="2">
        <v>115.39</v>
      </c>
      <c r="F64">
        <v>3</v>
      </c>
      <c r="G64" s="2">
        <v>84.79</v>
      </c>
      <c r="H64" s="1">
        <f t="shared" si="0"/>
        <v>-0.26518762457751965</v>
      </c>
      <c r="J64">
        <v>0</v>
      </c>
    </row>
    <row r="65" spans="2:12" x14ac:dyDescent="0.2">
      <c r="B65" t="s">
        <v>70</v>
      </c>
      <c r="C65" s="3">
        <v>45587</v>
      </c>
      <c r="D65" t="s">
        <v>0</v>
      </c>
      <c r="E65" s="2">
        <v>529.42999999999995</v>
      </c>
      <c r="F65">
        <v>3</v>
      </c>
      <c r="G65" s="2">
        <v>677.17</v>
      </c>
      <c r="H65" s="1">
        <f t="shared" si="0"/>
        <v>0.27905483255576757</v>
      </c>
      <c r="J65">
        <v>1</v>
      </c>
    </row>
    <row r="66" spans="2:12" x14ac:dyDescent="0.2">
      <c r="B66" t="s">
        <v>71</v>
      </c>
      <c r="C66" s="3">
        <v>45587</v>
      </c>
      <c r="D66" t="s">
        <v>5</v>
      </c>
      <c r="E66" s="2">
        <v>0.19</v>
      </c>
      <c r="F66">
        <v>5</v>
      </c>
      <c r="G66" s="2">
        <v>0.14000000000000001</v>
      </c>
      <c r="H66" s="1">
        <f t="shared" si="0"/>
        <v>-0.26315789473684204</v>
      </c>
      <c r="J66">
        <v>1</v>
      </c>
    </row>
    <row r="67" spans="2:12" x14ac:dyDescent="0.2">
      <c r="B67" t="s">
        <v>72</v>
      </c>
      <c r="C67" s="3">
        <v>45587</v>
      </c>
      <c r="D67" t="s">
        <v>73</v>
      </c>
      <c r="E67" s="2">
        <v>950</v>
      </c>
      <c r="F67">
        <v>2</v>
      </c>
      <c r="G67" s="2">
        <v>977.8</v>
      </c>
      <c r="H67" s="1">
        <f t="shared" si="0"/>
        <v>2.926315789473688E-2</v>
      </c>
      <c r="J67">
        <v>1</v>
      </c>
    </row>
    <row r="68" spans="2:12" x14ac:dyDescent="0.2">
      <c r="B68" t="s">
        <v>33</v>
      </c>
      <c r="C68" s="3">
        <v>45587</v>
      </c>
      <c r="D68" t="s">
        <v>3</v>
      </c>
      <c r="E68" s="2">
        <v>5.37</v>
      </c>
      <c r="F68">
        <v>10</v>
      </c>
      <c r="G68" s="2">
        <v>5.45</v>
      </c>
      <c r="H68" s="1">
        <f t="shared" si="0"/>
        <v>1.4897579143389184E-2</v>
      </c>
      <c r="J68">
        <v>0</v>
      </c>
    </row>
    <row r="69" spans="2:12" x14ac:dyDescent="0.2">
      <c r="B69" t="s">
        <v>74</v>
      </c>
      <c r="C69" s="3">
        <v>45588</v>
      </c>
      <c r="D69" t="s">
        <v>0</v>
      </c>
      <c r="E69" s="2">
        <v>2.31</v>
      </c>
      <c r="F69">
        <v>4</v>
      </c>
      <c r="G69" s="2">
        <v>3.01</v>
      </c>
      <c r="H69" s="1">
        <f t="shared" si="0"/>
        <v>0.30303030303030298</v>
      </c>
      <c r="J69">
        <v>1</v>
      </c>
    </row>
    <row r="70" spans="2:12" x14ac:dyDescent="0.2">
      <c r="B70" t="s">
        <v>22</v>
      </c>
      <c r="C70" s="3">
        <v>45601</v>
      </c>
      <c r="D70" t="s">
        <v>77</v>
      </c>
      <c r="E70" s="2">
        <v>10.9</v>
      </c>
      <c r="F70" s="9" t="s">
        <v>78</v>
      </c>
      <c r="G70" s="2">
        <v>10.9</v>
      </c>
      <c r="H70" s="1">
        <f t="shared" si="0"/>
        <v>0</v>
      </c>
      <c r="I70" t="s">
        <v>79</v>
      </c>
    </row>
    <row r="71" spans="2:12" x14ac:dyDescent="0.2">
      <c r="B71" t="s">
        <v>80</v>
      </c>
      <c r="C71" s="3">
        <v>45607</v>
      </c>
      <c r="D71" t="s">
        <v>0</v>
      </c>
      <c r="E71" s="2">
        <v>177</v>
      </c>
      <c r="F71">
        <v>4</v>
      </c>
      <c r="G71" s="2">
        <v>175.59</v>
      </c>
      <c r="H71" s="1">
        <f t="shared" si="0"/>
        <v>-7.9661016949151842E-3</v>
      </c>
    </row>
    <row r="72" spans="2:12" x14ac:dyDescent="0.2">
      <c r="B72" t="s">
        <v>81</v>
      </c>
      <c r="C72" s="3">
        <v>45607</v>
      </c>
      <c r="D72" t="s">
        <v>3</v>
      </c>
      <c r="F72">
        <v>5</v>
      </c>
      <c r="G72" s="2">
        <v>32.880000000000003</v>
      </c>
      <c r="H72" s="1" t="e">
        <f t="shared" si="0"/>
        <v>#DIV/0!</v>
      </c>
    </row>
    <row r="73" spans="2:12" x14ac:dyDescent="0.2">
      <c r="B73" t="s">
        <v>13</v>
      </c>
      <c r="C73" s="3">
        <v>45607</v>
      </c>
      <c r="D73" t="s">
        <v>77</v>
      </c>
      <c r="E73" s="2">
        <v>82.17</v>
      </c>
      <c r="F73" s="9" t="s">
        <v>78</v>
      </c>
      <c r="G73" s="2">
        <v>82.17</v>
      </c>
      <c r="I73" t="s">
        <v>82</v>
      </c>
    </row>
    <row r="74" spans="2:12" x14ac:dyDescent="0.2">
      <c r="B74" t="s">
        <v>14</v>
      </c>
      <c r="C74" s="3">
        <v>45607</v>
      </c>
      <c r="D74" t="s">
        <v>77</v>
      </c>
      <c r="E74" s="2">
        <v>132.38999999999999</v>
      </c>
      <c r="F74" s="9" t="s">
        <v>78</v>
      </c>
      <c r="G74" s="2">
        <v>132.38999999999999</v>
      </c>
      <c r="I74" t="s">
        <v>83</v>
      </c>
    </row>
    <row r="75" spans="2:12" x14ac:dyDescent="0.2">
      <c r="B75" t="s">
        <v>16</v>
      </c>
      <c r="C75" s="3">
        <v>45607</v>
      </c>
      <c r="D75" t="s">
        <v>84</v>
      </c>
      <c r="E75" s="2">
        <v>22.42</v>
      </c>
      <c r="F75">
        <v>5</v>
      </c>
      <c r="G75" s="2">
        <v>22.42</v>
      </c>
      <c r="I75" t="s">
        <v>85</v>
      </c>
    </row>
    <row r="76" spans="2:12" x14ac:dyDescent="0.2">
      <c r="B76" t="s">
        <v>32</v>
      </c>
      <c r="C76" s="3">
        <v>45607</v>
      </c>
      <c r="D76" t="s">
        <v>77</v>
      </c>
      <c r="E76" s="2">
        <v>9.67</v>
      </c>
      <c r="F76" s="9" t="s">
        <v>78</v>
      </c>
      <c r="G76" s="2">
        <v>9.67</v>
      </c>
      <c r="I76" t="s">
        <v>86</v>
      </c>
    </row>
    <row r="77" spans="2:12" x14ac:dyDescent="0.2">
      <c r="B77" t="s">
        <v>36</v>
      </c>
      <c r="C77" s="3">
        <v>45607</v>
      </c>
      <c r="D77" t="s">
        <v>77</v>
      </c>
      <c r="E77" s="2">
        <v>37.94</v>
      </c>
      <c r="F77" s="9" t="s">
        <v>78</v>
      </c>
      <c r="G77" s="2">
        <v>37.94</v>
      </c>
      <c r="I77" t="s">
        <v>86</v>
      </c>
      <c r="K77" s="5">
        <f>+K78/K79</f>
        <v>0.6428571428571429</v>
      </c>
    </row>
    <row r="78" spans="2:12" x14ac:dyDescent="0.2">
      <c r="B78" t="s">
        <v>44</v>
      </c>
      <c r="C78" s="3">
        <v>45607</v>
      </c>
      <c r="D78" t="s">
        <v>77</v>
      </c>
      <c r="E78" s="2">
        <v>34.19</v>
      </c>
      <c r="F78" s="9" t="s">
        <v>78</v>
      </c>
      <c r="G78" s="2">
        <v>34.19</v>
      </c>
      <c r="I78" t="s">
        <v>86</v>
      </c>
      <c r="K78" s="4">
        <f>SUM(J3:J69)</f>
        <v>36</v>
      </c>
      <c r="L78" s="4">
        <f>+K79-K78</f>
        <v>20</v>
      </c>
    </row>
    <row r="79" spans="2:12" x14ac:dyDescent="0.2">
      <c r="B79" t="s">
        <v>45</v>
      </c>
      <c r="C79" s="3">
        <v>45607</v>
      </c>
      <c r="D79" t="s">
        <v>77</v>
      </c>
      <c r="E79" s="2">
        <v>27.73</v>
      </c>
      <c r="F79" s="9" t="s">
        <v>78</v>
      </c>
      <c r="G79" s="2">
        <v>27.73</v>
      </c>
      <c r="I79" t="s">
        <v>86</v>
      </c>
      <c r="K79" s="4">
        <f>COUNT(J3:J69)</f>
        <v>56</v>
      </c>
    </row>
    <row r="80" spans="2:12" x14ac:dyDescent="0.2">
      <c r="B80" t="s">
        <v>46</v>
      </c>
      <c r="C80" s="3">
        <v>45607</v>
      </c>
      <c r="D80" t="s">
        <v>77</v>
      </c>
      <c r="E80" s="2">
        <v>14.23</v>
      </c>
      <c r="F80" s="9" t="s">
        <v>78</v>
      </c>
      <c r="G80" s="2">
        <v>14.23</v>
      </c>
      <c r="I80" t="s">
        <v>86</v>
      </c>
    </row>
    <row r="81" spans="2:9" x14ac:dyDescent="0.2">
      <c r="B81" t="s">
        <v>49</v>
      </c>
      <c r="C81" s="3">
        <v>45607</v>
      </c>
      <c r="D81" t="s">
        <v>77</v>
      </c>
      <c r="E81" s="2">
        <v>16.41</v>
      </c>
      <c r="F81" s="9" t="s">
        <v>78</v>
      </c>
      <c r="G81" s="2">
        <v>16.41</v>
      </c>
      <c r="I81" t="s">
        <v>83</v>
      </c>
    </row>
    <row r="82" spans="2:9" x14ac:dyDescent="0.2">
      <c r="B82" t="s">
        <v>50</v>
      </c>
      <c r="C82" s="3">
        <v>45607</v>
      </c>
      <c r="D82" t="s">
        <v>77</v>
      </c>
      <c r="E82" s="2">
        <v>86.02</v>
      </c>
      <c r="F82" s="9" t="s">
        <v>78</v>
      </c>
      <c r="G82" s="2">
        <v>86.02</v>
      </c>
      <c r="I82" t="s">
        <v>83</v>
      </c>
    </row>
  </sheetData>
  <hyperlinks>
    <hyperlink ref="A1" location="Main!A1" display="Main" xr:uid="{783A0D50-9F61-4390-8073-6E4665D37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2024-10-22T15:58:55Z</dcterms:created>
  <dcterms:modified xsi:type="dcterms:W3CDTF">2024-11-11T17:17:41Z</dcterms:modified>
</cp:coreProperties>
</file>