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9F4CAAB-AF2A-4568-A4F2-2093090529D5}" xr6:coauthVersionLast="47" xr6:coauthVersionMax="47" xr10:uidLastSave="{00000000-0000-0000-0000-000000000000}"/>
  <bookViews>
    <workbookView xWindow="-120" yWindow="-120" windowWidth="51840" windowHeight="21120" activeTab="1" xr2:uid="{7CBEE6B4-8223-452C-B8C6-1EC2B28F2C9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7" i="1" s="1"/>
  <c r="J6" i="1"/>
  <c r="J5" i="1"/>
</calcChain>
</file>

<file path=xl/sharedStrings.xml><?xml version="1.0" encoding="utf-8"?>
<sst xmlns="http://schemas.openxmlformats.org/spreadsheetml/2006/main" count="46" uniqueCount="38">
  <si>
    <t>Price</t>
  </si>
  <si>
    <t>Shares</t>
  </si>
  <si>
    <t>MC</t>
  </si>
  <si>
    <t>Cash</t>
  </si>
  <si>
    <t>Debt</t>
  </si>
  <si>
    <t>EV</t>
  </si>
  <si>
    <t>Brand</t>
  </si>
  <si>
    <t>Q222</t>
  </si>
  <si>
    <t>Avonex</t>
  </si>
  <si>
    <t>Tecfidera</t>
  </si>
  <si>
    <t>Indication</t>
  </si>
  <si>
    <t>MOA</t>
  </si>
  <si>
    <t>Approval</t>
  </si>
  <si>
    <t>Economics</t>
  </si>
  <si>
    <t>IP</t>
  </si>
  <si>
    <t>lecanemab</t>
  </si>
  <si>
    <t>Alzheimer's</t>
  </si>
  <si>
    <t>Multiple Sclerosis</t>
  </si>
  <si>
    <t>litifilimab</t>
  </si>
  <si>
    <t>CLE</t>
  </si>
  <si>
    <t>BIIB122</t>
  </si>
  <si>
    <t>:RRK2</t>
  </si>
  <si>
    <t>Parkinson's</t>
  </si>
  <si>
    <t>DNLI</t>
  </si>
  <si>
    <t>BIIB800 (tocilizumab)</t>
  </si>
  <si>
    <t>zuranolone</t>
  </si>
  <si>
    <t>SAGE</t>
  </si>
  <si>
    <t>tofersen</t>
  </si>
  <si>
    <t>ALS</t>
  </si>
  <si>
    <t>Spinraza (nusinersen)</t>
  </si>
  <si>
    <t>SMA</t>
  </si>
  <si>
    <t>IONS</t>
  </si>
  <si>
    <t>AL01811</t>
  </si>
  <si>
    <t>GBA2 inhibitor</t>
  </si>
  <si>
    <t>Aduhelm (aducanumab)</t>
  </si>
  <si>
    <t>Vumerity (diroximel fumarate)</t>
  </si>
  <si>
    <t>Tysabri (natalizumab)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</si>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</sst>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06BA9-19F6-4D66-A355-F53C1BBA84BC}">
  <dimension ref="B2:K21"/>
  <sheetViews>
    <sheetView zoomScale="190" zoomScaleNormal="190" workbookViewId="0">
      <selection activeCell="D3" sqref="D3"/>
    </sheetView>
  </sheetViews>
  <sheetFormatPr defaultRowHeight="12.75" x14ac:dyDescent="0.2"/>
  <cols>
    <col min="1" max="1" width="4.28515625" customWidth="1"/>
    <col min="2" max="2" width="10.42578125" customWidth="1"/>
    <col min="3" max="3" width="17.5703125" customWidth="1"/>
    <col min="6" max="6" width="11.42578125" customWidth="1"/>
  </cols>
  <sheetData>
    <row r="2" spans="2:11" x14ac:dyDescent="0.2">
      <c r="B2" s="8" t="s">
        <v>6</v>
      </c>
      <c r="C2" s="9" t="s">
        <v>10</v>
      </c>
      <c r="D2" s="9" t="s">
        <v>11</v>
      </c>
      <c r="E2" s="9" t="s">
        <v>12</v>
      </c>
      <c r="F2" s="9" t="s">
        <v>13</v>
      </c>
      <c r="G2" s="10" t="s">
        <v>14</v>
      </c>
      <c r="I2" t="s">
        <v>0</v>
      </c>
      <c r="J2">
        <v>254.07</v>
      </c>
    </row>
    <row r="3" spans="2:11" x14ac:dyDescent="0.2">
      <c r="B3" s="3" t="s">
        <v>36</v>
      </c>
      <c r="C3" t="s">
        <v>17</v>
      </c>
      <c r="G3" s="4"/>
      <c r="I3" t="s">
        <v>1</v>
      </c>
      <c r="J3" s="1">
        <v>145.11304699999999</v>
      </c>
      <c r="K3" s="2" t="s">
        <v>7</v>
      </c>
    </row>
    <row r="4" spans="2:11" x14ac:dyDescent="0.2">
      <c r="B4" s="3" t="s">
        <v>8</v>
      </c>
      <c r="C4" t="s">
        <v>17</v>
      </c>
      <c r="G4" s="4"/>
      <c r="I4" t="s">
        <v>2</v>
      </c>
      <c r="J4" s="1">
        <f>+J2*J3</f>
        <v>36868.871851289994</v>
      </c>
    </row>
    <row r="5" spans="2:11" x14ac:dyDescent="0.2">
      <c r="B5" s="3" t="s">
        <v>34</v>
      </c>
      <c r="C5" t="s">
        <v>16</v>
      </c>
      <c r="G5" s="4"/>
      <c r="I5" t="s">
        <v>3</v>
      </c>
      <c r="J5" s="1">
        <f>2646.6+2151.3+1102.9+1500.8</f>
        <v>7401.5999999999995</v>
      </c>
      <c r="K5" s="2" t="s">
        <v>7</v>
      </c>
    </row>
    <row r="6" spans="2:11" x14ac:dyDescent="0.2">
      <c r="B6" s="3" t="s">
        <v>9</v>
      </c>
      <c r="C6" t="s">
        <v>17</v>
      </c>
      <c r="G6" s="4"/>
      <c r="I6" t="s">
        <v>4</v>
      </c>
      <c r="J6" s="1">
        <f>6277.4+999.8</f>
        <v>7277.2</v>
      </c>
      <c r="K6" s="2" t="s">
        <v>7</v>
      </c>
    </row>
    <row r="7" spans="2:11" x14ac:dyDescent="0.2">
      <c r="B7" s="3" t="s">
        <v>29</v>
      </c>
      <c r="C7" t="s">
        <v>30</v>
      </c>
      <c r="F7" t="s">
        <v>31</v>
      </c>
      <c r="G7" s="4"/>
      <c r="I7" t="s">
        <v>5</v>
      </c>
      <c r="J7" s="1">
        <f>+J4-J5+J6</f>
        <v>36744.471851289993</v>
      </c>
    </row>
    <row r="8" spans="2:11" x14ac:dyDescent="0.2">
      <c r="B8" s="3" t="s">
        <v>35</v>
      </c>
      <c r="C8" t="s">
        <v>17</v>
      </c>
      <c r="G8" s="4"/>
    </row>
    <row r="9" spans="2:11" x14ac:dyDescent="0.2">
      <c r="B9" s="8"/>
      <c r="C9" s="9"/>
      <c r="D9" s="9"/>
      <c r="E9" s="9"/>
      <c r="F9" s="9"/>
      <c r="G9" s="10"/>
    </row>
    <row r="10" spans="2:11" x14ac:dyDescent="0.2">
      <c r="B10" s="3" t="s">
        <v>15</v>
      </c>
      <c r="C10" t="s">
        <v>16</v>
      </c>
      <c r="G10" s="4"/>
    </row>
    <row r="11" spans="2:11" x14ac:dyDescent="0.2">
      <c r="B11" s="3" t="s">
        <v>18</v>
      </c>
      <c r="C11" t="s">
        <v>19</v>
      </c>
      <c r="G11" s="4"/>
    </row>
    <row r="12" spans="2:11" x14ac:dyDescent="0.2">
      <c r="B12" s="3" t="s">
        <v>20</v>
      </c>
      <c r="C12" t="s">
        <v>22</v>
      </c>
      <c r="D12" t="s">
        <v>21</v>
      </c>
      <c r="F12" t="s">
        <v>23</v>
      </c>
      <c r="G12" s="4"/>
    </row>
    <row r="13" spans="2:11" x14ac:dyDescent="0.2">
      <c r="B13" s="3" t="s">
        <v>24</v>
      </c>
      <c r="G13" s="4"/>
    </row>
    <row r="14" spans="2:11" x14ac:dyDescent="0.2">
      <c r="B14" s="3" t="s">
        <v>25</v>
      </c>
      <c r="F14" t="s">
        <v>26</v>
      </c>
      <c r="G14" s="4"/>
    </row>
    <row r="15" spans="2:11" x14ac:dyDescent="0.2">
      <c r="B15" s="3" t="s">
        <v>27</v>
      </c>
      <c r="C15" t="s">
        <v>28</v>
      </c>
      <c r="F15" t="s">
        <v>31</v>
      </c>
      <c r="G15" s="4"/>
    </row>
    <row r="16" spans="2:11" x14ac:dyDescent="0.2">
      <c r="B16" s="3" t="s">
        <v>32</v>
      </c>
      <c r="C16" t="s">
        <v>22</v>
      </c>
      <c r="D16" t="s">
        <v>33</v>
      </c>
      <c r="G16" s="4"/>
    </row>
    <row r="17" spans="2:7" x14ac:dyDescent="0.2">
      <c r="B17" s="3"/>
      <c r="G17" s="4"/>
    </row>
    <row r="18" spans="2:7" x14ac:dyDescent="0.2">
      <c r="B18" s="3"/>
      <c r="G18" s="4"/>
    </row>
    <row r="19" spans="2:7" x14ac:dyDescent="0.2">
      <c r="B19" s="3"/>
      <c r="G19" s="4"/>
    </row>
    <row r="20" spans="2:7" x14ac:dyDescent="0.2">
      <c r="B20" s="3"/>
      <c r="G20" s="4"/>
    </row>
    <row r="21" spans="2:7" x14ac:dyDescent="0.2">
      <c r="B21" s="5"/>
      <c r="C21" s="6"/>
      <c r="D21" s="6"/>
      <c r="E21" s="6"/>
      <c r="F21" s="6"/>
      <c r="G21" s="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EB2B-BE50-4D86-B93D-DDDB8C03F4F9}">
  <dimension ref="A1"/>
  <sheetViews>
    <sheetView tabSelected="1" zoomScale="220" zoomScaleNormal="2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RowHeight="12.75" x14ac:dyDescent="0.2"/>
  <cols>
    <col min="1" max="1" width="5" bestFit="1" customWidth="1"/>
  </cols>
  <sheetData>
    <row r="1" spans="1:1" x14ac:dyDescent="0.2">
      <c r="A1" s="11" t="s">
        <v>37</v>
      </c>
    </row>
  </sheetData>
  <hyperlinks>
    <hyperlink ref="A1" location="Main!A1" display="Main" xr:uid="{B820F574-645F-4D74-9059-6520877C69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2022-10-12T00:37:40Z</dcterms:created>
  <dcterms:modified xsi:type="dcterms:W3CDTF">2022-10-13T05:39:40Z</dcterms:modified>
</cp:coreProperties>
</file>