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32AD1F-B20E-4E4A-9C79-36E50F74D461}" xr6:coauthVersionLast="47" xr6:coauthVersionMax="47" xr10:uidLastSave="{00000000-0000-0000-0000-000000000000}"/>
  <bookViews>
    <workbookView xWindow="11505" yWindow="390" windowWidth="36795" windowHeight="20610" activeTab="1" xr2:uid="{F38F0D3C-7665-4338-A3F8-E428269607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12" i="2" s="1"/>
  <c r="I12" i="2"/>
  <c r="I11" i="2"/>
  <c r="I8" i="2"/>
  <c r="M8" i="2"/>
  <c r="L6" i="2"/>
  <c r="K6" i="2"/>
  <c r="J6" i="2"/>
  <c r="I6" i="2"/>
  <c r="M6" i="2"/>
  <c r="M7" i="1"/>
  <c r="M6" i="1"/>
  <c r="M5" i="1"/>
  <c r="M4" i="1"/>
</calcChain>
</file>

<file path=xl/sharedStrings.xml><?xml version="1.0" encoding="utf-8"?>
<sst xmlns="http://schemas.openxmlformats.org/spreadsheetml/2006/main" count="32" uniqueCount="29">
  <si>
    <t>Price</t>
  </si>
  <si>
    <t>Shares</t>
  </si>
  <si>
    <t>MC</t>
  </si>
  <si>
    <t>Cash</t>
  </si>
  <si>
    <t>Debt</t>
  </si>
  <si>
    <t>EV</t>
  </si>
  <si>
    <t>Q322</t>
  </si>
  <si>
    <t>Main</t>
  </si>
  <si>
    <t>Spinraza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</si>
  <si>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</si>
  <si>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</si>
  <si>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</si>
  <si>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</si>
  <si>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</si>
  <si>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</si>
  <si>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</si>
  <si>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</si>
  <si>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</si>
  <si>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</si>
  <si>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</si>
  <si>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Revenue</t>
  </si>
  <si>
    <t>Tegsedi/Waylivra</t>
  </si>
  <si>
    <t>Licensing</t>
  </si>
  <si>
    <t>COGS</t>
  </si>
  <si>
    <t>Gross Profit</t>
  </si>
  <si>
    <t>R&amp;D</t>
  </si>
  <si>
    <t>SG&amp;A</t>
  </si>
  <si>
    <t>OpEx</t>
  </si>
  <si>
    <t>OpInc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</si>
</sst>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30BC-3ABA-4840-8ED2-E257CE79A197}">
  <dimension ref="L2:N7"/>
  <sheetViews>
    <sheetView zoomScale="190" zoomScaleNormal="190" workbookViewId="0">
      <selection activeCell="M8" sqref="M8"/>
    </sheetView>
  </sheetViews>
  <sheetFormatPr defaultRowHeight="12.75" x14ac:dyDescent="0.2"/>
  <sheetData>
    <row r="2" spans="12:14" x14ac:dyDescent="0.2">
      <c r="L2" t="s">
        <v>0</v>
      </c>
      <c r="M2" s="1">
        <v>38.200000000000003</v>
      </c>
    </row>
    <row r="3" spans="12:14" x14ac:dyDescent="0.2">
      <c r="L3" t="s">
        <v>1</v>
      </c>
      <c r="M3" s="3">
        <v>142.05033599999999</v>
      </c>
      <c r="N3" s="2" t="s">
        <v>6</v>
      </c>
    </row>
    <row r="4" spans="12:14" x14ac:dyDescent="0.2">
      <c r="L4" t="s">
        <v>2</v>
      </c>
      <c r="M4" s="3">
        <f>+M2*M3</f>
        <v>5426.3228351999996</v>
      </c>
    </row>
    <row r="5" spans="12:14" x14ac:dyDescent="0.2">
      <c r="L5" t="s">
        <v>3</v>
      </c>
      <c r="M5" s="3">
        <f>314.993+1666.67</f>
        <v>1981.663</v>
      </c>
      <c r="N5" s="2" t="s">
        <v>6</v>
      </c>
    </row>
    <row r="6" spans="12:14" x14ac:dyDescent="0.2">
      <c r="L6" t="s">
        <v>4</v>
      </c>
      <c r="M6" s="3">
        <f>621.46+543.955</f>
        <v>1165.415</v>
      </c>
      <c r="N6" s="2" t="s">
        <v>6</v>
      </c>
    </row>
    <row r="7" spans="12:14" x14ac:dyDescent="0.2">
      <c r="L7" t="s">
        <v>5</v>
      </c>
      <c r="M7" s="3">
        <f>+M4-M5+M6</f>
        <v>4610.0748351999991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66CA-42EB-4EE5-B7A0-57FB35C93595}">
  <dimension ref="A1:N12"/>
  <sheetViews>
    <sheetView tabSelected="1"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RowHeight="12.75" x14ac:dyDescent="0.2"/>
  <cols>
    <col min="1" max="1" width="5" bestFit="1" customWidth="1"/>
    <col min="2" max="2" width="15.140625" bestFit="1" customWidth="1"/>
    <col min="3" max="14" width="9.140625" style="2"/>
  </cols>
  <sheetData>
    <row r="1" spans="1:14" x14ac:dyDescent="0.2">
      <c r="A1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6</v>
      </c>
      <c r="N2" s="2" t="s">
        <v>19</v>
      </c>
    </row>
    <row r="3" spans="1:14" s="4" customFormat="1" x14ac:dyDescent="0.2">
      <c r="B3" s="4" t="s">
        <v>8</v>
      </c>
      <c r="C3" s="5"/>
      <c r="D3" s="5"/>
      <c r="E3" s="5"/>
      <c r="F3" s="5"/>
      <c r="G3" s="5"/>
      <c r="H3" s="5"/>
      <c r="I3" s="5">
        <v>66.572000000000003</v>
      </c>
      <c r="J3" s="5"/>
      <c r="K3" s="5"/>
      <c r="L3" s="5"/>
      <c r="M3" s="5">
        <v>61.646999999999998</v>
      </c>
      <c r="N3" s="5"/>
    </row>
    <row r="4" spans="1:14" s="4" customFormat="1" x14ac:dyDescent="0.2">
      <c r="B4" s="4" t="s">
        <v>21</v>
      </c>
      <c r="C4" s="5"/>
      <c r="D4" s="5"/>
      <c r="E4" s="5"/>
      <c r="F4" s="5"/>
      <c r="G4" s="5"/>
      <c r="H4" s="5"/>
      <c r="I4" s="5">
        <v>15.519</v>
      </c>
      <c r="J4" s="5"/>
      <c r="K4" s="5"/>
      <c r="L4" s="5"/>
      <c r="M4" s="5">
        <v>5.92</v>
      </c>
      <c r="N4" s="5"/>
    </row>
    <row r="5" spans="1:14" s="4" customFormat="1" x14ac:dyDescent="0.2">
      <c r="B5" s="4" t="s">
        <v>22</v>
      </c>
      <c r="C5" s="5"/>
      <c r="D5" s="5"/>
      <c r="E5" s="5"/>
      <c r="F5" s="5"/>
      <c r="G5" s="5"/>
      <c r="H5" s="5"/>
      <c r="I5" s="5">
        <v>2.7290000000000001</v>
      </c>
      <c r="J5" s="5"/>
      <c r="K5" s="5"/>
      <c r="L5" s="5"/>
      <c r="M5" s="5">
        <v>4.843</v>
      </c>
      <c r="N5" s="5"/>
    </row>
    <row r="6" spans="1:14" s="6" customFormat="1" x14ac:dyDescent="0.2">
      <c r="B6" s="6" t="s">
        <v>20</v>
      </c>
      <c r="C6" s="7"/>
      <c r="D6" s="7"/>
      <c r="E6" s="7"/>
      <c r="F6" s="7"/>
      <c r="G6" s="7"/>
      <c r="H6" s="7"/>
      <c r="I6" s="7">
        <f t="shared" ref="I6:L6" si="0">SUM(I3:I5)</f>
        <v>84.820000000000007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>SUM(M3:M5)</f>
        <v>72.41</v>
      </c>
      <c r="N6" s="7"/>
    </row>
    <row r="7" spans="1:14" s="4" customFormat="1" x14ac:dyDescent="0.2">
      <c r="B7" s="4" t="s">
        <v>23</v>
      </c>
      <c r="C7" s="5"/>
      <c r="D7" s="5"/>
      <c r="E7" s="5"/>
      <c r="F7" s="5"/>
      <c r="G7" s="5"/>
      <c r="H7" s="5"/>
      <c r="I7" s="5">
        <v>3.0790000000000002</v>
      </c>
      <c r="J7" s="5"/>
      <c r="K7" s="5"/>
      <c r="L7" s="5"/>
      <c r="M7" s="5">
        <v>1.5149999999999999</v>
      </c>
      <c r="N7" s="5"/>
    </row>
    <row r="8" spans="1:14" s="4" customFormat="1" x14ac:dyDescent="0.2">
      <c r="B8" s="4" t="s">
        <v>24</v>
      </c>
      <c r="C8" s="5"/>
      <c r="D8" s="5"/>
      <c r="E8" s="5"/>
      <c r="F8" s="5"/>
      <c r="G8" s="5"/>
      <c r="H8" s="5"/>
      <c r="I8" s="5">
        <f>+I6-I7</f>
        <v>81.741000000000014</v>
      </c>
      <c r="J8" s="5"/>
      <c r="K8" s="5"/>
      <c r="L8" s="5"/>
      <c r="M8" s="5">
        <f>+M6-M7</f>
        <v>70.894999999999996</v>
      </c>
      <c r="N8" s="5"/>
    </row>
    <row r="9" spans="1:14" s="4" customFormat="1" x14ac:dyDescent="0.2">
      <c r="B9" s="4" t="s">
        <v>25</v>
      </c>
      <c r="C9" s="5"/>
      <c r="D9" s="5"/>
      <c r="E9" s="5"/>
      <c r="F9" s="5"/>
      <c r="G9" s="5"/>
      <c r="H9" s="5"/>
      <c r="I9" s="5">
        <v>184.77</v>
      </c>
      <c r="J9" s="5"/>
      <c r="K9" s="5"/>
      <c r="L9" s="5"/>
      <c r="M9" s="5">
        <v>182.99</v>
      </c>
      <c r="N9" s="5"/>
    </row>
    <row r="10" spans="1:14" s="4" customFormat="1" x14ac:dyDescent="0.2">
      <c r="B10" s="4" t="s">
        <v>26</v>
      </c>
      <c r="C10" s="5"/>
      <c r="D10" s="5"/>
      <c r="E10" s="5"/>
      <c r="F10" s="5"/>
      <c r="G10" s="5"/>
      <c r="H10" s="5"/>
      <c r="I10" s="5">
        <v>31.093</v>
      </c>
      <c r="J10" s="5"/>
      <c r="K10" s="5"/>
      <c r="L10" s="5"/>
      <c r="M10" s="5">
        <v>34.415999999999997</v>
      </c>
      <c r="N10" s="5"/>
    </row>
    <row r="11" spans="1:14" s="4" customFormat="1" x14ac:dyDescent="0.2">
      <c r="B11" s="4" t="s">
        <v>27</v>
      </c>
      <c r="C11" s="5"/>
      <c r="D11" s="5"/>
      <c r="E11" s="5"/>
      <c r="F11" s="5"/>
      <c r="G11" s="5"/>
      <c r="H11" s="5"/>
      <c r="I11" s="5">
        <f>+I9+I10</f>
        <v>215.863</v>
      </c>
      <c r="J11" s="5"/>
      <c r="K11" s="5"/>
      <c r="L11" s="5"/>
      <c r="M11" s="5">
        <f>+M9+M10</f>
        <v>217.40600000000001</v>
      </c>
      <c r="N11" s="5"/>
    </row>
    <row r="12" spans="1:14" s="4" customFormat="1" x14ac:dyDescent="0.2">
      <c r="B12" s="4" t="s">
        <v>28</v>
      </c>
      <c r="C12" s="5"/>
      <c r="D12" s="5"/>
      <c r="E12" s="5"/>
      <c r="F12" s="5"/>
      <c r="G12" s="5"/>
      <c r="H12" s="5"/>
      <c r="I12" s="5">
        <f>+I8-I11</f>
        <v>-134.12199999999999</v>
      </c>
      <c r="J12" s="5"/>
      <c r="K12" s="5"/>
      <c r="L12" s="5"/>
      <c r="M12" s="5">
        <f>+M8-M11</f>
        <v>-146.51100000000002</v>
      </c>
      <c r="N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2022-12-16T04:46:03Z</dcterms:created>
  <dcterms:modified xsi:type="dcterms:W3CDTF">2022-12-16T04:51:25Z</dcterms:modified>
</cp:coreProperties>
</file>