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F8BFB506-20C5-4236-A898-F3D988506732}" xr6:coauthVersionLast="47" xr6:coauthVersionMax="47" xr10:uidLastSave="{00000000-0000-0000-0000-000000000000}"/>
  <bookViews>
    <workbookView xWindow="12795" yWindow="570" windowWidth="16095" windowHeight="1500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" i="2" l="1"/>
  <c r="K29" i="2"/>
  <c r="G29" i="2"/>
  <c r="K27" i="2"/>
  <c r="G27" i="2"/>
  <c r="K25" i="2"/>
  <c r="J25" i="2"/>
  <c r="I25" i="2"/>
  <c r="H25" i="2"/>
  <c r="G25" i="2"/>
  <c r="J18" i="2"/>
  <c r="J21" i="2" s="1"/>
  <c r="I18" i="2"/>
  <c r="I21" i="2" s="1"/>
  <c r="H18" i="2"/>
  <c r="H21" i="2" s="1"/>
  <c r="G18" i="2"/>
  <c r="G21" i="2" s="1"/>
  <c r="F18" i="2"/>
  <c r="E18" i="2"/>
  <c r="D18" i="2"/>
  <c r="C18" i="2"/>
  <c r="K18" i="2"/>
  <c r="K21" i="2" s="1"/>
  <c r="K7" i="1"/>
  <c r="K5" i="1"/>
  <c r="K3" i="1"/>
  <c r="K4" i="1" s="1"/>
  <c r="K34" i="2" l="1"/>
  <c r="K36" i="2"/>
  <c r="K26" i="2"/>
  <c r="G26" i="2"/>
  <c r="G28" i="2" s="1"/>
  <c r="G30" i="2" s="1"/>
  <c r="G31" i="2" s="1"/>
  <c r="G36" i="2"/>
  <c r="H36" i="2"/>
  <c r="H26" i="2"/>
  <c r="I26" i="2"/>
  <c r="I36" i="2"/>
  <c r="J26" i="2"/>
  <c r="J36" i="2"/>
  <c r="K28" i="2"/>
  <c r="K30" i="2" s="1"/>
  <c r="K31" i="2" s="1"/>
  <c r="J27" i="2" l="1"/>
  <c r="J28" i="2" s="1"/>
  <c r="J30" i="2" s="1"/>
  <c r="I27" i="2"/>
  <c r="I28" i="2" s="1"/>
  <c r="I30" i="2" s="1"/>
  <c r="H27" i="2"/>
  <c r="H28" i="2" s="1"/>
  <c r="H30" i="2" s="1"/>
</calcChain>
</file>

<file path=xl/sharedStrings.xml><?xml version="1.0" encoding="utf-8"?>
<sst xmlns="http://schemas.openxmlformats.org/spreadsheetml/2006/main" count="53" uniqueCount="47">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</sst>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76200</xdr:rowOff>
    </xdr:from>
    <xdr:to>
      <xdr:col>11</xdr:col>
      <xdr:colOff>47625</xdr:colOff>
      <xdr:row>60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6867525" y="76200"/>
          <a:ext cx="0" cy="7505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J2:L7"/>
  <sheetViews>
    <sheetView workbookViewId="0">
      <selection activeCell="K5" sqref="K5"/>
    </sheetView>
  </sheetViews>
  <sheetFormatPr defaultRowHeight="12.75" x14ac:dyDescent="0.2"/>
  <sheetData>
    <row r="2" spans="10:12" x14ac:dyDescent="0.2">
      <c r="J2" t="s">
        <v>1</v>
      </c>
      <c r="K2" s="1">
        <v>110.63</v>
      </c>
    </row>
    <row r="3" spans="10:12" x14ac:dyDescent="0.2">
      <c r="J3" t="s">
        <v>2</v>
      </c>
      <c r="K3" s="2">
        <f>509*20</f>
        <v>10180</v>
      </c>
      <c r="L3" s="3" t="s">
        <v>7</v>
      </c>
    </row>
    <row r="4" spans="10:12" x14ac:dyDescent="0.2">
      <c r="J4" t="s">
        <v>3</v>
      </c>
      <c r="K4" s="2">
        <f>K3*K2</f>
        <v>1126213.3999999999</v>
      </c>
    </row>
    <row r="5" spans="10:12" x14ac:dyDescent="0.2">
      <c r="J5" t="s">
        <v>4</v>
      </c>
      <c r="K5" s="2">
        <f>36393+29992</f>
        <v>66385</v>
      </c>
      <c r="L5" s="3" t="s">
        <v>7</v>
      </c>
    </row>
    <row r="6" spans="10:12" x14ac:dyDescent="0.2">
      <c r="J6" t="s">
        <v>5</v>
      </c>
      <c r="K6" s="2">
        <v>47556</v>
      </c>
      <c r="L6" s="3" t="s">
        <v>7</v>
      </c>
    </row>
    <row r="7" spans="10:12" x14ac:dyDescent="0.2">
      <c r="J7" t="s">
        <v>6</v>
      </c>
      <c r="K7" s="2">
        <f>K4-K5+K6</f>
        <v>1107384.3999999999</v>
      </c>
      <c r="L7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N5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8" sqref="F18"/>
    </sheetView>
  </sheetViews>
  <sheetFormatPr defaultRowHeight="12.75" x14ac:dyDescent="0.2"/>
  <cols>
    <col min="1" max="1" width="5" bestFit="1" customWidth="1"/>
    <col min="2" max="2" width="15" customWidth="1"/>
    <col min="3" max="14" width="9.140625" style="3"/>
  </cols>
  <sheetData>
    <row r="1" spans="1:14" x14ac:dyDescent="0.2">
      <c r="A1" t="s">
        <v>0</v>
      </c>
    </row>
    <row r="3" spans="1:14" x14ac:dyDescent="0.2"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7</v>
      </c>
      <c r="L3" s="3" t="s">
        <v>17</v>
      </c>
      <c r="M3" s="3" t="s">
        <v>18</v>
      </c>
      <c r="N3" s="3" t="s">
        <v>19</v>
      </c>
    </row>
    <row r="4" spans="1:14" s="2" customFormat="1" x14ac:dyDescent="0.2">
      <c r="B4" s="2" t="s">
        <v>35</v>
      </c>
      <c r="C4" s="4"/>
      <c r="D4" s="4"/>
      <c r="E4" s="4"/>
      <c r="F4" s="4">
        <v>75346</v>
      </c>
      <c r="G4" s="4">
        <v>64366</v>
      </c>
      <c r="H4" s="4">
        <v>67550</v>
      </c>
      <c r="I4" s="4">
        <v>65557</v>
      </c>
      <c r="J4" s="4">
        <v>82360</v>
      </c>
      <c r="K4" s="4">
        <v>69244</v>
      </c>
      <c r="L4" s="4"/>
      <c r="M4" s="4"/>
      <c r="N4" s="4"/>
    </row>
    <row r="5" spans="1:14" s="2" customFormat="1" x14ac:dyDescent="0.2">
      <c r="B5" s="2" t="s">
        <v>36</v>
      </c>
      <c r="C5" s="4"/>
      <c r="D5" s="4"/>
      <c r="E5" s="4"/>
      <c r="F5" s="4">
        <v>37467</v>
      </c>
      <c r="G5" s="4">
        <v>30649</v>
      </c>
      <c r="H5" s="4">
        <v>30721</v>
      </c>
      <c r="I5" s="4">
        <v>29145</v>
      </c>
      <c r="J5" s="4">
        <v>37272</v>
      </c>
      <c r="K5" s="4">
        <v>28759</v>
      </c>
      <c r="L5" s="4"/>
      <c r="M5" s="4"/>
      <c r="N5" s="4"/>
    </row>
    <row r="6" spans="1:14" s="2" customForma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" customFormat="1" x14ac:dyDescent="0.2">
      <c r="B7" s="2" t="s">
        <v>37</v>
      </c>
      <c r="C7" s="4"/>
      <c r="D7" s="4"/>
      <c r="E7" s="4"/>
      <c r="F7" s="4">
        <v>12742</v>
      </c>
      <c r="G7" s="4">
        <v>13503</v>
      </c>
      <c r="H7" s="4">
        <v>14809</v>
      </c>
      <c r="I7" s="4">
        <v>16110</v>
      </c>
      <c r="J7" s="4">
        <v>17780</v>
      </c>
      <c r="K7" s="4">
        <v>18441</v>
      </c>
      <c r="L7" s="4"/>
      <c r="M7" s="4"/>
      <c r="N7" s="4"/>
    </row>
    <row r="9" spans="1:14" s="2" customFormat="1" x14ac:dyDescent="0.2">
      <c r="B9" s="2" t="s">
        <v>40</v>
      </c>
      <c r="C9" s="4"/>
      <c r="D9" s="4"/>
      <c r="E9" s="4"/>
      <c r="F9" s="4">
        <v>66451</v>
      </c>
      <c r="G9" s="4">
        <v>52901</v>
      </c>
      <c r="H9" s="4">
        <v>53157</v>
      </c>
      <c r="I9" s="4">
        <v>49942</v>
      </c>
      <c r="J9" s="4">
        <v>66075</v>
      </c>
      <c r="K9" s="4">
        <v>51129</v>
      </c>
      <c r="L9" s="4"/>
      <c r="M9" s="4"/>
      <c r="N9" s="4"/>
    </row>
    <row r="10" spans="1:14" s="2" customFormat="1" x14ac:dyDescent="0.2">
      <c r="B10" s="2" t="s">
        <v>41</v>
      </c>
      <c r="C10" s="4"/>
      <c r="D10" s="4"/>
      <c r="E10" s="4"/>
      <c r="F10" s="4">
        <v>4022</v>
      </c>
      <c r="G10" s="4">
        <v>3920</v>
      </c>
      <c r="H10" s="4">
        <v>4198</v>
      </c>
      <c r="I10" s="4">
        <v>4269</v>
      </c>
      <c r="J10" s="4">
        <v>4688</v>
      </c>
      <c r="K10" s="4">
        <v>4591</v>
      </c>
      <c r="L10" s="4"/>
      <c r="M10" s="4"/>
      <c r="N10" s="4"/>
    </row>
    <row r="11" spans="1:14" s="2" customFormat="1" x14ac:dyDescent="0.2">
      <c r="B11" s="2" t="s">
        <v>42</v>
      </c>
      <c r="C11" s="4"/>
      <c r="D11" s="4"/>
      <c r="E11" s="4"/>
      <c r="F11" s="4">
        <v>27327</v>
      </c>
      <c r="G11" s="4">
        <v>23709</v>
      </c>
      <c r="H11" s="4">
        <v>25085</v>
      </c>
      <c r="I11" s="4">
        <v>24252</v>
      </c>
      <c r="J11" s="4">
        <v>30320</v>
      </c>
      <c r="K11" s="4">
        <v>25335</v>
      </c>
      <c r="L11" s="4"/>
      <c r="M11" s="4"/>
      <c r="N11" s="4"/>
    </row>
    <row r="12" spans="1:14" s="2" customFormat="1" x14ac:dyDescent="0.2">
      <c r="B12" s="2" t="s">
        <v>43</v>
      </c>
      <c r="C12" s="4"/>
      <c r="D12" s="4"/>
      <c r="E12" s="4"/>
      <c r="F12" s="4">
        <v>7061</v>
      </c>
      <c r="G12" s="4">
        <v>7580</v>
      </c>
      <c r="H12" s="4">
        <v>7917</v>
      </c>
      <c r="I12" s="4">
        <v>8148</v>
      </c>
      <c r="J12" s="4">
        <v>8123</v>
      </c>
      <c r="K12" s="4">
        <v>8410</v>
      </c>
      <c r="L12" s="4"/>
      <c r="M12" s="4"/>
      <c r="N12" s="4"/>
    </row>
    <row r="13" spans="1:14" s="2" customFormat="1" x14ac:dyDescent="0.2">
      <c r="B13" s="2" t="s">
        <v>44</v>
      </c>
      <c r="C13" s="4"/>
      <c r="D13" s="4"/>
      <c r="E13" s="4"/>
      <c r="F13" s="4">
        <v>7350</v>
      </c>
      <c r="G13" s="4">
        <v>6381</v>
      </c>
      <c r="H13" s="4">
        <v>7451</v>
      </c>
      <c r="I13" s="4">
        <v>7612</v>
      </c>
      <c r="J13" s="4">
        <v>9716</v>
      </c>
      <c r="K13" s="4">
        <v>7877</v>
      </c>
      <c r="L13" s="4"/>
      <c r="M13" s="4"/>
      <c r="N13" s="4"/>
    </row>
    <row r="14" spans="1:14" s="2" customFormat="1" x14ac:dyDescent="0.2">
      <c r="B14" s="2" t="s">
        <v>45</v>
      </c>
      <c r="C14" s="4"/>
      <c r="D14" s="4"/>
      <c r="E14" s="4"/>
      <c r="F14" s="4">
        <v>602</v>
      </c>
      <c r="G14" s="4">
        <v>524</v>
      </c>
      <c r="H14" s="4">
        <v>463</v>
      </c>
      <c r="I14" s="4">
        <v>479</v>
      </c>
      <c r="J14" s="4">
        <v>710</v>
      </c>
      <c r="K14" s="4">
        <v>661</v>
      </c>
      <c r="L14" s="4"/>
      <c r="M14" s="4"/>
      <c r="N14" s="4"/>
    </row>
    <row r="16" spans="1:14" s="2" customFormat="1" x14ac:dyDescent="0.2">
      <c r="B16" s="2" t="s">
        <v>20</v>
      </c>
      <c r="C16" s="4"/>
      <c r="D16" s="4"/>
      <c r="E16" s="4"/>
      <c r="F16" s="4">
        <v>71056</v>
      </c>
      <c r="G16" s="4">
        <v>57491</v>
      </c>
      <c r="H16" s="4"/>
      <c r="I16" s="4"/>
      <c r="J16" s="4">
        <v>71416</v>
      </c>
      <c r="K16" s="4">
        <v>56455</v>
      </c>
      <c r="L16" s="4"/>
      <c r="M16" s="4"/>
      <c r="N16" s="4"/>
    </row>
    <row r="17" spans="2:14" s="2" customFormat="1" x14ac:dyDescent="0.2">
      <c r="B17" s="2" t="s">
        <v>21</v>
      </c>
      <c r="C17" s="4"/>
      <c r="D17" s="4"/>
      <c r="E17" s="4"/>
      <c r="F17" s="4">
        <v>54499</v>
      </c>
      <c r="G17" s="4">
        <v>51027</v>
      </c>
      <c r="H17" s="4"/>
      <c r="I17" s="4"/>
      <c r="J17" s="4">
        <v>65996</v>
      </c>
      <c r="K17" s="4">
        <v>59989</v>
      </c>
      <c r="L17" s="4"/>
      <c r="M17" s="4"/>
      <c r="N17" s="4"/>
    </row>
    <row r="18" spans="2:14" s="5" customFormat="1" x14ac:dyDescent="0.2">
      <c r="B18" s="5" t="s">
        <v>8</v>
      </c>
      <c r="C18" s="6">
        <f t="shared" ref="C18:J18" si="0">C16+C17</f>
        <v>0</v>
      </c>
      <c r="D18" s="6">
        <f t="shared" si="0"/>
        <v>0</v>
      </c>
      <c r="E18" s="6">
        <f t="shared" si="0"/>
        <v>0</v>
      </c>
      <c r="F18" s="6">
        <f t="shared" si="0"/>
        <v>125555</v>
      </c>
      <c r="G18" s="6">
        <f t="shared" si="0"/>
        <v>108518</v>
      </c>
      <c r="H18" s="6">
        <f t="shared" si="0"/>
        <v>0</v>
      </c>
      <c r="I18" s="6">
        <f t="shared" si="0"/>
        <v>0</v>
      </c>
      <c r="J18" s="6">
        <f t="shared" si="0"/>
        <v>137412</v>
      </c>
      <c r="K18" s="6">
        <f>K16+K17</f>
        <v>116444</v>
      </c>
      <c r="L18" s="6"/>
      <c r="M18" s="6"/>
      <c r="N18" s="6"/>
    </row>
    <row r="19" spans="2:14" s="2" customFormat="1" x14ac:dyDescent="0.2">
      <c r="B19" s="2" t="s">
        <v>22</v>
      </c>
      <c r="C19" s="4"/>
      <c r="D19" s="4"/>
      <c r="E19" s="4"/>
      <c r="F19" s="4"/>
      <c r="G19" s="4">
        <v>62403</v>
      </c>
      <c r="H19" s="4">
        <v>0</v>
      </c>
      <c r="I19" s="4">
        <v>0</v>
      </c>
      <c r="J19" s="4">
        <v>0</v>
      </c>
      <c r="K19" s="4">
        <v>66499</v>
      </c>
      <c r="L19" s="4"/>
      <c r="M19" s="4"/>
      <c r="N19" s="4"/>
    </row>
    <row r="20" spans="2:14" s="2" customFormat="1" x14ac:dyDescent="0.2">
      <c r="B20" s="2" t="s">
        <v>23</v>
      </c>
      <c r="C20" s="4"/>
      <c r="D20" s="4"/>
      <c r="E20" s="4"/>
      <c r="F20" s="4"/>
      <c r="G20" s="4">
        <v>16530</v>
      </c>
      <c r="H20" s="4">
        <v>0</v>
      </c>
      <c r="I20" s="4">
        <v>0</v>
      </c>
      <c r="J20" s="4">
        <v>0</v>
      </c>
      <c r="K20" s="4">
        <v>20271</v>
      </c>
      <c r="L20" s="4"/>
      <c r="M20" s="4"/>
      <c r="N20" s="4"/>
    </row>
    <row r="21" spans="2:14" s="2" customFormat="1" x14ac:dyDescent="0.2">
      <c r="B21" s="2" t="s">
        <v>29</v>
      </c>
      <c r="C21" s="4"/>
      <c r="D21" s="4"/>
      <c r="E21" s="4"/>
      <c r="F21" s="4"/>
      <c r="G21" s="4">
        <f>G18-G19-G20</f>
        <v>29585</v>
      </c>
      <c r="H21" s="4">
        <f t="shared" ref="H21:K21" si="1">H18-H19-H20</f>
        <v>0</v>
      </c>
      <c r="I21" s="4">
        <f t="shared" si="1"/>
        <v>0</v>
      </c>
      <c r="J21" s="4">
        <f t="shared" si="1"/>
        <v>137412</v>
      </c>
      <c r="K21" s="4">
        <f t="shared" si="1"/>
        <v>29674</v>
      </c>
      <c r="L21" s="4"/>
      <c r="M21" s="4"/>
      <c r="N21" s="4"/>
    </row>
    <row r="22" spans="2:14" s="2" customFormat="1" x14ac:dyDescent="0.2">
      <c r="B22" s="2" t="s">
        <v>24</v>
      </c>
      <c r="C22" s="4"/>
      <c r="D22" s="4"/>
      <c r="E22" s="4"/>
      <c r="F22" s="4"/>
      <c r="G22" s="4">
        <v>12488</v>
      </c>
      <c r="H22" s="4">
        <v>0</v>
      </c>
      <c r="I22" s="4">
        <v>0</v>
      </c>
      <c r="J22" s="4">
        <v>0</v>
      </c>
      <c r="K22" s="4">
        <v>14842</v>
      </c>
      <c r="L22" s="4"/>
      <c r="M22" s="4"/>
      <c r="N22" s="4"/>
    </row>
    <row r="23" spans="2:14" s="2" customFormat="1" x14ac:dyDescent="0.2">
      <c r="B23" s="2" t="s">
        <v>25</v>
      </c>
      <c r="C23" s="4"/>
      <c r="D23" s="4"/>
      <c r="E23" s="4"/>
      <c r="F23" s="4"/>
      <c r="G23" s="4">
        <v>6207</v>
      </c>
      <c r="H23" s="4">
        <v>0</v>
      </c>
      <c r="I23" s="4">
        <v>0</v>
      </c>
      <c r="J23" s="4">
        <v>0</v>
      </c>
      <c r="K23" s="4">
        <v>8320</v>
      </c>
      <c r="L23" s="4"/>
      <c r="M23" s="4"/>
      <c r="N23" s="4"/>
    </row>
    <row r="24" spans="2:14" x14ac:dyDescent="0.2">
      <c r="B24" s="2" t="s">
        <v>26</v>
      </c>
      <c r="G24" s="4">
        <v>1987</v>
      </c>
      <c r="H24" s="4">
        <v>0</v>
      </c>
      <c r="I24" s="4">
        <v>0</v>
      </c>
      <c r="J24" s="4">
        <v>0</v>
      </c>
      <c r="K24" s="4">
        <v>2594</v>
      </c>
    </row>
    <row r="25" spans="2:14" x14ac:dyDescent="0.2">
      <c r="B25" s="2" t="s">
        <v>27</v>
      </c>
      <c r="G25" s="4">
        <f>SUM(G22:G24)</f>
        <v>20682</v>
      </c>
      <c r="H25" s="4">
        <f t="shared" ref="H25:K25" si="2">SUM(H22:H24)</f>
        <v>0</v>
      </c>
      <c r="I25" s="4">
        <f t="shared" si="2"/>
        <v>0</v>
      </c>
      <c r="J25" s="4">
        <f t="shared" si="2"/>
        <v>0</v>
      </c>
      <c r="K25" s="4">
        <f t="shared" si="2"/>
        <v>25756</v>
      </c>
    </row>
    <row r="26" spans="2:14" x14ac:dyDescent="0.2">
      <c r="B26" s="2" t="s">
        <v>28</v>
      </c>
      <c r="G26" s="4">
        <f>G21-G25</f>
        <v>8903</v>
      </c>
      <c r="H26" s="4">
        <f t="shared" ref="H26:K26" si="3">H21-H25</f>
        <v>0</v>
      </c>
      <c r="I26" s="4">
        <f t="shared" si="3"/>
        <v>0</v>
      </c>
      <c r="J26" s="4">
        <f t="shared" si="3"/>
        <v>137412</v>
      </c>
      <c r="K26" s="4">
        <f t="shared" si="3"/>
        <v>3918</v>
      </c>
    </row>
    <row r="27" spans="2:14" s="2" customFormat="1" x14ac:dyDescent="0.2">
      <c r="B27" s="2" t="s">
        <v>31</v>
      </c>
      <c r="C27" s="4"/>
      <c r="D27" s="4"/>
      <c r="E27" s="4"/>
      <c r="F27" s="4"/>
      <c r="G27" s="4">
        <f>-38+105-399+1697</f>
        <v>1365</v>
      </c>
      <c r="H27" s="4">
        <f t="shared" ref="H27" si="4">H22-H26</f>
        <v>0</v>
      </c>
      <c r="I27" s="4">
        <f t="shared" ref="I27" si="5">I22-I26</f>
        <v>0</v>
      </c>
      <c r="J27" s="4">
        <f t="shared" ref="J27" si="6">J22-J26</f>
        <v>-137412</v>
      </c>
      <c r="K27" s="4">
        <f>-249+108-472-8570</f>
        <v>-9183</v>
      </c>
      <c r="L27" s="4"/>
      <c r="M27" s="4"/>
      <c r="N27" s="4"/>
    </row>
    <row r="28" spans="2:14" s="2" customFormat="1" x14ac:dyDescent="0.2">
      <c r="B28" s="2" t="s">
        <v>30</v>
      </c>
      <c r="C28" s="4"/>
      <c r="D28" s="4"/>
      <c r="E28" s="4"/>
      <c r="F28" s="4"/>
      <c r="G28" s="4">
        <f>G26+G27</f>
        <v>10268</v>
      </c>
      <c r="H28" s="4">
        <f t="shared" ref="H28:K28" si="7">H26+H27</f>
        <v>0</v>
      </c>
      <c r="I28" s="4">
        <f t="shared" si="7"/>
        <v>0</v>
      </c>
      <c r="J28" s="4">
        <f t="shared" si="7"/>
        <v>0</v>
      </c>
      <c r="K28" s="4">
        <f t="shared" si="7"/>
        <v>-5265</v>
      </c>
      <c r="L28" s="4"/>
      <c r="M28" s="4"/>
      <c r="N28" s="4"/>
    </row>
    <row r="29" spans="2:14" s="2" customFormat="1" x14ac:dyDescent="0.2">
      <c r="B29" s="2" t="s">
        <v>32</v>
      </c>
      <c r="C29" s="4"/>
      <c r="D29" s="4"/>
      <c r="E29" s="4"/>
      <c r="F29" s="4"/>
      <c r="G29" s="4">
        <f>2156+5</f>
        <v>2161</v>
      </c>
      <c r="H29" s="4"/>
      <c r="I29" s="4"/>
      <c r="J29" s="4"/>
      <c r="K29" s="4">
        <f>-1422+1</f>
        <v>-1421</v>
      </c>
      <c r="L29" s="4"/>
      <c r="M29" s="4"/>
      <c r="N29" s="4"/>
    </row>
    <row r="30" spans="2:14" s="2" customFormat="1" x14ac:dyDescent="0.2">
      <c r="B30" s="2" t="s">
        <v>33</v>
      </c>
      <c r="C30" s="4"/>
      <c r="D30" s="4"/>
      <c r="E30" s="4"/>
      <c r="F30" s="4"/>
      <c r="G30" s="4">
        <f>G28-G29</f>
        <v>8107</v>
      </c>
      <c r="H30" s="4">
        <f t="shared" ref="H30:K30" si="8">H28-H29</f>
        <v>0</v>
      </c>
      <c r="I30" s="4">
        <f t="shared" si="8"/>
        <v>0</v>
      </c>
      <c r="J30" s="4">
        <f t="shared" si="8"/>
        <v>0</v>
      </c>
      <c r="K30" s="4">
        <f t="shared" si="8"/>
        <v>-3844</v>
      </c>
      <c r="L30" s="4"/>
      <c r="M30" s="4"/>
      <c r="N30" s="4"/>
    </row>
    <row r="31" spans="2:14" x14ac:dyDescent="0.2">
      <c r="B31" s="2" t="s">
        <v>34</v>
      </c>
      <c r="G31" s="7">
        <f>G30/G32</f>
        <v>15.803118908382066</v>
      </c>
      <c r="K31" s="7">
        <f>K30/K32</f>
        <v>-7.5520628683693518</v>
      </c>
      <c r="L31" s="7"/>
    </row>
    <row r="32" spans="2:14" x14ac:dyDescent="0.2">
      <c r="B32" s="2" t="s">
        <v>2</v>
      </c>
      <c r="G32" s="3">
        <v>513</v>
      </c>
      <c r="K32" s="3">
        <v>509</v>
      </c>
    </row>
    <row r="34" spans="2:11" x14ac:dyDescent="0.2">
      <c r="B34" s="2" t="s">
        <v>38</v>
      </c>
      <c r="K34" s="8">
        <f>K18/G18-1</f>
        <v>7.3038574245747334E-2</v>
      </c>
    </row>
    <row r="35" spans="2:11" x14ac:dyDescent="0.2">
      <c r="B35" s="2" t="s">
        <v>39</v>
      </c>
      <c r="K35" s="8">
        <f>K7/G7-1</f>
        <v>0.36569651188624741</v>
      </c>
    </row>
    <row r="36" spans="2:11" x14ac:dyDescent="0.2">
      <c r="B36" s="2" t="s">
        <v>29</v>
      </c>
      <c r="G36" s="8">
        <f>G21/G18</f>
        <v>0.2726275825208721</v>
      </c>
      <c r="H36" s="8" t="e">
        <f t="shared" ref="H36:K36" si="9">H21/H18</f>
        <v>#DIV/0!</v>
      </c>
      <c r="I36" s="8" t="e">
        <f t="shared" si="9"/>
        <v>#DIV/0!</v>
      </c>
      <c r="J36" s="8">
        <f t="shared" si="9"/>
        <v>1</v>
      </c>
      <c r="K36" s="8">
        <f t="shared" si="9"/>
        <v>0.25483494211809971</v>
      </c>
    </row>
    <row r="59" spans="2:14" s="2" customFormat="1" x14ac:dyDescent="0.2">
      <c r="B59" s="2" t="s">
        <v>46</v>
      </c>
      <c r="C59" s="4"/>
      <c r="D59" s="4"/>
      <c r="E59" s="4"/>
      <c r="F59" s="4">
        <v>1298</v>
      </c>
      <c r="G59" s="4">
        <v>1271</v>
      </c>
      <c r="H59" s="4">
        <v>1335</v>
      </c>
      <c r="I59" s="4">
        <v>1468</v>
      </c>
      <c r="J59" s="4">
        <v>1608</v>
      </c>
      <c r="K59" s="4">
        <v>1622</v>
      </c>
      <c r="L59" s="4"/>
      <c r="M59" s="4"/>
      <c r="N5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2022-07-15T00:28:13Z</dcterms:modified>
</cp:coreProperties>
</file>