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8067BB9-7C67-417F-8E6D-994E755CC5EC}" xr6:coauthVersionLast="47" xr6:coauthVersionMax="47" xr10:uidLastSave="{00000000-0000-0000-0000-000000000000}"/>
  <bookViews>
    <workbookView xWindow="11250" yWindow="4360" windowWidth="26500" windowHeight="15380" xr2:uid="{7EDE0FC2-4900-4947-B864-F866171D13D2}"/>
  </bookViews>
  <sheets>
    <sheet name="Energy" sheetId="1" r:id="rId1"/>
    <sheet name="PF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K20" i="2"/>
  <c r="J20" i="2"/>
  <c r="I20" i="2"/>
  <c r="H20" i="2"/>
  <c r="H21" i="2" s="1"/>
  <c r="G20" i="2"/>
  <c r="F20" i="2"/>
  <c r="E20" i="2"/>
  <c r="D20" i="2"/>
  <c r="K18" i="2"/>
  <c r="K16" i="2"/>
  <c r="K15" i="2"/>
  <c r="K12" i="2"/>
  <c r="J15" i="2"/>
  <c r="J12" i="2"/>
  <c r="D12" i="2"/>
  <c r="D15" i="2"/>
  <c r="D16" i="2"/>
  <c r="D18" i="2" s="1"/>
  <c r="D21" i="2" s="1"/>
  <c r="E15" i="2"/>
  <c r="E12" i="2"/>
  <c r="E16" i="2" s="1"/>
  <c r="E18" i="2" s="1"/>
  <c r="F15" i="2"/>
  <c r="F12" i="2"/>
  <c r="G15" i="2"/>
  <c r="G12" i="2"/>
  <c r="I21" i="2"/>
  <c r="I18" i="2"/>
  <c r="H18" i="2"/>
  <c r="H15" i="2"/>
  <c r="H12" i="2"/>
  <c r="I16" i="2"/>
  <c r="I15" i="2"/>
  <c r="I12" i="2"/>
  <c r="N9" i="2"/>
  <c r="M9" i="2"/>
  <c r="L9" i="2"/>
  <c r="K9" i="2"/>
  <c r="J9" i="2"/>
  <c r="I9" i="2"/>
  <c r="H9" i="2"/>
  <c r="G9" i="2"/>
  <c r="F9" i="2"/>
  <c r="L7" i="2"/>
  <c r="L5" i="2"/>
  <c r="L4" i="2"/>
  <c r="E21" i="2" l="1"/>
  <c r="J16" i="2"/>
  <c r="J18" i="2" s="1"/>
  <c r="J21" i="2" s="1"/>
  <c r="F16" i="2"/>
  <c r="F18" i="2" s="1"/>
  <c r="F21" i="2" s="1"/>
  <c r="G16" i="2"/>
  <c r="G18" i="2" s="1"/>
  <c r="G21" i="2" s="1"/>
  <c r="H16" i="2"/>
</calcChain>
</file>

<file path=xl/sharedStrings.xml><?xml version="1.0" encoding="utf-8"?>
<sst xmlns="http://schemas.openxmlformats.org/spreadsheetml/2006/main" count="53" uniqueCount="46">
  <si>
    <t>Main</t>
  </si>
  <si>
    <t>Price</t>
  </si>
  <si>
    <t>Shares</t>
  </si>
  <si>
    <t>MC</t>
  </si>
  <si>
    <t>Cash</t>
  </si>
  <si>
    <t>Debt</t>
  </si>
  <si>
    <t>EV</t>
  </si>
  <si>
    <t>Q224</t>
  </si>
  <si>
    <t>Revenue</t>
  </si>
  <si>
    <t>COGS</t>
  </si>
  <si>
    <t>Gross Profit</t>
  </si>
  <si>
    <t>G&amp;A</t>
  </si>
  <si>
    <t>R&amp;D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</si>
  <si>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</si>
  <si>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</si>
  <si>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</si>
  <si>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</si>
  <si>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</si>
  <si>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</si>
  <si>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</si>
  <si>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EV/EPS</t>
  </si>
  <si>
    <t>Name</t>
  </si>
  <si>
    <t>Ticker</t>
  </si>
  <si>
    <t>NC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</si>
  <si>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</si>
  <si>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</si>
  <si>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</si>
  <si>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</si>
  <si>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</si>
  <si>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</si>
  <si>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</si>
  <si>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</si>
  <si>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</si>
  <si>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</si>
  <si>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New Fortress Energy</t>
  </si>
  <si>
    <t>NFE</t>
  </si>
  <si>
    <t>Quanta Services</t>
  </si>
  <si>
    <t>PWR</t>
  </si>
  <si>
    <t>PrimeEnergy Resources</t>
  </si>
  <si>
    <t>PNRG</t>
  </si>
  <si>
    <t>Talen Energy</t>
  </si>
  <si>
    <t>TLN</t>
  </si>
  <si>
    <t>Exxon Mobile</t>
  </si>
  <si>
    <t>XOM</t>
  </si>
  <si>
    <t>Chevron</t>
  </si>
  <si>
    <t>CVX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</si>
</sst>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3F2143A-0503-4618-B8CA-5CA6FFEDD6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3607-D465-464F-AEDB-7534D12B8447}">
  <dimension ref="C1:AD9"/>
  <sheetViews>
    <sheetView tabSelected="1" zoomScale="145" zoomScaleNormal="14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6" sqref="A6"/>
    </sheetView>
  </sheetViews>
  <sheetFormatPr defaultRowHeight="12.5" x14ac:dyDescent="0.25"/>
  <cols>
    <col min="1" max="1" width="2.6328125" customWidth="1"/>
    <col min="2" max="2" width="2" customWidth="1"/>
    <col min="3" max="3" width="21.36328125" customWidth="1"/>
  </cols>
  <sheetData>
    <row r="1" spans="3:30" s="6" customFormat="1" x14ac:dyDescent="0.25"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3:30" s="6" customFormat="1" x14ac:dyDescent="0.25">
      <c r="E2" s="7"/>
      <c r="F2" s="7"/>
      <c r="G2" s="7"/>
      <c r="H2" s="7"/>
      <c r="I2" s="7"/>
      <c r="J2" s="7"/>
      <c r="K2" s="9"/>
      <c r="L2" s="7"/>
      <c r="M2" s="7"/>
      <c r="N2" s="7"/>
      <c r="O2" s="7"/>
      <c r="P2" s="7"/>
      <c r="Q2" s="10" t="s">
        <v>20</v>
      </c>
      <c r="R2" s="10"/>
      <c r="S2" s="10"/>
      <c r="T2" s="10"/>
      <c r="U2" s="10"/>
      <c r="V2" s="10"/>
      <c r="W2" s="10" t="s">
        <v>15</v>
      </c>
      <c r="X2" s="10"/>
      <c r="Y2" s="10"/>
      <c r="Z2" s="10"/>
      <c r="AA2" s="10"/>
      <c r="AB2" s="10"/>
    </row>
    <row r="3" spans="3:30" s="6" customFormat="1" x14ac:dyDescent="0.25">
      <c r="C3" s="6" t="s">
        <v>21</v>
      </c>
      <c r="D3" s="6" t="s">
        <v>22</v>
      </c>
      <c r="E3" s="7" t="s">
        <v>1</v>
      </c>
      <c r="F3" s="7" t="s">
        <v>3</v>
      </c>
      <c r="G3" s="7" t="s">
        <v>23</v>
      </c>
      <c r="H3" s="7" t="s">
        <v>6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  <c r="N3" s="7" t="s">
        <v>29</v>
      </c>
      <c r="O3" s="7" t="s">
        <v>30</v>
      </c>
      <c r="P3" s="7" t="s">
        <v>31</v>
      </c>
      <c r="Q3" s="8">
        <v>2022</v>
      </c>
      <c r="R3" s="8">
        <v>2023</v>
      </c>
      <c r="S3" s="8">
        <v>2024</v>
      </c>
      <c r="T3" s="8">
        <v>2025</v>
      </c>
      <c r="U3" s="8">
        <v>2026</v>
      </c>
      <c r="V3" s="8">
        <v>2027</v>
      </c>
      <c r="W3" s="8">
        <v>2022</v>
      </c>
      <c r="X3" s="8">
        <v>2023</v>
      </c>
      <c r="Y3" s="8">
        <v>2024</v>
      </c>
      <c r="Z3" s="8">
        <v>2025</v>
      </c>
      <c r="AA3" s="8">
        <v>2026</v>
      </c>
      <c r="AB3" s="8">
        <v>2027</v>
      </c>
      <c r="AC3" s="6" t="s">
        <v>32</v>
      </c>
      <c r="AD3" s="6" t="s">
        <v>33</v>
      </c>
    </row>
    <row r="4" spans="3:30" s="6" customFormat="1" x14ac:dyDescent="0.25">
      <c r="C4" s="6" t="s">
        <v>42</v>
      </c>
      <c r="D4" s="6" t="s">
        <v>43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3:30" s="6" customFormat="1" x14ac:dyDescent="0.25">
      <c r="C5" s="6" t="s">
        <v>44</v>
      </c>
      <c r="D5" s="6" t="s">
        <v>45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3:30" x14ac:dyDescent="0.25">
      <c r="C6" t="s">
        <v>34</v>
      </c>
      <c r="D6" t="s">
        <v>35</v>
      </c>
    </row>
    <row r="7" spans="3:30" x14ac:dyDescent="0.25">
      <c r="C7" t="s">
        <v>36</v>
      </c>
      <c r="D7" t="s">
        <v>37</v>
      </c>
    </row>
    <row r="8" spans="3:30" x14ac:dyDescent="0.25">
      <c r="C8" t="s">
        <v>38</v>
      </c>
      <c r="D8" t="s">
        <v>39</v>
      </c>
    </row>
    <row r="9" spans="3:30" x14ac:dyDescent="0.25">
      <c r="C9" t="s">
        <v>40</v>
      </c>
      <c r="D9" t="s">
        <v>41</v>
      </c>
    </row>
  </sheetData>
  <mergeCells count="2">
    <mergeCell ref="Q2:V2"/>
    <mergeCell ref="W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E512-0550-4946-9B5B-54B0D6B1046D}">
  <dimension ref="A1:N22"/>
  <sheetViews>
    <sheetView zoomScale="190" zoomScaleNormal="190" workbookViewId="0">
      <selection activeCell="L10" sqref="L10"/>
    </sheetView>
  </sheetViews>
  <sheetFormatPr defaultRowHeight="12.5" x14ac:dyDescent="0.25"/>
  <cols>
    <col min="2" max="2" width="18.1796875" bestFit="1" customWidth="1"/>
  </cols>
  <sheetData>
    <row r="1" spans="1:14" x14ac:dyDescent="0.25">
      <c r="A1" t="s">
        <v>0</v>
      </c>
    </row>
    <row r="2" spans="1:14" x14ac:dyDescent="0.25">
      <c r="K2" t="s">
        <v>1</v>
      </c>
      <c r="L2">
        <v>1.71</v>
      </c>
    </row>
    <row r="3" spans="1:14" x14ac:dyDescent="0.25">
      <c r="K3" t="s">
        <v>2</v>
      </c>
      <c r="L3" s="1">
        <v>46.825381</v>
      </c>
      <c r="M3" s="2" t="s">
        <v>7</v>
      </c>
    </row>
    <row r="4" spans="1:14" x14ac:dyDescent="0.25">
      <c r="K4" t="s">
        <v>3</v>
      </c>
      <c r="L4" s="1">
        <f>+L2*L3</f>
        <v>80.071401510000001</v>
      </c>
    </row>
    <row r="5" spans="1:14" x14ac:dyDescent="0.25">
      <c r="K5" t="s">
        <v>4</v>
      </c>
      <c r="L5" s="1">
        <f>8.920732+3.633333+5.888449</f>
        <v>18.442513999999999</v>
      </c>
      <c r="M5" s="2" t="s">
        <v>7</v>
      </c>
    </row>
    <row r="6" spans="1:14" x14ac:dyDescent="0.25">
      <c r="K6" t="s">
        <v>5</v>
      </c>
      <c r="L6" s="1">
        <v>0</v>
      </c>
      <c r="M6" s="2" t="s">
        <v>7</v>
      </c>
    </row>
    <row r="7" spans="1:14" x14ac:dyDescent="0.25">
      <c r="K7" t="s">
        <v>6</v>
      </c>
      <c r="L7" s="1">
        <f>+L4-L5+L6</f>
        <v>61.628887509999998</v>
      </c>
    </row>
    <row r="9" spans="1:14" x14ac:dyDescent="0.25">
      <c r="C9">
        <v>2015</v>
      </c>
      <c r="D9">
        <v>2016</v>
      </c>
      <c r="E9">
        <v>2017</v>
      </c>
      <c r="F9">
        <f t="shared" ref="F9:N9" si="0">+E9+1</f>
        <v>2018</v>
      </c>
      <c r="G9">
        <f t="shared" si="0"/>
        <v>2019</v>
      </c>
      <c r="H9">
        <f t="shared" si="0"/>
        <v>2020</v>
      </c>
      <c r="I9">
        <f t="shared" si="0"/>
        <v>2021</v>
      </c>
      <c r="J9">
        <f t="shared" si="0"/>
        <v>2022</v>
      </c>
      <c r="K9">
        <f t="shared" si="0"/>
        <v>2023</v>
      </c>
      <c r="L9">
        <f t="shared" si="0"/>
        <v>2024</v>
      </c>
      <c r="M9">
        <f t="shared" si="0"/>
        <v>2025</v>
      </c>
      <c r="N9">
        <f t="shared" si="0"/>
        <v>2026</v>
      </c>
    </row>
    <row r="10" spans="1:14" s="4" customFormat="1" ht="13" x14ac:dyDescent="0.3">
      <c r="B10" s="4" t="s">
        <v>8</v>
      </c>
      <c r="D10" s="4">
        <v>15.987185999999999</v>
      </c>
      <c r="E10" s="4">
        <v>38.286375999999997</v>
      </c>
      <c r="F10" s="4">
        <v>45.614534999999997</v>
      </c>
      <c r="G10" s="4">
        <v>38.981313</v>
      </c>
      <c r="H10" s="4">
        <v>21.458608999999999</v>
      </c>
      <c r="I10" s="4">
        <v>26.356000000000002</v>
      </c>
      <c r="J10" s="4">
        <v>45.936642999999997</v>
      </c>
      <c r="K10" s="4">
        <v>58.208060000000003</v>
      </c>
    </row>
    <row r="11" spans="1:14" s="3" customFormat="1" x14ac:dyDescent="0.25">
      <c r="B11" s="3" t="s">
        <v>9</v>
      </c>
      <c r="D11" s="3">
        <v>7.8871479999999998</v>
      </c>
      <c r="E11" s="3">
        <v>18.022469000000001</v>
      </c>
      <c r="F11" s="3">
        <v>22.713355</v>
      </c>
      <c r="G11" s="3">
        <v>19.452953999999998</v>
      </c>
      <c r="H11" s="3">
        <v>11.932408000000001</v>
      </c>
      <c r="I11" s="3">
        <v>14.955</v>
      </c>
      <c r="J11" s="3">
        <v>24.285253000000001</v>
      </c>
      <c r="K11" s="3">
        <v>27.676041999999999</v>
      </c>
    </row>
    <row r="12" spans="1:14" s="3" customFormat="1" x14ac:dyDescent="0.25">
      <c r="B12" s="3" t="s">
        <v>10</v>
      </c>
      <c r="D12" s="3">
        <f t="shared" ref="D12:K12" si="1">+D10-D11</f>
        <v>8.1000379999999996</v>
      </c>
      <c r="E12" s="3">
        <f t="shared" si="1"/>
        <v>20.263906999999996</v>
      </c>
      <c r="F12" s="3">
        <f t="shared" si="1"/>
        <v>22.901179999999997</v>
      </c>
      <c r="G12" s="3">
        <f t="shared" si="1"/>
        <v>19.528359000000002</v>
      </c>
      <c r="H12" s="3">
        <f t="shared" si="1"/>
        <v>9.5262009999999986</v>
      </c>
      <c r="I12" s="3">
        <f t="shared" si="1"/>
        <v>11.401000000000002</v>
      </c>
      <c r="J12" s="3">
        <f t="shared" si="1"/>
        <v>21.651389999999996</v>
      </c>
      <c r="K12" s="3">
        <f t="shared" si="1"/>
        <v>30.532018000000004</v>
      </c>
    </row>
    <row r="13" spans="1:14" s="3" customFormat="1" x14ac:dyDescent="0.25">
      <c r="B13" s="3" t="s">
        <v>11</v>
      </c>
      <c r="D13" s="3">
        <v>7.1980810000000002</v>
      </c>
      <c r="E13" s="3">
        <v>11.676693</v>
      </c>
      <c r="F13" s="3">
        <v>13.029228</v>
      </c>
      <c r="G13" s="3">
        <v>13.454195</v>
      </c>
      <c r="H13" s="3">
        <v>10.378367000000001</v>
      </c>
      <c r="I13" s="3">
        <v>11.532999999999999</v>
      </c>
      <c r="J13" s="3">
        <v>14.776904999999999</v>
      </c>
      <c r="K13" s="3">
        <v>17.184916999999999</v>
      </c>
    </row>
    <row r="14" spans="1:14" s="3" customFormat="1" x14ac:dyDescent="0.25">
      <c r="B14" s="3" t="s">
        <v>12</v>
      </c>
      <c r="D14" s="3">
        <v>0.75788</v>
      </c>
      <c r="E14" s="3">
        <v>1.221211</v>
      </c>
      <c r="F14" s="3">
        <v>1.39744</v>
      </c>
      <c r="G14" s="3">
        <v>1.9331119999999999</v>
      </c>
      <c r="H14" s="3">
        <v>1.554041</v>
      </c>
      <c r="I14" s="3">
        <v>1.1200000000000001</v>
      </c>
      <c r="J14" s="3">
        <v>1.051858</v>
      </c>
      <c r="K14" s="3">
        <v>0.91712300000000002</v>
      </c>
    </row>
    <row r="15" spans="1:14" s="3" customFormat="1" x14ac:dyDescent="0.25">
      <c r="B15" s="3" t="s">
        <v>13</v>
      </c>
      <c r="D15" s="3">
        <f t="shared" ref="D15:K15" si="2">+D14+D13</f>
        <v>7.9559610000000003</v>
      </c>
      <c r="E15" s="3">
        <f t="shared" si="2"/>
        <v>12.897904</v>
      </c>
      <c r="F15" s="3">
        <f t="shared" si="2"/>
        <v>14.426667999999999</v>
      </c>
      <c r="G15" s="3">
        <f t="shared" si="2"/>
        <v>15.387307</v>
      </c>
      <c r="H15" s="3">
        <f t="shared" si="2"/>
        <v>11.932408000000001</v>
      </c>
      <c r="I15" s="3">
        <f t="shared" si="2"/>
        <v>12.652999999999999</v>
      </c>
      <c r="J15" s="3">
        <f t="shared" si="2"/>
        <v>15.828762999999999</v>
      </c>
      <c r="K15" s="3">
        <f t="shared" si="2"/>
        <v>18.102039999999999</v>
      </c>
    </row>
    <row r="16" spans="1:14" s="3" customFormat="1" x14ac:dyDescent="0.25">
      <c r="B16" s="3" t="s">
        <v>14</v>
      </c>
      <c r="D16" s="3">
        <f t="shared" ref="D16:K16" si="3">+D12-D15</f>
        <v>0.14407699999999934</v>
      </c>
      <c r="E16" s="3">
        <f t="shared" si="3"/>
        <v>7.3660029999999956</v>
      </c>
      <c r="F16" s="3">
        <f t="shared" si="3"/>
        <v>8.4745119999999972</v>
      </c>
      <c r="G16" s="3">
        <f t="shared" si="3"/>
        <v>4.141052000000002</v>
      </c>
      <c r="H16" s="3">
        <f t="shared" si="3"/>
        <v>-2.406207000000002</v>
      </c>
      <c r="I16" s="3">
        <f t="shared" si="3"/>
        <v>-1.2519999999999971</v>
      </c>
      <c r="J16" s="3">
        <f t="shared" si="3"/>
        <v>5.8226269999999971</v>
      </c>
      <c r="K16" s="3">
        <f t="shared" si="3"/>
        <v>12.429978000000006</v>
      </c>
    </row>
    <row r="17" spans="2:11" x14ac:dyDescent="0.25">
      <c r="B17" s="3" t="s">
        <v>19</v>
      </c>
      <c r="D17">
        <v>0.2</v>
      </c>
      <c r="E17">
        <v>0.2</v>
      </c>
      <c r="F17">
        <v>0.5</v>
      </c>
      <c r="G17">
        <v>0.3</v>
      </c>
      <c r="H17">
        <v>0.1</v>
      </c>
      <c r="I17">
        <v>0.1</v>
      </c>
      <c r="J17">
        <v>0.2</v>
      </c>
      <c r="K17">
        <v>0.4</v>
      </c>
    </row>
    <row r="18" spans="2:11" x14ac:dyDescent="0.25">
      <c r="B18" s="3" t="s">
        <v>18</v>
      </c>
      <c r="D18" s="3">
        <f t="shared" ref="D18:K18" si="4">+D16+D17</f>
        <v>0.34407699999999936</v>
      </c>
      <c r="E18" s="3">
        <f t="shared" si="4"/>
        <v>7.5660029999999958</v>
      </c>
      <c r="F18" s="3">
        <f t="shared" si="4"/>
        <v>8.9745119999999972</v>
      </c>
      <c r="G18" s="3">
        <f t="shared" si="4"/>
        <v>4.4410520000000018</v>
      </c>
      <c r="H18" s="3">
        <f t="shared" si="4"/>
        <v>-2.3062070000000019</v>
      </c>
      <c r="I18" s="3">
        <f t="shared" si="4"/>
        <v>-1.151999999999997</v>
      </c>
      <c r="J18" s="3">
        <f t="shared" si="4"/>
        <v>6.0226269999999973</v>
      </c>
      <c r="K18" s="3">
        <f t="shared" si="4"/>
        <v>12.829978000000006</v>
      </c>
    </row>
    <row r="19" spans="2:11" s="3" customFormat="1" x14ac:dyDescent="0.25">
      <c r="B19" s="3" t="s">
        <v>17</v>
      </c>
      <c r="D19" s="3">
        <v>0</v>
      </c>
      <c r="E19" s="3">
        <v>2.673</v>
      </c>
      <c r="F19" s="3">
        <v>2.5169999999999999</v>
      </c>
      <c r="G19" s="3">
        <v>1.5460689999999999</v>
      </c>
      <c r="H19" s="3">
        <v>0</v>
      </c>
      <c r="I19" s="3">
        <v>0</v>
      </c>
      <c r="J19" s="3">
        <v>1.7384219999999999</v>
      </c>
      <c r="K19" s="3">
        <v>1.669</v>
      </c>
    </row>
    <row r="20" spans="2:11" x14ac:dyDescent="0.25">
      <c r="B20" t="s">
        <v>16</v>
      </c>
      <c r="D20" s="3">
        <f>+D18-D19</f>
        <v>0.34407699999999936</v>
      </c>
      <c r="E20" s="3">
        <f t="shared" ref="E20:K20" si="5">+E18-E19</f>
        <v>4.8930029999999958</v>
      </c>
      <c r="F20" s="3">
        <f t="shared" si="5"/>
        <v>6.4575119999999977</v>
      </c>
      <c r="G20" s="3">
        <f t="shared" si="5"/>
        <v>2.8949830000000016</v>
      </c>
      <c r="H20" s="3">
        <f t="shared" si="5"/>
        <v>-2.3062070000000019</v>
      </c>
      <c r="I20" s="3">
        <f t="shared" si="5"/>
        <v>-1.151999999999997</v>
      </c>
      <c r="J20" s="3">
        <f t="shared" si="5"/>
        <v>4.2842049999999974</v>
      </c>
      <c r="K20" s="3">
        <f t="shared" si="5"/>
        <v>11.160978000000005</v>
      </c>
    </row>
    <row r="21" spans="2:11" x14ac:dyDescent="0.25">
      <c r="B21" t="s">
        <v>15</v>
      </c>
      <c r="D21" s="5">
        <f t="shared" ref="D21:K21" si="6">+D20/D22</f>
        <v>6.4333768174662867E-3</v>
      </c>
      <c r="E21" s="5">
        <f t="shared" si="6"/>
        <v>9.8138774118496447E-2</v>
      </c>
      <c r="F21" s="5">
        <f t="shared" si="6"/>
        <v>0.13119064015489057</v>
      </c>
      <c r="G21" s="5">
        <f t="shared" si="6"/>
        <v>6.0144556784887074E-2</v>
      </c>
      <c r="H21" s="5">
        <f t="shared" si="6"/>
        <v>-4.8269160681545457E-2</v>
      </c>
      <c r="I21" s="5">
        <f t="shared" si="6"/>
        <v>-2.3964761316281929E-2</v>
      </c>
      <c r="J21" s="5">
        <f t="shared" si="6"/>
        <v>8.8430135135174129E-2</v>
      </c>
      <c r="K21" s="5">
        <f t="shared" si="6"/>
        <v>0.22718365118005673</v>
      </c>
    </row>
    <row r="22" spans="2:11" s="3" customFormat="1" x14ac:dyDescent="0.25">
      <c r="B22" s="3" t="s">
        <v>2</v>
      </c>
      <c r="D22" s="3">
        <v>53.483110000000003</v>
      </c>
      <c r="E22" s="3">
        <v>49.857999999999997</v>
      </c>
      <c r="F22" s="3">
        <v>49.222352999999998</v>
      </c>
      <c r="G22" s="3">
        <v>48.133749000000002</v>
      </c>
      <c r="H22" s="3">
        <v>47.778063000000003</v>
      </c>
      <c r="I22" s="3">
        <v>48.070580999999997</v>
      </c>
      <c r="J22" s="3">
        <v>48.447341999999999</v>
      </c>
      <c r="K22" s="3">
        <v>49.127558000000001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</vt:lpstr>
      <vt:lpstr>PFIE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2024-10-11T16:35:16Z</dcterms:created>
  <dcterms:modified xsi:type="dcterms:W3CDTF">2024-10-17T03:10:47Z</dcterms:modified>
</cp:coreProperties>
</file>