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B40EEFCC-0AE3-4491-81B0-08C829E1EAFE}" xr6:coauthVersionLast="47" xr6:coauthVersionMax="47" xr10:uidLastSave="{00000000-0000-0000-0000-000000000000}"/>
  <bookViews>
    <workbookView xWindow="52710" yWindow="1680" windowWidth="16515" windowHeight="13575" firstSheet="2" activeTab="1" xr2:uid="{00000000-000D-0000-FFFF-FFFF00000000}"/>
  </bookViews>
  <sheets>
    <sheet name="Main" sheetId="1" r:id="rId1"/>
    <sheet name="Monkeypox" sheetId="8" r:id="rId2"/>
    <sheet name="Model" sheetId="3" r:id="rId3"/>
    <sheet name="Potential award" sheetId="4" r:id="rId4"/>
    <sheet name="TPOXX" sheetId="2" r:id="rId5"/>
    <sheet name="Legal" sheetId="6" r:id="rId6"/>
    <sheet name="Pipeline" sheetId="7" r:id="rId7"/>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8" l="1"/>
  <c r="E3" i="8"/>
  <c r="G4" i="8"/>
  <c r="F4" i="8"/>
  <c r="S9"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8" i="8"/>
  <c r="S17" i="8"/>
  <c r="S16" i="8"/>
  <c r="S15" i="8"/>
  <c r="S14" i="8"/>
  <c r="S13" i="8"/>
  <c r="S12" i="8"/>
  <c r="S11" i="8"/>
  <c r="S10" i="8"/>
  <c r="S97" i="8"/>
  <c r="E4" i="8"/>
  <c r="O5" i="8"/>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I6" i="8"/>
  <c r="I7" i="8" s="1"/>
  <c r="H82" i="8"/>
  <c r="D4" i="8"/>
  <c r="C4"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3" i="8"/>
  <c r="L22" i="8"/>
  <c r="L21" i="8"/>
  <c r="L20" i="8"/>
  <c r="L19" i="8"/>
  <c r="L17" i="8"/>
  <c r="L15" i="8"/>
  <c r="L14" i="8"/>
  <c r="K5" i="8"/>
  <c r="K6" i="8" s="1"/>
  <c r="K7" i="8" s="1"/>
  <c r="K8" i="8" s="1"/>
  <c r="H26" i="4"/>
  <c r="I26" i="4" s="1"/>
  <c r="G26" i="4"/>
  <c r="G25" i="4"/>
  <c r="G27" i="4" s="1"/>
  <c r="H25" i="4"/>
  <c r="H27" i="4" s="1"/>
  <c r="I25" i="4"/>
  <c r="J25" i="4"/>
  <c r="F25" i="4"/>
  <c r="F27" i="4" s="1"/>
  <c r="C21" i="4"/>
  <c r="D24" i="4"/>
  <c r="E24" i="4" s="1"/>
  <c r="F24" i="4" s="1"/>
  <c r="G24" i="4" s="1"/>
  <c r="H24" i="4" s="1"/>
  <c r="I24" i="4" s="1"/>
  <c r="J24" i="4" s="1"/>
  <c r="K24" i="4" s="1"/>
  <c r="K9" i="8" l="1"/>
  <c r="K11" i="8" s="1"/>
  <c r="K12" i="8" s="1"/>
  <c r="K13" i="8" s="1"/>
  <c r="K14" i="8" s="1"/>
  <c r="K15" i="8" s="1"/>
  <c r="K17" i="8" s="1"/>
  <c r="K19" i="8" s="1"/>
  <c r="K20" i="8" s="1"/>
  <c r="K21" i="8" s="1"/>
  <c r="K22" i="8" s="1"/>
  <c r="K23"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F28" i="4"/>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<sst xmlns="http://schemas.openxmlformats.org/spreadsheetml/2006/main" count="916" uniqueCount="707">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</sst>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11">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9" fillId="0" borderId="0" xfId="0" applyFont="1" applyFill="1"/>
    <xf numFmtId="0" fontId="9" fillId="0" borderId="0" xfId="0" applyFont="1" applyFill="1" applyAlignment="1"/>
    <xf numFmtId="14" fontId="0" fillId="0" borderId="0" xfId="0" applyNumberFormat="1"/>
    <xf numFmtId="0" fontId="2" fillId="0" borderId="0" xfId="1" applyAlignment="1" applyProtection="1"/>
    <xf numFmtId="3" fontId="0" fillId="0" borderId="0" xfId="0" applyNumberFormat="1"/>
    <xf numFmtId="0" fontId="3" fillId="0" borderId="0" xfId="0" applyFont="1"/>
    <xf numFmtId="0" fontId="7" fillId="0" borderId="0" xfId="0" applyFont="1"/>
    <xf numFmtId="9" fontId="3" fillId="0" borderId="0" xfId="0" applyNumberFormat="1" applyFont="1"/>
    <xf numFmtId="9" fontId="0" fillId="0" borderId="0" xfId="0" applyNumberFormat="1"/>
    <xf numFmtId="3" fontId="7" fillId="0" borderId="0" xfId="0" applyNumberFormat="1" applyFont="1"/>
    <xf numFmtId="0" fontId="0" fillId="2" borderId="4" xfId="0" applyFill="1" applyBorder="1" applyAlignment="1">
      <alignment horizontal="center"/>
    </xf>
    <xf numFmtId="14" fontId="3" fillId="0" borderId="0" xfId="0" applyNumberFormat="1"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Monkeypox Wild US</a:t>
            </a:r>
            <a:r>
              <a:rPr lang="en-US" baseline="0"/>
              <a:t> Epidemic Raging Through the Country Savaging Lives with 0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Monkeypox!$Q$9:$Q$97</c:f>
              <c:numCache>
                <c:formatCode>m/d/yyyy</c:formatCode>
                <c:ptCount val="89"/>
                <c:pt idx="0">
                  <c:v>44702</c:v>
                </c:pt>
                <c:pt idx="1">
                  <c:v>44703</c:v>
                </c:pt>
                <c:pt idx="2">
                  <c:v>44704</c:v>
                </c:pt>
                <c:pt idx="3">
                  <c:v>44705</c:v>
                </c:pt>
                <c:pt idx="4">
                  <c:v>44706</c:v>
                </c:pt>
                <c:pt idx="5">
                  <c:v>44707</c:v>
                </c:pt>
                <c:pt idx="6">
                  <c:v>44708</c:v>
                </c:pt>
                <c:pt idx="7">
                  <c:v>44709</c:v>
                </c:pt>
                <c:pt idx="8">
                  <c:v>44710</c:v>
                </c:pt>
                <c:pt idx="9">
                  <c:v>44711</c:v>
                </c:pt>
                <c:pt idx="10">
                  <c:v>44712</c:v>
                </c:pt>
                <c:pt idx="11">
                  <c:v>44713</c:v>
                </c:pt>
                <c:pt idx="12">
                  <c:v>44714</c:v>
                </c:pt>
                <c:pt idx="13">
                  <c:v>44715</c:v>
                </c:pt>
                <c:pt idx="14">
                  <c:v>44716</c:v>
                </c:pt>
                <c:pt idx="15">
                  <c:v>44717</c:v>
                </c:pt>
                <c:pt idx="16">
                  <c:v>44718</c:v>
                </c:pt>
                <c:pt idx="17">
                  <c:v>44719</c:v>
                </c:pt>
                <c:pt idx="18">
                  <c:v>44720</c:v>
                </c:pt>
                <c:pt idx="19">
                  <c:v>44721</c:v>
                </c:pt>
                <c:pt idx="20">
                  <c:v>44722</c:v>
                </c:pt>
                <c:pt idx="21">
                  <c:v>44723</c:v>
                </c:pt>
                <c:pt idx="22">
                  <c:v>44724</c:v>
                </c:pt>
                <c:pt idx="23">
                  <c:v>44725</c:v>
                </c:pt>
                <c:pt idx="24">
                  <c:v>44726</c:v>
                </c:pt>
                <c:pt idx="25">
                  <c:v>44727</c:v>
                </c:pt>
                <c:pt idx="26">
                  <c:v>44728</c:v>
                </c:pt>
                <c:pt idx="27">
                  <c:v>44729</c:v>
                </c:pt>
                <c:pt idx="28">
                  <c:v>44730</c:v>
                </c:pt>
                <c:pt idx="29">
                  <c:v>44731</c:v>
                </c:pt>
                <c:pt idx="30">
                  <c:v>44732</c:v>
                </c:pt>
                <c:pt idx="31">
                  <c:v>44733</c:v>
                </c:pt>
                <c:pt idx="32">
                  <c:v>44734</c:v>
                </c:pt>
                <c:pt idx="33">
                  <c:v>44735</c:v>
                </c:pt>
                <c:pt idx="34">
                  <c:v>44736</c:v>
                </c:pt>
                <c:pt idx="35">
                  <c:v>44737</c:v>
                </c:pt>
                <c:pt idx="36">
                  <c:v>44738</c:v>
                </c:pt>
                <c:pt idx="37">
                  <c:v>44739</c:v>
                </c:pt>
                <c:pt idx="38">
                  <c:v>44740</c:v>
                </c:pt>
                <c:pt idx="39">
                  <c:v>44741</c:v>
                </c:pt>
                <c:pt idx="40">
                  <c:v>44742</c:v>
                </c:pt>
                <c:pt idx="41">
                  <c:v>44743</c:v>
                </c:pt>
                <c:pt idx="42">
                  <c:v>44744</c:v>
                </c:pt>
                <c:pt idx="43">
                  <c:v>44745</c:v>
                </c:pt>
                <c:pt idx="44">
                  <c:v>44746</c:v>
                </c:pt>
                <c:pt idx="45">
                  <c:v>44747</c:v>
                </c:pt>
                <c:pt idx="46">
                  <c:v>44748</c:v>
                </c:pt>
                <c:pt idx="47">
                  <c:v>44749</c:v>
                </c:pt>
                <c:pt idx="48">
                  <c:v>44750</c:v>
                </c:pt>
                <c:pt idx="49">
                  <c:v>44751</c:v>
                </c:pt>
                <c:pt idx="50">
                  <c:v>44752</c:v>
                </c:pt>
                <c:pt idx="51">
                  <c:v>44753</c:v>
                </c:pt>
                <c:pt idx="52">
                  <c:v>44754</c:v>
                </c:pt>
                <c:pt idx="53">
                  <c:v>44755</c:v>
                </c:pt>
                <c:pt idx="54">
                  <c:v>44756</c:v>
                </c:pt>
                <c:pt idx="55">
                  <c:v>44757</c:v>
                </c:pt>
                <c:pt idx="56">
                  <c:v>44758</c:v>
                </c:pt>
                <c:pt idx="57">
                  <c:v>44759</c:v>
                </c:pt>
                <c:pt idx="58">
                  <c:v>44760</c:v>
                </c:pt>
                <c:pt idx="59">
                  <c:v>44761</c:v>
                </c:pt>
                <c:pt idx="60">
                  <c:v>44762</c:v>
                </c:pt>
                <c:pt idx="61">
                  <c:v>44763</c:v>
                </c:pt>
                <c:pt idx="62">
                  <c:v>44764</c:v>
                </c:pt>
                <c:pt idx="63">
                  <c:v>44765</c:v>
                </c:pt>
                <c:pt idx="64">
                  <c:v>44766</c:v>
                </c:pt>
                <c:pt idx="65">
                  <c:v>44767</c:v>
                </c:pt>
                <c:pt idx="66">
                  <c:v>44768</c:v>
                </c:pt>
                <c:pt idx="67">
                  <c:v>44769</c:v>
                </c:pt>
                <c:pt idx="68">
                  <c:v>44770</c:v>
                </c:pt>
                <c:pt idx="69">
                  <c:v>44771</c:v>
                </c:pt>
                <c:pt idx="70">
                  <c:v>44772</c:v>
                </c:pt>
                <c:pt idx="71">
                  <c:v>44773</c:v>
                </c:pt>
                <c:pt idx="72">
                  <c:v>44774</c:v>
                </c:pt>
                <c:pt idx="73">
                  <c:v>44775</c:v>
                </c:pt>
                <c:pt idx="74">
                  <c:v>44776</c:v>
                </c:pt>
                <c:pt idx="75">
                  <c:v>44777</c:v>
                </c:pt>
                <c:pt idx="76">
                  <c:v>44778</c:v>
                </c:pt>
                <c:pt idx="77">
                  <c:v>44779</c:v>
                </c:pt>
                <c:pt idx="78">
                  <c:v>44780</c:v>
                </c:pt>
                <c:pt idx="79">
                  <c:v>44781</c:v>
                </c:pt>
                <c:pt idx="80">
                  <c:v>44782</c:v>
                </c:pt>
                <c:pt idx="81">
                  <c:v>44783</c:v>
                </c:pt>
                <c:pt idx="82">
                  <c:v>44784</c:v>
                </c:pt>
                <c:pt idx="83">
                  <c:v>44785</c:v>
                </c:pt>
                <c:pt idx="84">
                  <c:v>44786</c:v>
                </c:pt>
                <c:pt idx="85">
                  <c:v>44787</c:v>
                </c:pt>
                <c:pt idx="86">
                  <c:v>44788</c:v>
                </c:pt>
                <c:pt idx="87">
                  <c:v>44789</c:v>
                </c:pt>
                <c:pt idx="88">
                  <c:v>44790</c:v>
                </c:pt>
              </c:numCache>
            </c:numRef>
          </c:cat>
          <c:val>
            <c:numRef>
              <c:f>Monkeypox!$S$9:$S$97</c:f>
              <c:numCache>
                <c:formatCode>#,##0</c:formatCode>
                <c:ptCount val="89"/>
                <c:pt idx="0">
                  <c:v>1</c:v>
                </c:pt>
                <c:pt idx="1">
                  <c:v>1.1428571428571428</c:v>
                </c:pt>
                <c:pt idx="2">
                  <c:v>1.5714285714285714</c:v>
                </c:pt>
                <c:pt idx="3">
                  <c:v>1.5714285714285714</c:v>
                </c:pt>
                <c:pt idx="4">
                  <c:v>1.8571428571428572</c:v>
                </c:pt>
                <c:pt idx="5">
                  <c:v>2</c:v>
                </c:pt>
                <c:pt idx="6">
                  <c:v>2</c:v>
                </c:pt>
                <c:pt idx="7">
                  <c:v>1.7142857142857142</c:v>
                </c:pt>
                <c:pt idx="8">
                  <c:v>1.7142857142857142</c:v>
                </c:pt>
                <c:pt idx="9">
                  <c:v>1.4285714285714286</c:v>
                </c:pt>
                <c:pt idx="10">
                  <c:v>2.1428571428571428</c:v>
                </c:pt>
                <c:pt idx="11">
                  <c:v>2.1428571428571428</c:v>
                </c:pt>
                <c:pt idx="12">
                  <c:v>2.5714285714285716</c:v>
                </c:pt>
                <c:pt idx="13">
                  <c:v>3.1428571428571428</c:v>
                </c:pt>
                <c:pt idx="14">
                  <c:v>3.2857142857142856</c:v>
                </c:pt>
                <c:pt idx="15">
                  <c:v>3.1428571428571428</c:v>
                </c:pt>
                <c:pt idx="16">
                  <c:v>4</c:v>
                </c:pt>
                <c:pt idx="17">
                  <c:v>4.4285714285714288</c:v>
                </c:pt>
                <c:pt idx="18">
                  <c:v>6.1428571428571432</c:v>
                </c:pt>
                <c:pt idx="19">
                  <c:v>6.4285714285714288</c:v>
                </c:pt>
                <c:pt idx="20">
                  <c:v>7.2857142857142856</c:v>
                </c:pt>
                <c:pt idx="21">
                  <c:v>7.8571428571428568</c:v>
                </c:pt>
                <c:pt idx="22">
                  <c:v>8.2857142857142865</c:v>
                </c:pt>
                <c:pt idx="23">
                  <c:v>8.4285714285714288</c:v>
                </c:pt>
                <c:pt idx="24">
                  <c:v>10.142857142857142</c:v>
                </c:pt>
                <c:pt idx="25">
                  <c:v>10.285714285714286</c:v>
                </c:pt>
                <c:pt idx="26">
                  <c:v>11.714285714285714</c:v>
                </c:pt>
                <c:pt idx="27">
                  <c:v>11.857142857142858</c:v>
                </c:pt>
                <c:pt idx="28">
                  <c:v>13.285714285714286</c:v>
                </c:pt>
                <c:pt idx="29">
                  <c:v>13.428571428571429</c:v>
                </c:pt>
                <c:pt idx="30">
                  <c:v>14.428571428571429</c:v>
                </c:pt>
                <c:pt idx="31">
                  <c:v>14.571428571428571</c:v>
                </c:pt>
                <c:pt idx="32">
                  <c:v>16.285714285714285</c:v>
                </c:pt>
                <c:pt idx="33">
                  <c:v>17.428571428571427</c:v>
                </c:pt>
                <c:pt idx="34">
                  <c:v>22.571428571428573</c:v>
                </c:pt>
                <c:pt idx="35">
                  <c:v>24</c:v>
                </c:pt>
                <c:pt idx="36">
                  <c:v>26.571428571428573</c:v>
                </c:pt>
                <c:pt idx="37">
                  <c:v>37.428571428571431</c:v>
                </c:pt>
                <c:pt idx="38">
                  <c:v>42.714285714285715</c:v>
                </c:pt>
                <c:pt idx="39">
                  <c:v>48.714285714285715</c:v>
                </c:pt>
                <c:pt idx="40">
                  <c:v>59.428571428571431</c:v>
                </c:pt>
                <c:pt idx="41">
                  <c:v>68.857142857142861</c:v>
                </c:pt>
                <c:pt idx="42">
                  <c:v>75.857142857142861</c:v>
                </c:pt>
                <c:pt idx="43">
                  <c:v>80.857142857142861</c:v>
                </c:pt>
                <c:pt idx="44">
                  <c:v>79.428571428571431</c:v>
                </c:pt>
                <c:pt idx="45">
                  <c:v>88.285714285714292</c:v>
                </c:pt>
                <c:pt idx="46">
                  <c:v>97.285714285714292</c:v>
                </c:pt>
                <c:pt idx="47">
                  <c:v>101.57142857142857</c:v>
                </c:pt>
                <c:pt idx="48">
                  <c:v>109.42857142857143</c:v>
                </c:pt>
                <c:pt idx="49">
                  <c:v>115.42857142857143</c:v>
                </c:pt>
                <c:pt idx="50">
                  <c:v>119.28571428571429</c:v>
                </c:pt>
                <c:pt idx="51">
                  <c:v>141</c:v>
                </c:pt>
                <c:pt idx="52">
                  <c:v>147.85714285714286</c:v>
                </c:pt>
                <c:pt idx="53">
                  <c:v>159.28571428571428</c:v>
                </c:pt>
                <c:pt idx="54">
                  <c:v>173.71428571428572</c:v>
                </c:pt>
                <c:pt idx="55">
                  <c:v>183.57142857142858</c:v>
                </c:pt>
                <c:pt idx="56">
                  <c:v>186</c:v>
                </c:pt>
                <c:pt idx="57">
                  <c:v>190</c:v>
                </c:pt>
                <c:pt idx="58">
                  <c:v>210.85714285714286</c:v>
                </c:pt>
                <c:pt idx="59">
                  <c:v>221.71428571428572</c:v>
                </c:pt>
                <c:pt idx="60">
                  <c:v>231.57142857142858</c:v>
                </c:pt>
                <c:pt idx="61">
                  <c:v>233.57142857142858</c:v>
                </c:pt>
                <c:pt idx="62">
                  <c:v>245</c:v>
                </c:pt>
                <c:pt idx="63">
                  <c:v>247.42857142857142</c:v>
                </c:pt>
                <c:pt idx="64">
                  <c:v>247</c:v>
                </c:pt>
                <c:pt idx="65">
                  <c:v>251</c:v>
                </c:pt>
                <c:pt idx="66">
                  <c:v>270</c:v>
                </c:pt>
                <c:pt idx="67">
                  <c:v>295.57142857142856</c:v>
                </c:pt>
                <c:pt idx="68">
                  <c:v>303.28571428571428</c:v>
                </c:pt>
                <c:pt idx="69">
                  <c:v>314.85714285714283</c:v>
                </c:pt>
                <c:pt idx="70">
                  <c:v>316.28571428571428</c:v>
                </c:pt>
                <c:pt idx="71">
                  <c:v>321.85714285714283</c:v>
                </c:pt>
                <c:pt idx="72">
                  <c:v>331.28571428571428</c:v>
                </c:pt>
                <c:pt idx="73">
                  <c:v>339.85714285714283</c:v>
                </c:pt>
                <c:pt idx="74">
                  <c:v>335</c:v>
                </c:pt>
                <c:pt idx="75">
                  <c:v>354.57142857142856</c:v>
                </c:pt>
                <c:pt idx="76">
                  <c:v>358</c:v>
                </c:pt>
                <c:pt idx="77">
                  <c:v>354.85714285714283</c:v>
                </c:pt>
                <c:pt idx="78">
                  <c:v>344.71428571428572</c:v>
                </c:pt>
                <c:pt idx="79">
                  <c:v>384.85714285714283</c:v>
                </c:pt>
                <c:pt idx="80">
                  <c:v>380.71428571428572</c:v>
                </c:pt>
                <c:pt idx="81">
                  <c:v>372.14285714285717</c:v>
                </c:pt>
                <c:pt idx="82">
                  <c:v>354.71428571428572</c:v>
                </c:pt>
                <c:pt idx="83">
                  <c:v>334.14285714285717</c:v>
                </c:pt>
                <c:pt idx="84">
                  <c:v>320</c:v>
                </c:pt>
                <c:pt idx="85">
                  <c:v>310.28571428571428</c:v>
                </c:pt>
                <c:pt idx="86">
                  <c:v>298.28571428571428</c:v>
                </c:pt>
                <c:pt idx="87">
                  <c:v>291.42857142857144</c:v>
                </c:pt>
                <c:pt idx="88">
                  <c:v>288.71428571428572</c:v>
                </c:pt>
              </c:numCache>
            </c:numRef>
          </c:val>
          <c:smooth val="0"/>
          <c:extLst>
            <c:ext xmlns:c16="http://schemas.microsoft.com/office/drawing/2014/chart" uri="{C3380CC4-5D6E-409C-BE32-E72D297353CC}">
              <c16:uniqueId val="{00000000-22DA-4555-97AA-7CF9083337AE}"/>
            </c:ext>
          </c:extLst>
        </c:ser>
        <c:dLbls>
          <c:showLegendKey val="0"/>
          <c:showVal val="0"/>
          <c:showCatName val="0"/>
          <c:showSerName val="0"/>
          <c:showPercent val="0"/>
          <c:showBubbleSize val="0"/>
        </c:dLbls>
        <c:smooth val="0"/>
        <c:axId val="1724506752"/>
        <c:axId val="1724508832"/>
      </c:lineChart>
      <c:dateAx>
        <c:axId val="1724506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8832"/>
        <c:crosses val="autoZero"/>
        <c:auto val="1"/>
        <c:lblOffset val="100"/>
        <c:baseTimeUnit val="days"/>
      </c:dateAx>
      <c:valAx>
        <c:axId val="172450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6</xdr:col>
      <xdr:colOff>347662</xdr:colOff>
      <xdr:row>85</xdr:row>
      <xdr:rowOff>28575</xdr:rowOff>
    </xdr:from>
    <xdr:to>
      <xdr:col>14</xdr:col>
      <xdr:colOff>42862</xdr:colOff>
      <xdr:row>102</xdr:row>
      <xdr:rowOff>19050</xdr:rowOff>
    </xdr:to>
    <xdr:graphicFrame macro="">
      <xdr:nvGraphicFramePr>
        <xdr:cNvPr id="2" name="Chart 1">
          <a:extLst>
            <a:ext uri="{FF2B5EF4-FFF2-40B4-BE49-F238E27FC236}">
              <a16:creationId xmlns:a16="http://schemas.microsoft.com/office/drawing/2014/main" id="{CD7B207E-0008-6AD7-83ED-9BD23F22F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99" t="s">
        <v>51</v>
      </c>
      <c r="I11" s="97"/>
    </row>
    <row r="12" spans="2:14">
      <c r="C12" s="97"/>
      <c r="D12" s="97"/>
      <c r="E12" s="97"/>
      <c r="F12" s="99" t="s">
        <v>68</v>
      </c>
      <c r="I12" s="97"/>
    </row>
    <row r="13" spans="2:14">
      <c r="C13" s="97"/>
      <c r="D13" s="97"/>
      <c r="E13" s="97"/>
      <c r="F13" s="99" t="s">
        <v>69</v>
      </c>
      <c r="I13" s="97"/>
    </row>
    <row r="14" spans="2:14">
      <c r="C14" s="97"/>
      <c r="D14" s="97"/>
      <c r="E14" s="97"/>
      <c r="F14" s="99" t="s">
        <v>70</v>
      </c>
      <c r="I14" s="97"/>
    </row>
    <row r="15" spans="2:14">
      <c r="C15" s="97"/>
      <c r="D15" s="97"/>
      <c r="E15" s="97"/>
      <c r="F15" s="99" t="s">
        <v>71</v>
      </c>
      <c r="I15" s="97"/>
    </row>
    <row r="16" spans="2:14">
      <c r="C16" s="97"/>
      <c r="D16" s="97"/>
      <c r="E16" s="97"/>
      <c r="F16" s="99" t="s">
        <v>72</v>
      </c>
      <c r="I16" s="97"/>
    </row>
    <row r="17" spans="2:9">
      <c r="C17" s="97"/>
      <c r="D17" s="97"/>
      <c r="E17" s="97"/>
      <c r="F17" s="99" t="s">
        <v>73</v>
      </c>
      <c r="I17" s="97"/>
    </row>
    <row r="18" spans="2:9">
      <c r="C18" s="97"/>
      <c r="D18" s="97"/>
      <c r="E18" s="97"/>
      <c r="F18" s="99" t="s">
        <v>74</v>
      </c>
      <c r="I18" s="97"/>
    </row>
    <row r="19" spans="2:9">
      <c r="C19" s="97"/>
      <c r="D19" s="97"/>
      <c r="E19" s="97"/>
      <c r="F19" s="99" t="s">
        <v>75</v>
      </c>
      <c r="I19" s="97"/>
    </row>
    <row r="20" spans="2:9">
      <c r="C20" s="97"/>
      <c r="D20" s="97"/>
      <c r="E20" s="97"/>
      <c r="F20" s="99" t="s">
        <v>77</v>
      </c>
      <c r="I20" s="97"/>
    </row>
    <row r="21" spans="2:9">
      <c r="C21" s="97"/>
      <c r="D21" s="97"/>
      <c r="E21" s="97"/>
      <c r="F21" s="100"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S99"/>
  <sheetViews>
    <sheetView tabSelected="1" workbookViewId="0">
      <selection activeCell="G3" sqref="G3"/>
    </sheetView>
  </sheetViews>
  <sheetFormatPr defaultRowHeight="12.75"/>
  <cols>
    <col min="1" max="1" width="5" bestFit="1" customWidth="1"/>
  </cols>
  <sheetData>
    <row r="1" spans="1:19">
      <c r="A1" s="102" t="s">
        <v>14</v>
      </c>
    </row>
    <row r="2" spans="1:19">
      <c r="C2" s="101">
        <v>44770</v>
      </c>
      <c r="D2" s="101">
        <v>44775</v>
      </c>
      <c r="E2" s="101">
        <v>44778</v>
      </c>
      <c r="F2" s="110">
        <v>44795</v>
      </c>
      <c r="G2" s="101"/>
      <c r="H2" s="101"/>
      <c r="I2" t="s">
        <v>701</v>
      </c>
      <c r="J2" t="s">
        <v>700</v>
      </c>
      <c r="K2" t="s">
        <v>702</v>
      </c>
      <c r="L2" t="s">
        <v>703</v>
      </c>
      <c r="M2" t="s">
        <v>701</v>
      </c>
      <c r="N2" t="s">
        <v>700</v>
      </c>
      <c r="O2" s="104" t="s">
        <v>702</v>
      </c>
      <c r="P2" s="104"/>
      <c r="S2" s="104" t="s">
        <v>706</v>
      </c>
    </row>
    <row r="3" spans="1:19">
      <c r="C3" s="101"/>
      <c r="D3" s="101"/>
      <c r="E3" s="107">
        <f>+E4/C4-1</f>
        <v>0.33440514469453375</v>
      </c>
      <c r="F3" s="107">
        <f>+F4/D4-1</f>
        <v>0.8185705817596749</v>
      </c>
      <c r="G3" s="101"/>
      <c r="H3" s="101"/>
      <c r="Q3" s="101">
        <v>44696</v>
      </c>
      <c r="R3" s="105">
        <v>1</v>
      </c>
    </row>
    <row r="4" spans="1:19">
      <c r="B4" s="104" t="s">
        <v>704</v>
      </c>
      <c r="C4" s="105">
        <f>SUM(C5:C91)</f>
        <v>21148</v>
      </c>
      <c r="D4" s="105">
        <f>SUM(D5:D90)</f>
        <v>23618</v>
      </c>
      <c r="E4" s="105">
        <f>SUM(E5:E97)</f>
        <v>28220</v>
      </c>
      <c r="F4" s="105">
        <f>SUM(F5:F97)</f>
        <v>42951</v>
      </c>
      <c r="G4" s="106">
        <f>+E4/C4-1</f>
        <v>0.33440514469453375</v>
      </c>
      <c r="Q4" s="101">
        <v>44697</v>
      </c>
      <c r="R4" s="105">
        <v>0</v>
      </c>
    </row>
    <row r="5" spans="1:19">
      <c r="B5" t="s">
        <v>699</v>
      </c>
      <c r="C5">
        <v>3</v>
      </c>
      <c r="D5">
        <v>3</v>
      </c>
      <c r="E5">
        <v>4</v>
      </c>
      <c r="F5">
        <v>4</v>
      </c>
      <c r="I5" s="101">
        <v>44698</v>
      </c>
      <c r="J5" s="108">
        <v>1</v>
      </c>
      <c r="K5" s="103">
        <f>+J5</f>
        <v>1</v>
      </c>
      <c r="L5" s="103"/>
      <c r="M5" s="101">
        <v>44698</v>
      </c>
      <c r="N5" s="105">
        <v>1</v>
      </c>
      <c r="O5">
        <f>+N5</f>
        <v>1</v>
      </c>
      <c r="Q5" s="101">
        <v>44698</v>
      </c>
      <c r="R5" s="105">
        <v>1</v>
      </c>
    </row>
    <row r="6" spans="1:19">
      <c r="B6" t="s">
        <v>698</v>
      </c>
      <c r="C6">
        <v>20</v>
      </c>
      <c r="D6">
        <v>20</v>
      </c>
      <c r="E6">
        <v>31</v>
      </c>
      <c r="F6">
        <v>72</v>
      </c>
      <c r="I6" s="101">
        <f>+I5+1</f>
        <v>44699</v>
      </c>
      <c r="J6" s="105">
        <v>0</v>
      </c>
      <c r="K6" s="103">
        <f>+K5+J6</f>
        <v>1</v>
      </c>
      <c r="M6" s="101">
        <v>44699</v>
      </c>
      <c r="N6" s="105">
        <v>0</v>
      </c>
      <c r="O6">
        <f>+N6+O5</f>
        <v>1</v>
      </c>
      <c r="Q6" s="101">
        <v>44699</v>
      </c>
      <c r="R6" s="105">
        <v>0</v>
      </c>
    </row>
    <row r="7" spans="1:19">
      <c r="B7" t="s">
        <v>697</v>
      </c>
      <c r="C7">
        <v>44</v>
      </c>
      <c r="D7">
        <v>45</v>
      </c>
      <c r="E7">
        <v>58</v>
      </c>
      <c r="F7">
        <v>89</v>
      </c>
      <c r="I7" s="101">
        <f>+I6+1</f>
        <v>44700</v>
      </c>
      <c r="J7" s="105">
        <v>0</v>
      </c>
      <c r="K7" s="103">
        <f>+K6+J7</f>
        <v>1</v>
      </c>
      <c r="M7" s="101">
        <v>44700</v>
      </c>
      <c r="N7" s="105">
        <v>0</v>
      </c>
      <c r="O7">
        <f t="shared" ref="O7:O70" si="0">+N7+O6</f>
        <v>1</v>
      </c>
      <c r="Q7" s="101">
        <v>44700</v>
      </c>
      <c r="R7" s="105">
        <v>1</v>
      </c>
    </row>
    <row r="8" spans="1:19">
      <c r="B8" t="s">
        <v>696</v>
      </c>
      <c r="C8">
        <v>118</v>
      </c>
      <c r="D8">
        <v>132</v>
      </c>
      <c r="E8">
        <v>160</v>
      </c>
      <c r="F8">
        <v>217</v>
      </c>
      <c r="I8" s="101">
        <v>44701</v>
      </c>
      <c r="J8" s="108">
        <v>1</v>
      </c>
      <c r="K8" s="103">
        <f>+K7+J8</f>
        <v>2</v>
      </c>
      <c r="L8" s="103"/>
      <c r="M8" s="101">
        <v>44701</v>
      </c>
      <c r="N8" s="105">
        <v>1</v>
      </c>
      <c r="O8">
        <f t="shared" si="0"/>
        <v>2</v>
      </c>
      <c r="Q8" s="101">
        <v>44701</v>
      </c>
      <c r="R8" s="105">
        <v>2</v>
      </c>
    </row>
    <row r="9" spans="1:19">
      <c r="B9" t="s">
        <v>695</v>
      </c>
      <c r="C9">
        <v>1</v>
      </c>
      <c r="D9">
        <v>1</v>
      </c>
      <c r="E9">
        <v>1</v>
      </c>
      <c r="F9">
        <v>2</v>
      </c>
      <c r="I9" s="101">
        <v>44702</v>
      </c>
      <c r="J9" s="108">
        <v>2</v>
      </c>
      <c r="K9" s="103">
        <f t="shared" ref="K9:K44" si="1">+J9+K8</f>
        <v>4</v>
      </c>
      <c r="L9" s="103"/>
      <c r="M9" s="101">
        <v>44702</v>
      </c>
      <c r="N9" s="105">
        <v>2</v>
      </c>
      <c r="O9">
        <f t="shared" si="0"/>
        <v>4</v>
      </c>
      <c r="Q9" s="101">
        <v>44702</v>
      </c>
      <c r="R9" s="105">
        <v>2</v>
      </c>
      <c r="S9" s="103">
        <f>AVERAGE(R3:R9)</f>
        <v>1</v>
      </c>
    </row>
    <row r="10" spans="1:19">
      <c r="B10" t="s">
        <v>694</v>
      </c>
      <c r="C10">
        <v>1</v>
      </c>
      <c r="D10">
        <v>1</v>
      </c>
      <c r="E10">
        <v>1</v>
      </c>
      <c r="F10">
        <v>1</v>
      </c>
      <c r="I10" s="101"/>
      <c r="J10" s="108"/>
      <c r="K10" s="103"/>
      <c r="L10" s="103"/>
      <c r="M10" s="101">
        <v>44703</v>
      </c>
      <c r="N10" s="105">
        <v>1</v>
      </c>
      <c r="O10">
        <f t="shared" si="0"/>
        <v>5</v>
      </c>
      <c r="Q10" s="101">
        <v>44703</v>
      </c>
      <c r="R10" s="105">
        <v>2</v>
      </c>
      <c r="S10" s="103">
        <f t="shared" ref="S10:S72" si="2">AVERAGE(R4:R10)</f>
        <v>1.1428571428571428</v>
      </c>
    </row>
    <row r="11" spans="1:19">
      <c r="B11" t="s">
        <v>693</v>
      </c>
      <c r="C11">
        <v>393</v>
      </c>
      <c r="D11">
        <v>393</v>
      </c>
      <c r="E11">
        <v>482</v>
      </c>
      <c r="F11">
        <v>624</v>
      </c>
      <c r="I11" s="101">
        <v>44704</v>
      </c>
      <c r="J11" s="108">
        <v>2</v>
      </c>
      <c r="K11" s="103">
        <f>+J11+K9</f>
        <v>6</v>
      </c>
      <c r="L11" s="103"/>
      <c r="M11" s="101">
        <v>44704</v>
      </c>
      <c r="N11" s="105">
        <v>4</v>
      </c>
      <c r="O11">
        <f t="shared" si="0"/>
        <v>9</v>
      </c>
      <c r="Q11" s="101">
        <v>44704</v>
      </c>
      <c r="R11" s="105">
        <v>3</v>
      </c>
      <c r="S11" s="103">
        <f t="shared" si="2"/>
        <v>1.5714285714285714</v>
      </c>
    </row>
    <row r="12" spans="1:19">
      <c r="B12" t="s">
        <v>692</v>
      </c>
      <c r="C12">
        <v>3</v>
      </c>
      <c r="D12">
        <v>3</v>
      </c>
      <c r="E12">
        <v>3</v>
      </c>
      <c r="F12">
        <v>3</v>
      </c>
      <c r="I12" s="101">
        <v>44705</v>
      </c>
      <c r="J12" s="108">
        <v>2</v>
      </c>
      <c r="K12" s="103">
        <f t="shared" si="1"/>
        <v>8</v>
      </c>
      <c r="L12" s="103"/>
      <c r="M12" s="101">
        <v>44705</v>
      </c>
      <c r="N12" s="105">
        <v>1</v>
      </c>
      <c r="O12">
        <f t="shared" si="0"/>
        <v>10</v>
      </c>
      <c r="Q12" s="101">
        <v>44705</v>
      </c>
      <c r="R12" s="105">
        <v>1</v>
      </c>
      <c r="S12" s="103">
        <f t="shared" si="2"/>
        <v>1.5714285714285714</v>
      </c>
    </row>
    <row r="13" spans="1:19">
      <c r="B13" t="s">
        <v>691</v>
      </c>
      <c r="C13">
        <v>1</v>
      </c>
      <c r="D13">
        <v>1</v>
      </c>
      <c r="E13">
        <v>1</v>
      </c>
      <c r="F13">
        <v>1</v>
      </c>
      <c r="I13" s="101">
        <v>44706</v>
      </c>
      <c r="J13" s="108">
        <v>2</v>
      </c>
      <c r="K13" s="103">
        <f t="shared" si="1"/>
        <v>10</v>
      </c>
      <c r="L13" s="103"/>
      <c r="M13" s="101">
        <v>44706</v>
      </c>
      <c r="N13" s="105">
        <v>2</v>
      </c>
      <c r="O13">
        <f t="shared" si="0"/>
        <v>12</v>
      </c>
      <c r="Q13" s="101">
        <v>44706</v>
      </c>
      <c r="R13" s="105">
        <v>2</v>
      </c>
      <c r="S13" s="103">
        <f t="shared" si="2"/>
        <v>1.8571428571428572</v>
      </c>
    </row>
    <row r="14" spans="1:19">
      <c r="B14" t="s">
        <v>690</v>
      </c>
      <c r="C14">
        <v>1</v>
      </c>
      <c r="D14">
        <v>1</v>
      </c>
      <c r="E14">
        <v>3</v>
      </c>
      <c r="F14">
        <v>37</v>
      </c>
      <c r="I14" s="101">
        <v>44707</v>
      </c>
      <c r="J14" s="108">
        <v>2</v>
      </c>
      <c r="K14" s="103">
        <f t="shared" si="1"/>
        <v>12</v>
      </c>
      <c r="L14" s="103">
        <f>SUM(J5:J14)</f>
        <v>12</v>
      </c>
      <c r="M14" s="101">
        <v>44707</v>
      </c>
      <c r="N14" s="105">
        <v>2</v>
      </c>
      <c r="O14">
        <f t="shared" si="0"/>
        <v>14</v>
      </c>
      <c r="Q14" s="101">
        <v>44707</v>
      </c>
      <c r="R14" s="105">
        <v>2</v>
      </c>
      <c r="S14" s="103">
        <f t="shared" si="2"/>
        <v>2</v>
      </c>
    </row>
    <row r="15" spans="1:19">
      <c r="E15">
        <v>1</v>
      </c>
      <c r="F15">
        <v>3</v>
      </c>
      <c r="I15" s="101">
        <v>44708</v>
      </c>
      <c r="J15" s="108">
        <v>1</v>
      </c>
      <c r="K15" s="103">
        <f t="shared" si="1"/>
        <v>13</v>
      </c>
      <c r="L15" s="103">
        <f>SUM(J8:J15)</f>
        <v>12</v>
      </c>
      <c r="M15" s="101">
        <v>44708</v>
      </c>
      <c r="N15" s="105">
        <v>3</v>
      </c>
      <c r="O15">
        <f t="shared" si="0"/>
        <v>17</v>
      </c>
      <c r="Q15" s="101">
        <v>44708</v>
      </c>
      <c r="R15" s="105">
        <v>2</v>
      </c>
      <c r="S15" s="103">
        <f t="shared" si="2"/>
        <v>2</v>
      </c>
    </row>
    <row r="16" spans="1:19">
      <c r="B16" t="s">
        <v>689</v>
      </c>
      <c r="C16">
        <v>696</v>
      </c>
      <c r="D16">
        <v>978</v>
      </c>
      <c r="E16">
        <v>1474</v>
      </c>
      <c r="F16">
        <v>3450</v>
      </c>
      <c r="I16" s="101"/>
      <c r="J16" s="108"/>
      <c r="K16" s="103"/>
      <c r="L16" s="103"/>
      <c r="M16" s="101">
        <v>44709</v>
      </c>
      <c r="N16" s="105">
        <v>0</v>
      </c>
      <c r="O16">
        <f t="shared" si="0"/>
        <v>17</v>
      </c>
      <c r="Q16" s="101">
        <v>44709</v>
      </c>
      <c r="R16" s="105">
        <v>0</v>
      </c>
      <c r="S16" s="103">
        <f t="shared" si="2"/>
        <v>1.7142857142857142</v>
      </c>
    </row>
    <row r="17" spans="2:19">
      <c r="B17" t="s">
        <v>688</v>
      </c>
      <c r="C17">
        <v>4</v>
      </c>
      <c r="D17">
        <v>4</v>
      </c>
      <c r="E17">
        <v>4</v>
      </c>
      <c r="F17">
        <v>4</v>
      </c>
      <c r="I17" s="101">
        <v>44710</v>
      </c>
      <c r="J17" s="108">
        <v>2</v>
      </c>
      <c r="K17" s="103">
        <f>+J17+K15</f>
        <v>15</v>
      </c>
      <c r="L17" s="103">
        <f>SUM(J9:J17)</f>
        <v>13</v>
      </c>
      <c r="M17" s="101">
        <v>44710</v>
      </c>
      <c r="N17" s="105">
        <v>1</v>
      </c>
      <c r="O17">
        <f t="shared" si="0"/>
        <v>18</v>
      </c>
      <c r="Q17" s="101">
        <v>44710</v>
      </c>
      <c r="R17" s="105">
        <v>2</v>
      </c>
      <c r="S17" s="103">
        <f t="shared" si="2"/>
        <v>1.7142857142857142</v>
      </c>
    </row>
    <row r="18" spans="2:19">
      <c r="B18" t="s">
        <v>687</v>
      </c>
      <c r="C18">
        <v>7</v>
      </c>
      <c r="D18">
        <v>7</v>
      </c>
      <c r="E18">
        <v>7</v>
      </c>
      <c r="F18">
        <v>7</v>
      </c>
      <c r="I18" s="101"/>
      <c r="J18" s="108"/>
      <c r="K18" s="103"/>
      <c r="L18" s="103"/>
      <c r="M18" s="101">
        <v>44711</v>
      </c>
      <c r="N18" s="105">
        <v>0</v>
      </c>
      <c r="O18">
        <f t="shared" si="0"/>
        <v>18</v>
      </c>
      <c r="Q18" s="101">
        <v>44711</v>
      </c>
      <c r="R18" s="105">
        <v>1</v>
      </c>
      <c r="S18" s="103">
        <f t="shared" si="2"/>
        <v>1.4285714285714286</v>
      </c>
    </row>
    <row r="19" spans="2:19">
      <c r="B19" t="s">
        <v>686</v>
      </c>
      <c r="C19">
        <v>745</v>
      </c>
      <c r="D19">
        <v>803</v>
      </c>
      <c r="E19">
        <v>957</v>
      </c>
      <c r="F19">
        <v>1168</v>
      </c>
      <c r="I19" s="101">
        <v>44712</v>
      </c>
      <c r="J19" s="108">
        <v>3</v>
      </c>
      <c r="K19" s="103">
        <f>+J19+K17</f>
        <v>18</v>
      </c>
      <c r="L19" s="103">
        <f>SUM(J11:J19)</f>
        <v>14</v>
      </c>
      <c r="M19" s="101">
        <v>44712</v>
      </c>
      <c r="N19" s="105">
        <v>3</v>
      </c>
      <c r="O19">
        <f t="shared" si="0"/>
        <v>21</v>
      </c>
      <c r="Q19" s="101">
        <v>44712</v>
      </c>
      <c r="R19" s="105">
        <v>6</v>
      </c>
      <c r="S19" s="103">
        <f t="shared" si="2"/>
        <v>2.1428571428571428</v>
      </c>
    </row>
    <row r="20" spans="2:19">
      <c r="B20" t="s">
        <v>685</v>
      </c>
      <c r="C20">
        <v>8</v>
      </c>
      <c r="D20">
        <v>8</v>
      </c>
      <c r="E20">
        <v>8</v>
      </c>
      <c r="F20">
        <v>8</v>
      </c>
      <c r="I20" s="101">
        <v>44713</v>
      </c>
      <c r="J20" s="108">
        <v>1</v>
      </c>
      <c r="K20" s="103">
        <f t="shared" si="1"/>
        <v>19</v>
      </c>
      <c r="L20" s="103">
        <f>SUM(J12:J20)</f>
        <v>13</v>
      </c>
      <c r="M20" s="101">
        <v>44713</v>
      </c>
      <c r="N20" s="105">
        <v>1</v>
      </c>
      <c r="O20">
        <f t="shared" si="0"/>
        <v>22</v>
      </c>
      <c r="Q20" s="101">
        <v>44713</v>
      </c>
      <c r="R20" s="105">
        <v>2</v>
      </c>
      <c r="S20" s="103">
        <f t="shared" si="2"/>
        <v>2.1428571428571428</v>
      </c>
    </row>
    <row r="21" spans="2:19">
      <c r="B21" t="s">
        <v>684</v>
      </c>
      <c r="C21">
        <v>45</v>
      </c>
      <c r="D21">
        <v>55</v>
      </c>
      <c r="E21">
        <v>69</v>
      </c>
      <c r="F21">
        <v>189</v>
      </c>
      <c r="I21" s="101">
        <v>44714</v>
      </c>
      <c r="J21" s="108">
        <v>3</v>
      </c>
      <c r="K21" s="103">
        <f t="shared" si="1"/>
        <v>22</v>
      </c>
      <c r="L21" s="103">
        <f>SUM(J13:J21)</f>
        <v>14</v>
      </c>
      <c r="M21" s="101">
        <v>44714</v>
      </c>
      <c r="N21" s="105">
        <v>3</v>
      </c>
      <c r="O21">
        <f t="shared" si="0"/>
        <v>25</v>
      </c>
      <c r="Q21" s="101">
        <v>44714</v>
      </c>
      <c r="R21" s="105">
        <v>5</v>
      </c>
      <c r="S21" s="103">
        <f t="shared" si="2"/>
        <v>2.5714285714285716</v>
      </c>
    </row>
    <row r="22" spans="2:19">
      <c r="B22" t="s">
        <v>683</v>
      </c>
      <c r="C22">
        <v>12</v>
      </c>
      <c r="D22">
        <v>12</v>
      </c>
      <c r="E22">
        <v>20</v>
      </c>
      <c r="F22">
        <v>164</v>
      </c>
      <c r="I22" s="101">
        <v>44715</v>
      </c>
      <c r="J22" s="108">
        <v>4</v>
      </c>
      <c r="K22" s="103">
        <f t="shared" si="1"/>
        <v>26</v>
      </c>
      <c r="L22" s="103">
        <f>SUM(J14:J22)</f>
        <v>16</v>
      </c>
      <c r="M22" s="101">
        <v>44715</v>
      </c>
      <c r="N22" s="105">
        <v>6</v>
      </c>
      <c r="O22">
        <f t="shared" si="0"/>
        <v>31</v>
      </c>
      <c r="Q22" s="101">
        <v>44715</v>
      </c>
      <c r="R22" s="105">
        <v>6</v>
      </c>
      <c r="S22" s="103">
        <f t="shared" si="2"/>
        <v>3.1428571428571428</v>
      </c>
    </row>
    <row r="23" spans="2:19">
      <c r="B23" t="s">
        <v>682</v>
      </c>
      <c r="C23">
        <v>3</v>
      </c>
      <c r="D23">
        <v>3</v>
      </c>
      <c r="E23">
        <v>3</v>
      </c>
      <c r="F23">
        <v>3</v>
      </c>
      <c r="I23" s="101">
        <v>44716</v>
      </c>
      <c r="J23" s="108">
        <v>1</v>
      </c>
      <c r="K23" s="103">
        <f t="shared" si="1"/>
        <v>27</v>
      </c>
      <c r="L23" s="103">
        <f>SUM(J15:J23)</f>
        <v>15</v>
      </c>
      <c r="M23" s="101">
        <v>44716</v>
      </c>
      <c r="N23" s="105">
        <v>2</v>
      </c>
      <c r="O23">
        <f t="shared" si="0"/>
        <v>33</v>
      </c>
      <c r="Q23" s="101">
        <v>44716</v>
      </c>
      <c r="R23" s="105">
        <v>1</v>
      </c>
      <c r="S23" s="103">
        <f t="shared" si="2"/>
        <v>3.2857142857142856</v>
      </c>
    </row>
    <row r="24" spans="2:19">
      <c r="B24" t="s">
        <v>681</v>
      </c>
      <c r="C24">
        <v>11</v>
      </c>
      <c r="D24">
        <v>12</v>
      </c>
      <c r="E24">
        <v>12</v>
      </c>
      <c r="F24">
        <v>22</v>
      </c>
      <c r="I24" s="101"/>
      <c r="J24" s="103"/>
      <c r="K24" s="103"/>
      <c r="L24" s="103"/>
      <c r="M24" s="101">
        <v>44717</v>
      </c>
      <c r="N24" s="105">
        <v>0</v>
      </c>
      <c r="O24">
        <f t="shared" si="0"/>
        <v>33</v>
      </c>
      <c r="Q24" s="101">
        <v>44717</v>
      </c>
      <c r="R24" s="105">
        <v>1</v>
      </c>
      <c r="S24" s="103">
        <f t="shared" si="2"/>
        <v>3.1428571428571428</v>
      </c>
    </row>
    <row r="25" spans="2:19">
      <c r="E25">
        <v>1</v>
      </c>
      <c r="F25">
        <v>1</v>
      </c>
      <c r="I25" s="101">
        <v>44718</v>
      </c>
      <c r="J25" s="108">
        <v>6</v>
      </c>
      <c r="K25" s="103">
        <f>+J25+K23</f>
        <v>33</v>
      </c>
      <c r="L25" s="103">
        <f>SUM(J17:J25)</f>
        <v>20</v>
      </c>
      <c r="M25" s="101">
        <v>44718</v>
      </c>
      <c r="N25" s="105">
        <v>5</v>
      </c>
      <c r="O25">
        <f t="shared" si="0"/>
        <v>38</v>
      </c>
      <c r="Q25" s="101">
        <v>44718</v>
      </c>
      <c r="R25" s="105">
        <v>7</v>
      </c>
      <c r="S25" s="103">
        <f t="shared" si="2"/>
        <v>4</v>
      </c>
    </row>
    <row r="26" spans="2:19">
      <c r="B26" t="s">
        <v>680</v>
      </c>
      <c r="C26">
        <v>19</v>
      </c>
      <c r="D26">
        <v>20</v>
      </c>
      <c r="E26">
        <v>28</v>
      </c>
      <c r="F26">
        <v>4</v>
      </c>
      <c r="I26" s="101">
        <v>44719</v>
      </c>
      <c r="J26" s="108">
        <v>2</v>
      </c>
      <c r="K26" s="103">
        <f t="shared" si="1"/>
        <v>35</v>
      </c>
      <c r="L26" s="103">
        <f>SUM(J19:J26)</f>
        <v>20</v>
      </c>
      <c r="M26" s="101">
        <v>44719</v>
      </c>
      <c r="N26" s="105">
        <v>4</v>
      </c>
      <c r="O26">
        <f t="shared" si="0"/>
        <v>42</v>
      </c>
      <c r="Q26" s="101">
        <v>44719</v>
      </c>
      <c r="R26" s="105">
        <v>9</v>
      </c>
      <c r="S26" s="103">
        <f t="shared" si="2"/>
        <v>4.4285714285714288</v>
      </c>
    </row>
    <row r="27" spans="2:19">
      <c r="B27" t="s">
        <v>679</v>
      </c>
      <c r="C27">
        <v>163</v>
      </c>
      <c r="D27">
        <v>163</v>
      </c>
      <c r="E27">
        <v>163</v>
      </c>
      <c r="F27">
        <v>39</v>
      </c>
      <c r="I27" s="101">
        <v>44720</v>
      </c>
      <c r="J27" s="108">
        <v>5</v>
      </c>
      <c r="K27" s="103">
        <f t="shared" si="1"/>
        <v>40</v>
      </c>
      <c r="L27" s="103">
        <f>SUM(J20:J27)</f>
        <v>22</v>
      </c>
      <c r="M27" s="101">
        <v>44720</v>
      </c>
      <c r="N27" s="105">
        <v>6</v>
      </c>
      <c r="O27">
        <f t="shared" si="0"/>
        <v>48</v>
      </c>
      <c r="Q27" s="101">
        <v>44720</v>
      </c>
      <c r="R27" s="105">
        <v>14</v>
      </c>
      <c r="S27" s="103">
        <f t="shared" si="2"/>
        <v>6.1428571428571432</v>
      </c>
    </row>
    <row r="28" spans="2:19">
      <c r="B28" t="s">
        <v>678</v>
      </c>
      <c r="C28">
        <v>76</v>
      </c>
      <c r="D28">
        <v>99</v>
      </c>
      <c r="E28">
        <v>114</v>
      </c>
      <c r="F28">
        <v>163</v>
      </c>
      <c r="I28" s="101">
        <v>44721</v>
      </c>
      <c r="J28" s="108">
        <v>2</v>
      </c>
      <c r="K28" s="103">
        <f t="shared" si="1"/>
        <v>42</v>
      </c>
      <c r="L28" s="103">
        <f>SUM(J21:J28)</f>
        <v>23</v>
      </c>
      <c r="M28" s="101">
        <v>44721</v>
      </c>
      <c r="N28" s="105">
        <v>7</v>
      </c>
      <c r="O28">
        <f t="shared" si="0"/>
        <v>55</v>
      </c>
      <c r="Q28" s="101">
        <v>44721</v>
      </c>
      <c r="R28" s="105">
        <v>7</v>
      </c>
      <c r="S28" s="103">
        <f t="shared" si="2"/>
        <v>6.4285714285714288</v>
      </c>
    </row>
    <row r="29" spans="2:19">
      <c r="B29" t="s">
        <v>677</v>
      </c>
      <c r="C29">
        <v>3</v>
      </c>
      <c r="D29">
        <v>3</v>
      </c>
      <c r="E29">
        <v>4</v>
      </c>
      <c r="F29">
        <v>169</v>
      </c>
      <c r="I29" s="101">
        <v>44722</v>
      </c>
      <c r="J29" s="108">
        <v>4</v>
      </c>
      <c r="K29" s="103">
        <f t="shared" si="1"/>
        <v>46</v>
      </c>
      <c r="L29" s="103">
        <f>SUM(J22:J29)</f>
        <v>24</v>
      </c>
      <c r="M29" s="101">
        <v>44722</v>
      </c>
      <c r="N29" s="105">
        <v>4</v>
      </c>
      <c r="O29">
        <f t="shared" si="0"/>
        <v>59</v>
      </c>
      <c r="Q29" s="101">
        <v>44722</v>
      </c>
      <c r="R29" s="105">
        <v>12</v>
      </c>
      <c r="S29" s="103">
        <f t="shared" si="2"/>
        <v>7.2857142857142856</v>
      </c>
    </row>
    <row r="30" spans="2:19">
      <c r="B30" t="s">
        <v>676</v>
      </c>
      <c r="C30">
        <v>3</v>
      </c>
      <c r="D30">
        <v>3</v>
      </c>
      <c r="E30">
        <v>6</v>
      </c>
      <c r="F30">
        <v>6</v>
      </c>
      <c r="I30" s="101">
        <v>44723</v>
      </c>
      <c r="J30" s="108">
        <v>4</v>
      </c>
      <c r="K30" s="103">
        <f t="shared" si="1"/>
        <v>50</v>
      </c>
      <c r="L30" s="103">
        <f>SUM(J23:J30)</f>
        <v>24</v>
      </c>
      <c r="M30" s="101">
        <v>44723</v>
      </c>
      <c r="N30" s="105">
        <v>2</v>
      </c>
      <c r="O30">
        <f t="shared" si="0"/>
        <v>61</v>
      </c>
      <c r="Q30" s="101">
        <v>44723</v>
      </c>
      <c r="R30" s="105">
        <v>5</v>
      </c>
      <c r="S30" s="103">
        <f t="shared" si="2"/>
        <v>7.8571428571428568</v>
      </c>
    </row>
    <row r="31" spans="2:19">
      <c r="B31" t="s">
        <v>675</v>
      </c>
      <c r="C31">
        <v>5</v>
      </c>
      <c r="D31">
        <v>6</v>
      </c>
      <c r="E31">
        <v>9</v>
      </c>
      <c r="F31">
        <v>19</v>
      </c>
      <c r="I31" s="101">
        <v>44724</v>
      </c>
      <c r="J31" s="108">
        <v>2</v>
      </c>
      <c r="K31" s="103">
        <f t="shared" si="1"/>
        <v>52</v>
      </c>
      <c r="L31" s="103">
        <f t="shared" ref="L31:L74" si="3">SUM(J25:J31)</f>
        <v>25</v>
      </c>
      <c r="M31" s="101">
        <v>44724</v>
      </c>
      <c r="N31" s="105">
        <v>5</v>
      </c>
      <c r="O31">
        <f t="shared" si="0"/>
        <v>66</v>
      </c>
      <c r="Q31" s="101">
        <v>44724</v>
      </c>
      <c r="R31" s="105">
        <v>4</v>
      </c>
      <c r="S31" s="103">
        <f t="shared" si="2"/>
        <v>8.2857142857142865</v>
      </c>
    </row>
    <row r="32" spans="2:19">
      <c r="B32" t="s">
        <v>674</v>
      </c>
      <c r="C32">
        <v>17</v>
      </c>
      <c r="D32">
        <v>17</v>
      </c>
      <c r="E32">
        <v>22</v>
      </c>
      <c r="F32">
        <v>9</v>
      </c>
      <c r="I32" s="101">
        <v>44725</v>
      </c>
      <c r="J32" s="108">
        <v>2</v>
      </c>
      <c r="K32" s="103">
        <f t="shared" si="1"/>
        <v>54</v>
      </c>
      <c r="L32" s="103">
        <f t="shared" si="3"/>
        <v>21</v>
      </c>
      <c r="M32" s="101">
        <v>44725</v>
      </c>
      <c r="N32" s="105">
        <v>3</v>
      </c>
      <c r="O32">
        <f t="shared" si="0"/>
        <v>69</v>
      </c>
      <c r="Q32" s="101">
        <v>44725</v>
      </c>
      <c r="R32" s="105">
        <v>8</v>
      </c>
      <c r="S32" s="103">
        <f t="shared" si="2"/>
        <v>8.4285714285714288</v>
      </c>
    </row>
    <row r="33" spans="2:19">
      <c r="B33" t="s">
        <v>673</v>
      </c>
      <c r="C33">
        <v>1837</v>
      </c>
      <c r="D33">
        <v>1955</v>
      </c>
      <c r="E33">
        <v>2423</v>
      </c>
      <c r="F33">
        <v>22</v>
      </c>
      <c r="I33" s="101">
        <v>44726</v>
      </c>
      <c r="J33" s="108">
        <v>11</v>
      </c>
      <c r="K33" s="103">
        <f t="shared" si="1"/>
        <v>65</v>
      </c>
      <c r="L33" s="103">
        <f t="shared" si="3"/>
        <v>30</v>
      </c>
      <c r="M33" s="101">
        <v>44726</v>
      </c>
      <c r="N33" s="105">
        <v>15</v>
      </c>
      <c r="O33">
        <f t="shared" si="0"/>
        <v>84</v>
      </c>
      <c r="Q33" s="101">
        <v>44726</v>
      </c>
      <c r="R33" s="105">
        <v>21</v>
      </c>
      <c r="S33" s="103">
        <f t="shared" si="2"/>
        <v>10.142857142857142</v>
      </c>
    </row>
    <row r="34" spans="2:19">
      <c r="B34" t="s">
        <v>672</v>
      </c>
      <c r="C34">
        <v>1</v>
      </c>
      <c r="D34">
        <v>1</v>
      </c>
      <c r="E34">
        <v>1</v>
      </c>
      <c r="F34">
        <v>2889</v>
      </c>
      <c r="I34" s="101">
        <v>44727</v>
      </c>
      <c r="J34" s="108">
        <v>7</v>
      </c>
      <c r="K34" s="103">
        <f t="shared" si="1"/>
        <v>72</v>
      </c>
      <c r="L34" s="103">
        <f t="shared" si="3"/>
        <v>32</v>
      </c>
      <c r="M34" s="101">
        <v>44727</v>
      </c>
      <c r="N34" s="105">
        <v>10</v>
      </c>
      <c r="O34">
        <f t="shared" si="0"/>
        <v>94</v>
      </c>
      <c r="Q34" s="101">
        <v>44727</v>
      </c>
      <c r="R34" s="105">
        <v>15</v>
      </c>
      <c r="S34" s="103">
        <f t="shared" si="2"/>
        <v>10.285714285714286</v>
      </c>
    </row>
    <row r="35" spans="2:19">
      <c r="B35" t="s">
        <v>671</v>
      </c>
      <c r="C35">
        <v>2540</v>
      </c>
      <c r="D35">
        <v>2677</v>
      </c>
      <c r="E35">
        <v>2887</v>
      </c>
      <c r="F35">
        <v>2</v>
      </c>
      <c r="I35" s="101">
        <v>44728</v>
      </c>
      <c r="J35" s="108">
        <v>13</v>
      </c>
      <c r="K35" s="103">
        <f t="shared" si="1"/>
        <v>85</v>
      </c>
      <c r="L35" s="103">
        <f t="shared" si="3"/>
        <v>43</v>
      </c>
      <c r="M35" s="101">
        <v>44728</v>
      </c>
      <c r="N35" s="105">
        <v>17</v>
      </c>
      <c r="O35">
        <f t="shared" si="0"/>
        <v>111</v>
      </c>
      <c r="Q35" s="101">
        <v>44728</v>
      </c>
      <c r="R35" s="105">
        <v>17</v>
      </c>
      <c r="S35" s="103">
        <f t="shared" si="2"/>
        <v>11.714285714285714</v>
      </c>
    </row>
    <row r="36" spans="2:19">
      <c r="B36" t="s">
        <v>670</v>
      </c>
      <c r="C36">
        <v>30</v>
      </c>
      <c r="D36">
        <v>30</v>
      </c>
      <c r="E36">
        <v>30</v>
      </c>
      <c r="F36">
        <v>3295</v>
      </c>
      <c r="I36" s="101">
        <v>44729</v>
      </c>
      <c r="J36" s="108">
        <v>4</v>
      </c>
      <c r="K36" s="103">
        <f t="shared" si="1"/>
        <v>89</v>
      </c>
      <c r="L36" s="103">
        <f t="shared" si="3"/>
        <v>43</v>
      </c>
      <c r="M36" s="101">
        <v>44729</v>
      </c>
      <c r="N36" s="105">
        <v>8</v>
      </c>
      <c r="O36">
        <f t="shared" si="0"/>
        <v>119</v>
      </c>
      <c r="Q36" s="101">
        <v>44729</v>
      </c>
      <c r="R36" s="105">
        <v>13</v>
      </c>
      <c r="S36" s="103">
        <f t="shared" si="2"/>
        <v>11.857142857142858</v>
      </c>
    </row>
    <row r="37" spans="2:19">
      <c r="B37" t="s">
        <v>669</v>
      </c>
      <c r="C37">
        <v>5</v>
      </c>
      <c r="D37">
        <v>5</v>
      </c>
      <c r="E37">
        <v>5</v>
      </c>
      <c r="F37">
        <v>47</v>
      </c>
      <c r="I37" s="101">
        <v>44730</v>
      </c>
      <c r="J37" s="108">
        <v>11</v>
      </c>
      <c r="K37" s="103">
        <f t="shared" si="1"/>
        <v>100</v>
      </c>
      <c r="L37" s="103">
        <f t="shared" si="3"/>
        <v>50</v>
      </c>
      <c r="M37" s="101">
        <v>44730</v>
      </c>
      <c r="N37" s="105">
        <v>9</v>
      </c>
      <c r="O37">
        <f t="shared" si="0"/>
        <v>128</v>
      </c>
      <c r="Q37" s="101">
        <v>44730</v>
      </c>
      <c r="R37" s="105">
        <v>15</v>
      </c>
      <c r="S37" s="103">
        <f t="shared" si="2"/>
        <v>13.285714285714286</v>
      </c>
    </row>
    <row r="38" spans="2:19">
      <c r="B38" t="s">
        <v>668</v>
      </c>
      <c r="C38">
        <v>32</v>
      </c>
      <c r="D38">
        <v>32</v>
      </c>
      <c r="E38">
        <v>39</v>
      </c>
      <c r="F38">
        <v>6</v>
      </c>
      <c r="I38" s="101">
        <v>44731</v>
      </c>
      <c r="J38" s="108">
        <v>5</v>
      </c>
      <c r="K38" s="103">
        <f t="shared" si="1"/>
        <v>105</v>
      </c>
      <c r="L38" s="103">
        <f t="shared" si="3"/>
        <v>53</v>
      </c>
      <c r="M38" s="101">
        <v>44731</v>
      </c>
      <c r="N38" s="105">
        <v>4</v>
      </c>
      <c r="O38">
        <f t="shared" si="0"/>
        <v>132</v>
      </c>
      <c r="Q38" s="101">
        <v>44731</v>
      </c>
      <c r="R38" s="105">
        <v>5</v>
      </c>
      <c r="S38" s="103">
        <f t="shared" si="2"/>
        <v>13.428571428571429</v>
      </c>
    </row>
    <row r="39" spans="2:19">
      <c r="E39">
        <v>1</v>
      </c>
      <c r="F39">
        <v>50</v>
      </c>
      <c r="I39" s="101">
        <v>44732</v>
      </c>
      <c r="J39" s="108">
        <v>7</v>
      </c>
      <c r="K39" s="103">
        <f t="shared" si="1"/>
        <v>112</v>
      </c>
      <c r="L39" s="103">
        <f t="shared" si="3"/>
        <v>58</v>
      </c>
      <c r="M39" s="101">
        <v>44732</v>
      </c>
      <c r="N39" s="105">
        <v>11</v>
      </c>
      <c r="O39">
        <f t="shared" si="0"/>
        <v>143</v>
      </c>
      <c r="Q39" s="101">
        <v>44732</v>
      </c>
      <c r="R39" s="105">
        <v>15</v>
      </c>
      <c r="S39" s="103">
        <f t="shared" si="2"/>
        <v>14.428571428571429</v>
      </c>
    </row>
    <row r="40" spans="2:19">
      <c r="E40">
        <v>1</v>
      </c>
      <c r="F40">
        <v>2</v>
      </c>
      <c r="I40" s="101">
        <v>44733</v>
      </c>
      <c r="J40" s="108">
        <v>15</v>
      </c>
      <c r="K40" s="103">
        <f t="shared" si="1"/>
        <v>127</v>
      </c>
      <c r="L40" s="103">
        <f t="shared" si="3"/>
        <v>62</v>
      </c>
      <c r="M40" s="101">
        <v>44733</v>
      </c>
      <c r="N40" s="105">
        <v>14</v>
      </c>
      <c r="O40">
        <f t="shared" si="0"/>
        <v>157</v>
      </c>
      <c r="Q40" s="101">
        <v>44733</v>
      </c>
      <c r="R40" s="105">
        <v>22</v>
      </c>
      <c r="S40" s="103">
        <f t="shared" si="2"/>
        <v>14.571428571428571</v>
      </c>
    </row>
    <row r="41" spans="2:19">
      <c r="B41" t="s">
        <v>667</v>
      </c>
      <c r="C41">
        <v>37</v>
      </c>
      <c r="D41">
        <v>39</v>
      </c>
      <c r="E41">
        <v>48</v>
      </c>
      <c r="F41">
        <v>1</v>
      </c>
      <c r="I41" s="101">
        <v>44734</v>
      </c>
      <c r="J41" s="108">
        <v>19</v>
      </c>
      <c r="K41" s="103">
        <f t="shared" si="1"/>
        <v>146</v>
      </c>
      <c r="L41" s="103">
        <f t="shared" si="3"/>
        <v>74</v>
      </c>
      <c r="M41" s="101">
        <v>44734</v>
      </c>
      <c r="N41" s="105">
        <v>20</v>
      </c>
      <c r="O41">
        <f t="shared" si="0"/>
        <v>177</v>
      </c>
      <c r="Q41" s="101">
        <v>44734</v>
      </c>
      <c r="R41" s="105">
        <v>27</v>
      </c>
      <c r="S41" s="103">
        <f t="shared" si="2"/>
        <v>16.285714285714285</v>
      </c>
    </row>
    <row r="42" spans="2:19">
      <c r="B42" t="s">
        <v>666</v>
      </c>
      <c r="C42">
        <v>9</v>
      </c>
      <c r="D42">
        <v>9</v>
      </c>
      <c r="E42">
        <v>11</v>
      </c>
      <c r="F42">
        <v>4</v>
      </c>
      <c r="I42" s="101">
        <v>44735</v>
      </c>
      <c r="J42" s="108">
        <v>19</v>
      </c>
      <c r="K42" s="103">
        <f t="shared" si="1"/>
        <v>165</v>
      </c>
      <c r="L42" s="103">
        <f t="shared" si="3"/>
        <v>80</v>
      </c>
      <c r="M42" s="101">
        <v>44735</v>
      </c>
      <c r="N42" s="105">
        <v>20</v>
      </c>
      <c r="O42">
        <f t="shared" si="0"/>
        <v>197</v>
      </c>
      <c r="Q42" s="101">
        <v>44735</v>
      </c>
      <c r="R42" s="105">
        <v>25</v>
      </c>
      <c r="S42" s="103">
        <f t="shared" si="2"/>
        <v>17.428571428571427</v>
      </c>
    </row>
    <row r="43" spans="2:19">
      <c r="B43" t="s">
        <v>665</v>
      </c>
      <c r="C43">
        <v>4</v>
      </c>
      <c r="D43">
        <v>4</v>
      </c>
      <c r="E43">
        <v>6</v>
      </c>
      <c r="F43">
        <v>3</v>
      </c>
      <c r="I43" s="101">
        <v>44736</v>
      </c>
      <c r="J43" s="108">
        <v>35</v>
      </c>
      <c r="K43" s="103">
        <f t="shared" si="1"/>
        <v>200</v>
      </c>
      <c r="L43" s="103">
        <f t="shared" si="3"/>
        <v>111</v>
      </c>
      <c r="M43" s="101">
        <v>44736</v>
      </c>
      <c r="N43" s="105">
        <v>48</v>
      </c>
      <c r="O43">
        <f t="shared" si="0"/>
        <v>245</v>
      </c>
      <c r="Q43" s="101">
        <v>44736</v>
      </c>
      <c r="R43" s="105">
        <v>49</v>
      </c>
      <c r="S43" s="103">
        <f t="shared" si="2"/>
        <v>22.571428571428573</v>
      </c>
    </row>
    <row r="44" spans="2:19">
      <c r="B44" t="s">
        <v>664</v>
      </c>
      <c r="C44">
        <v>85</v>
      </c>
      <c r="D44">
        <v>85</v>
      </c>
      <c r="E44">
        <v>97</v>
      </c>
      <c r="F44">
        <v>63</v>
      </c>
      <c r="I44" s="101">
        <v>44737</v>
      </c>
      <c r="J44" s="108">
        <v>12</v>
      </c>
      <c r="K44" s="103">
        <f t="shared" si="1"/>
        <v>212</v>
      </c>
      <c r="L44" s="103">
        <f t="shared" si="3"/>
        <v>112</v>
      </c>
      <c r="M44" s="101">
        <v>44737</v>
      </c>
      <c r="N44" s="105">
        <v>12</v>
      </c>
      <c r="O44">
        <f t="shared" si="0"/>
        <v>257</v>
      </c>
      <c r="Q44" s="101">
        <v>44737</v>
      </c>
      <c r="R44" s="105">
        <v>25</v>
      </c>
      <c r="S44" s="103">
        <f t="shared" si="2"/>
        <v>24</v>
      </c>
    </row>
    <row r="45" spans="2:19">
      <c r="B45" t="s">
        <v>663</v>
      </c>
      <c r="C45">
        <v>133</v>
      </c>
      <c r="D45">
        <v>146</v>
      </c>
      <c r="E45">
        <v>160</v>
      </c>
      <c r="F45">
        <v>12</v>
      </c>
      <c r="I45" s="101">
        <v>44738</v>
      </c>
      <c r="J45" s="108">
        <v>12</v>
      </c>
      <c r="K45" s="103">
        <f t="shared" ref="K45:K74" si="4">+J45+K44</f>
        <v>224</v>
      </c>
      <c r="L45" s="103">
        <f t="shared" si="3"/>
        <v>119</v>
      </c>
      <c r="M45" s="101">
        <v>44738</v>
      </c>
      <c r="N45" s="105">
        <v>9</v>
      </c>
      <c r="O45">
        <f t="shared" si="0"/>
        <v>266</v>
      </c>
      <c r="Q45" s="101">
        <v>44738</v>
      </c>
      <c r="R45" s="105">
        <v>23</v>
      </c>
      <c r="S45" s="103">
        <f t="shared" si="2"/>
        <v>26.571428571428573</v>
      </c>
    </row>
    <row r="46" spans="2:19">
      <c r="B46" t="s">
        <v>662</v>
      </c>
      <c r="C46">
        <v>426</v>
      </c>
      <c r="D46">
        <v>479</v>
      </c>
      <c r="E46">
        <v>545</v>
      </c>
      <c r="F46">
        <v>9</v>
      </c>
      <c r="I46" s="101">
        <v>44739</v>
      </c>
      <c r="J46" s="108">
        <v>53</v>
      </c>
      <c r="K46" s="103">
        <f t="shared" si="4"/>
        <v>277</v>
      </c>
      <c r="L46" s="103">
        <f t="shared" si="3"/>
        <v>165</v>
      </c>
      <c r="M46" s="101">
        <v>44739</v>
      </c>
      <c r="N46" s="105">
        <v>60</v>
      </c>
      <c r="O46">
        <f t="shared" si="0"/>
        <v>326</v>
      </c>
      <c r="Q46" s="101">
        <v>44739</v>
      </c>
      <c r="R46" s="105">
        <v>91</v>
      </c>
      <c r="S46" s="103">
        <f t="shared" si="2"/>
        <v>37.428571428571431</v>
      </c>
    </row>
    <row r="47" spans="2:19">
      <c r="B47" t="s">
        <v>661</v>
      </c>
      <c r="C47">
        <v>2</v>
      </c>
      <c r="D47">
        <v>2</v>
      </c>
      <c r="E47">
        <v>2</v>
      </c>
      <c r="F47">
        <v>1</v>
      </c>
      <c r="I47" s="101">
        <v>44740</v>
      </c>
      <c r="J47" s="108">
        <v>30</v>
      </c>
      <c r="K47" s="103">
        <f t="shared" si="4"/>
        <v>307</v>
      </c>
      <c r="L47" s="103">
        <f t="shared" si="3"/>
        <v>180</v>
      </c>
      <c r="M47" s="101">
        <v>44740</v>
      </c>
      <c r="N47" s="105">
        <v>40</v>
      </c>
      <c r="O47">
        <f t="shared" si="0"/>
        <v>366</v>
      </c>
      <c r="Q47" s="101">
        <v>44740</v>
      </c>
      <c r="R47" s="105">
        <v>59</v>
      </c>
      <c r="S47" s="103">
        <f t="shared" si="2"/>
        <v>42.714285714285715</v>
      </c>
    </row>
    <row r="48" spans="2:19">
      <c r="B48" t="s">
        <v>660</v>
      </c>
      <c r="C48">
        <v>2</v>
      </c>
      <c r="D48">
        <v>2</v>
      </c>
      <c r="E48">
        <v>2</v>
      </c>
      <c r="F48">
        <v>1</v>
      </c>
      <c r="I48" s="101">
        <v>44741</v>
      </c>
      <c r="J48" s="108">
        <v>42</v>
      </c>
      <c r="K48" s="103">
        <f t="shared" si="4"/>
        <v>349</v>
      </c>
      <c r="L48" s="103">
        <f t="shared" si="3"/>
        <v>203</v>
      </c>
      <c r="M48" s="101">
        <v>44741</v>
      </c>
      <c r="N48" s="105">
        <v>42</v>
      </c>
      <c r="O48">
        <f t="shared" si="0"/>
        <v>408</v>
      </c>
      <c r="Q48" s="101">
        <v>44741</v>
      </c>
      <c r="R48" s="105">
        <v>69</v>
      </c>
      <c r="S48" s="103">
        <f t="shared" si="2"/>
        <v>48.714285714285715</v>
      </c>
    </row>
    <row r="49" spans="2:19">
      <c r="B49" t="s">
        <v>659</v>
      </c>
      <c r="C49">
        <v>3</v>
      </c>
      <c r="D49">
        <v>3</v>
      </c>
      <c r="E49">
        <v>3</v>
      </c>
      <c r="F49">
        <v>113</v>
      </c>
      <c r="I49" s="101">
        <v>44742</v>
      </c>
      <c r="J49" s="108">
        <v>57</v>
      </c>
      <c r="K49" s="103">
        <f t="shared" si="4"/>
        <v>406</v>
      </c>
      <c r="L49" s="103">
        <f t="shared" si="3"/>
        <v>241</v>
      </c>
      <c r="M49" s="101">
        <v>44742</v>
      </c>
      <c r="N49" s="105">
        <v>57</v>
      </c>
      <c r="O49">
        <f t="shared" si="0"/>
        <v>465</v>
      </c>
      <c r="Q49" s="101">
        <v>44742</v>
      </c>
      <c r="R49" s="105">
        <v>100</v>
      </c>
      <c r="S49" s="103">
        <f t="shared" si="2"/>
        <v>59.428571428571431</v>
      </c>
    </row>
    <row r="50" spans="2:19">
      <c r="B50" t="s">
        <v>658</v>
      </c>
      <c r="C50">
        <v>4</v>
      </c>
      <c r="D50">
        <v>4</v>
      </c>
      <c r="E50">
        <v>6</v>
      </c>
      <c r="F50">
        <v>208</v>
      </c>
      <c r="I50" s="101">
        <v>44743</v>
      </c>
      <c r="J50" s="108">
        <v>52</v>
      </c>
      <c r="K50" s="103">
        <f t="shared" si="4"/>
        <v>458</v>
      </c>
      <c r="L50" s="103">
        <f t="shared" si="3"/>
        <v>258</v>
      </c>
      <c r="M50" s="101">
        <v>44743</v>
      </c>
      <c r="N50" s="105">
        <v>54</v>
      </c>
      <c r="O50">
        <f t="shared" si="0"/>
        <v>519</v>
      </c>
      <c r="Q50" s="101">
        <v>44743</v>
      </c>
      <c r="R50" s="105">
        <v>115</v>
      </c>
      <c r="S50" s="103">
        <f t="shared" si="2"/>
        <v>68.857142857142861</v>
      </c>
    </row>
    <row r="51" spans="2:19">
      <c r="B51" t="s">
        <v>657</v>
      </c>
      <c r="C51">
        <v>1</v>
      </c>
      <c r="D51">
        <v>1</v>
      </c>
      <c r="E51">
        <v>2</v>
      </c>
      <c r="F51">
        <v>689</v>
      </c>
      <c r="I51" s="101">
        <v>44744</v>
      </c>
      <c r="J51" s="108">
        <v>16</v>
      </c>
      <c r="K51" s="103">
        <f t="shared" si="4"/>
        <v>474</v>
      </c>
      <c r="L51" s="103">
        <f t="shared" si="3"/>
        <v>262</v>
      </c>
      <c r="M51" s="101">
        <v>44744</v>
      </c>
      <c r="N51" s="105">
        <v>15</v>
      </c>
      <c r="O51">
        <f t="shared" si="0"/>
        <v>534</v>
      </c>
      <c r="Q51" s="101">
        <v>44744</v>
      </c>
      <c r="R51" s="105">
        <v>74</v>
      </c>
      <c r="S51" s="103">
        <f t="shared" si="2"/>
        <v>75.857142857142861</v>
      </c>
    </row>
    <row r="52" spans="2:19">
      <c r="E52">
        <v>3</v>
      </c>
      <c r="F52">
        <v>4</v>
      </c>
      <c r="I52" s="101">
        <v>44745</v>
      </c>
      <c r="J52" s="108">
        <v>11</v>
      </c>
      <c r="K52" s="103">
        <f t="shared" si="4"/>
        <v>485</v>
      </c>
      <c r="L52" s="103">
        <f t="shared" si="3"/>
        <v>261</v>
      </c>
      <c r="M52" s="101">
        <v>44745</v>
      </c>
      <c r="N52" s="105">
        <v>8</v>
      </c>
      <c r="O52">
        <f t="shared" si="0"/>
        <v>542</v>
      </c>
      <c r="Q52" s="101">
        <v>44745</v>
      </c>
      <c r="R52" s="105">
        <v>58</v>
      </c>
      <c r="S52" s="103">
        <f t="shared" si="2"/>
        <v>80.857142857142861</v>
      </c>
    </row>
    <row r="53" spans="2:19">
      <c r="B53" t="s">
        <v>656</v>
      </c>
      <c r="C53">
        <v>23</v>
      </c>
      <c r="D53">
        <v>30</v>
      </c>
      <c r="E53">
        <v>32</v>
      </c>
      <c r="F53">
        <v>4</v>
      </c>
      <c r="I53" s="101">
        <v>44746</v>
      </c>
      <c r="J53" s="108">
        <v>7</v>
      </c>
      <c r="K53" s="103">
        <f t="shared" si="4"/>
        <v>492</v>
      </c>
      <c r="L53" s="103">
        <f t="shared" si="3"/>
        <v>215</v>
      </c>
      <c r="M53" s="101">
        <v>44746</v>
      </c>
      <c r="N53" s="105">
        <v>24</v>
      </c>
      <c r="O53">
        <f t="shared" si="0"/>
        <v>566</v>
      </c>
      <c r="Q53" s="101">
        <v>44746</v>
      </c>
      <c r="R53" s="105">
        <v>81</v>
      </c>
      <c r="S53" s="103">
        <f t="shared" si="2"/>
        <v>79.428571428571431</v>
      </c>
    </row>
    <row r="54" spans="2:19">
      <c r="B54" t="s">
        <v>655</v>
      </c>
      <c r="C54">
        <v>17</v>
      </c>
      <c r="D54">
        <v>17</v>
      </c>
      <c r="E54">
        <v>17</v>
      </c>
      <c r="F54">
        <v>4</v>
      </c>
      <c r="I54" s="101">
        <v>44747</v>
      </c>
      <c r="J54" s="108">
        <v>37</v>
      </c>
      <c r="K54" s="103">
        <f t="shared" si="4"/>
        <v>529</v>
      </c>
      <c r="L54" s="103">
        <f t="shared" si="3"/>
        <v>222</v>
      </c>
      <c r="M54" s="101">
        <v>44747</v>
      </c>
      <c r="N54" s="105">
        <v>36</v>
      </c>
      <c r="O54">
        <f t="shared" si="0"/>
        <v>602</v>
      </c>
      <c r="Q54" s="101">
        <v>44747</v>
      </c>
      <c r="R54" s="105">
        <v>121</v>
      </c>
      <c r="S54" s="103">
        <f t="shared" si="2"/>
        <v>88.285714285714292</v>
      </c>
    </row>
    <row r="55" spans="2:19">
      <c r="B55" t="s">
        <v>654</v>
      </c>
      <c r="C55">
        <v>1</v>
      </c>
      <c r="D55">
        <v>1</v>
      </c>
      <c r="E55">
        <v>1</v>
      </c>
      <c r="F55">
        <v>6</v>
      </c>
      <c r="I55" s="101">
        <v>44748</v>
      </c>
      <c r="J55" s="108">
        <v>45</v>
      </c>
      <c r="K55" s="103">
        <f t="shared" si="4"/>
        <v>574</v>
      </c>
      <c r="L55" s="103">
        <f t="shared" si="3"/>
        <v>225</v>
      </c>
      <c r="M55" s="101">
        <v>44748</v>
      </c>
      <c r="N55" s="105">
        <v>46</v>
      </c>
      <c r="O55">
        <f t="shared" si="0"/>
        <v>648</v>
      </c>
      <c r="Q55" s="101">
        <v>44748</v>
      </c>
      <c r="R55" s="105">
        <v>132</v>
      </c>
      <c r="S55" s="103">
        <f t="shared" si="2"/>
        <v>97.285714285714292</v>
      </c>
    </row>
    <row r="56" spans="2:19">
      <c r="B56" t="s">
        <v>653</v>
      </c>
      <c r="C56">
        <v>59</v>
      </c>
      <c r="D56">
        <v>59</v>
      </c>
      <c r="E56">
        <v>91</v>
      </c>
      <c r="F56">
        <v>2</v>
      </c>
      <c r="I56" s="101">
        <v>44749</v>
      </c>
      <c r="J56" s="108">
        <v>52</v>
      </c>
      <c r="K56" s="103">
        <f t="shared" si="4"/>
        <v>626</v>
      </c>
      <c r="L56" s="103">
        <f t="shared" si="3"/>
        <v>220</v>
      </c>
      <c r="M56" s="101">
        <v>44749</v>
      </c>
      <c r="N56" s="105">
        <v>53</v>
      </c>
      <c r="O56">
        <f t="shared" si="0"/>
        <v>701</v>
      </c>
      <c r="Q56" s="101">
        <v>44749</v>
      </c>
      <c r="R56" s="105">
        <v>130</v>
      </c>
      <c r="S56" s="103">
        <f t="shared" si="2"/>
        <v>101.57142857142857</v>
      </c>
    </row>
    <row r="57" spans="2:19">
      <c r="B57" t="s">
        <v>652</v>
      </c>
      <c r="C57">
        <v>1</v>
      </c>
      <c r="D57">
        <v>1</v>
      </c>
      <c r="E57">
        <v>1</v>
      </c>
      <c r="F57">
        <v>5</v>
      </c>
      <c r="I57" s="101">
        <v>44750</v>
      </c>
      <c r="J57" s="108">
        <v>37</v>
      </c>
      <c r="K57" s="103">
        <f t="shared" si="4"/>
        <v>663</v>
      </c>
      <c r="L57" s="103">
        <f t="shared" si="3"/>
        <v>205</v>
      </c>
      <c r="M57" s="101">
        <v>44750</v>
      </c>
      <c r="N57" s="105">
        <v>36</v>
      </c>
      <c r="O57">
        <f t="shared" si="0"/>
        <v>737</v>
      </c>
      <c r="Q57" s="101">
        <v>44750</v>
      </c>
      <c r="R57" s="105">
        <v>170</v>
      </c>
      <c r="S57" s="103">
        <f t="shared" si="2"/>
        <v>109.42857142857143</v>
      </c>
    </row>
    <row r="58" spans="2:19">
      <c r="E58">
        <v>1</v>
      </c>
      <c r="F58">
        <v>45</v>
      </c>
      <c r="I58" s="101">
        <v>44751</v>
      </c>
      <c r="J58" s="108">
        <v>37</v>
      </c>
      <c r="K58" s="103">
        <f t="shared" si="4"/>
        <v>700</v>
      </c>
      <c r="L58" s="103">
        <f t="shared" si="3"/>
        <v>226</v>
      </c>
      <c r="M58" s="101">
        <v>44751</v>
      </c>
      <c r="N58" s="105">
        <v>41</v>
      </c>
      <c r="O58">
        <f t="shared" si="0"/>
        <v>778</v>
      </c>
      <c r="Q58" s="101">
        <v>44751</v>
      </c>
      <c r="R58" s="105">
        <v>116</v>
      </c>
      <c r="S58" s="103">
        <f t="shared" si="2"/>
        <v>115.42857142857143</v>
      </c>
    </row>
    <row r="59" spans="2:19">
      <c r="B59" t="s">
        <v>651</v>
      </c>
      <c r="C59">
        <v>878</v>
      </c>
      <c r="D59">
        <v>925</v>
      </c>
      <c r="E59">
        <v>959</v>
      </c>
      <c r="F59">
        <v>31</v>
      </c>
      <c r="I59" s="101">
        <v>44752</v>
      </c>
      <c r="J59" s="108">
        <v>7</v>
      </c>
      <c r="K59" s="103">
        <f t="shared" si="4"/>
        <v>707</v>
      </c>
      <c r="L59" s="103">
        <f t="shared" si="3"/>
        <v>222</v>
      </c>
      <c r="M59" s="101">
        <v>44752</v>
      </c>
      <c r="N59" s="105">
        <v>7</v>
      </c>
      <c r="O59">
        <f t="shared" si="0"/>
        <v>785</v>
      </c>
      <c r="Q59" s="101">
        <v>44752</v>
      </c>
      <c r="R59" s="105">
        <v>85</v>
      </c>
      <c r="S59" s="103">
        <f t="shared" si="2"/>
        <v>119.28571428571429</v>
      </c>
    </row>
    <row r="60" spans="2:19">
      <c r="B60" t="s">
        <v>650</v>
      </c>
      <c r="C60">
        <v>1</v>
      </c>
      <c r="D60">
        <v>1</v>
      </c>
      <c r="E60">
        <v>1</v>
      </c>
      <c r="F60">
        <v>1</v>
      </c>
      <c r="I60" s="101">
        <v>44753</v>
      </c>
      <c r="J60" s="108">
        <v>100</v>
      </c>
      <c r="K60" s="103">
        <f t="shared" si="4"/>
        <v>807</v>
      </c>
      <c r="L60" s="103">
        <f t="shared" si="3"/>
        <v>315</v>
      </c>
      <c r="M60" s="101">
        <v>44753</v>
      </c>
      <c r="N60" s="105">
        <v>95</v>
      </c>
      <c r="O60">
        <f t="shared" si="0"/>
        <v>880</v>
      </c>
      <c r="Q60" s="101">
        <v>44753</v>
      </c>
      <c r="R60" s="105">
        <v>233</v>
      </c>
      <c r="S60" s="103">
        <f t="shared" si="2"/>
        <v>141</v>
      </c>
    </row>
    <row r="61" spans="2:19">
      <c r="B61" t="s">
        <v>649</v>
      </c>
      <c r="C61">
        <v>2</v>
      </c>
      <c r="D61">
        <v>2</v>
      </c>
      <c r="E61">
        <v>3</v>
      </c>
      <c r="F61">
        <v>252</v>
      </c>
      <c r="I61" s="101">
        <v>44754</v>
      </c>
      <c r="J61" s="108">
        <v>212</v>
      </c>
      <c r="K61" s="103">
        <f t="shared" si="4"/>
        <v>1019</v>
      </c>
      <c r="L61" s="103">
        <f t="shared" si="3"/>
        <v>490</v>
      </c>
      <c r="M61" s="101">
        <v>44754</v>
      </c>
      <c r="N61" s="105">
        <v>157</v>
      </c>
      <c r="O61">
        <f t="shared" si="0"/>
        <v>1037</v>
      </c>
      <c r="Q61" s="101">
        <v>44754</v>
      </c>
      <c r="R61" s="105">
        <v>169</v>
      </c>
      <c r="S61" s="103">
        <f t="shared" si="2"/>
        <v>147.85714285714286</v>
      </c>
    </row>
    <row r="62" spans="2:19">
      <c r="B62" t="s">
        <v>648</v>
      </c>
      <c r="C62">
        <v>133</v>
      </c>
      <c r="D62">
        <v>133</v>
      </c>
      <c r="E62">
        <v>133</v>
      </c>
      <c r="F62">
        <v>2</v>
      </c>
      <c r="I62" s="101">
        <v>44755</v>
      </c>
      <c r="J62" s="108">
        <v>140</v>
      </c>
      <c r="K62" s="103">
        <f t="shared" si="4"/>
        <v>1159</v>
      </c>
      <c r="L62" s="103">
        <f t="shared" si="3"/>
        <v>585</v>
      </c>
      <c r="M62" s="101">
        <v>44755</v>
      </c>
      <c r="N62" s="105">
        <v>141</v>
      </c>
      <c r="O62">
        <f t="shared" si="0"/>
        <v>1178</v>
      </c>
      <c r="Q62" s="101">
        <v>44755</v>
      </c>
      <c r="R62" s="105">
        <v>212</v>
      </c>
      <c r="S62" s="103">
        <f t="shared" si="2"/>
        <v>159.28571428571428</v>
      </c>
    </row>
    <row r="63" spans="2:19">
      <c r="B63" t="s">
        <v>647</v>
      </c>
      <c r="C63">
        <v>51</v>
      </c>
      <c r="D63">
        <v>55</v>
      </c>
      <c r="E63">
        <v>64</v>
      </c>
      <c r="F63">
        <v>3</v>
      </c>
      <c r="I63" s="101">
        <v>44756</v>
      </c>
      <c r="J63" s="108">
        <v>216</v>
      </c>
      <c r="K63" s="103">
        <f t="shared" si="4"/>
        <v>1375</v>
      </c>
      <c r="L63" s="103">
        <f t="shared" si="3"/>
        <v>749</v>
      </c>
      <c r="M63" s="101">
        <v>44756</v>
      </c>
      <c r="N63" s="105">
        <v>209</v>
      </c>
      <c r="O63">
        <f t="shared" si="0"/>
        <v>1387</v>
      </c>
      <c r="Q63" s="101">
        <v>44756</v>
      </c>
      <c r="R63" s="105">
        <v>231</v>
      </c>
      <c r="S63" s="103">
        <f t="shared" si="2"/>
        <v>173.71428571428572</v>
      </c>
    </row>
    <row r="64" spans="2:19">
      <c r="B64" t="s">
        <v>646</v>
      </c>
      <c r="C64">
        <v>1</v>
      </c>
      <c r="D64">
        <v>1</v>
      </c>
      <c r="E64">
        <v>1</v>
      </c>
      <c r="F64">
        <v>2</v>
      </c>
      <c r="I64" s="101">
        <v>44757</v>
      </c>
      <c r="J64" s="108">
        <v>159</v>
      </c>
      <c r="K64" s="103">
        <f t="shared" si="4"/>
        <v>1534</v>
      </c>
      <c r="L64" s="103">
        <f t="shared" si="3"/>
        <v>871</v>
      </c>
      <c r="M64" s="101">
        <v>44757</v>
      </c>
      <c r="N64" s="105">
        <v>152</v>
      </c>
      <c r="O64">
        <f t="shared" si="0"/>
        <v>1539</v>
      </c>
      <c r="Q64" s="101">
        <v>44757</v>
      </c>
      <c r="R64" s="105">
        <v>239</v>
      </c>
      <c r="S64" s="103">
        <f t="shared" si="2"/>
        <v>183.57142857142858</v>
      </c>
    </row>
    <row r="65" spans="2:19">
      <c r="B65" t="s">
        <v>645</v>
      </c>
      <c r="C65">
        <v>251</v>
      </c>
      <c r="D65">
        <v>305</v>
      </c>
      <c r="E65">
        <v>340</v>
      </c>
      <c r="F65">
        <v>1</v>
      </c>
      <c r="I65" s="101">
        <v>44758</v>
      </c>
      <c r="J65" s="108">
        <v>7</v>
      </c>
      <c r="K65" s="103">
        <f t="shared" si="4"/>
        <v>1541</v>
      </c>
      <c r="L65" s="103">
        <f t="shared" si="3"/>
        <v>841</v>
      </c>
      <c r="M65" s="101">
        <v>44758</v>
      </c>
      <c r="N65" s="105">
        <v>7</v>
      </c>
      <c r="O65">
        <f t="shared" si="0"/>
        <v>1546</v>
      </c>
      <c r="Q65" s="101">
        <v>44758</v>
      </c>
      <c r="R65" s="105">
        <v>133</v>
      </c>
      <c r="S65" s="103">
        <f t="shared" si="2"/>
        <v>186</v>
      </c>
    </row>
    <row r="66" spans="2:19">
      <c r="D66">
        <v>1</v>
      </c>
      <c r="E66">
        <v>1</v>
      </c>
      <c r="F66">
        <v>1087</v>
      </c>
      <c r="I66" s="101">
        <v>44759</v>
      </c>
      <c r="J66" s="108">
        <v>1</v>
      </c>
      <c r="K66" s="103">
        <f t="shared" si="4"/>
        <v>1542</v>
      </c>
      <c r="L66" s="103">
        <f t="shared" si="3"/>
        <v>835</v>
      </c>
      <c r="M66" s="101">
        <v>44759</v>
      </c>
      <c r="N66" s="105">
        <v>1</v>
      </c>
      <c r="O66">
        <f t="shared" si="0"/>
        <v>1547</v>
      </c>
      <c r="Q66" s="101">
        <v>44759</v>
      </c>
      <c r="R66" s="105">
        <v>113</v>
      </c>
      <c r="S66" s="103">
        <f t="shared" si="2"/>
        <v>190</v>
      </c>
    </row>
    <row r="67" spans="2:19">
      <c r="B67" t="s">
        <v>644</v>
      </c>
      <c r="C67">
        <v>53</v>
      </c>
      <c r="D67">
        <v>59</v>
      </c>
      <c r="E67">
        <v>76</v>
      </c>
      <c r="F67">
        <v>1</v>
      </c>
      <c r="I67" s="101">
        <v>44760</v>
      </c>
      <c r="J67" s="108">
        <v>195</v>
      </c>
      <c r="K67" s="103">
        <f t="shared" si="4"/>
        <v>1737</v>
      </c>
      <c r="L67" s="103">
        <f t="shared" si="3"/>
        <v>930</v>
      </c>
      <c r="M67" s="101">
        <v>44760</v>
      </c>
      <c r="N67" s="105">
        <v>168</v>
      </c>
      <c r="O67">
        <f t="shared" si="0"/>
        <v>1715</v>
      </c>
      <c r="Q67" s="101">
        <v>44760</v>
      </c>
      <c r="R67" s="105">
        <v>379</v>
      </c>
      <c r="S67" s="103">
        <f t="shared" si="2"/>
        <v>210.85714285714286</v>
      </c>
    </row>
    <row r="68" spans="2:19">
      <c r="B68" t="s">
        <v>643</v>
      </c>
      <c r="C68">
        <v>588</v>
      </c>
      <c r="D68">
        <v>633</v>
      </c>
      <c r="E68">
        <v>710</v>
      </c>
      <c r="F68">
        <v>4</v>
      </c>
      <c r="I68" s="101">
        <v>44761</v>
      </c>
      <c r="J68" s="108">
        <v>301</v>
      </c>
      <c r="K68" s="103">
        <f t="shared" si="4"/>
        <v>2038</v>
      </c>
      <c r="L68" s="103">
        <f t="shared" si="3"/>
        <v>1019</v>
      </c>
      <c r="M68" s="101">
        <v>44761</v>
      </c>
      <c r="N68" s="105">
        <v>292</v>
      </c>
      <c r="O68">
        <f t="shared" si="0"/>
        <v>2007</v>
      </c>
      <c r="Q68" s="101">
        <v>44761</v>
      </c>
      <c r="R68" s="105">
        <v>245</v>
      </c>
      <c r="S68" s="103">
        <f t="shared" si="2"/>
        <v>221.71428571428572</v>
      </c>
    </row>
    <row r="69" spans="2:19">
      <c r="B69" t="s">
        <v>642</v>
      </c>
      <c r="C69">
        <v>2</v>
      </c>
      <c r="D69">
        <v>2</v>
      </c>
      <c r="E69">
        <v>2</v>
      </c>
      <c r="F69">
        <v>157</v>
      </c>
      <c r="I69" s="101">
        <v>44762</v>
      </c>
      <c r="J69" s="108">
        <v>256</v>
      </c>
      <c r="K69" s="103">
        <f t="shared" si="4"/>
        <v>2294</v>
      </c>
      <c r="L69" s="103">
        <f t="shared" si="3"/>
        <v>1135</v>
      </c>
      <c r="M69" s="101">
        <v>44762</v>
      </c>
      <c r="N69" s="105">
        <v>255</v>
      </c>
      <c r="O69">
        <f t="shared" si="0"/>
        <v>2262</v>
      </c>
      <c r="Q69" s="101">
        <v>44762</v>
      </c>
      <c r="R69" s="105">
        <v>281</v>
      </c>
      <c r="S69" s="103">
        <f t="shared" si="2"/>
        <v>231.57142857142858</v>
      </c>
    </row>
    <row r="70" spans="2:19">
      <c r="B70" t="s">
        <v>641</v>
      </c>
      <c r="C70">
        <v>2</v>
      </c>
      <c r="D70">
        <v>2</v>
      </c>
      <c r="E70">
        <v>2</v>
      </c>
      <c r="F70">
        <v>76</v>
      </c>
      <c r="I70" s="101">
        <v>44763</v>
      </c>
      <c r="J70" s="108">
        <v>184</v>
      </c>
      <c r="K70" s="103">
        <f t="shared" si="4"/>
        <v>2478</v>
      </c>
      <c r="L70" s="103">
        <f t="shared" si="3"/>
        <v>1103</v>
      </c>
      <c r="M70" s="101">
        <v>44763</v>
      </c>
      <c r="N70" s="105">
        <v>183</v>
      </c>
      <c r="O70">
        <f t="shared" si="0"/>
        <v>2445</v>
      </c>
      <c r="Q70" s="101">
        <v>44763</v>
      </c>
      <c r="R70" s="105">
        <v>245</v>
      </c>
      <c r="S70" s="103">
        <f t="shared" si="2"/>
        <v>233.57142857142858</v>
      </c>
    </row>
    <row r="71" spans="2:19">
      <c r="B71" t="s">
        <v>640</v>
      </c>
      <c r="C71">
        <v>20</v>
      </c>
      <c r="D71">
        <v>21</v>
      </c>
      <c r="E71">
        <v>22</v>
      </c>
      <c r="F71">
        <v>4</v>
      </c>
      <c r="I71" s="101">
        <v>44764</v>
      </c>
      <c r="J71" s="108">
        <v>308</v>
      </c>
      <c r="K71" s="103">
        <f t="shared" si="4"/>
        <v>2786</v>
      </c>
      <c r="L71" s="103">
        <f t="shared" si="3"/>
        <v>1252</v>
      </c>
      <c r="M71" s="101">
        <v>44764</v>
      </c>
      <c r="N71" s="105">
        <v>322</v>
      </c>
      <c r="O71">
        <f t="shared" ref="O71:O83" si="5">+N71+O70</f>
        <v>2767</v>
      </c>
      <c r="Q71" s="101">
        <v>44764</v>
      </c>
      <c r="R71" s="105">
        <v>319</v>
      </c>
      <c r="S71" s="103">
        <f t="shared" si="2"/>
        <v>245</v>
      </c>
    </row>
    <row r="72" spans="2:19">
      <c r="B72" t="s">
        <v>639</v>
      </c>
      <c r="C72">
        <v>1</v>
      </c>
      <c r="D72">
        <v>1</v>
      </c>
      <c r="E72">
        <v>1</v>
      </c>
      <c r="F72">
        <v>1068</v>
      </c>
      <c r="I72" s="101">
        <v>44765</v>
      </c>
      <c r="J72" s="108">
        <v>9</v>
      </c>
      <c r="K72" s="103">
        <f t="shared" si="4"/>
        <v>2795</v>
      </c>
      <c r="L72" s="103">
        <f t="shared" si="3"/>
        <v>1254</v>
      </c>
      <c r="M72" s="101">
        <v>44765</v>
      </c>
      <c r="N72" s="105">
        <v>13</v>
      </c>
      <c r="O72">
        <f t="shared" si="5"/>
        <v>2780</v>
      </c>
      <c r="Q72" s="101">
        <v>44765</v>
      </c>
      <c r="R72" s="105">
        <v>150</v>
      </c>
      <c r="S72" s="103">
        <f t="shared" si="2"/>
        <v>247.42857142857142</v>
      </c>
    </row>
    <row r="73" spans="2:19">
      <c r="B73" t="s">
        <v>638</v>
      </c>
      <c r="C73">
        <v>3</v>
      </c>
      <c r="D73">
        <v>3</v>
      </c>
      <c r="E73">
        <v>1</v>
      </c>
      <c r="F73">
        <v>3</v>
      </c>
      <c r="I73" s="101">
        <v>44766</v>
      </c>
      <c r="J73" s="108">
        <v>2</v>
      </c>
      <c r="K73" s="103">
        <f t="shared" si="4"/>
        <v>2797</v>
      </c>
      <c r="L73" s="103">
        <f t="shared" si="3"/>
        <v>1255</v>
      </c>
      <c r="M73" s="101">
        <v>44766</v>
      </c>
      <c r="N73" s="105">
        <v>6</v>
      </c>
      <c r="O73">
        <f t="shared" si="5"/>
        <v>2786</v>
      </c>
      <c r="Q73" s="101">
        <v>44766</v>
      </c>
      <c r="R73" s="105">
        <v>110</v>
      </c>
      <c r="S73" s="103">
        <f t="shared" ref="S73:S96" si="6">AVERAGE(R67:R73)</f>
        <v>247</v>
      </c>
    </row>
    <row r="74" spans="2:19">
      <c r="E74">
        <v>5</v>
      </c>
      <c r="F74">
        <v>114</v>
      </c>
      <c r="I74" s="101">
        <v>44767</v>
      </c>
      <c r="J74" s="108">
        <v>439</v>
      </c>
      <c r="K74" s="103">
        <f t="shared" si="4"/>
        <v>3236</v>
      </c>
      <c r="L74" s="103">
        <f t="shared" si="3"/>
        <v>1499</v>
      </c>
      <c r="M74" s="101">
        <v>44767</v>
      </c>
      <c r="N74" s="105">
        <v>812</v>
      </c>
      <c r="O74">
        <f t="shared" si="5"/>
        <v>3598</v>
      </c>
      <c r="Q74" s="101">
        <v>44767</v>
      </c>
      <c r="R74" s="105">
        <v>407</v>
      </c>
      <c r="S74" s="103">
        <f t="shared" si="6"/>
        <v>251</v>
      </c>
    </row>
    <row r="75" spans="2:19">
      <c r="B75" t="s">
        <v>637</v>
      </c>
      <c r="C75">
        <v>10</v>
      </c>
      <c r="D75">
        <v>10</v>
      </c>
      <c r="E75">
        <v>10</v>
      </c>
      <c r="F75">
        <v>810</v>
      </c>
      <c r="M75" s="101">
        <v>44768</v>
      </c>
      <c r="N75" s="105">
        <v>586</v>
      </c>
      <c r="O75">
        <f t="shared" si="5"/>
        <v>4184</v>
      </c>
      <c r="Q75" s="101">
        <v>44768</v>
      </c>
      <c r="R75" s="105">
        <v>378</v>
      </c>
      <c r="S75" s="103">
        <f t="shared" si="6"/>
        <v>270</v>
      </c>
    </row>
    <row r="76" spans="2:19">
      <c r="B76" t="s">
        <v>636</v>
      </c>
      <c r="C76">
        <v>11</v>
      </c>
      <c r="D76">
        <v>11</v>
      </c>
      <c r="E76">
        <v>15</v>
      </c>
      <c r="F76">
        <v>3</v>
      </c>
      <c r="M76" s="101">
        <v>44769</v>
      </c>
      <c r="N76" s="105">
        <v>476</v>
      </c>
      <c r="O76">
        <f t="shared" si="5"/>
        <v>4660</v>
      </c>
      <c r="Q76" s="101">
        <v>44769</v>
      </c>
      <c r="R76" s="105">
        <v>460</v>
      </c>
      <c r="S76" s="103">
        <f t="shared" si="6"/>
        <v>295.57142857142856</v>
      </c>
    </row>
    <row r="77" spans="2:19">
      <c r="B77" t="s">
        <v>635</v>
      </c>
      <c r="C77">
        <v>3</v>
      </c>
      <c r="D77">
        <v>6</v>
      </c>
      <c r="E77">
        <v>8</v>
      </c>
      <c r="F77">
        <v>3</v>
      </c>
      <c r="M77" s="101">
        <v>44770</v>
      </c>
      <c r="N77" s="105">
        <v>184</v>
      </c>
      <c r="O77">
        <f t="shared" si="5"/>
        <v>4844</v>
      </c>
      <c r="Q77" s="101">
        <v>44770</v>
      </c>
      <c r="R77" s="105">
        <v>299</v>
      </c>
      <c r="S77" s="103">
        <f t="shared" si="6"/>
        <v>303.28571428571428</v>
      </c>
    </row>
    <row r="78" spans="2:19">
      <c r="B78" t="s">
        <v>634</v>
      </c>
      <c r="C78">
        <v>33</v>
      </c>
      <c r="D78">
        <v>33</v>
      </c>
      <c r="E78">
        <v>37</v>
      </c>
      <c r="F78">
        <v>34</v>
      </c>
      <c r="M78" s="101">
        <v>44771</v>
      </c>
      <c r="N78" s="105">
        <v>435</v>
      </c>
      <c r="O78">
        <f t="shared" si="5"/>
        <v>5279</v>
      </c>
      <c r="Q78" s="101">
        <v>44771</v>
      </c>
      <c r="R78" s="105">
        <v>400</v>
      </c>
      <c r="S78" s="103">
        <f t="shared" si="6"/>
        <v>314.85714285714283</v>
      </c>
    </row>
    <row r="79" spans="2:19">
      <c r="B79" t="s">
        <v>633</v>
      </c>
      <c r="C79">
        <v>3</v>
      </c>
      <c r="D79">
        <v>3</v>
      </c>
      <c r="E79">
        <v>3</v>
      </c>
      <c r="F79">
        <v>1</v>
      </c>
      <c r="M79" s="101">
        <v>44772</v>
      </c>
      <c r="N79" s="105">
        <v>16</v>
      </c>
      <c r="O79">
        <f t="shared" si="5"/>
        <v>5295</v>
      </c>
      <c r="Q79" s="101">
        <v>44772</v>
      </c>
      <c r="R79" s="105">
        <v>160</v>
      </c>
      <c r="S79" s="103">
        <f t="shared" si="6"/>
        <v>316.28571428571428</v>
      </c>
    </row>
    <row r="80" spans="2:19">
      <c r="B80" t="s">
        <v>632</v>
      </c>
      <c r="C80">
        <v>1</v>
      </c>
      <c r="D80">
        <v>1</v>
      </c>
      <c r="E80">
        <v>1</v>
      </c>
      <c r="F80">
        <v>1</v>
      </c>
      <c r="M80" s="101">
        <v>44773</v>
      </c>
      <c r="N80" s="105">
        <v>14</v>
      </c>
      <c r="O80">
        <f t="shared" si="5"/>
        <v>5309</v>
      </c>
      <c r="Q80" s="101">
        <v>44773</v>
      </c>
      <c r="R80" s="105">
        <v>149</v>
      </c>
      <c r="S80" s="103">
        <f t="shared" si="6"/>
        <v>321.85714285714283</v>
      </c>
    </row>
    <row r="81" spans="2:19">
      <c r="B81" t="s">
        <v>631</v>
      </c>
      <c r="C81">
        <v>3738</v>
      </c>
      <c r="D81">
        <v>4298</v>
      </c>
      <c r="E81">
        <v>4942</v>
      </c>
      <c r="F81">
        <v>6</v>
      </c>
      <c r="M81" s="101">
        <v>44774</v>
      </c>
      <c r="N81" s="105">
        <v>562</v>
      </c>
      <c r="O81">
        <f t="shared" si="5"/>
        <v>5871</v>
      </c>
      <c r="Q81" s="101">
        <v>44774</v>
      </c>
      <c r="R81" s="105">
        <v>473</v>
      </c>
      <c r="S81" s="103">
        <f t="shared" si="6"/>
        <v>331.28571428571428</v>
      </c>
    </row>
    <row r="82" spans="2:19">
      <c r="E82">
        <v>1</v>
      </c>
      <c r="F82">
        <v>31</v>
      </c>
      <c r="H82" s="107">
        <f>+D90/C90-1</f>
        <v>0.18426416632694664</v>
      </c>
      <c r="M82" s="101">
        <v>44775</v>
      </c>
      <c r="N82" s="105">
        <v>516</v>
      </c>
      <c r="O82">
        <f t="shared" si="5"/>
        <v>6387</v>
      </c>
      <c r="Q82" s="101">
        <v>44775</v>
      </c>
      <c r="R82" s="105">
        <v>438</v>
      </c>
      <c r="S82" s="103">
        <f t="shared" si="6"/>
        <v>339.85714285714283</v>
      </c>
    </row>
    <row r="83" spans="2:19">
      <c r="B83" t="s">
        <v>630</v>
      </c>
      <c r="C83">
        <v>85</v>
      </c>
      <c r="D83">
        <v>88</v>
      </c>
      <c r="E83">
        <v>111</v>
      </c>
      <c r="F83">
        <v>15</v>
      </c>
      <c r="M83" s="101">
        <v>44776</v>
      </c>
      <c r="N83" s="105">
        <v>229</v>
      </c>
      <c r="O83">
        <f t="shared" si="5"/>
        <v>6616</v>
      </c>
      <c r="Q83" s="101">
        <v>44776</v>
      </c>
      <c r="R83" s="105">
        <v>426</v>
      </c>
      <c r="S83" s="103">
        <f t="shared" si="6"/>
        <v>335</v>
      </c>
    </row>
    <row r="84" spans="2:19">
      <c r="B84" t="s">
        <v>629</v>
      </c>
      <c r="C84">
        <v>264</v>
      </c>
      <c r="D84">
        <v>272</v>
      </c>
      <c r="E84">
        <v>316</v>
      </c>
      <c r="F84">
        <v>12</v>
      </c>
      <c r="Q84" s="101">
        <v>44777</v>
      </c>
      <c r="R84" s="105">
        <v>436</v>
      </c>
      <c r="S84" s="103">
        <f t="shared" si="6"/>
        <v>354.57142857142856</v>
      </c>
    </row>
    <row r="85" spans="2:19">
      <c r="B85" t="s">
        <v>628</v>
      </c>
      <c r="C85">
        <v>2</v>
      </c>
      <c r="D85">
        <v>2</v>
      </c>
      <c r="E85">
        <v>2</v>
      </c>
      <c r="F85">
        <v>43</v>
      </c>
      <c r="Q85" s="101">
        <v>44778</v>
      </c>
      <c r="R85" s="105">
        <v>424</v>
      </c>
      <c r="S85" s="103">
        <f t="shared" si="6"/>
        <v>358</v>
      </c>
    </row>
    <row r="86" spans="2:19">
      <c r="B86" t="s">
        <v>627</v>
      </c>
      <c r="C86">
        <v>2</v>
      </c>
      <c r="D86">
        <v>2</v>
      </c>
      <c r="E86">
        <v>4</v>
      </c>
      <c r="F86">
        <v>4</v>
      </c>
      <c r="Q86" s="101">
        <v>44779</v>
      </c>
      <c r="R86" s="105">
        <v>138</v>
      </c>
      <c r="S86" s="103">
        <f t="shared" si="6"/>
        <v>354.85714285714283</v>
      </c>
    </row>
    <row r="87" spans="2:19">
      <c r="B87" t="s">
        <v>626</v>
      </c>
      <c r="C87">
        <v>1</v>
      </c>
      <c r="D87">
        <v>1</v>
      </c>
      <c r="E87">
        <v>1</v>
      </c>
      <c r="F87">
        <v>1</v>
      </c>
      <c r="Q87" s="101">
        <v>44780</v>
      </c>
      <c r="R87" s="105">
        <v>78</v>
      </c>
      <c r="S87" s="103">
        <f t="shared" si="6"/>
        <v>344.71428571428572</v>
      </c>
    </row>
    <row r="88" spans="2:19">
      <c r="B88" t="s">
        <v>625</v>
      </c>
      <c r="C88">
        <v>16</v>
      </c>
      <c r="D88">
        <v>16</v>
      </c>
      <c r="E88">
        <v>16</v>
      </c>
      <c r="F88">
        <v>6119</v>
      </c>
      <c r="Q88" s="101">
        <v>44781</v>
      </c>
      <c r="R88" s="105">
        <v>754</v>
      </c>
      <c r="S88" s="103">
        <f t="shared" si="6"/>
        <v>384.85714285714283</v>
      </c>
    </row>
    <row r="89" spans="2:19">
      <c r="B89" t="s">
        <v>624</v>
      </c>
      <c r="C89">
        <v>2432</v>
      </c>
      <c r="D89">
        <v>2546</v>
      </c>
      <c r="E89">
        <v>2859</v>
      </c>
      <c r="F89">
        <v>2</v>
      </c>
      <c r="Q89" s="101">
        <v>44782</v>
      </c>
      <c r="R89" s="105">
        <v>409</v>
      </c>
      <c r="S89" s="103">
        <f t="shared" si="6"/>
        <v>380.71428571428572</v>
      </c>
    </row>
    <row r="90" spans="2:19">
      <c r="B90" t="s">
        <v>623</v>
      </c>
      <c r="C90">
        <v>4906</v>
      </c>
      <c r="D90">
        <v>5810</v>
      </c>
      <c r="E90">
        <v>7509</v>
      </c>
      <c r="F90">
        <v>141</v>
      </c>
      <c r="Q90" s="101">
        <v>44783</v>
      </c>
      <c r="R90" s="105">
        <v>366</v>
      </c>
      <c r="S90" s="103">
        <f t="shared" si="6"/>
        <v>372.14285714285717</v>
      </c>
    </row>
    <row r="91" spans="2:19">
      <c r="B91" s="104" t="s">
        <v>705</v>
      </c>
      <c r="C91">
        <v>1</v>
      </c>
      <c r="D91">
        <v>1</v>
      </c>
      <c r="E91">
        <v>2</v>
      </c>
      <c r="F91">
        <v>416</v>
      </c>
      <c r="Q91" s="101">
        <v>44784</v>
      </c>
      <c r="R91" s="105">
        <v>314</v>
      </c>
      <c r="S91" s="103">
        <f t="shared" si="6"/>
        <v>354.71428571428572</v>
      </c>
    </row>
    <row r="92" spans="2:19">
      <c r="B92" t="s">
        <v>622</v>
      </c>
      <c r="C92">
        <v>0</v>
      </c>
      <c r="D92">
        <v>1</v>
      </c>
      <c r="E92">
        <v>1</v>
      </c>
      <c r="F92">
        <v>3</v>
      </c>
      <c r="Q92" s="101">
        <v>44785</v>
      </c>
      <c r="R92" s="105">
        <v>280</v>
      </c>
      <c r="S92" s="103">
        <f t="shared" si="6"/>
        <v>334.14285714285717</v>
      </c>
    </row>
    <row r="93" spans="2:19">
      <c r="F93">
        <v>5</v>
      </c>
      <c r="Q93" s="101">
        <v>44786</v>
      </c>
      <c r="R93" s="105">
        <v>39</v>
      </c>
      <c r="S93" s="103">
        <f t="shared" si="6"/>
        <v>320</v>
      </c>
    </row>
    <row r="94" spans="2:19">
      <c r="F94">
        <v>1</v>
      </c>
      <c r="Q94" s="101">
        <v>44787</v>
      </c>
      <c r="R94" s="105">
        <v>10</v>
      </c>
      <c r="S94" s="103">
        <f t="shared" si="6"/>
        <v>310.28571428571428</v>
      </c>
    </row>
    <row r="95" spans="2:19">
      <c r="F95">
        <v>16</v>
      </c>
      <c r="Q95" s="101">
        <v>44788</v>
      </c>
      <c r="R95" s="105">
        <v>670</v>
      </c>
      <c r="S95" s="103">
        <f t="shared" si="6"/>
        <v>298.28571428571428</v>
      </c>
    </row>
    <row r="96" spans="2:19">
      <c r="F96">
        <v>3081</v>
      </c>
      <c r="Q96" s="101">
        <v>44789</v>
      </c>
      <c r="R96" s="105">
        <v>361</v>
      </c>
      <c r="S96" s="103">
        <f t="shared" si="6"/>
        <v>291.42857142857144</v>
      </c>
    </row>
    <row r="97" spans="6:19">
      <c r="F97">
        <v>15432</v>
      </c>
      <c r="Q97" s="101">
        <v>44790</v>
      </c>
      <c r="R97" s="105">
        <v>347</v>
      </c>
      <c r="S97" s="103">
        <f>AVERAGE(R91:R97)</f>
        <v>288.71428571428572</v>
      </c>
    </row>
    <row r="98" spans="6:19">
      <c r="F98">
        <v>2</v>
      </c>
    </row>
    <row r="99" spans="6:19">
      <c r="F99">
        <v>1</v>
      </c>
    </row>
  </sheetData>
  <hyperlinks>
    <hyperlink ref="A1" location="Main!A1" display="Main" xr:uid="{4884B59D-B83D-46A3-A1A6-F4AB66462268}"/>
  </hyperlink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109" t="s">
        <v>298</v>
      </c>
      <c r="K25" s="109"/>
      <c r="L25" s="109"/>
      <c r="M25" s="109"/>
      <c r="N25" s="109"/>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109" t="s">
        <v>459</v>
      </c>
      <c r="G330" s="109"/>
      <c r="H330" s="109"/>
      <c r="I330" s="109"/>
      <c r="J330" s="109"/>
      <c r="K330" s="109"/>
      <c r="L330" s="109"/>
      <c r="M330" s="109"/>
      <c r="N330" s="109"/>
      <c r="O330" s="109"/>
      <c r="P330" s="109"/>
      <c r="Q330" s="109"/>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8FCBE5-DC3A-4133-9A7B-7CABB6178323}">
  <ds:schemaRefs>
    <ds:schemaRef ds:uri="http://schemas.microsoft.com/sharepoint/v3/contenttype/form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Monkeypox</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2022-08-23T18:11:40Z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