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25907069-ECF0-47DB-9D8A-7B1679794CFF}" xr6:coauthVersionLast="47" xr6:coauthVersionMax="47" xr10:uidLastSave="{00000000-0000-0000-0000-000000000000}"/>
  <bookViews>
    <workbookView xWindow="5910" yWindow="2290" windowWidth="28800" windowHeight="15370" xr2:uid="{B0B174E3-17B7-405C-BD96-C3ACB1044C06}"/>
  </bookViews>
  <sheets>
    <sheet name="Main" sheetId="1" r:id="rId1"/>
    <sheet name="belapectin" sheetId="2" r:id="rId2"/>
    <sheet name="Subgroups" sheetId="5" r:id="rId3"/>
    <sheet name="NASH" sheetId="4" r:id="rId4"/>
    <sheet name="Papers"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5" l="1"/>
  <c r="H4" i="5"/>
  <c r="I3" i="5"/>
  <c r="H3" i="5"/>
  <c r="F4" i="5"/>
  <c r="E4" i="5"/>
  <c r="F3" i="5"/>
  <c r="E3" i="5"/>
  <c r="K6" i="1"/>
  <c r="K4" i="1"/>
  <c r="K7" i="1" s="1"/>
  <c r="C4" i="5" l="1"/>
  <c r="C3" i="5"/>
  <c r="B4" i="5"/>
  <c r="B3" i="5"/>
</calcChain>
</file>

<file path=xl/sharedStrings.xml><?xml version="1.0" encoding="utf-8"?>
<sst xmlns="http://schemas.openxmlformats.org/spreadsheetml/2006/main" count="138" uniqueCount="122">
  <si>
    <t>Price</t>
  </si>
  <si>
    <t>Shares</t>
  </si>
  <si>
    <t>MC</t>
  </si>
  <si>
    <t>Cash</t>
  </si>
  <si>
    <t>Debt</t>
  </si>
  <si>
    <t>EV</t>
  </si>
  <si>
    <t>Q324</t>
  </si>
  <si>
    <t>AD</t>
  </si>
  <si>
    <t>PIC</t>
  </si>
  <si>
    <t>Name</t>
  </si>
  <si>
    <t>belapectin (GR-MD-02)</t>
  </si>
  <si>
    <t>MOA</t>
  </si>
  <si>
    <t>galectin 3 inhibitor</t>
  </si>
  <si>
    <t>Main</t>
  </si>
  <si>
    <t>Brand</t>
  </si>
  <si>
    <t>Generic</t>
  </si>
  <si>
    <t>belapectin</t>
  </si>
  <si>
    <t>Indication</t>
  </si>
  <si>
    <t>NASH</t>
  </si>
  <si>
    <t>Clinical Trials</t>
  </si>
  <si>
    <t>Phase II "NASH-FX" n=30</t>
  </si>
  <si>
    <t>change for placebo: 0.3mm, 2mg: -0.37, 8mg: -0.42</t>
  </si>
  <si>
    <t xml:space="preserve">0% and 4% in the 2 mg/kg LBM and the 8 mg/kg LBM, respectively) vs placebo (18%). </t>
  </si>
  <si>
    <t>n=54 2mg/kg</t>
  </si>
  <si>
    <t>n=54 8mg/kg</t>
  </si>
  <si>
    <t>n=54 placebo</t>
  </si>
  <si>
    <t>11/18/24: AASLD abstracts</t>
  </si>
  <si>
    <t>RESULTS DECEMBER 2024</t>
  </si>
  <si>
    <t>CMO: Khurram Jamil</t>
  </si>
  <si>
    <t>LPLV+18 months</t>
  </si>
  <si>
    <t>-0.28 (0.49)</t>
  </si>
  <si>
    <t>-0.25 (0.50)</t>
  </si>
  <si>
    <t>+0.10 (0.48)</t>
  </si>
  <si>
    <t>Effects of Belapectin, an Inhibitor of Galectin-3, in Patients With Nonalcoholic Steatohepatitis With Cirrhosis and Portal Hypertension. Chalasani et al. Gastroenterology 2020.</t>
  </si>
  <si>
    <t>No change on fibrosis or NAFLDAS, HVPG -0.28 vs. +0.10 and -0.25 vs. +0.10 for 2mg/kg and 8mg/kg vs. placebo</t>
  </si>
  <si>
    <t>Galectins are non-integrin beta-galactoside-binding lectins, cytosolic but mobile proteins.</t>
  </si>
  <si>
    <t>Galectin-3 is secreted by macrophages.</t>
  </si>
  <si>
    <t>GR-MD-02 (galactoarabino-rhamnogalacturonate)</t>
  </si>
  <si>
    <t>HVPG at 52 weeks primary endpoint (ANOVA), required &gt;=6mmHg</t>
  </si>
  <si>
    <t>2mg/kg, 8mg/kg, placebo by IV q2w at 36 centers</t>
  </si>
  <si>
    <t>Phase II "NASH-CX" n=162 MASH+PH 52-week trial - Gastroenterology 2020 - NCT02462967</t>
  </si>
  <si>
    <t>Without varices at baseline (unplanned subgroup?)</t>
  </si>
  <si>
    <t>2mg/kg</t>
  </si>
  <si>
    <t>8mg/kg</t>
  </si>
  <si>
    <t>placebo</t>
  </si>
  <si>
    <t>-1.61, p=0.02</t>
  </si>
  <si>
    <t>-0.28, p=0.4</t>
  </si>
  <si>
    <t>+6.15% from baseline +-31%</t>
  </si>
  <si>
    <t>-1.74% from baseline +-33%, p=0.11</t>
  </si>
  <si>
    <t>-1.09% from baseline +-22%, p=0.42</t>
  </si>
  <si>
    <t>Phase II GCS-100 CKD (not GALT drug)</t>
  </si>
  <si>
    <t>met at 1.5mg but not 30mg</t>
  </si>
  <si>
    <t>2mm change was expected</t>
  </si>
  <si>
    <t xml:space="preserve">  placebo had small baseline imbalance in varices (61% none 39% small, vs 48/52 and 43/57)</t>
  </si>
  <si>
    <t xml:space="preserve">  HVPG baseline was 11.6 for placebo, 12.4 and 12.7 with SD 4.0-4.3</t>
  </si>
  <si>
    <t>+0.40</t>
  </si>
  <si>
    <t>n</t>
  </si>
  <si>
    <t>with varices at baseline</t>
  </si>
  <si>
    <t>+0.81, p=0.23</t>
  </si>
  <si>
    <t>-0.27, p=0.963</t>
  </si>
  <si>
    <t>-0.32</t>
  </si>
  <si>
    <t>PK</t>
  </si>
  <si>
    <t>18050-21110ng/mL for 2mg/kg and 75420-95880ng/mL for 8mg/kg</t>
  </si>
  <si>
    <t>NAFL</t>
  </si>
  <si>
    <t>5% HS without hepatocellular injury (ballooning)</t>
  </si>
  <si>
    <t>&gt;5% with ballooning with or without fibrosis</t>
  </si>
  <si>
    <t>25% have NAFLD</t>
  </si>
  <si>
    <t xml:space="preserve">  59% of NAFLD have NASH</t>
  </si>
  <si>
    <t>1-6% (also quoted as 12%) of the population has NASH</t>
  </si>
  <si>
    <t>VCTE</t>
  </si>
  <si>
    <t xml:space="preserve">  can progress to liver cirrhosis, liver failure, liver cancer and death</t>
  </si>
  <si>
    <t>PDFF</t>
  </si>
  <si>
    <t>proton density fat fraction</t>
  </si>
  <si>
    <t>steatosis</t>
  </si>
  <si>
    <t>ferritin</t>
  </si>
  <si>
    <t>transient elastography</t>
  </si>
  <si>
    <t>transferrin</t>
  </si>
  <si>
    <t>FIB-4 index</t>
  </si>
  <si>
    <t>NASH algorithm</t>
  </si>
  <si>
    <t>(vibration controlled transient elastography) Fibroscan measures liver stiffness non-invasively.</t>
  </si>
  <si>
    <t>TE</t>
  </si>
  <si>
    <t>NAS</t>
  </si>
  <si>
    <t>NAFLD Activity Score - semi-quantitative assessment</t>
  </si>
  <si>
    <t>SAF</t>
  </si>
  <si>
    <t>Steatosis Activity Fibrosis - semi-quantitative assessment</t>
  </si>
  <si>
    <t>obeticholic acid</t>
  </si>
  <si>
    <t>elafibranor</t>
  </si>
  <si>
    <t>The Diagnosis and Management of Nonalcoholic Fatty Liver Disease: Practice Guidance from the AASLD. Chalasani et al. Hepatology 2018</t>
  </si>
  <si>
    <t>decompensation</t>
  </si>
  <si>
    <t>development of ascites, variceal hemorrhage, hepatic encephalopathy</t>
  </si>
  <si>
    <t>Hepatic Venous Pressure Gradient Predicts Clinical Decompensation in Patients With Compensated Cirrhosis - Ripoll et al. Gastroenterology 2007.</t>
  </si>
  <si>
    <t>HVPG</t>
  </si>
  <si>
    <t>hepatic venous pressure gradient, measures portal hypertension</t>
  </si>
  <si>
    <t>Patients with &lt;10mmHg HVPG have a 90% probability of not decompensating</t>
  </si>
  <si>
    <t>MELD</t>
  </si>
  <si>
    <t>Child-Pugh</t>
  </si>
  <si>
    <t>Model for End-Stage Liver Disease</t>
  </si>
  <si>
    <t>Management of NAFLD: a stage-based approach. Rinella &amp; Sanyal. Nat Rev Gastro Hepatol 2016</t>
  </si>
  <si>
    <t>CEO: Joel Lewis replaced Joel Lewis (2014-) who replaced David Platt (2001-)</t>
  </si>
  <si>
    <t>GR-MD-02 (galactoarabino-rhamnogalacturnate) is a soluble polysaccharide composed of an alternating α-(1,2)-L-rhamnosyl-α-(1,4)-D-galacturonosyl backbone with side branches composed of mainly galactose and arabinose oligosaccharides.</t>
  </si>
  <si>
    <t>Phase II "NAVIGATE" n=357 NASH varices - NCT04365868</t>
  </si>
  <si>
    <t>2mg/kg, 4mg/kg, placebo IV every two weeks</t>
  </si>
  <si>
    <t>PE: prevention of esophageal varices at 78 weeks</t>
  </si>
  <si>
    <t>1993: IGG raises $43,687.</t>
  </si>
  <si>
    <t>1994: IGG raises $64,290.</t>
  </si>
  <si>
    <t>1995: Goes public via reverse merger with Alvarada.</t>
  </si>
  <si>
    <t>redo phase 1???</t>
  </si>
  <si>
    <t xml:space="preserve">1996: Carbohydrates for HIV, Cancer and fungicides. Testing of the Company's product for HIV treatment, known as MMS-1, was completed at the University of Kentucky in April 1996.  Test results showed that the MMS-1 compound was very effective over the test period at increasing survival rates and the immune function in viral-infected laboratory mice.  This study is part of the final package that will be submitted to the FDA for IND approval as a potential treatment of HIV.  The Company's schedule for development anticipates that clinical testing on this compound will begin in 1997. </t>
  </si>
  <si>
    <r>
      <t xml:space="preserve">1997: The Company is researching and developing five principal products, four of which are derived from naturally occurring substances:  ELEXA, a plant fungus; the GBC 590 and the Microorganism Substances (MMS-1 and MMS-2).  The fifth product is an active peptide which is a synthetic compound.  In 1990, M. Mouricout showed that injections of glycopeptides taken from the blood plasma of cows can protect newborn calves from lethal doses of E. coli. </t>
    </r>
    <r>
      <rPr>
        <b/>
        <sz val="10"/>
        <color theme="1"/>
        <rFont val="Arial"/>
        <family val="2"/>
      </rPr>
      <t>GBC 590</t>
    </r>
    <r>
      <rPr>
        <sz val="10"/>
        <color theme="1"/>
        <rFont val="Arial"/>
        <family val="2"/>
      </rPr>
      <t>. In February 1995, in independent research paper was published in the JNCI.  The study used a compound similar to the Company's GBC 590 substance.  The study showed almost 100% elimination of prostate cancer metastases in rats.  These independent scientific results indicates that many forms of cancer may produce metastatic cells with the same markers to which the Company's substance derived from the Complex carbohydrate attaches.  As a result, while the substance has only been tested on melanoma and prostate cancer in animals, the product may or may not have an application in treating other cell lines as well. Micro-organism (MMS-2). MMS-2 has demonstrated the ability to inhibit metastasis in No/No nude mice (Mice without an active immune system so they will not reject human cells) injected with human melanoma cells.  The test was performed according to a research article in the International Journal Cancer, 1991.  Two groups of mice were injected intravenously with melanoma human cancer cells.  The test group was injected twice a week with MMS-2.  After 35 days group 1 was compared to test group 2 with respect to tumor growth using the Wilcoxon Rank Sum Text.  Multiple comparisons were made across 5 days using Bonferroni's rule.  The test was conducted at an overall significance level of 0.05.  MMS-1 significantly reduce the amount of cancer cells in the mice's lungs.</t>
    </r>
  </si>
  <si>
    <t>1989: Dr. Platt Phd. Dr. Platt received a Doctor of Philosophy degree (1989), Masters of Science degree (1983), and Bachelor of Science degree (1978) from the Hebrew University of Jerusalem, Israel and a Bachelor of Engineering degree (1980) from Technion, Haifa, Israel. From January 1989 to August 1989, Dr. Platt was a research fellow under Dr. M. Wilcheck, Weizmann Institute of Science, Rehovot, Israel.</t>
  </si>
  <si>
    <t>1990: From October 1989 to November 1991, Dr. Platt was a research fellow with Dr. A. Raz. at the Michigan Cancer Foundation, Detroit Michigan.</t>
  </si>
  <si>
    <t>1991: From January 1991 to November 1992, Dr. Platt was a research scientist with the Department of Internal Medicine at the University of Michigan, Ann Arbor, Michigan.</t>
  </si>
  <si>
    <t>1992: 12/8/1992: International Gene Group, Inc. is founded by David Platt.</t>
  </si>
  <si>
    <t>1998: IGG becomes SafeScience (NASDAQ: SAFS). On November 4, 1998, Dr. Vodek Sasak of SafeScience announced new pre-clinical data at the Intertech Glycocompounds '98 conference in Vancouver, British Columbia, Canada. The data showed that GBC-590, when administered as a single agent, produced a significant response in the PANC-1 human pancreatic tumor cell model, with 44% of the mice in the GBC-590 group surviving the 90-day experiment, and with 33% demonstrating a complete eradication of the tumor. No mice in the control groups that were administered saline solution or gemcitabine survived past 43 days, with a mean survival time of less than 30 days. 16 employees.</t>
  </si>
  <si>
    <t>1999: 53 employees. 5,895,784 entitled "Method for Treatment of Cancer by Oral Administration of Modified Pectin. 5,834,442 entitled "Method for Inhibiting Cancer Metastasis by Oral Administration of Soluble Modified Citrus Pectin</t>
  </si>
  <si>
    <t>average</t>
  </si>
  <si>
    <t>Drug</t>
  </si>
  <si>
    <t>Placebo</t>
  </si>
  <si>
    <t>Subgroup 1</t>
  </si>
  <si>
    <t>Subgroup 2</t>
  </si>
  <si>
    <t>BONFERRONI CORRECTION</t>
  </si>
  <si>
    <t>MULTIPLICITY CORRECTION/ADJUSTMENT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</si>
</sst>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0"/>
      <color theme="1"/>
      <name val="Arial"/>
      <family val="2"/>
    </font>
    <font>
      <u/>
      <sz val="10"/>
      <color theme="10"/>
      <name val="Arial"/>
      <family val="2"/>
    </font>
    <font>
      <b/>
      <u/>
      <sz val="10"/>
      <color theme="1"/>
      <name val="Arial"/>
      <family val="2"/>
    </font>
    <font>
      <b/>
      <sz val="10"/>
      <color theme="1"/>
      <name val="Arial"/>
      <family val="2"/>
    </font>
    <font>
      <sz val="10"/>
      <color rgb="FF000000"/>
      <name val="Arial Unicode MS"/>
    </font>
    <font>
      <b/>
      <sz val="10"/>
      <color rgb="FF000000"/>
      <name val="Arial Unicode MS"/>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3" fontId="0" fillId="0" borderId="0" xfId="0" applyNumberFormat="1"/>
    <xf numFmtId="0" fontId="0" fillId="0" borderId="0" xfId="0" applyAlignment="1">
      <alignment horizontal="right"/>
    </xf>
    <xf numFmtId="0" fontId="1" fillId="0" borderId="0" xfId="1"/>
    <xf numFmtId="0" fontId="2"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1" xfId="1" applyBorder="1"/>
    <xf numFmtId="0" fontId="0" fillId="0" borderId="0" xfId="0" quotePrefix="1"/>
    <xf numFmtId="0" fontId="4" fillId="0" borderId="0" xfId="0" applyFont="1" applyAlignment="1">
      <alignment vertical="center"/>
    </xf>
    <xf numFmtId="0" fontId="5" fillId="0" borderId="0" xfId="0" applyFont="1" applyAlignment="1">
      <alignment vertical="center"/>
    </xf>
    <xf numFmtId="46" fontId="4" fillId="0" borderId="0" xfId="0" quotePrefix="1" applyNumberFormat="1" applyFont="1" applyAlignment="1">
      <alignment vertical="center"/>
    </xf>
    <xf numFmtId="4" fontId="0" fillId="0" borderId="0" xfId="0" applyNumberFormat="1"/>
    <xf numFmtId="3" fontId="3" fillId="0" borderId="0" xfId="0" applyNumberFormat="1" applyFont="1"/>
    <xf numFmtId="0" fontId="0" fillId="0" borderId="0" xfId="0" applyAlignment="1">
      <alignment horizontal="left"/>
    </xf>
    <xf numFmtId="3" fontId="0" fillId="0" borderId="0" xfId="0" applyNumberFormat="1" applyAlignment="1">
      <alignment horizontal="left"/>
    </xf>
    <xf numFmtId="3" fontId="3" fillId="0" borderId="0" xfId="0" applyNumberFormat="1" applyFont="1" applyAlignment="1">
      <alignment horizontal="left"/>
    </xf>
  </cellXfs>
  <cellStyles count="2">
    <cellStyle name="Hyperlink" xfId="1" builtinId="8"/>
    <cellStyle name="Normal" xfId="0" builtinId="0"/>
  </cellStyles>
  <dxfs count="0"/>
  <tableStyles count="1" defaultTableStyle="TableStyleMedium2" defaultPivotStyle="PivotStyleLight16">
    <tableStyle name="Invisible" pivot="0" table="0" count="0" xr9:uid="{F2995FBF-0C2D-4D9E-A5EF-7F6B418BEF9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83933</xdr:colOff>
      <xdr:row>3</xdr:row>
      <xdr:rowOff>0</xdr:rowOff>
    </xdr:from>
    <xdr:to>
      <xdr:col>14</xdr:col>
      <xdr:colOff>381927</xdr:colOff>
      <xdr:row>15</xdr:row>
      <xdr:rowOff>147753</xdr:rowOff>
    </xdr:to>
    <xdr:pic>
      <xdr:nvPicPr>
        <xdr:cNvPr id="2" name="Picture 1">
          <a:extLst>
            <a:ext uri="{FF2B5EF4-FFF2-40B4-BE49-F238E27FC236}">
              <a16:creationId xmlns:a16="http://schemas.microsoft.com/office/drawing/2014/main" id="{D7EC1718-F63C-D492-2100-2C16773643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83750" y="487866"/>
          <a:ext cx="2124006" cy="2099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521512</xdr:colOff>
      <xdr:row>24</xdr:row>
      <xdr:rowOff>48545</xdr:rowOff>
    </xdr:from>
    <xdr:to>
      <xdr:col>13</xdr:col>
      <xdr:colOff>502231</xdr:colOff>
      <xdr:row>36</xdr:row>
      <xdr:rowOff>149637</xdr:rowOff>
    </xdr:to>
    <xdr:pic>
      <xdr:nvPicPr>
        <xdr:cNvPr id="3" name="Picture 2">
          <a:extLst>
            <a:ext uri="{FF2B5EF4-FFF2-40B4-BE49-F238E27FC236}">
              <a16:creationId xmlns:a16="http://schemas.microsoft.com/office/drawing/2014/main" id="{58A6D805-6656-9314-6C49-78F9BD466B5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62840" y="3989924"/>
          <a:ext cx="3646201" cy="20717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115065</xdr:colOff>
      <xdr:row>39</xdr:row>
      <xdr:rowOff>51110</xdr:rowOff>
    </xdr:from>
    <xdr:to>
      <xdr:col>11</xdr:col>
      <xdr:colOff>294577</xdr:colOff>
      <xdr:row>56</xdr:row>
      <xdr:rowOff>90370</xdr:rowOff>
    </xdr:to>
    <xdr:pic>
      <xdr:nvPicPr>
        <xdr:cNvPr id="4" name="Picture 3">
          <a:extLst>
            <a:ext uri="{FF2B5EF4-FFF2-40B4-BE49-F238E27FC236}">
              <a16:creationId xmlns:a16="http://schemas.microsoft.com/office/drawing/2014/main" id="{BED23FC5-79D6-BE0D-1FBF-9C6D6D91195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754187" y="5580256"/>
          <a:ext cx="4972677" cy="28038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433653</xdr:colOff>
      <xdr:row>18</xdr:row>
      <xdr:rowOff>122464</xdr:rowOff>
    </xdr:from>
    <xdr:to>
      <xdr:col>24</xdr:col>
      <xdr:colOff>58426</xdr:colOff>
      <xdr:row>40</xdr:row>
      <xdr:rowOff>81436</xdr:rowOff>
    </xdr:to>
    <xdr:pic>
      <xdr:nvPicPr>
        <xdr:cNvPr id="5" name="Picture 4">
          <a:extLst>
            <a:ext uri="{FF2B5EF4-FFF2-40B4-BE49-F238E27FC236}">
              <a16:creationId xmlns:a16="http://schemas.microsoft.com/office/drawing/2014/main" id="{60529A83-DB36-9B17-C71B-F5F9C97706ED}"/>
            </a:ext>
          </a:extLst>
        </xdr:cNvPr>
        <xdr:cNvPicPr>
          <a:picLocks noChangeAspect="1"/>
        </xdr:cNvPicPr>
      </xdr:nvPicPr>
      <xdr:blipFill>
        <a:blip xmlns:r="http://schemas.openxmlformats.org/officeDocument/2006/relationships" r:embed="rId4"/>
        <a:stretch>
          <a:fillRect/>
        </a:stretch>
      </xdr:blipFill>
      <xdr:spPr>
        <a:xfrm>
          <a:off x="9564046" y="3061607"/>
          <a:ext cx="5747987" cy="3551258"/>
        </a:xfrm>
        <a:prstGeom prst="rect">
          <a:avLst/>
        </a:prstGeom>
      </xdr:spPr>
    </xdr:pic>
    <xdr:clientData/>
  </xdr:twoCellAnchor>
  <xdr:twoCellAnchor editAs="oneCell">
    <xdr:from>
      <xdr:col>13</xdr:col>
      <xdr:colOff>367394</xdr:colOff>
      <xdr:row>42</xdr:row>
      <xdr:rowOff>108857</xdr:rowOff>
    </xdr:from>
    <xdr:to>
      <xdr:col>23</xdr:col>
      <xdr:colOff>341030</xdr:colOff>
      <xdr:row>64</xdr:row>
      <xdr:rowOff>3208</xdr:rowOff>
    </xdr:to>
    <xdr:pic>
      <xdr:nvPicPr>
        <xdr:cNvPr id="6" name="Picture 5">
          <a:extLst>
            <a:ext uri="{FF2B5EF4-FFF2-40B4-BE49-F238E27FC236}">
              <a16:creationId xmlns:a16="http://schemas.microsoft.com/office/drawing/2014/main" id="{2D0A151B-512D-0876-5287-CE6D17E47FDA}"/>
            </a:ext>
          </a:extLst>
        </xdr:cNvPr>
        <xdr:cNvPicPr>
          <a:picLocks noChangeAspect="1"/>
        </xdr:cNvPicPr>
      </xdr:nvPicPr>
      <xdr:blipFill>
        <a:blip xmlns:r="http://schemas.openxmlformats.org/officeDocument/2006/relationships" r:embed="rId5"/>
        <a:stretch>
          <a:fillRect/>
        </a:stretch>
      </xdr:blipFill>
      <xdr:spPr>
        <a:xfrm>
          <a:off x="8885465" y="6966857"/>
          <a:ext cx="6096851" cy="3486637"/>
        </a:xfrm>
        <a:prstGeom prst="rect">
          <a:avLst/>
        </a:prstGeom>
      </xdr:spPr>
    </xdr:pic>
    <xdr:clientData/>
  </xdr:twoCellAnchor>
  <xdr:twoCellAnchor editAs="oneCell">
    <xdr:from>
      <xdr:col>2</xdr:col>
      <xdr:colOff>35032</xdr:colOff>
      <xdr:row>59</xdr:row>
      <xdr:rowOff>153990</xdr:rowOff>
    </xdr:from>
    <xdr:to>
      <xdr:col>9</xdr:col>
      <xdr:colOff>491501</xdr:colOff>
      <xdr:row>79</xdr:row>
      <xdr:rowOff>53094</xdr:rowOff>
    </xdr:to>
    <xdr:pic>
      <xdr:nvPicPr>
        <xdr:cNvPr id="7" name="Picture 6">
          <a:extLst>
            <a:ext uri="{FF2B5EF4-FFF2-40B4-BE49-F238E27FC236}">
              <a16:creationId xmlns:a16="http://schemas.microsoft.com/office/drawing/2014/main" id="{9C83434C-1B97-9BF0-721E-36AF634C9129}"/>
            </a:ext>
          </a:extLst>
        </xdr:cNvPr>
        <xdr:cNvPicPr>
          <a:picLocks noChangeAspect="1"/>
        </xdr:cNvPicPr>
      </xdr:nvPicPr>
      <xdr:blipFill>
        <a:blip xmlns:r="http://schemas.openxmlformats.org/officeDocument/2006/relationships" r:embed="rId6"/>
        <a:stretch>
          <a:fillRect/>
        </a:stretch>
      </xdr:blipFill>
      <xdr:spPr>
        <a:xfrm>
          <a:off x="1261239" y="9499438"/>
          <a:ext cx="5941993" cy="30522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BF9C6-3B14-4BDA-84B8-00B5084DDFA1}">
  <dimension ref="B2:L38"/>
  <sheetViews>
    <sheetView tabSelected="1" zoomScale="160" zoomScaleNormal="160" workbookViewId="0"/>
  </sheetViews>
  <sheetFormatPr defaultRowHeight="12.5"/>
  <cols>
    <col min="1" max="1" width="2.26953125" customWidth="1"/>
    <col min="2" max="2" width="20.54296875" bestFit="1" customWidth="1"/>
    <col min="3" max="3" width="16.81640625" customWidth="1"/>
    <col min="6" max="8" width="4" customWidth="1"/>
    <col min="9" max="9" width="4.1796875" customWidth="1"/>
  </cols>
  <sheetData>
    <row r="2" spans="2:12">
      <c r="B2" s="10" t="s">
        <v>9</v>
      </c>
      <c r="C2" s="11" t="s">
        <v>11</v>
      </c>
      <c r="D2" s="11"/>
      <c r="E2" s="11"/>
      <c r="F2" s="11"/>
      <c r="G2" s="11"/>
      <c r="H2" s="12"/>
      <c r="J2" t="s">
        <v>0</v>
      </c>
      <c r="K2" s="18">
        <v>2.1</v>
      </c>
    </row>
    <row r="3" spans="2:12">
      <c r="B3" s="13" t="s">
        <v>10</v>
      </c>
      <c r="C3" t="s">
        <v>12</v>
      </c>
      <c r="H3" s="6"/>
      <c r="J3" t="s">
        <v>1</v>
      </c>
      <c r="K3" s="1">
        <v>62.761825000000002</v>
      </c>
      <c r="L3" s="2" t="s">
        <v>6</v>
      </c>
    </row>
    <row r="4" spans="2:12">
      <c r="B4" s="5"/>
      <c r="H4" s="6"/>
      <c r="J4" t="s">
        <v>2</v>
      </c>
      <c r="K4" s="1">
        <f>+K2*K3</f>
        <v>131.79983250000001</v>
      </c>
    </row>
    <row r="5" spans="2:12">
      <c r="B5" s="5"/>
      <c r="H5" s="6"/>
      <c r="J5" t="s">
        <v>3</v>
      </c>
      <c r="K5" s="1">
        <v>27.06</v>
      </c>
      <c r="L5" s="2" t="s">
        <v>6</v>
      </c>
    </row>
    <row r="6" spans="2:12">
      <c r="B6" s="5"/>
      <c r="H6" s="6"/>
      <c r="J6" t="s">
        <v>4</v>
      </c>
      <c r="K6" s="1">
        <f>21.094+10.518+72.942</f>
        <v>104.554</v>
      </c>
      <c r="L6" s="2" t="s">
        <v>6</v>
      </c>
    </row>
    <row r="7" spans="2:12">
      <c r="B7" s="7"/>
      <c r="C7" s="8"/>
      <c r="D7" s="8"/>
      <c r="E7" s="8"/>
      <c r="F7" s="8"/>
      <c r="G7" s="8"/>
      <c r="H7" s="9"/>
      <c r="J7" t="s">
        <v>5</v>
      </c>
      <c r="K7" s="1">
        <f>+K4-K5+K6</f>
        <v>209.29383250000001</v>
      </c>
    </row>
    <row r="10" spans="2:12">
      <c r="J10" t="s">
        <v>8</v>
      </c>
      <c r="K10" s="1">
        <v>294.77600000000001</v>
      </c>
      <c r="L10" s="2" t="s">
        <v>6</v>
      </c>
    </row>
    <row r="11" spans="2:12">
      <c r="E11" t="s">
        <v>26</v>
      </c>
      <c r="J11" t="s">
        <v>7</v>
      </c>
      <c r="K11" s="1">
        <v>389.54199999999997</v>
      </c>
      <c r="L11" s="2" t="s">
        <v>6</v>
      </c>
    </row>
    <row r="13" spans="2:12">
      <c r="J13" t="s">
        <v>98</v>
      </c>
    </row>
    <row r="14" spans="2:12">
      <c r="J14" t="s">
        <v>28</v>
      </c>
    </row>
    <row r="15" spans="2:12">
      <c r="B15" t="s">
        <v>114</v>
      </c>
    </row>
    <row r="16" spans="2:12">
      <c r="B16" t="s">
        <v>113</v>
      </c>
    </row>
    <row r="17" spans="2:2" ht="13">
      <c r="B17" t="s">
        <v>108</v>
      </c>
    </row>
    <row r="18" spans="2:2">
      <c r="B18" t="s">
        <v>107</v>
      </c>
    </row>
    <row r="19" spans="2:2">
      <c r="B19" t="s">
        <v>105</v>
      </c>
    </row>
    <row r="20" spans="2:2">
      <c r="B20" t="s">
        <v>104</v>
      </c>
    </row>
    <row r="21" spans="2:2">
      <c r="B21" t="s">
        <v>103</v>
      </c>
    </row>
    <row r="22" spans="2:2">
      <c r="B22" t="s">
        <v>112</v>
      </c>
    </row>
    <row r="23" spans="2:2">
      <c r="B23" s="17" t="s">
        <v>111</v>
      </c>
    </row>
    <row r="24" spans="2:2" ht="13">
      <c r="B24" s="16" t="s">
        <v>110</v>
      </c>
    </row>
    <row r="25" spans="2:2">
      <c r="B25" s="15" t="s">
        <v>109</v>
      </c>
    </row>
    <row r="27" spans="2:2">
      <c r="B27" t="s">
        <v>106</v>
      </c>
    </row>
    <row r="30" spans="2:2">
      <c r="B30" s="15"/>
    </row>
    <row r="32" spans="2:2">
      <c r="B32" s="15"/>
    </row>
    <row r="33" spans="2:2">
      <c r="B33" s="15"/>
    </row>
    <row r="37" spans="2:2">
      <c r="B37" s="15"/>
    </row>
    <row r="38" spans="2:2">
      <c r="B38" s="15"/>
    </row>
  </sheetData>
  <hyperlinks>
    <hyperlink ref="B3" location="belapectin!A1" display="belapectin (GR-MD-02)" xr:uid="{A02D0923-68FF-4876-AB62-76EA8EFD5EC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5682B-1711-4774-8135-680A0385C4E6}">
  <dimension ref="A1:H44"/>
  <sheetViews>
    <sheetView zoomScale="220" zoomScaleNormal="220" workbookViewId="0"/>
  </sheetViews>
  <sheetFormatPr defaultRowHeight="12.5"/>
  <cols>
    <col min="1" max="1" width="5" bestFit="1" customWidth="1"/>
    <col min="2" max="2" width="12.54296875" customWidth="1"/>
    <col min="3" max="3" width="12.81640625" customWidth="1"/>
    <col min="4" max="4" width="14.54296875" customWidth="1"/>
    <col min="5" max="5" width="16.36328125" customWidth="1"/>
  </cols>
  <sheetData>
    <row r="1" spans="1:8">
      <c r="A1" s="3" t="s">
        <v>13</v>
      </c>
    </row>
    <row r="2" spans="1:8">
      <c r="B2" t="s">
        <v>14</v>
      </c>
      <c r="C2" t="s">
        <v>37</v>
      </c>
      <c r="H2" t="s">
        <v>99</v>
      </c>
    </row>
    <row r="3" spans="1:8">
      <c r="B3" t="s">
        <v>15</v>
      </c>
      <c r="C3" t="s">
        <v>16</v>
      </c>
    </row>
    <row r="4" spans="1:8">
      <c r="B4" t="s">
        <v>17</v>
      </c>
      <c r="C4" t="s">
        <v>18</v>
      </c>
    </row>
    <row r="5" spans="1:8">
      <c r="B5" t="s">
        <v>61</v>
      </c>
      <c r="C5" t="s">
        <v>62</v>
      </c>
    </row>
    <row r="6" spans="1:8">
      <c r="B6" t="s">
        <v>19</v>
      </c>
    </row>
    <row r="7" spans="1:8" ht="13">
      <c r="C7" s="4" t="s">
        <v>100</v>
      </c>
    </row>
    <row r="8" spans="1:8">
      <c r="C8" t="s">
        <v>27</v>
      </c>
    </row>
    <row r="9" spans="1:8">
      <c r="C9" t="s">
        <v>102</v>
      </c>
    </row>
    <row r="10" spans="1:8">
      <c r="C10" t="s">
        <v>101</v>
      </c>
    </row>
    <row r="11" spans="1:8">
      <c r="C11" t="s">
        <v>29</v>
      </c>
    </row>
    <row r="13" spans="1:8" ht="13">
      <c r="C13" s="4" t="s">
        <v>20</v>
      </c>
    </row>
    <row r="16" spans="1:8" ht="13">
      <c r="C16" s="4" t="s">
        <v>40</v>
      </c>
    </row>
    <row r="17" spans="3:6">
      <c r="C17" t="s">
        <v>39</v>
      </c>
    </row>
    <row r="18" spans="3:6">
      <c r="C18" t="s">
        <v>53</v>
      </c>
    </row>
    <row r="19" spans="3:6">
      <c r="C19" t="s">
        <v>54</v>
      </c>
    </row>
    <row r="20" spans="3:6">
      <c r="C20" t="s">
        <v>38</v>
      </c>
    </row>
    <row r="21" spans="3:6">
      <c r="C21" t="s">
        <v>21</v>
      </c>
    </row>
    <row r="22" spans="3:6">
      <c r="C22" t="s">
        <v>22</v>
      </c>
    </row>
    <row r="24" spans="3:6" ht="13">
      <c r="C24" s="4" t="s">
        <v>52</v>
      </c>
    </row>
    <row r="25" spans="3:6">
      <c r="C25" t="s">
        <v>23</v>
      </c>
      <c r="D25" s="14" t="s">
        <v>30</v>
      </c>
      <c r="E25" s="14" t="s">
        <v>48</v>
      </c>
    </row>
    <row r="26" spans="3:6">
      <c r="C26" t="s">
        <v>24</v>
      </c>
      <c r="D26" s="14" t="s">
        <v>31</v>
      </c>
      <c r="E26" s="14" t="s">
        <v>49</v>
      </c>
    </row>
    <row r="27" spans="3:6">
      <c r="C27" t="s">
        <v>25</v>
      </c>
      <c r="D27" s="14" t="s">
        <v>32</v>
      </c>
      <c r="E27" s="14" t="s">
        <v>47</v>
      </c>
    </row>
    <row r="29" spans="3:6">
      <c r="D29" t="s">
        <v>41</v>
      </c>
      <c r="F29" t="s">
        <v>56</v>
      </c>
    </row>
    <row r="30" spans="3:6">
      <c r="D30" t="s">
        <v>42</v>
      </c>
      <c r="E30" s="14" t="s">
        <v>45</v>
      </c>
      <c r="F30">
        <v>25</v>
      </c>
    </row>
    <row r="31" spans="3:6">
      <c r="D31" t="s">
        <v>43</v>
      </c>
      <c r="E31" s="14" t="s">
        <v>46</v>
      </c>
      <c r="F31">
        <v>23</v>
      </c>
    </row>
    <row r="32" spans="3:6">
      <c r="D32" t="s">
        <v>44</v>
      </c>
      <c r="E32" s="14" t="s">
        <v>55</v>
      </c>
      <c r="F32">
        <v>33</v>
      </c>
    </row>
    <row r="34" spans="3:6">
      <c r="D34" t="s">
        <v>57</v>
      </c>
    </row>
    <row r="35" spans="3:6">
      <c r="D35" t="s">
        <v>42</v>
      </c>
      <c r="E35" s="14" t="s">
        <v>58</v>
      </c>
      <c r="F35">
        <v>28</v>
      </c>
    </row>
    <row r="36" spans="3:6">
      <c r="D36" t="s">
        <v>43</v>
      </c>
      <c r="E36" s="14" t="s">
        <v>59</v>
      </c>
      <c r="F36">
        <v>31</v>
      </c>
    </row>
    <row r="37" spans="3:6">
      <c r="D37" t="s">
        <v>44</v>
      </c>
      <c r="E37" s="14" t="s">
        <v>60</v>
      </c>
      <c r="F37">
        <v>21</v>
      </c>
    </row>
    <row r="43" spans="3:6" ht="13">
      <c r="C43" s="4" t="s">
        <v>50</v>
      </c>
    </row>
    <row r="44" spans="3:6">
      <c r="C44" t="s">
        <v>51</v>
      </c>
    </row>
  </sheetData>
  <hyperlinks>
    <hyperlink ref="A1" location="Main!A1" display="Main" xr:uid="{A99D88BC-4042-41F6-8AFC-A72F1F1F19FA}"/>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0AE3C-FC01-4B50-8B30-99289415A5E0}">
  <dimension ref="A1:I111"/>
  <sheetViews>
    <sheetView zoomScale="280" zoomScaleNormal="280" workbookViewId="0"/>
  </sheetViews>
  <sheetFormatPr defaultRowHeight="12.5"/>
  <cols>
    <col min="5" max="6" width="10.08984375" style="20" bestFit="1" customWidth="1"/>
    <col min="7" max="7" width="2.54296875" style="20" customWidth="1"/>
    <col min="8" max="8" width="8.7265625" style="20"/>
    <col min="9" max="9" width="10.08984375" style="20" bestFit="1" customWidth="1"/>
  </cols>
  <sheetData>
    <row r="1" spans="1:9">
      <c r="E1" s="20" t="s">
        <v>116</v>
      </c>
      <c r="F1" s="20" t="s">
        <v>117</v>
      </c>
      <c r="H1" s="20" t="s">
        <v>116</v>
      </c>
      <c r="I1" s="20" t="s">
        <v>117</v>
      </c>
    </row>
    <row r="2" spans="1:9">
      <c r="B2" s="2" t="s">
        <v>116</v>
      </c>
      <c r="C2" s="2" t="s">
        <v>117</v>
      </c>
      <c r="E2" s="20" t="s">
        <v>118</v>
      </c>
      <c r="F2" s="20" t="s">
        <v>118</v>
      </c>
      <c r="H2" s="20" t="s">
        <v>119</v>
      </c>
      <c r="I2" s="20" t="s">
        <v>119</v>
      </c>
    </row>
    <row r="3" spans="1:9">
      <c r="A3" t="s">
        <v>56</v>
      </c>
      <c r="B3" s="1">
        <f>COUNT(B6:B111)</f>
        <v>106</v>
      </c>
      <c r="C3" s="1">
        <f>COUNT(C6:C111)</f>
        <v>106</v>
      </c>
      <c r="E3" s="21">
        <f>COUNT(B6:B58)</f>
        <v>53</v>
      </c>
      <c r="F3" s="21">
        <f>COUNT(C6:C58)</f>
        <v>53</v>
      </c>
      <c r="G3" s="21"/>
      <c r="H3" s="21">
        <f>COUNT(B59:B111)</f>
        <v>53</v>
      </c>
      <c r="I3" s="21">
        <f>COUNT(C59:C111)</f>
        <v>53</v>
      </c>
    </row>
    <row r="4" spans="1:9" ht="13">
      <c r="A4" t="s">
        <v>115</v>
      </c>
      <c r="B4" s="19">
        <f>AVERAGE(B6:B111)</f>
        <v>49.39622641509434</v>
      </c>
      <c r="C4" s="19">
        <f>AVERAGE(C6:C111)</f>
        <v>49.056603773584904</v>
      </c>
      <c r="E4" s="22">
        <f>AVERAGE(B6:B58)</f>
        <v>48.754716981132077</v>
      </c>
      <c r="F4" s="22">
        <f>AVERAGE(C6:C58)</f>
        <v>53.886792452830186</v>
      </c>
      <c r="G4" s="22"/>
      <c r="H4" s="22">
        <f>AVERAGE(B59:B111)</f>
        <v>50.037735849056602</v>
      </c>
      <c r="I4" s="22">
        <f>AVERAGE(C59:C111)</f>
        <v>44.226415094339622</v>
      </c>
    </row>
    <row r="6" spans="1:9">
      <c r="B6">
        <v>32</v>
      </c>
      <c r="C6">
        <v>47</v>
      </c>
    </row>
    <row r="7" spans="1:9">
      <c r="B7">
        <v>15</v>
      </c>
      <c r="C7">
        <v>39</v>
      </c>
    </row>
    <row r="8" spans="1:9">
      <c r="B8">
        <v>11</v>
      </c>
      <c r="C8">
        <v>66</v>
      </c>
      <c r="F8" s="20" t="s">
        <v>120</v>
      </c>
    </row>
    <row r="9" spans="1:9">
      <c r="B9">
        <v>100</v>
      </c>
      <c r="C9">
        <v>54</v>
      </c>
      <c r="F9" s="20" t="s">
        <v>121</v>
      </c>
    </row>
    <row r="10" spans="1:9">
      <c r="B10">
        <v>60</v>
      </c>
      <c r="C10">
        <v>32</v>
      </c>
    </row>
    <row r="11" spans="1:9">
      <c r="B11">
        <v>44</v>
      </c>
      <c r="C11">
        <v>74</v>
      </c>
    </row>
    <row r="12" spans="1:9">
      <c r="B12">
        <v>40</v>
      </c>
      <c r="C12">
        <v>79</v>
      </c>
    </row>
    <row r="13" spans="1:9">
      <c r="B13">
        <v>76</v>
      </c>
      <c r="C13">
        <v>39</v>
      </c>
    </row>
    <row r="14" spans="1:9">
      <c r="B14">
        <v>37</v>
      </c>
      <c r="C14">
        <v>59</v>
      </c>
    </row>
    <row r="15" spans="1:9">
      <c r="B15">
        <v>41</v>
      </c>
      <c r="C15">
        <v>45</v>
      </c>
    </row>
    <row r="16" spans="1:9">
      <c r="B16">
        <v>85</v>
      </c>
      <c r="C16">
        <v>79</v>
      </c>
    </row>
    <row r="17" spans="2:3">
      <c r="B17">
        <v>50</v>
      </c>
      <c r="C17">
        <v>67</v>
      </c>
    </row>
    <row r="18" spans="2:3">
      <c r="B18">
        <v>11</v>
      </c>
      <c r="C18">
        <v>66</v>
      </c>
    </row>
    <row r="19" spans="2:3">
      <c r="B19">
        <v>76</v>
      </c>
      <c r="C19">
        <v>47</v>
      </c>
    </row>
    <row r="20" spans="2:3">
      <c r="B20">
        <v>34</v>
      </c>
      <c r="C20">
        <v>11</v>
      </c>
    </row>
    <row r="21" spans="2:3">
      <c r="B21">
        <v>25</v>
      </c>
      <c r="C21">
        <v>71</v>
      </c>
    </row>
    <row r="22" spans="2:3">
      <c r="B22">
        <v>0</v>
      </c>
      <c r="C22">
        <v>6</v>
      </c>
    </row>
    <row r="23" spans="2:3">
      <c r="B23">
        <v>47</v>
      </c>
      <c r="C23">
        <v>3</v>
      </c>
    </row>
    <row r="24" spans="2:3">
      <c r="B24">
        <v>93</v>
      </c>
      <c r="C24">
        <v>20</v>
      </c>
    </row>
    <row r="25" spans="2:3">
      <c r="B25">
        <v>100</v>
      </c>
      <c r="C25">
        <v>76</v>
      </c>
    </row>
    <row r="26" spans="2:3">
      <c r="B26">
        <v>35</v>
      </c>
      <c r="C26">
        <v>69</v>
      </c>
    </row>
    <row r="27" spans="2:3">
      <c r="B27">
        <v>93</v>
      </c>
      <c r="C27">
        <v>47</v>
      </c>
    </row>
    <row r="28" spans="2:3">
      <c r="B28">
        <v>57</v>
      </c>
      <c r="C28">
        <v>98</v>
      </c>
    </row>
    <row r="29" spans="2:3">
      <c r="B29">
        <v>84</v>
      </c>
      <c r="C29">
        <v>12</v>
      </c>
    </row>
    <row r="30" spans="2:3">
      <c r="B30">
        <v>88</v>
      </c>
      <c r="C30">
        <v>71</v>
      </c>
    </row>
    <row r="31" spans="2:3">
      <c r="B31">
        <v>49</v>
      </c>
      <c r="C31">
        <v>89</v>
      </c>
    </row>
    <row r="32" spans="2:3">
      <c r="B32">
        <v>39</v>
      </c>
      <c r="C32">
        <v>83</v>
      </c>
    </row>
    <row r="33" spans="2:3">
      <c r="B33">
        <v>14</v>
      </c>
      <c r="C33">
        <v>84</v>
      </c>
    </row>
    <row r="34" spans="2:3">
      <c r="B34">
        <v>30</v>
      </c>
      <c r="C34">
        <v>59</v>
      </c>
    </row>
    <row r="35" spans="2:3">
      <c r="B35">
        <v>9</v>
      </c>
      <c r="C35">
        <v>59</v>
      </c>
    </row>
    <row r="36" spans="2:3">
      <c r="B36">
        <v>35</v>
      </c>
      <c r="C36">
        <v>3</v>
      </c>
    </row>
    <row r="37" spans="2:3">
      <c r="B37">
        <v>36</v>
      </c>
      <c r="C37">
        <v>37</v>
      </c>
    </row>
    <row r="38" spans="2:3">
      <c r="B38">
        <v>74</v>
      </c>
      <c r="C38">
        <v>11</v>
      </c>
    </row>
    <row r="39" spans="2:3">
      <c r="B39">
        <v>30</v>
      </c>
      <c r="C39">
        <v>59</v>
      </c>
    </row>
    <row r="40" spans="2:3">
      <c r="B40">
        <v>7</v>
      </c>
      <c r="C40">
        <v>96</v>
      </c>
    </row>
    <row r="41" spans="2:3">
      <c r="B41">
        <v>75</v>
      </c>
      <c r="C41">
        <v>30</v>
      </c>
    </row>
    <row r="42" spans="2:3">
      <c r="B42">
        <v>86</v>
      </c>
      <c r="C42">
        <v>95</v>
      </c>
    </row>
    <row r="43" spans="2:3">
      <c r="B43">
        <v>12</v>
      </c>
      <c r="C43">
        <v>27</v>
      </c>
    </row>
    <row r="44" spans="2:3">
      <c r="B44">
        <v>77</v>
      </c>
      <c r="C44">
        <v>57</v>
      </c>
    </row>
    <row r="45" spans="2:3">
      <c r="B45">
        <v>38</v>
      </c>
      <c r="C45">
        <v>63</v>
      </c>
    </row>
    <row r="46" spans="2:3">
      <c r="B46">
        <v>58</v>
      </c>
      <c r="C46">
        <v>61</v>
      </c>
    </row>
    <row r="47" spans="2:3">
      <c r="B47">
        <v>28</v>
      </c>
      <c r="C47">
        <v>65</v>
      </c>
    </row>
    <row r="48" spans="2:3">
      <c r="B48">
        <v>8</v>
      </c>
      <c r="C48">
        <v>89</v>
      </c>
    </row>
    <row r="49" spans="2:3">
      <c r="B49">
        <v>43</v>
      </c>
      <c r="C49">
        <v>47</v>
      </c>
    </row>
    <row r="50" spans="2:3">
      <c r="B50">
        <v>87</v>
      </c>
      <c r="C50">
        <v>83</v>
      </c>
    </row>
    <row r="51" spans="2:3">
      <c r="B51">
        <v>90</v>
      </c>
      <c r="C51">
        <v>0</v>
      </c>
    </row>
    <row r="52" spans="2:3">
      <c r="B52">
        <v>52</v>
      </c>
      <c r="C52">
        <v>76</v>
      </c>
    </row>
    <row r="53" spans="2:3">
      <c r="B53">
        <v>18</v>
      </c>
      <c r="C53">
        <v>85</v>
      </c>
    </row>
    <row r="54" spans="2:3">
      <c r="B54">
        <v>45</v>
      </c>
      <c r="C54">
        <v>91</v>
      </c>
    </row>
    <row r="55" spans="2:3">
      <c r="B55">
        <v>88</v>
      </c>
      <c r="C55">
        <v>54</v>
      </c>
    </row>
    <row r="56" spans="2:3">
      <c r="B56">
        <v>5</v>
      </c>
      <c r="C56">
        <v>20</v>
      </c>
    </row>
    <row r="57" spans="2:3">
      <c r="B57">
        <v>17</v>
      </c>
      <c r="C57">
        <v>22</v>
      </c>
    </row>
    <row r="58" spans="2:3">
      <c r="B58">
        <v>100</v>
      </c>
      <c r="C58">
        <v>34</v>
      </c>
    </row>
    <row r="59" spans="2:3">
      <c r="B59">
        <v>93</v>
      </c>
      <c r="C59">
        <v>75</v>
      </c>
    </row>
    <row r="60" spans="2:3">
      <c r="B60">
        <v>7</v>
      </c>
      <c r="C60">
        <v>92</v>
      </c>
    </row>
    <row r="61" spans="2:3">
      <c r="B61">
        <v>39</v>
      </c>
      <c r="C61">
        <v>97</v>
      </c>
    </row>
    <row r="62" spans="2:3">
      <c r="B62">
        <v>8</v>
      </c>
      <c r="C62">
        <v>11</v>
      </c>
    </row>
    <row r="63" spans="2:3">
      <c r="B63">
        <v>54</v>
      </c>
      <c r="C63">
        <v>9</v>
      </c>
    </row>
    <row r="64" spans="2:3">
      <c r="B64">
        <v>76</v>
      </c>
      <c r="C64">
        <v>38</v>
      </c>
    </row>
    <row r="65" spans="2:3">
      <c r="B65">
        <v>52</v>
      </c>
      <c r="C65">
        <v>8</v>
      </c>
    </row>
    <row r="66" spans="2:3">
      <c r="B66">
        <v>36</v>
      </c>
      <c r="C66">
        <v>44</v>
      </c>
    </row>
    <row r="67" spans="2:3">
      <c r="B67">
        <v>94</v>
      </c>
      <c r="C67">
        <v>38</v>
      </c>
    </row>
    <row r="68" spans="2:3">
      <c r="B68">
        <v>32</v>
      </c>
      <c r="C68">
        <v>19</v>
      </c>
    </row>
    <row r="69" spans="2:3">
      <c r="B69">
        <v>79</v>
      </c>
      <c r="C69">
        <v>21</v>
      </c>
    </row>
    <row r="70" spans="2:3">
      <c r="B70">
        <v>70</v>
      </c>
      <c r="C70">
        <v>28</v>
      </c>
    </row>
    <row r="71" spans="2:3">
      <c r="B71">
        <v>18</v>
      </c>
      <c r="C71">
        <v>42</v>
      </c>
    </row>
    <row r="72" spans="2:3">
      <c r="B72">
        <v>0</v>
      </c>
      <c r="C72">
        <v>13</v>
      </c>
    </row>
    <row r="73" spans="2:3">
      <c r="B73">
        <v>8</v>
      </c>
      <c r="C73">
        <v>24</v>
      </c>
    </row>
    <row r="74" spans="2:3">
      <c r="B74">
        <v>19</v>
      </c>
      <c r="C74">
        <v>3</v>
      </c>
    </row>
    <row r="75" spans="2:3">
      <c r="B75">
        <v>15</v>
      </c>
      <c r="C75">
        <v>13</v>
      </c>
    </row>
    <row r="76" spans="2:3">
      <c r="B76">
        <v>65</v>
      </c>
      <c r="C76">
        <v>41</v>
      </c>
    </row>
    <row r="77" spans="2:3">
      <c r="B77">
        <v>79</v>
      </c>
      <c r="C77">
        <v>58</v>
      </c>
    </row>
    <row r="78" spans="2:3">
      <c r="B78">
        <v>7</v>
      </c>
      <c r="C78">
        <v>24</v>
      </c>
    </row>
    <row r="79" spans="2:3">
      <c r="B79">
        <v>30</v>
      </c>
      <c r="C79">
        <v>8</v>
      </c>
    </row>
    <row r="80" spans="2:3">
      <c r="B80">
        <v>66</v>
      </c>
      <c r="C80">
        <v>21</v>
      </c>
    </row>
    <row r="81" spans="2:3">
      <c r="B81">
        <v>96</v>
      </c>
      <c r="C81">
        <v>32</v>
      </c>
    </row>
    <row r="82" spans="2:3">
      <c r="B82">
        <v>80</v>
      </c>
      <c r="C82">
        <v>66</v>
      </c>
    </row>
    <row r="83" spans="2:3">
      <c r="B83">
        <v>28</v>
      </c>
      <c r="C83">
        <v>30</v>
      </c>
    </row>
    <row r="84" spans="2:3">
      <c r="B84">
        <v>78</v>
      </c>
      <c r="C84">
        <v>44</v>
      </c>
    </row>
    <row r="85" spans="2:3">
      <c r="B85">
        <v>68</v>
      </c>
      <c r="C85">
        <v>87</v>
      </c>
    </row>
    <row r="86" spans="2:3">
      <c r="B86">
        <v>5</v>
      </c>
      <c r="C86">
        <v>83</v>
      </c>
    </row>
    <row r="87" spans="2:3">
      <c r="B87">
        <v>1</v>
      </c>
      <c r="C87">
        <v>99</v>
      </c>
    </row>
    <row r="88" spans="2:3">
      <c r="B88">
        <v>73</v>
      </c>
      <c r="C88">
        <v>27</v>
      </c>
    </row>
    <row r="89" spans="2:3">
      <c r="B89">
        <v>65</v>
      </c>
      <c r="C89">
        <v>50</v>
      </c>
    </row>
    <row r="90" spans="2:3">
      <c r="B90">
        <v>19</v>
      </c>
      <c r="C90">
        <v>37</v>
      </c>
    </row>
    <row r="91" spans="2:3">
      <c r="B91">
        <v>0</v>
      </c>
      <c r="C91">
        <v>85</v>
      </c>
    </row>
    <row r="92" spans="2:3">
      <c r="B92">
        <v>58</v>
      </c>
      <c r="C92">
        <v>91</v>
      </c>
    </row>
    <row r="93" spans="2:3">
      <c r="B93">
        <v>39</v>
      </c>
      <c r="C93">
        <v>58</v>
      </c>
    </row>
    <row r="94" spans="2:3">
      <c r="B94">
        <v>96</v>
      </c>
      <c r="C94">
        <v>49</v>
      </c>
    </row>
    <row r="95" spans="2:3">
      <c r="B95">
        <v>40</v>
      </c>
      <c r="C95">
        <v>15</v>
      </c>
    </row>
    <row r="96" spans="2:3">
      <c r="B96">
        <v>52</v>
      </c>
      <c r="C96">
        <v>2</v>
      </c>
    </row>
    <row r="97" spans="2:3">
      <c r="B97">
        <v>43</v>
      </c>
      <c r="C97">
        <v>28</v>
      </c>
    </row>
    <row r="98" spans="2:3">
      <c r="B98">
        <v>87</v>
      </c>
      <c r="C98">
        <v>76</v>
      </c>
    </row>
    <row r="99" spans="2:3">
      <c r="B99">
        <v>98</v>
      </c>
      <c r="C99">
        <v>64</v>
      </c>
    </row>
    <row r="100" spans="2:3">
      <c r="B100">
        <v>46</v>
      </c>
      <c r="C100">
        <v>39</v>
      </c>
    </row>
    <row r="101" spans="2:3">
      <c r="B101">
        <v>32</v>
      </c>
      <c r="C101">
        <v>70</v>
      </c>
    </row>
    <row r="102" spans="2:3">
      <c r="B102">
        <v>91</v>
      </c>
      <c r="C102">
        <v>79</v>
      </c>
    </row>
    <row r="103" spans="2:3">
      <c r="B103">
        <v>68</v>
      </c>
      <c r="C103">
        <v>17</v>
      </c>
    </row>
    <row r="104" spans="2:3">
      <c r="B104">
        <v>74</v>
      </c>
      <c r="C104">
        <v>32</v>
      </c>
    </row>
    <row r="105" spans="2:3">
      <c r="B105">
        <v>26</v>
      </c>
      <c r="C105">
        <v>70</v>
      </c>
    </row>
    <row r="106" spans="2:3">
      <c r="B106">
        <v>100</v>
      </c>
      <c r="C106">
        <v>27</v>
      </c>
    </row>
    <row r="107" spans="2:3">
      <c r="B107">
        <v>31</v>
      </c>
      <c r="C107">
        <v>49</v>
      </c>
    </row>
    <row r="108" spans="2:3">
      <c r="B108">
        <v>84</v>
      </c>
      <c r="C108">
        <v>100</v>
      </c>
    </row>
    <row r="109" spans="2:3">
      <c r="B109">
        <v>45</v>
      </c>
      <c r="C109">
        <v>60</v>
      </c>
    </row>
    <row r="110" spans="2:3">
      <c r="B110">
        <v>54</v>
      </c>
      <c r="C110">
        <v>43</v>
      </c>
    </row>
    <row r="111" spans="2:3">
      <c r="B111">
        <v>28</v>
      </c>
      <c r="C111">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88D39-FC9A-4688-A011-FA2CE99EF0DB}">
  <dimension ref="A1:C23"/>
  <sheetViews>
    <sheetView zoomScale="160" zoomScaleNormal="160" workbookViewId="0"/>
  </sheetViews>
  <sheetFormatPr defaultRowHeight="12.5"/>
  <cols>
    <col min="1" max="1" width="5" bestFit="1" customWidth="1"/>
    <col min="2" max="2" width="19.81640625" customWidth="1"/>
  </cols>
  <sheetData>
    <row r="1" spans="1:3">
      <c r="A1" s="3" t="s">
        <v>13</v>
      </c>
    </row>
    <row r="2" spans="1:3">
      <c r="B2" t="s">
        <v>63</v>
      </c>
      <c r="C2" t="s">
        <v>64</v>
      </c>
    </row>
    <row r="3" spans="1:3">
      <c r="C3" t="s">
        <v>66</v>
      </c>
    </row>
    <row r="4" spans="1:3">
      <c r="B4" t="s">
        <v>18</v>
      </c>
      <c r="C4" t="s">
        <v>65</v>
      </c>
    </row>
    <row r="5" spans="1:3">
      <c r="C5" t="s">
        <v>68</v>
      </c>
    </row>
    <row r="6" spans="1:3">
      <c r="C6" t="s">
        <v>67</v>
      </c>
    </row>
    <row r="7" spans="1:3">
      <c r="C7" t="s">
        <v>70</v>
      </c>
    </row>
    <row r="9" spans="1:3">
      <c r="B9" t="s">
        <v>69</v>
      </c>
      <c r="C9" t="s">
        <v>79</v>
      </c>
    </row>
    <row r="10" spans="1:3">
      <c r="B10" t="s">
        <v>71</v>
      </c>
      <c r="C10" t="s">
        <v>72</v>
      </c>
    </row>
    <row r="11" spans="1:3">
      <c r="B11" t="s">
        <v>73</v>
      </c>
    </row>
    <row r="12" spans="1:3">
      <c r="B12" t="s">
        <v>80</v>
      </c>
      <c r="C12" t="s">
        <v>75</v>
      </c>
    </row>
    <row r="13" spans="1:3">
      <c r="B13" t="s">
        <v>74</v>
      </c>
    </row>
    <row r="14" spans="1:3">
      <c r="B14" t="s">
        <v>76</v>
      </c>
    </row>
    <row r="15" spans="1:3">
      <c r="B15" t="s">
        <v>77</v>
      </c>
      <c r="C15" t="s">
        <v>78</v>
      </c>
    </row>
    <row r="16" spans="1:3">
      <c r="B16" t="s">
        <v>81</v>
      </c>
      <c r="C16" t="s">
        <v>82</v>
      </c>
    </row>
    <row r="17" spans="2:3">
      <c r="B17" t="s">
        <v>83</v>
      </c>
      <c r="C17" t="s">
        <v>84</v>
      </c>
    </row>
    <row r="18" spans="2:3">
      <c r="B18" t="s">
        <v>85</v>
      </c>
    </row>
    <row r="19" spans="2:3">
      <c r="B19" t="s">
        <v>86</v>
      </c>
    </row>
    <row r="20" spans="2:3">
      <c r="B20" t="s">
        <v>88</v>
      </c>
      <c r="C20" t="s">
        <v>89</v>
      </c>
    </row>
    <row r="21" spans="2:3">
      <c r="B21" t="s">
        <v>91</v>
      </c>
      <c r="C21" t="s">
        <v>92</v>
      </c>
    </row>
    <row r="22" spans="2:3">
      <c r="B22" t="s">
        <v>94</v>
      </c>
      <c r="C22" t="s">
        <v>96</v>
      </c>
    </row>
    <row r="23" spans="2:3">
      <c r="B23" t="s">
        <v>95</v>
      </c>
    </row>
  </sheetData>
  <hyperlinks>
    <hyperlink ref="A1" location="Main!A1" display="Main" xr:uid="{F2867AAD-2D10-43EF-BF24-8287B4D76AB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9A006-1A96-44FD-BE66-68FE0879F1D7}">
  <dimension ref="B3:B14"/>
  <sheetViews>
    <sheetView zoomScale="220" zoomScaleNormal="220" workbookViewId="0"/>
  </sheetViews>
  <sheetFormatPr defaultRowHeight="12.5"/>
  <sheetData>
    <row r="3" spans="2:2" ht="13">
      <c r="B3" s="4" t="s">
        <v>33</v>
      </c>
    </row>
    <row r="4" spans="2:2">
      <c r="B4" t="s">
        <v>34</v>
      </c>
    </row>
    <row r="5" spans="2:2">
      <c r="B5" t="s">
        <v>35</v>
      </c>
    </row>
    <row r="6" spans="2:2">
      <c r="B6" t="s">
        <v>36</v>
      </c>
    </row>
    <row r="8" spans="2:2" ht="13">
      <c r="B8" s="4" t="s">
        <v>87</v>
      </c>
    </row>
    <row r="11" spans="2:2" ht="13">
      <c r="B11" s="4" t="s">
        <v>90</v>
      </c>
    </row>
    <row r="12" spans="2:2">
      <c r="B12" s="14" t="s">
        <v>93</v>
      </c>
    </row>
    <row r="14" spans="2:2" ht="13">
      <c r="B14" s="4"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belapectin</vt:lpstr>
      <vt:lpstr>Subgroups</vt:lpstr>
      <vt:lpstr>NASH</vt:lpstr>
      <vt:lpstr>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2024-12-02T16:00:16Z</dcterms:created>
  <dcterms:modified xsi:type="dcterms:W3CDTF">2024-12-18T20:48:34Z</dcterms:modified>
</cp:coreProperties>
</file>