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DE8EC7-C080-4166-AEDF-1B7E25FEE451}" xr6:coauthVersionLast="47" xr6:coauthVersionMax="47" xr10:uidLastSave="{00000000-0000-0000-0000-000000000000}"/>
  <bookViews>
    <workbookView xWindow="-48480" yWindow="3120" windowWidth="38700" windowHeight="15345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G12" i="1" s="1"/>
  <c r="H12" i="1"/>
  <c r="F3" i="1" l="1"/>
  <c r="H3" i="1"/>
  <c r="E3" i="1" s="1"/>
  <c r="G3" i="1" l="1"/>
  <c r="N3" i="2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<sst xmlns="http://schemas.openxmlformats.org/spreadsheetml/2006/main" count="192" uniqueCount="119">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</sst>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116</v>
      </c>
      <c r="I2" s="3" t="s">
        <v>39</v>
      </c>
      <c r="J2" s="3" t="s">
        <v>40</v>
      </c>
      <c r="K2" s="3" t="s">
        <v>118</v>
      </c>
    </row>
    <row r="3" spans="1:11" x14ac:dyDescent="0.2">
      <c r="A3" t="s">
        <v>47</v>
      </c>
      <c r="B3" s="1" t="s">
        <v>2</v>
      </c>
      <c r="C3" t="s">
        <v>3</v>
      </c>
      <c r="D3" s="4">
        <v>156.19999999999999</v>
      </c>
      <c r="E3" s="6">
        <f>+D3*H3</f>
        <v>384252</v>
      </c>
      <c r="F3" s="6">
        <f>+[1]Main!$K$5-[1]Main!$K$6</f>
        <v>2193</v>
      </c>
      <c r="G3" s="6">
        <f>+E3-F3</f>
        <v>382059</v>
      </c>
      <c r="H3" s="6">
        <f>+[1]Main!$K$3</f>
        <v>2460</v>
      </c>
      <c r="I3" s="3" t="s">
        <v>117</v>
      </c>
      <c r="J3" s="10">
        <v>44937</v>
      </c>
      <c r="K3">
        <v>1993</v>
      </c>
    </row>
    <row r="4" spans="1:11" x14ac:dyDescent="0.2">
      <c r="A4" t="s">
        <v>47</v>
      </c>
      <c r="B4" t="s">
        <v>11</v>
      </c>
      <c r="C4" t="s">
        <v>12</v>
      </c>
    </row>
    <row r="5" spans="1:11" x14ac:dyDescent="0.2">
      <c r="A5" t="s">
        <v>47</v>
      </c>
      <c r="B5" t="s">
        <v>11</v>
      </c>
      <c r="C5" t="s">
        <v>22</v>
      </c>
    </row>
    <row r="6" spans="1:11" x14ac:dyDescent="0.2">
      <c r="A6" t="s">
        <v>47</v>
      </c>
      <c r="B6" t="s">
        <v>14</v>
      </c>
      <c r="C6" t="s">
        <v>23</v>
      </c>
    </row>
    <row r="7" spans="1:11" x14ac:dyDescent="0.2">
      <c r="A7" t="s">
        <v>47</v>
      </c>
      <c r="B7" t="s">
        <v>24</v>
      </c>
      <c r="C7" t="s">
        <v>26</v>
      </c>
    </row>
    <row r="8" spans="1:11" x14ac:dyDescent="0.2">
      <c r="A8" t="s">
        <v>47</v>
      </c>
      <c r="B8" t="s">
        <v>25</v>
      </c>
      <c r="C8" t="s">
        <v>25</v>
      </c>
    </row>
    <row r="9" spans="1:11" x14ac:dyDescent="0.2">
      <c r="A9" t="s">
        <v>47</v>
      </c>
      <c r="B9" t="s">
        <v>29</v>
      </c>
      <c r="C9" t="s">
        <v>30</v>
      </c>
    </row>
    <row r="10" spans="1:11" x14ac:dyDescent="0.2">
      <c r="A10" t="s">
        <v>47</v>
      </c>
      <c r="B10" t="s">
        <v>6</v>
      </c>
      <c r="C10" t="s">
        <v>7</v>
      </c>
    </row>
    <row r="11" spans="1:11" x14ac:dyDescent="0.2">
      <c r="A11" t="s">
        <v>47</v>
      </c>
      <c r="B11" t="s">
        <v>8</v>
      </c>
      <c r="C11" t="s">
        <v>8</v>
      </c>
    </row>
    <row r="12" spans="1:11" x14ac:dyDescent="0.2">
      <c r="A12" t="s">
        <v>47</v>
      </c>
      <c r="B12" s="1" t="s">
        <v>9</v>
      </c>
      <c r="C12" t="s">
        <v>10</v>
      </c>
      <c r="D12" s="3">
        <v>170.34</v>
      </c>
      <c r="E12" s="6">
        <f>+D12*H12</f>
        <v>154595.76542208</v>
      </c>
      <c r="F12" s="6">
        <f>+[2]Main!$K$5-[2]Main!$K$6</f>
        <v>1153</v>
      </c>
      <c r="G12" s="6">
        <f>+E12-F12</f>
        <v>153442.76542208</v>
      </c>
      <c r="H12" s="6">
        <f>+[2]Main!$K$3</f>
        <v>907.57171200000005</v>
      </c>
      <c r="I12" s="3" t="s">
        <v>117</v>
      </c>
      <c r="J12" s="10">
        <v>44946</v>
      </c>
    </row>
    <row r="13" spans="1:11" x14ac:dyDescent="0.2">
      <c r="A13" t="s">
        <v>47</v>
      </c>
      <c r="B13" t="s">
        <v>31</v>
      </c>
      <c r="C13" t="s">
        <v>32</v>
      </c>
    </row>
    <row r="14" spans="1:11" x14ac:dyDescent="0.2">
      <c r="A14" t="s">
        <v>47</v>
      </c>
      <c r="B14" t="s">
        <v>33</v>
      </c>
      <c r="C14" t="s">
        <v>34</v>
      </c>
    </row>
    <row r="15" spans="1:11" x14ac:dyDescent="0.2">
      <c r="A15" t="s">
        <v>47</v>
      </c>
      <c r="B15" t="s">
        <v>48</v>
      </c>
      <c r="C15" t="s">
        <v>49</v>
      </c>
    </row>
    <row r="16" spans="1:11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  <row r="26" spans="1:3" x14ac:dyDescent="0.2">
      <c r="A26" t="s">
        <v>47</v>
      </c>
      <c r="B26" t="s">
        <v>90</v>
      </c>
      <c r="C26" t="s">
        <v>91</v>
      </c>
    </row>
    <row r="27" spans="1:3" x14ac:dyDescent="0.2">
      <c r="A27" t="s">
        <v>47</v>
      </c>
      <c r="B27" t="s">
        <v>94</v>
      </c>
      <c r="C27" t="s">
        <v>95</v>
      </c>
    </row>
    <row r="28" spans="1:3" x14ac:dyDescent="0.2">
      <c r="A28" t="s">
        <v>47</v>
      </c>
      <c r="B28" t="s">
        <v>100</v>
      </c>
      <c r="C28" t="s">
        <v>101</v>
      </c>
    </row>
    <row r="29" spans="1:3" x14ac:dyDescent="0.2">
      <c r="A29" t="s">
        <v>47</v>
      </c>
      <c r="B29" t="s">
        <v>106</v>
      </c>
      <c r="C29" t="s">
        <v>107</v>
      </c>
    </row>
    <row r="30" spans="1:3" x14ac:dyDescent="0.2">
      <c r="A30" t="s">
        <v>47</v>
      </c>
      <c r="B30" t="s">
        <v>110</v>
      </c>
      <c r="C30" t="s">
        <v>111</v>
      </c>
    </row>
    <row r="31" spans="1:3" x14ac:dyDescent="0.2">
      <c r="A31" t="s">
        <v>47</v>
      </c>
      <c r="B31" t="s">
        <v>112</v>
      </c>
      <c r="C31" t="s">
        <v>113</v>
      </c>
    </row>
    <row r="36" spans="2:2" x14ac:dyDescent="0.2">
      <c r="B36" t="s">
        <v>64</v>
      </c>
    </row>
    <row r="37" spans="2:2" x14ac:dyDescent="0.2">
      <c r="B37" t="s">
        <v>108</v>
      </c>
    </row>
    <row r="38" spans="2:2" x14ac:dyDescent="0.2">
      <c r="B38" t="s">
        <v>109</v>
      </c>
    </row>
  </sheetData>
  <hyperlinks>
    <hyperlink ref="B3" r:id="rId1" xr:uid="{82B60337-F6F7-4A89-BE21-94E4E4FAE923}"/>
    <hyperlink ref="B12" r:id="rId2" xr:uid="{89BFBE39-15FE-4D88-BD35-419556A195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116</v>
      </c>
      <c r="I2" t="s">
        <v>39</v>
      </c>
      <c r="J2" t="s">
        <v>40</v>
      </c>
      <c r="K2" t="s">
        <v>118</v>
      </c>
    </row>
    <row r="3" spans="1:11" x14ac:dyDescent="0.2">
      <c r="A3" t="s">
        <v>47</v>
      </c>
      <c r="B3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47</v>
      </c>
      <c r="B4" t="s">
        <v>78</v>
      </c>
      <c r="C4" t="s">
        <v>79</v>
      </c>
    </row>
    <row r="5" spans="1:11" x14ac:dyDescent="0.2">
      <c r="A5" t="s">
        <v>47</v>
      </c>
      <c r="B5" t="s">
        <v>76</v>
      </c>
      <c r="C5" t="s">
        <v>77</v>
      </c>
    </row>
    <row r="6" spans="1:11" x14ac:dyDescent="0.2">
      <c r="A6" t="s">
        <v>47</v>
      </c>
      <c r="B6" t="s">
        <v>73</v>
      </c>
      <c r="C6" t="s">
        <v>74</v>
      </c>
    </row>
    <row r="7" spans="1:11" x14ac:dyDescent="0.2">
      <c r="A7" t="s">
        <v>47</v>
      </c>
      <c r="B7" t="s">
        <v>88</v>
      </c>
      <c r="C7" t="s">
        <v>89</v>
      </c>
    </row>
    <row r="8" spans="1:11" x14ac:dyDescent="0.2">
      <c r="A8" t="s">
        <v>47</v>
      </c>
      <c r="B8" t="s">
        <v>104</v>
      </c>
      <c r="C8" t="s">
        <v>105</v>
      </c>
    </row>
    <row r="9" spans="1:11" x14ac:dyDescent="0.2">
      <c r="A9" t="s">
        <v>47</v>
      </c>
      <c r="B9" t="s">
        <v>114</v>
      </c>
      <c r="C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+[3]Main!$O$5-[3]Main!$O$6</f>
        <v>59617</v>
      </c>
      <c r="G3" s="6">
        <f>+E3-F3</f>
        <v>2672410.84</v>
      </c>
      <c r="H3" s="6">
        <f>+[3]Main!$O$3</f>
        <v>16070.752</v>
      </c>
      <c r="I3" s="3" t="s">
        <v>46</v>
      </c>
      <c r="J3" s="5">
        <v>44798</v>
      </c>
      <c r="K3" s="2">
        <f>[3]Model!$BE$33</f>
        <v>175.12057682124131</v>
      </c>
      <c r="L3" s="7">
        <f>+K3/D3-1</f>
        <v>3.0121040124948983E-2</v>
      </c>
      <c r="M3" s="8">
        <f>+[3]Model!$BE$30</f>
        <v>7.4999999999999997E-2</v>
      </c>
      <c r="N3" s="8">
        <f>+[3]Model!$BE$31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A12" t="s">
        <v>47</v>
      </c>
      <c r="B12" t="s">
        <v>92</v>
      </c>
      <c r="C12" t="s">
        <v>93</v>
      </c>
    </row>
    <row r="13" spans="1:15" x14ac:dyDescent="0.2">
      <c r="A13" t="s">
        <v>47</v>
      </c>
      <c r="B13" t="s">
        <v>96</v>
      </c>
      <c r="C13" t="s">
        <v>97</v>
      </c>
    </row>
    <row r="14" spans="1:15" x14ac:dyDescent="0.2">
      <c r="A14" t="s">
        <v>47</v>
      </c>
      <c r="B14" t="s">
        <v>98</v>
      </c>
      <c r="C14" t="s">
        <v>99</v>
      </c>
    </row>
    <row r="15" spans="1:15" x14ac:dyDescent="0.2">
      <c r="A15" t="s">
        <v>47</v>
      </c>
      <c r="B15" t="s">
        <v>102</v>
      </c>
      <c r="C15" t="s">
        <v>103</v>
      </c>
    </row>
    <row r="16" spans="1:15" x14ac:dyDescent="0.2">
      <c r="B16" t="s">
        <v>21</v>
      </c>
    </row>
    <row r="26" spans="2:5" x14ac:dyDescent="0.2">
      <c r="B26" s="9" t="s">
        <v>64</v>
      </c>
    </row>
    <row r="27" spans="2:5" x14ac:dyDescent="0.2">
      <c r="B27" t="s">
        <v>66</v>
      </c>
      <c r="E27" s="3">
        <v>200</v>
      </c>
    </row>
    <row r="28" spans="2:5" x14ac:dyDescent="0.2">
      <c r="B28" t="s">
        <v>65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2023-01-28T08:17:46Z</dcterms:modified>
</cp:coreProperties>
</file>