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DA5756A-7779-42D2-B552-0D425BB1ED7C}" xr6:coauthVersionLast="47" xr6:coauthVersionMax="47" xr10:uidLastSave="{00000000-0000-0000-0000-000000000000}"/>
  <bookViews>
    <workbookView xWindow="9300" yWindow="390" windowWidth="19320" windowHeight="14700" xr2:uid="{79B82797-CA5A-45D2-8A30-BD70659F48DF}"/>
  </bookViews>
  <sheets>
    <sheet name="Main" sheetId="1" r:id="rId1"/>
    <sheet name="Model" sheetId="3" r:id="rId2"/>
    <sheet name="Trikafta" sheetId="9" r:id="rId3"/>
    <sheet name="Kalydeco" sheetId="2" r:id="rId4"/>
    <sheet name="Symdeko" sheetId="6" r:id="rId5"/>
    <sheet name="CTX001" sheetId="8" r:id="rId6"/>
    <sheet name="VX-880" sheetId="7" r:id="rId7"/>
    <sheet name="inaxaplin" sheetId="10" r:id="rId8"/>
    <sheet name="IP" sheetId="4" r:id="rId9"/>
    <sheet name="Compounds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3" l="1"/>
  <c r="K14" i="3" s="1"/>
  <c r="J13" i="3"/>
  <c r="J14" i="3" s="1"/>
  <c r="I13" i="3"/>
  <c r="I14" i="3" s="1"/>
  <c r="H13" i="3"/>
  <c r="H14" i="3" s="1"/>
  <c r="G14" i="3"/>
  <c r="G13" i="3"/>
  <c r="G10" i="3"/>
  <c r="K10" i="3"/>
  <c r="J8" i="3"/>
  <c r="I8" i="3"/>
  <c r="H8" i="3"/>
  <c r="G8" i="3"/>
  <c r="K8" i="3"/>
  <c r="M5" i="1"/>
  <c r="M4" i="1"/>
  <c r="M7" i="1" l="1"/>
</calcChain>
</file>

<file path=xl/sharedStrings.xml><?xml version="1.0" encoding="utf-8"?>
<sst xmlns="http://schemas.openxmlformats.org/spreadsheetml/2006/main" count="257" uniqueCount="174">
  <si>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</si>
  <si>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</si>
  <si>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</si>
  <si>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</si>
  <si>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</si>
  <si>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</si>
  <si>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</si>
  <si>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</si>
  <si>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</si>
  <si>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</si>
  <si>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</si>
  <si>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</si>
  <si>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</si>
  <si>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</si>
  <si>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</si>
  <si>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</si>
  <si>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</si>
  <si>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</si>
  <si>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</si>
  <si>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</si>
  <si>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</si>
  <si>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</si>
  <si>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</si>
  <si>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</si>
  <si>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</si>
  <si>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</si>
  <si>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</si>
  <si>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</si>
  <si>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</si>
  <si>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</si>
  <si>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</si>
  <si>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</si>
  <si>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</si>
  <si>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</si>
  <si>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</si>
  <si>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</si>
  <si>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CTX001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</si>
  <si>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</si>
  <si>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</si>
  <si>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</si>
  <si>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</si>
  <si>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</si>
  <si>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</si>
  <si>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</si>
  <si>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</si>
  <si>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</si>
  <si>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IND 2H22</t>
  </si>
  <si>
    <t>VX-121</t>
  </si>
  <si>
    <t>VX-548</t>
  </si>
  <si>
    <t>III in 2H22</t>
  </si>
  <si>
    <t>Pain</t>
  </si>
  <si>
    <t>Nav1.8</t>
  </si>
  <si>
    <t>mRNA</t>
  </si>
  <si>
    <t>CRISPR</t>
  </si>
  <si>
    <t>VX-880</t>
  </si>
  <si>
    <t>T1D</t>
  </si>
  <si>
    <t>cell therapy</t>
  </si>
  <si>
    <t>AAT</t>
  </si>
  <si>
    <t>corrector</t>
  </si>
  <si>
    <t>IND 2022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</si>
  <si>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</si>
  <si>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</si>
  <si>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</si>
  <si>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</si>
  <si>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</si>
  <si>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</si>
  <si>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</si>
  <si>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</si>
  <si>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</si>
  <si>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</si>
  <si>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</si>
  <si>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</si>
  <si>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</si>
  <si>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</si>
  <si>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</si>
  <si>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</si>
  <si>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</si>
  <si>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</si>
  <si>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</si>
  <si>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</si>
  <si>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</si>
  <si>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</si>
  <si>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</si>
  <si>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</si>
  <si>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</si>
  <si>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</si>
  <si>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</si>
  <si>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</si>
  <si>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</si>
  <si>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</si>
  <si>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</si>
  <si>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</si>
  <si>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</si>
  <si>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</si>
  <si>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</si>
  <si>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</si>
  <si>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</si>
  <si>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</si>
  <si>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</si>
  <si>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</si>
  <si>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</si>
  <si>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</si>
  <si>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</si>
  <si>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</si>
  <si>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</si>
  <si>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</si>
  <si>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</si>
  <si>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</si>
  <si>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</si>
  <si>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</si>
  <si>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</si>
  <si>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</si>
  <si>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</si>
  <si>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</si>
  <si>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</si>
  <si>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</si>
  <si>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</si>
  <si>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</si>
  <si>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</si>
  <si>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</si>
  <si>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</si>
  <si>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</si>
  <si>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</si>
  <si>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</si>
  <si>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</si>
  <si>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</si>
  <si>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</si>
  <si>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</si>
  <si>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</si>
  <si>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</si>
  <si>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</si>
  <si>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</si>
  <si>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</si>
  <si>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</si>
  <si>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</si>
  <si>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8/4/22: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</si>
  <si>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</si>
  <si>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</si>
  <si>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</si>
  <si>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</si>
  <si>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</si>
  <si>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</si>
  <si>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</si>
  <si>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A n=2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</si>
  <si>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</si>
  <si>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</si>
  <si>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</si>
  <si>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</si>
  <si>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</si>
  <si>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</si>
  <si>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</si>
  <si>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</si>
  <si>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</si>
  <si>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</si>
  <si>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</si>
  <si>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</si>
  <si>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</si>
  <si>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</si>
  <si>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</si>
  <si>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</si>
  <si>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</si>
  <si>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</si>
  <si>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</si>
  <si>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</si>
  <si>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</si>
  <si>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</si>
  <si>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</si>
  <si>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</si>
  <si>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</si>
  <si>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</si>
  <si>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</si>
  <si>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</si>
  <si>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Phase II/III n=400</t>
  </si>
  <si>
    <t>exagamglogene autotemcel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</si>
</sst>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66675</xdr:rowOff>
    </xdr:from>
    <xdr:to>
      <xdr:col>11</xdr:col>
      <xdr:colOff>28575</xdr:colOff>
      <xdr:row>48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6572250" y="66675"/>
          <a:ext cx="0" cy="7743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3</xdr:row>
      <xdr:rowOff>104775</xdr:rowOff>
    </xdr:from>
    <xdr:to>
      <xdr:col>12</xdr:col>
      <xdr:colOff>95250</xdr:colOff>
      <xdr:row>16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590550"/>
          <a:ext cx="2124075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27"/>
  <sheetViews>
    <sheetView tabSelected="1" workbookViewId="0"/>
  </sheetViews>
  <sheetFormatPr defaultRowHeight="12.75" x14ac:dyDescent="0.2"/>
  <cols>
    <col min="1" max="1" width="4" customWidth="1"/>
    <col min="2" max="2" width="9.42578125" customWidth="1"/>
    <col min="3" max="3" width="27.5703125" customWidth="1"/>
    <col min="4" max="4" width="22.42578125" customWidth="1"/>
    <col min="5" max="5" width="16.5703125" customWidth="1"/>
    <col min="8" max="8" width="11.5703125" customWidth="1"/>
  </cols>
  <sheetData>
    <row r="2" spans="2:14" x14ac:dyDescent="0.2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263.08999999999997</v>
      </c>
    </row>
    <row r="3" spans="2:14" x14ac:dyDescent="0.2">
      <c r="B3" s="19" t="s">
        <v>21</v>
      </c>
      <c r="C3" s="8" t="s">
        <v>124</v>
      </c>
      <c r="D3" s="8" t="s">
        <v>15</v>
      </c>
      <c r="E3" s="8"/>
      <c r="F3" s="8"/>
      <c r="G3" s="8"/>
      <c r="H3" s="9" t="s">
        <v>39</v>
      </c>
      <c r="L3" t="s">
        <v>1</v>
      </c>
      <c r="M3" s="2">
        <v>255.75596100000001</v>
      </c>
      <c r="N3" s="3" t="s">
        <v>6</v>
      </c>
    </row>
    <row r="4" spans="2:14" x14ac:dyDescent="0.2">
      <c r="B4" s="19" t="s">
        <v>22</v>
      </c>
      <c r="C4" s="8" t="s">
        <v>123</v>
      </c>
      <c r="D4" s="8" t="s">
        <v>15</v>
      </c>
      <c r="E4" s="8"/>
      <c r="F4" s="8"/>
      <c r="G4" s="8"/>
      <c r="H4" s="9" t="s">
        <v>39</v>
      </c>
      <c r="L4" t="s">
        <v>2</v>
      </c>
      <c r="M4" s="2">
        <f>+M3*M2</f>
        <v>67286.835779489993</v>
      </c>
      <c r="N4" s="3"/>
    </row>
    <row r="5" spans="2:14" x14ac:dyDescent="0.2">
      <c r="B5" s="7" t="s">
        <v>23</v>
      </c>
      <c r="C5" s="8" t="s">
        <v>119</v>
      </c>
      <c r="D5" s="8" t="s">
        <v>15</v>
      </c>
      <c r="E5" s="13" t="s">
        <v>118</v>
      </c>
      <c r="F5" s="8"/>
      <c r="G5" s="8"/>
      <c r="H5" s="9" t="s">
        <v>39</v>
      </c>
      <c r="L5" t="s">
        <v>3</v>
      </c>
      <c r="M5" s="2">
        <f>7600.1+638</f>
        <v>8238.1</v>
      </c>
      <c r="N5" s="3" t="s">
        <v>6</v>
      </c>
    </row>
    <row r="6" spans="2:14" x14ac:dyDescent="0.2">
      <c r="B6" s="19" t="s">
        <v>13</v>
      </c>
      <c r="C6" s="8" t="s">
        <v>14</v>
      </c>
      <c r="D6" s="8" t="s">
        <v>16</v>
      </c>
      <c r="E6" s="13" t="s">
        <v>17</v>
      </c>
      <c r="F6" s="8"/>
      <c r="G6" s="8"/>
      <c r="H6" s="9" t="s">
        <v>19</v>
      </c>
      <c r="L6" t="s">
        <v>4</v>
      </c>
      <c r="M6" s="2">
        <v>0</v>
      </c>
      <c r="N6" s="3" t="s">
        <v>6</v>
      </c>
    </row>
    <row r="7" spans="2:14" x14ac:dyDescent="0.2">
      <c r="B7" s="7"/>
      <c r="C7" s="8"/>
      <c r="D7" s="8"/>
      <c r="E7" s="8"/>
      <c r="F7" s="8"/>
      <c r="G7" s="8"/>
      <c r="H7" s="9"/>
      <c r="L7" t="s">
        <v>5</v>
      </c>
      <c r="M7" s="2">
        <f>+M4-M5+M6</f>
        <v>59048.735779489994</v>
      </c>
      <c r="N7" s="3"/>
    </row>
    <row r="8" spans="2:14" x14ac:dyDescent="0.2">
      <c r="B8" s="7"/>
      <c r="C8" s="8"/>
      <c r="D8" s="8"/>
      <c r="E8" s="8"/>
      <c r="F8" s="8"/>
      <c r="G8" s="8"/>
      <c r="H8" s="9"/>
    </row>
    <row r="9" spans="2:14" x14ac:dyDescent="0.2">
      <c r="B9" s="4"/>
      <c r="C9" s="5"/>
      <c r="D9" s="5"/>
      <c r="E9" s="5"/>
      <c r="F9" s="5" t="s">
        <v>37</v>
      </c>
      <c r="G9" s="5"/>
      <c r="H9" s="6"/>
    </row>
    <row r="10" spans="2:14" x14ac:dyDescent="0.2">
      <c r="B10" s="19" t="s">
        <v>36</v>
      </c>
      <c r="C10" s="8" t="s">
        <v>173</v>
      </c>
      <c r="D10" s="8" t="s">
        <v>43</v>
      </c>
      <c r="E10" s="8" t="s">
        <v>53</v>
      </c>
      <c r="F10" s="8" t="s">
        <v>44</v>
      </c>
      <c r="G10" s="8"/>
      <c r="H10" s="9" t="s">
        <v>38</v>
      </c>
    </row>
    <row r="11" spans="2:14" x14ac:dyDescent="0.2">
      <c r="B11" s="7" t="s">
        <v>47</v>
      </c>
      <c r="C11" s="8"/>
      <c r="D11" s="8" t="s">
        <v>15</v>
      </c>
      <c r="E11" s="8"/>
      <c r="F11" s="8" t="s">
        <v>44</v>
      </c>
      <c r="G11" s="8"/>
      <c r="H11" s="9"/>
    </row>
    <row r="12" spans="2:14" x14ac:dyDescent="0.2">
      <c r="B12" s="19" t="s">
        <v>40</v>
      </c>
      <c r="C12" s="8" t="s">
        <v>168</v>
      </c>
      <c r="D12" s="8" t="s">
        <v>41</v>
      </c>
      <c r="E12" s="8"/>
      <c r="F12" s="8" t="s">
        <v>42</v>
      </c>
      <c r="G12" s="8"/>
      <c r="H12" s="9"/>
    </row>
    <row r="13" spans="2:14" x14ac:dyDescent="0.2">
      <c r="B13" s="7" t="s">
        <v>48</v>
      </c>
      <c r="C13" s="8"/>
      <c r="D13" s="13" t="s">
        <v>50</v>
      </c>
      <c r="E13" s="8" t="s">
        <v>51</v>
      </c>
      <c r="F13" s="13" t="s">
        <v>49</v>
      </c>
      <c r="G13" s="8"/>
      <c r="H13" s="9"/>
      <c r="J13" t="s">
        <v>171</v>
      </c>
    </row>
    <row r="14" spans="2:14" x14ac:dyDescent="0.2">
      <c r="B14" s="19" t="s">
        <v>54</v>
      </c>
      <c r="C14" s="8"/>
      <c r="D14" s="13" t="s">
        <v>55</v>
      </c>
      <c r="E14" s="8" t="s">
        <v>56</v>
      </c>
      <c r="F14" s="13" t="s">
        <v>60</v>
      </c>
      <c r="G14" s="8"/>
      <c r="H14" s="9"/>
      <c r="J14" t="s">
        <v>156</v>
      </c>
    </row>
    <row r="15" spans="2:14" x14ac:dyDescent="0.2">
      <c r="B15" s="7"/>
      <c r="C15" s="8"/>
      <c r="D15" s="8" t="s">
        <v>15</v>
      </c>
      <c r="E15" s="8" t="s">
        <v>52</v>
      </c>
      <c r="F15" s="13" t="s">
        <v>46</v>
      </c>
      <c r="G15" s="8"/>
      <c r="H15" s="9" t="s">
        <v>45</v>
      </c>
    </row>
    <row r="16" spans="2:14" x14ac:dyDescent="0.2">
      <c r="B16" s="7"/>
      <c r="C16" s="8"/>
      <c r="D16" s="13" t="s">
        <v>61</v>
      </c>
      <c r="E16" s="13" t="s">
        <v>53</v>
      </c>
      <c r="F16" s="13"/>
      <c r="G16" s="8"/>
      <c r="H16" s="9"/>
    </row>
    <row r="17" spans="2:8" x14ac:dyDescent="0.2">
      <c r="B17" s="7"/>
      <c r="C17" s="8"/>
      <c r="D17" s="13" t="s">
        <v>132</v>
      </c>
      <c r="E17" s="13" t="s">
        <v>53</v>
      </c>
      <c r="F17" s="13"/>
      <c r="G17" s="8"/>
      <c r="H17" s="9" t="s">
        <v>131</v>
      </c>
    </row>
    <row r="18" spans="2:8" x14ac:dyDescent="0.2">
      <c r="B18" s="10"/>
      <c r="C18" s="11"/>
      <c r="D18" s="11" t="s">
        <v>57</v>
      </c>
      <c r="E18" s="11" t="s">
        <v>58</v>
      </c>
      <c r="F18" s="11" t="s">
        <v>59</v>
      </c>
      <c r="G18" s="11"/>
      <c r="H18" s="12"/>
    </row>
    <row r="20" spans="2:8" x14ac:dyDescent="0.2">
      <c r="B20" t="s">
        <v>135</v>
      </c>
      <c r="E20" s="20" t="s">
        <v>133</v>
      </c>
    </row>
    <row r="21" spans="2:8" x14ac:dyDescent="0.2">
      <c r="E21" s="20" t="s">
        <v>134</v>
      </c>
    </row>
    <row r="22" spans="2:8" x14ac:dyDescent="0.2">
      <c r="E22" s="20" t="s">
        <v>136</v>
      </c>
    </row>
    <row r="23" spans="2:8" x14ac:dyDescent="0.2">
      <c r="E23" s="20" t="s">
        <v>146</v>
      </c>
    </row>
    <row r="24" spans="2:8" x14ac:dyDescent="0.2">
      <c r="E24" s="20" t="s">
        <v>147</v>
      </c>
    </row>
    <row r="25" spans="2:8" x14ac:dyDescent="0.2">
      <c r="E25" s="20" t="s">
        <v>164</v>
      </c>
    </row>
    <row r="26" spans="2:8" x14ac:dyDescent="0.2">
      <c r="E26" s="20" t="s">
        <v>167</v>
      </c>
    </row>
    <row r="27" spans="2:8" x14ac:dyDescent="0.2">
      <c r="E27" s="20" t="s">
        <v>169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4" location="'VX-880'!A1" display="VX-880" xr:uid="{E8018D7F-9B73-4E6B-A79D-A97660AF55C8}"/>
    <hyperlink ref="B3" location="Trikafta!A1" display="Trikafta" xr:uid="{FCEBE0EB-001B-4AF7-8302-88E3A55A88B1}"/>
    <hyperlink ref="B12" location="inaxaplin!A1" display="VX-147" xr:uid="{362A6FBB-2244-4147-8746-8E7FC462FB02}"/>
    <hyperlink ref="B10" location="'CTX001'!A1" display="CTX001" xr:uid="{EE1FBA3F-8223-4960-A117-1323E22DA27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RowHeight="12.75" x14ac:dyDescent="0.2"/>
  <cols>
    <col min="1" max="1" width="5" bestFit="1" customWidth="1"/>
    <col min="2" max="2" width="17.28515625" customWidth="1"/>
  </cols>
  <sheetData>
    <row r="1" spans="1:6" x14ac:dyDescent="0.2">
      <c r="A1" s="14" t="s">
        <v>20</v>
      </c>
    </row>
    <row r="2" spans="1:6" x14ac:dyDescent="0.2">
      <c r="B2" t="s">
        <v>7</v>
      </c>
      <c r="C2" t="s">
        <v>8</v>
      </c>
      <c r="D2" t="s">
        <v>10</v>
      </c>
      <c r="E2" t="s">
        <v>9</v>
      </c>
      <c r="F2" t="s">
        <v>108</v>
      </c>
    </row>
    <row r="3" spans="1:6" x14ac:dyDescent="0.2">
      <c r="B3" t="s">
        <v>107</v>
      </c>
      <c r="C3" t="s">
        <v>104</v>
      </c>
      <c r="D3" t="s">
        <v>106</v>
      </c>
      <c r="E3" t="s">
        <v>105</v>
      </c>
      <c r="F3" s="18">
        <v>40686</v>
      </c>
    </row>
    <row r="4" spans="1:6" x14ac:dyDescent="0.2">
      <c r="B4" t="s">
        <v>117</v>
      </c>
      <c r="C4" t="s">
        <v>116</v>
      </c>
      <c r="D4" t="s">
        <v>118</v>
      </c>
      <c r="E4" t="s">
        <v>15</v>
      </c>
      <c r="F4" s="18">
        <v>42187</v>
      </c>
    </row>
    <row r="5" spans="1:6" x14ac:dyDescent="0.2">
      <c r="B5" t="s">
        <v>121</v>
      </c>
      <c r="C5" t="s">
        <v>120</v>
      </c>
      <c r="E5" t="s">
        <v>15</v>
      </c>
    </row>
    <row r="6" spans="1:6" x14ac:dyDescent="0.2">
      <c r="B6" t="s">
        <v>21</v>
      </c>
      <c r="C6" t="s">
        <v>122</v>
      </c>
      <c r="E6" t="s">
        <v>15</v>
      </c>
    </row>
    <row r="8" spans="1:6" x14ac:dyDescent="0.2">
      <c r="F8" t="s">
        <v>37</v>
      </c>
    </row>
    <row r="9" spans="1:6" x14ac:dyDescent="0.2">
      <c r="B9" t="s">
        <v>112</v>
      </c>
      <c r="D9" t="s">
        <v>114</v>
      </c>
      <c r="E9" t="s">
        <v>105</v>
      </c>
      <c r="F9" t="s">
        <v>60</v>
      </c>
    </row>
    <row r="10" spans="1:6" x14ac:dyDescent="0.2">
      <c r="B10" t="s">
        <v>113</v>
      </c>
      <c r="D10" t="s">
        <v>114</v>
      </c>
      <c r="E10" t="s">
        <v>105</v>
      </c>
      <c r="F10" t="s">
        <v>60</v>
      </c>
    </row>
    <row r="11" spans="1:6" x14ac:dyDescent="0.2">
      <c r="B11" t="s">
        <v>76</v>
      </c>
      <c r="C11" t="s">
        <v>77</v>
      </c>
      <c r="D11" t="s">
        <v>78</v>
      </c>
      <c r="E11" t="s">
        <v>115</v>
      </c>
      <c r="F11" t="s">
        <v>60</v>
      </c>
    </row>
    <row r="12" spans="1:6" x14ac:dyDescent="0.2">
      <c r="B12" t="s">
        <v>109</v>
      </c>
      <c r="D12" t="s">
        <v>110</v>
      </c>
      <c r="E12" t="s">
        <v>105</v>
      </c>
      <c r="F12" t="s">
        <v>111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N2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5" bestFit="1" customWidth="1"/>
    <col min="2" max="2" width="10.85546875" bestFit="1" customWidth="1"/>
    <col min="3" max="14" width="9.140625" style="3"/>
  </cols>
  <sheetData>
    <row r="1" spans="1:14" x14ac:dyDescent="0.2">
      <c r="A1" s="14" t="s">
        <v>20</v>
      </c>
    </row>
    <row r="3" spans="1:14" x14ac:dyDescent="0.2"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6</v>
      </c>
      <c r="L3" s="3" t="s">
        <v>33</v>
      </c>
      <c r="M3" s="3" t="s">
        <v>34</v>
      </c>
      <c r="N3" s="3" t="s">
        <v>35</v>
      </c>
    </row>
    <row r="4" spans="1:14" s="2" customFormat="1" x14ac:dyDescent="0.2">
      <c r="B4" s="2" t="s">
        <v>21</v>
      </c>
      <c r="C4" s="15"/>
      <c r="D4" s="15"/>
      <c r="E4" s="15"/>
      <c r="F4" s="15"/>
      <c r="G4" s="15">
        <v>1193.2</v>
      </c>
      <c r="H4" s="15"/>
      <c r="I4" s="15"/>
      <c r="J4" s="15"/>
      <c r="K4" s="15">
        <v>1761.6</v>
      </c>
      <c r="L4" s="15"/>
      <c r="M4" s="15"/>
      <c r="N4" s="15"/>
    </row>
    <row r="5" spans="1:14" s="2" customFormat="1" x14ac:dyDescent="0.2">
      <c r="B5" s="2" t="s">
        <v>22</v>
      </c>
      <c r="C5" s="15"/>
      <c r="D5" s="15"/>
      <c r="E5" s="15"/>
      <c r="F5" s="15"/>
      <c r="G5" s="15">
        <v>125.1</v>
      </c>
      <c r="H5" s="15"/>
      <c r="I5" s="15"/>
      <c r="J5" s="15"/>
      <c r="K5" s="15">
        <v>64.8</v>
      </c>
      <c r="L5" s="15"/>
      <c r="M5" s="15"/>
      <c r="N5" s="15"/>
    </row>
    <row r="6" spans="1:14" s="2" customFormat="1" x14ac:dyDescent="0.2">
      <c r="B6" s="2" t="s">
        <v>23</v>
      </c>
      <c r="C6" s="15"/>
      <c r="D6" s="15"/>
      <c r="E6" s="15"/>
      <c r="F6" s="15"/>
      <c r="G6" s="15">
        <v>218.7</v>
      </c>
      <c r="H6" s="15"/>
      <c r="I6" s="15"/>
      <c r="J6" s="15"/>
      <c r="K6" s="15">
        <v>132.1</v>
      </c>
      <c r="L6" s="15"/>
      <c r="M6" s="15"/>
      <c r="N6" s="15"/>
    </row>
    <row r="7" spans="1:14" s="2" customFormat="1" x14ac:dyDescent="0.2">
      <c r="B7" s="2" t="s">
        <v>13</v>
      </c>
      <c r="C7" s="15"/>
      <c r="D7" s="15"/>
      <c r="E7" s="15"/>
      <c r="F7" s="15"/>
      <c r="G7" s="15">
        <v>186.3</v>
      </c>
      <c r="H7" s="15"/>
      <c r="I7" s="15"/>
      <c r="J7" s="15"/>
      <c r="K7" s="15">
        <v>139</v>
      </c>
      <c r="L7" s="15"/>
      <c r="M7" s="15"/>
      <c r="N7" s="15"/>
    </row>
    <row r="8" spans="1:14" s="16" customFormat="1" x14ac:dyDescent="0.2">
      <c r="B8" s="16" t="s">
        <v>24</v>
      </c>
      <c r="C8" s="17"/>
      <c r="D8" s="17"/>
      <c r="E8" s="17"/>
      <c r="F8" s="17"/>
      <c r="G8" s="17">
        <f t="shared" ref="G8:J8" si="0">SUM(G4:G7)</f>
        <v>1723.3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>SUM(K4:K7)</f>
        <v>2097.5</v>
      </c>
      <c r="L8" s="17"/>
      <c r="M8" s="17"/>
      <c r="N8" s="17"/>
    </row>
    <row r="9" spans="1:14" s="2" customFormat="1" x14ac:dyDescent="0.2">
      <c r="B9" s="2" t="s">
        <v>62</v>
      </c>
      <c r="C9" s="15"/>
      <c r="D9" s="15"/>
      <c r="E9" s="15"/>
      <c r="F9" s="15"/>
      <c r="G9" s="15">
        <v>192.3</v>
      </c>
      <c r="H9" s="15"/>
      <c r="I9" s="15"/>
      <c r="J9" s="15"/>
      <c r="K9" s="15">
        <v>145.80000000000001</v>
      </c>
      <c r="L9" s="15"/>
      <c r="M9" s="15"/>
      <c r="N9" s="15"/>
    </row>
    <row r="10" spans="1:14" s="2" customFormat="1" x14ac:dyDescent="0.2">
      <c r="B10" s="2" t="s">
        <v>63</v>
      </c>
      <c r="C10" s="15"/>
      <c r="D10" s="15"/>
      <c r="E10" s="15"/>
      <c r="F10" s="15"/>
      <c r="G10" s="15">
        <f>+G8-G9</f>
        <v>1531</v>
      </c>
      <c r="H10" s="15">
        <v>0</v>
      </c>
      <c r="I10" s="15">
        <v>0</v>
      </c>
      <c r="J10" s="15">
        <v>0</v>
      </c>
      <c r="K10" s="15">
        <f>+K8-K9</f>
        <v>1951.7</v>
      </c>
      <c r="L10" s="15"/>
      <c r="M10" s="15"/>
      <c r="N10" s="15"/>
    </row>
    <row r="11" spans="1:14" s="2" customFormat="1" x14ac:dyDescent="0.2">
      <c r="B11" s="2" t="s">
        <v>64</v>
      </c>
      <c r="C11" s="15"/>
      <c r="D11" s="15"/>
      <c r="E11" s="15"/>
      <c r="F11" s="15"/>
      <c r="G11" s="15">
        <v>192.1</v>
      </c>
      <c r="H11" s="15"/>
      <c r="I11" s="15"/>
      <c r="J11" s="15"/>
      <c r="K11" s="15">
        <v>215.2</v>
      </c>
      <c r="L11" s="15"/>
      <c r="M11" s="15"/>
      <c r="N11" s="15"/>
    </row>
    <row r="12" spans="1:14" s="2" customFormat="1" x14ac:dyDescent="0.2">
      <c r="B12" s="2" t="s">
        <v>65</v>
      </c>
      <c r="C12" s="15"/>
      <c r="D12" s="15"/>
      <c r="E12" s="15"/>
      <c r="F12" s="15"/>
      <c r="G12" s="15">
        <v>456</v>
      </c>
      <c r="H12" s="15"/>
      <c r="I12" s="15"/>
      <c r="J12" s="15"/>
      <c r="K12" s="15">
        <v>603.1</v>
      </c>
      <c r="L12" s="15"/>
      <c r="M12" s="15"/>
      <c r="N12" s="15"/>
    </row>
    <row r="13" spans="1:14" s="2" customFormat="1" x14ac:dyDescent="0.2">
      <c r="B13" s="2" t="s">
        <v>66</v>
      </c>
      <c r="C13" s="15"/>
      <c r="D13" s="15"/>
      <c r="E13" s="15"/>
      <c r="F13" s="15"/>
      <c r="G13" s="15">
        <f>SUM(G11:G12)</f>
        <v>648.1</v>
      </c>
      <c r="H13" s="15">
        <f t="shared" ref="H13:K13" si="1">SUM(H11:H12)</f>
        <v>0</v>
      </c>
      <c r="I13" s="15">
        <f t="shared" si="1"/>
        <v>0</v>
      </c>
      <c r="J13" s="15">
        <f t="shared" si="1"/>
        <v>0</v>
      </c>
      <c r="K13" s="15">
        <f t="shared" si="1"/>
        <v>818.3</v>
      </c>
      <c r="L13" s="15"/>
      <c r="M13" s="15"/>
      <c r="N13" s="15"/>
    </row>
    <row r="14" spans="1:14" x14ac:dyDescent="0.2">
      <c r="B14" s="2" t="s">
        <v>67</v>
      </c>
      <c r="G14" s="15">
        <f>G10-G13</f>
        <v>882.9</v>
      </c>
      <c r="H14" s="15">
        <f t="shared" ref="H14:K14" si="2">H10-H13</f>
        <v>0</v>
      </c>
      <c r="I14" s="15">
        <f t="shared" si="2"/>
        <v>0</v>
      </c>
      <c r="J14" s="15">
        <f t="shared" si="2"/>
        <v>0</v>
      </c>
      <c r="K14" s="15">
        <f t="shared" si="2"/>
        <v>1133.4000000000001</v>
      </c>
      <c r="L14" s="15"/>
    </row>
    <row r="15" spans="1:14" x14ac:dyDescent="0.2">
      <c r="B15" s="2" t="s">
        <v>126</v>
      </c>
    </row>
    <row r="16" spans="1:14" x14ac:dyDescent="0.2">
      <c r="B16" s="2" t="s">
        <v>127</v>
      </c>
    </row>
    <row r="17" spans="2:2" x14ac:dyDescent="0.2">
      <c r="B17" s="2" t="s">
        <v>128</v>
      </c>
    </row>
    <row r="18" spans="2:2" x14ac:dyDescent="0.2">
      <c r="B18" s="2" t="s">
        <v>129</v>
      </c>
    </row>
    <row r="19" spans="2:2" x14ac:dyDescent="0.2">
      <c r="B19" s="2" t="s">
        <v>130</v>
      </c>
    </row>
    <row r="20" spans="2:2" x14ac:dyDescent="0.2">
      <c r="B20" s="2" t="s">
        <v>1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C4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21</v>
      </c>
    </row>
    <row r="3" spans="1:3" x14ac:dyDescent="0.2">
      <c r="B3" t="s">
        <v>8</v>
      </c>
      <c r="C3" t="s">
        <v>166</v>
      </c>
    </row>
    <row r="4" spans="1:3" x14ac:dyDescent="0.2">
      <c r="B4" t="s">
        <v>9</v>
      </c>
      <c r="C4" t="s">
        <v>165</v>
      </c>
    </row>
  </sheetData>
  <hyperlinks>
    <hyperlink ref="A1" location="Main!A1" display="Main" xr:uid="{81E4C234-025B-413E-B9C8-D7764BCDF0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5"/>
  <sheetViews>
    <sheetView workbookViewId="0"/>
  </sheetViews>
  <sheetFormatPr defaultRowHeight="12.75" x14ac:dyDescent="0.2"/>
  <cols>
    <col min="1" max="1" width="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13</v>
      </c>
    </row>
    <row r="3" spans="1:3" x14ac:dyDescent="0.2">
      <c r="B3" t="s">
        <v>8</v>
      </c>
    </row>
    <row r="4" spans="1:3" x14ac:dyDescent="0.2">
      <c r="B4" t="s">
        <v>9</v>
      </c>
      <c r="C4" t="s">
        <v>15</v>
      </c>
    </row>
    <row r="5" spans="1:3" x14ac:dyDescent="0.2">
      <c r="B5" t="s">
        <v>97</v>
      </c>
      <c r="C5" t="s">
        <v>98</v>
      </c>
    </row>
  </sheetData>
  <hyperlinks>
    <hyperlink ref="A1" location="Main!A1" display="Main" xr:uid="{00432356-2035-497F-B68F-E19036CF21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C5"/>
  <sheetViews>
    <sheetView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22</v>
      </c>
    </row>
    <row r="3" spans="1:3" x14ac:dyDescent="0.2">
      <c r="B3" t="s">
        <v>9</v>
      </c>
      <c r="C3" t="s">
        <v>15</v>
      </c>
    </row>
    <row r="4" spans="1:3" x14ac:dyDescent="0.2">
      <c r="B4" t="s">
        <v>125</v>
      </c>
    </row>
    <row r="5" spans="1:3" x14ac:dyDescent="0.2">
      <c r="B5" t="s">
        <v>11</v>
      </c>
    </row>
  </sheetData>
  <hyperlinks>
    <hyperlink ref="A1" location="Main!A1" display="Main" xr:uid="{E5C88E55-6C29-4777-9D64-A162F6CEE2A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C24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36</v>
      </c>
    </row>
    <row r="3" spans="1:3" x14ac:dyDescent="0.2">
      <c r="B3" t="s">
        <v>8</v>
      </c>
      <c r="C3" t="s">
        <v>148</v>
      </c>
    </row>
    <row r="4" spans="1:3" x14ac:dyDescent="0.2">
      <c r="B4" t="s">
        <v>9</v>
      </c>
      <c r="C4" t="s">
        <v>149</v>
      </c>
    </row>
    <row r="5" spans="1:3" x14ac:dyDescent="0.2">
      <c r="B5" t="s">
        <v>18</v>
      </c>
      <c r="C5" t="s">
        <v>38</v>
      </c>
    </row>
    <row r="6" spans="1:3" x14ac:dyDescent="0.2">
      <c r="B6" t="s">
        <v>139</v>
      </c>
      <c r="C6" t="s">
        <v>150</v>
      </c>
    </row>
    <row r="7" spans="1:3" x14ac:dyDescent="0.2">
      <c r="B7" t="s">
        <v>141</v>
      </c>
    </row>
    <row r="8" spans="1:3" x14ac:dyDescent="0.2">
      <c r="C8" s="21" t="s">
        <v>160</v>
      </c>
    </row>
    <row r="9" spans="1:3" x14ac:dyDescent="0.2">
      <c r="C9" s="22" t="s">
        <v>157</v>
      </c>
    </row>
    <row r="10" spans="1:3" x14ac:dyDescent="0.2">
      <c r="C10" s="22" t="s">
        <v>154</v>
      </c>
    </row>
    <row r="11" spans="1:3" x14ac:dyDescent="0.2">
      <c r="C11" s="22" t="s">
        <v>151</v>
      </c>
    </row>
    <row r="12" spans="1:3" x14ac:dyDescent="0.2">
      <c r="C12" s="22" t="s">
        <v>152</v>
      </c>
    </row>
    <row r="13" spans="1:3" x14ac:dyDescent="0.2">
      <c r="C13" s="22" t="s">
        <v>153</v>
      </c>
    </row>
    <row r="14" spans="1:3" x14ac:dyDescent="0.2">
      <c r="C14" s="22" t="s">
        <v>155</v>
      </c>
    </row>
    <row r="15" spans="1:3" x14ac:dyDescent="0.2">
      <c r="C15" s="22" t="s">
        <v>161</v>
      </c>
    </row>
    <row r="17" spans="3:3" x14ac:dyDescent="0.2">
      <c r="C17" s="21" t="s">
        <v>159</v>
      </c>
    </row>
    <row r="18" spans="3:3" x14ac:dyDescent="0.2">
      <c r="C18" s="22" t="s">
        <v>161</v>
      </c>
    </row>
    <row r="20" spans="3:3" x14ac:dyDescent="0.2">
      <c r="C20" s="21" t="s">
        <v>158</v>
      </c>
    </row>
    <row r="22" spans="3:3" x14ac:dyDescent="0.2">
      <c r="C22" s="21" t="s">
        <v>162</v>
      </c>
    </row>
    <row r="24" spans="3:3" x14ac:dyDescent="0.2">
      <c r="C24" s="21" t="s">
        <v>163</v>
      </c>
    </row>
  </sheetData>
  <hyperlinks>
    <hyperlink ref="A1" location="Main!A1" display="Main" xr:uid="{B7375EF0-5582-4E12-AC44-5AB9BFB39A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54</v>
      </c>
    </row>
    <row r="3" spans="1:3" x14ac:dyDescent="0.2">
      <c r="B3" t="s">
        <v>9</v>
      </c>
      <c r="C3" t="s">
        <v>137</v>
      </c>
    </row>
    <row r="4" spans="1:3" x14ac:dyDescent="0.2">
      <c r="B4" t="s">
        <v>10</v>
      </c>
      <c r="C4" t="s">
        <v>138</v>
      </c>
    </row>
    <row r="5" spans="1:3" x14ac:dyDescent="0.2">
      <c r="B5" t="s">
        <v>139</v>
      </c>
      <c r="C5" t="s">
        <v>140</v>
      </c>
    </row>
    <row r="6" spans="1:3" x14ac:dyDescent="0.2">
      <c r="B6" t="s">
        <v>141</v>
      </c>
    </row>
    <row r="7" spans="1:3" x14ac:dyDescent="0.2">
      <c r="C7" s="21" t="s">
        <v>142</v>
      </c>
    </row>
    <row r="8" spans="1:3" x14ac:dyDescent="0.2">
      <c r="C8" t="s">
        <v>143</v>
      </c>
    </row>
    <row r="9" spans="1:3" x14ac:dyDescent="0.2">
      <c r="C9" t="s">
        <v>144</v>
      </c>
    </row>
    <row r="10" spans="1:3" x14ac:dyDescent="0.2">
      <c r="C10" t="s">
        <v>145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6"/>
  <sheetViews>
    <sheetView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4" t="s">
        <v>20</v>
      </c>
    </row>
    <row r="2" spans="1:3" x14ac:dyDescent="0.2">
      <c r="B2" t="s">
        <v>7</v>
      </c>
      <c r="C2" t="s">
        <v>40</v>
      </c>
    </row>
    <row r="3" spans="1:3" x14ac:dyDescent="0.2">
      <c r="B3" t="s">
        <v>8</v>
      </c>
      <c r="C3" t="s">
        <v>168</v>
      </c>
    </row>
    <row r="4" spans="1:3" x14ac:dyDescent="0.2">
      <c r="B4" t="s">
        <v>9</v>
      </c>
      <c r="C4" t="s">
        <v>170</v>
      </c>
    </row>
    <row r="5" spans="1:3" x14ac:dyDescent="0.2">
      <c r="B5" t="s">
        <v>141</v>
      </c>
    </row>
    <row r="6" spans="1:3" x14ac:dyDescent="0.2">
      <c r="C6" s="21" t="s">
        <v>172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10"/>
  <sheetViews>
    <sheetView workbookViewId="0">
      <selection activeCell="B10" sqref="B10"/>
    </sheetView>
  </sheetViews>
  <sheetFormatPr defaultRowHeight="12.75" x14ac:dyDescent="0.2"/>
  <cols>
    <col min="1" max="1" width="5" bestFit="1" customWidth="1"/>
    <col min="7" max="7" width="10.140625" bestFit="1" customWidth="1"/>
  </cols>
  <sheetData>
    <row r="1" spans="1:9" x14ac:dyDescent="0.2">
      <c r="A1" s="14" t="s">
        <v>20</v>
      </c>
    </row>
    <row r="2" spans="1:9" x14ac:dyDescent="0.2">
      <c r="B2" t="s">
        <v>68</v>
      </c>
      <c r="C2" t="s">
        <v>70</v>
      </c>
      <c r="D2" t="s">
        <v>71</v>
      </c>
      <c r="E2" t="s">
        <v>73</v>
      </c>
      <c r="F2" t="s">
        <v>75</v>
      </c>
      <c r="G2" t="s">
        <v>80</v>
      </c>
      <c r="H2" t="s">
        <v>81</v>
      </c>
      <c r="I2" t="s">
        <v>84</v>
      </c>
    </row>
    <row r="3" spans="1:9" x14ac:dyDescent="0.2">
      <c r="B3">
        <v>11390600</v>
      </c>
      <c r="C3" t="s">
        <v>69</v>
      </c>
      <c r="D3" t="s">
        <v>72</v>
      </c>
      <c r="E3" t="s">
        <v>74</v>
      </c>
      <c r="F3">
        <v>2</v>
      </c>
      <c r="G3" s="18">
        <v>44019</v>
      </c>
      <c r="H3" s="18">
        <v>44761</v>
      </c>
      <c r="I3" t="s">
        <v>85</v>
      </c>
    </row>
    <row r="4" spans="1:9" x14ac:dyDescent="0.2">
      <c r="B4">
        <v>11370798</v>
      </c>
      <c r="C4" t="s">
        <v>79</v>
      </c>
      <c r="D4" t="s">
        <v>82</v>
      </c>
      <c r="E4" t="s">
        <v>83</v>
      </c>
      <c r="F4">
        <v>2</v>
      </c>
      <c r="G4" s="18">
        <v>44074</v>
      </c>
      <c r="H4" s="18">
        <v>44740</v>
      </c>
      <c r="I4" t="s">
        <v>86</v>
      </c>
    </row>
    <row r="5" spans="1:9" x14ac:dyDescent="0.2">
      <c r="B5">
        <v>11369692</v>
      </c>
      <c r="C5" t="s">
        <v>87</v>
      </c>
      <c r="D5" t="s">
        <v>82</v>
      </c>
      <c r="E5" t="s">
        <v>88</v>
      </c>
      <c r="F5">
        <v>5</v>
      </c>
      <c r="G5" s="18">
        <v>42671</v>
      </c>
      <c r="H5" s="18">
        <v>44740</v>
      </c>
      <c r="I5" t="s">
        <v>89</v>
      </c>
    </row>
    <row r="6" spans="1:9" x14ac:dyDescent="0.2">
      <c r="B6">
        <v>11358977</v>
      </c>
      <c r="C6" t="s">
        <v>90</v>
      </c>
      <c r="D6" t="s">
        <v>82</v>
      </c>
      <c r="E6" t="s">
        <v>91</v>
      </c>
      <c r="F6">
        <v>8</v>
      </c>
      <c r="G6" s="18">
        <v>43236</v>
      </c>
      <c r="H6" s="18">
        <v>44726</v>
      </c>
      <c r="I6" t="s">
        <v>51</v>
      </c>
    </row>
    <row r="7" spans="1:9" x14ac:dyDescent="0.2">
      <c r="B7">
        <v>11345700</v>
      </c>
      <c r="C7" t="s">
        <v>93</v>
      </c>
      <c r="D7" t="s">
        <v>82</v>
      </c>
      <c r="E7" t="s">
        <v>92</v>
      </c>
      <c r="F7">
        <v>1</v>
      </c>
      <c r="G7" s="18">
        <v>43899</v>
      </c>
      <c r="H7" s="18">
        <v>44712</v>
      </c>
      <c r="I7" t="s">
        <v>94</v>
      </c>
    </row>
    <row r="8" spans="1:9" x14ac:dyDescent="0.2">
      <c r="B8">
        <v>11291662</v>
      </c>
      <c r="C8" t="s">
        <v>95</v>
      </c>
      <c r="D8" t="s">
        <v>82</v>
      </c>
      <c r="E8" t="s">
        <v>96</v>
      </c>
      <c r="F8">
        <v>3</v>
      </c>
      <c r="G8" s="18">
        <v>43804</v>
      </c>
      <c r="H8" s="18">
        <v>44656</v>
      </c>
      <c r="I8" t="s">
        <v>13</v>
      </c>
    </row>
    <row r="9" spans="1:9" x14ac:dyDescent="0.2">
      <c r="B9">
        <v>11268077</v>
      </c>
      <c r="C9" t="s">
        <v>99</v>
      </c>
      <c r="D9" t="s">
        <v>82</v>
      </c>
      <c r="E9" t="s">
        <v>100</v>
      </c>
      <c r="F9">
        <v>5</v>
      </c>
      <c r="G9" s="18">
        <v>43501</v>
      </c>
      <c r="H9" s="18">
        <v>44628</v>
      </c>
      <c r="I9" t="s">
        <v>101</v>
      </c>
    </row>
    <row r="10" spans="1:9" x14ac:dyDescent="0.2">
      <c r="B10">
        <v>11253509</v>
      </c>
      <c r="C10" t="s">
        <v>102</v>
      </c>
      <c r="D10" t="s">
        <v>82</v>
      </c>
      <c r="E10" t="s">
        <v>103</v>
      </c>
      <c r="F10">
        <v>2</v>
      </c>
      <c r="G10" s="18">
        <v>43259</v>
      </c>
      <c r="H10" s="18">
        <v>44614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Model</vt:lpstr>
      <vt:lpstr>Trikafta</vt:lpstr>
      <vt:lpstr>Kalydeco</vt:lpstr>
      <vt:lpstr>Symdeko</vt:lpstr>
      <vt:lpstr>CTX001</vt:lpstr>
      <vt:lpstr>VX-880</vt:lpstr>
      <vt:lpstr>inaxaplin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2022-07-21T04:20:31Z</dcterms:modified>
</cp:coreProperties>
</file>