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showInkAnnotation="0" defaultThemeVersion="166925"/>
  <xr:revisionPtr revIDLastSave="0" documentId="13_ncr:1_{82CD09D7-6211-47A2-9B12-B760C7B69397}" xr6:coauthVersionLast="47" xr6:coauthVersionMax="47" xr10:uidLastSave="{00000000-0000-0000-0000-000000000000}"/>
  <bookViews>
    <workbookView xWindow="-51720" yWindow="-120" windowWidth="51840" windowHeight="21120" firstSheet="3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8" i="11"/>
  <c r="H8" i="11"/>
  <c r="E8" i="11" s="1"/>
  <c r="F5" i="10"/>
  <c r="H5" i="10"/>
  <c r="E5" i="10" s="1"/>
  <c r="E18" i="10"/>
  <c r="F18" i="10"/>
  <c r="G8" i="11" l="1"/>
  <c r="G5" i="10"/>
  <c r="G18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1" i="10"/>
  <c r="H21" i="10"/>
  <c r="E21" i="10" s="1"/>
  <c r="G21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<sst xmlns="http://schemas.openxmlformats.org/spreadsheetml/2006/main" count="991" uniqueCount="622">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</sst>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3" fontId="86" fillId="0" borderId="0" xfId="1" applyNumberFormat="1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2" fillId="0" borderId="1" xfId="0" applyFont="1" applyBorder="1"/>
    <xf numFmtId="0" fontId="12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8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8" bestFit="1" customWidth="1"/>
    <col min="2" max="2" width="18.28515625" style="188" bestFit="1" customWidth="1"/>
    <col min="3" max="16384" width="9.140625" style="188"/>
  </cols>
  <sheetData>
    <row r="1" spans="1:4" x14ac:dyDescent="0.2">
      <c r="A1" s="188" t="s">
        <v>142</v>
      </c>
    </row>
    <row r="2" spans="1:4" x14ac:dyDescent="0.2">
      <c r="D2" s="188" t="s">
        <v>457</v>
      </c>
    </row>
    <row r="3" spans="1:4" x14ac:dyDescent="0.2">
      <c r="B3" s="188" t="s">
        <v>461</v>
      </c>
      <c r="C3" s="188" t="s">
        <v>260</v>
      </c>
    </row>
    <row r="4" spans="1:4" x14ac:dyDescent="0.2">
      <c r="B4" s="188" t="s">
        <v>462</v>
      </c>
      <c r="C4" s="188" t="s">
        <v>463</v>
      </c>
    </row>
    <row r="5" spans="1:4" x14ac:dyDescent="0.2">
      <c r="B5" s="188" t="s">
        <v>421</v>
      </c>
      <c r="C5" s="188" t="s">
        <v>13</v>
      </c>
    </row>
    <row r="6" spans="1:4" x14ac:dyDescent="0.2">
      <c r="B6" s="188" t="s">
        <v>464</v>
      </c>
      <c r="C6" s="188" t="s">
        <v>13</v>
      </c>
    </row>
    <row r="7" spans="1:4" x14ac:dyDescent="0.2">
      <c r="B7" s="188" t="s">
        <v>465</v>
      </c>
      <c r="C7" s="188" t="s">
        <v>13</v>
      </c>
    </row>
    <row r="8" spans="1:4" x14ac:dyDescent="0.2">
      <c r="B8" s="188" t="s">
        <v>466</v>
      </c>
      <c r="C8" s="188" t="s">
        <v>467</v>
      </c>
      <c r="D8" s="188">
        <v>1999</v>
      </c>
    </row>
    <row r="9" spans="1:4" x14ac:dyDescent="0.2">
      <c r="B9" s="188" t="s">
        <v>468</v>
      </c>
      <c r="C9" s="188" t="s">
        <v>7</v>
      </c>
    </row>
    <row r="10" spans="1:4" x14ac:dyDescent="0.2">
      <c r="B10" s="193" t="s">
        <v>490</v>
      </c>
      <c r="C10" s="193" t="s">
        <v>260</v>
      </c>
      <c r="D10" s="188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5" bestFit="1" customWidth="1"/>
    <col min="2" max="16384" width="8.85546875" style="195"/>
  </cols>
  <sheetData>
    <row r="1" spans="1:4" x14ac:dyDescent="0.2">
      <c r="A1" s="5" t="s">
        <v>142</v>
      </c>
    </row>
    <row r="2" spans="1:4" x14ac:dyDescent="0.2">
      <c r="B2" s="195" t="s">
        <v>228</v>
      </c>
      <c r="C2" s="195" t="s">
        <v>493</v>
      </c>
      <c r="D2" s="195" t="s">
        <v>494</v>
      </c>
    </row>
    <row r="3" spans="1:4" x14ac:dyDescent="0.2">
      <c r="B3" s="195" t="s">
        <v>491</v>
      </c>
      <c r="C3" s="195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4" bestFit="1" customWidth="1"/>
    <col min="2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34" t="s">
        <v>19</v>
      </c>
    </row>
    <row r="3" spans="1:3" x14ac:dyDescent="0.2">
      <c r="B3" s="134" t="s">
        <v>343</v>
      </c>
      <c r="C3" s="134" t="s">
        <v>344</v>
      </c>
    </row>
    <row r="4" spans="1:3" x14ac:dyDescent="0.2">
      <c r="B4" s="134" t="s">
        <v>345</v>
      </c>
      <c r="C4" s="134" t="s">
        <v>346</v>
      </c>
    </row>
    <row r="5" spans="1:3" x14ac:dyDescent="0.2">
      <c r="B5" s="134" t="s">
        <v>347</v>
      </c>
    </row>
    <row r="6" spans="1:3" x14ac:dyDescent="0.2">
      <c r="B6" s="134" t="s">
        <v>340</v>
      </c>
    </row>
    <row r="7" spans="1:3" x14ac:dyDescent="0.2">
      <c r="B7" s="134" t="s">
        <v>338</v>
      </c>
    </row>
    <row r="8" spans="1:3" x14ac:dyDescent="0.2">
      <c r="B8" s="134" t="s">
        <v>342</v>
      </c>
    </row>
    <row r="9" spans="1:3" x14ac:dyDescent="0.2">
      <c r="B9" s="134" t="s">
        <v>339</v>
      </c>
    </row>
    <row r="10" spans="1:3" x14ac:dyDescent="0.2">
      <c r="B10" s="134" t="s">
        <v>348</v>
      </c>
    </row>
    <row r="11" spans="1:3" x14ac:dyDescent="0.2">
      <c r="B11" s="134" t="s">
        <v>349</v>
      </c>
    </row>
    <row r="12" spans="1:3" x14ac:dyDescent="0.2">
      <c r="B12" s="134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8" bestFit="1" customWidth="1"/>
    <col min="2" max="2" width="12.7109375" style="168" customWidth="1"/>
    <col min="3" max="16384" width="9.140625" style="168"/>
  </cols>
  <sheetData>
    <row r="1" spans="1:15" x14ac:dyDescent="0.2">
      <c r="A1" s="5" t="s">
        <v>142</v>
      </c>
    </row>
    <row r="2" spans="1:15" x14ac:dyDescent="0.2">
      <c r="B2" s="168" t="s">
        <v>0</v>
      </c>
      <c r="C2" s="168">
        <v>2010</v>
      </c>
      <c r="D2" s="168">
        <f>C2+1</f>
        <v>2011</v>
      </c>
      <c r="E2" s="168">
        <f t="shared" ref="E2:O2" si="0">D2+1</f>
        <v>2012</v>
      </c>
      <c r="F2" s="168">
        <f t="shared" si="0"/>
        <v>2013</v>
      </c>
      <c r="G2" s="168">
        <f t="shared" si="0"/>
        <v>2014</v>
      </c>
      <c r="H2" s="168">
        <f t="shared" si="0"/>
        <v>2015</v>
      </c>
      <c r="I2" s="168">
        <f t="shared" si="0"/>
        <v>2016</v>
      </c>
      <c r="J2" s="168">
        <f t="shared" si="0"/>
        <v>2017</v>
      </c>
      <c r="K2" s="168">
        <f t="shared" si="0"/>
        <v>2018</v>
      </c>
      <c r="L2" s="168">
        <f t="shared" si="0"/>
        <v>2019</v>
      </c>
      <c r="M2" s="168">
        <f t="shared" si="0"/>
        <v>2020</v>
      </c>
      <c r="N2" s="168">
        <f t="shared" si="0"/>
        <v>2021</v>
      </c>
      <c r="O2" s="168">
        <f t="shared" si="0"/>
        <v>2022</v>
      </c>
    </row>
    <row r="3" spans="1:15" x14ac:dyDescent="0.2">
      <c r="B3" s="172" t="s">
        <v>424</v>
      </c>
      <c r="C3" s="169">
        <f>SUM(C5:C25)</f>
        <v>62484</v>
      </c>
      <c r="D3" s="169">
        <f t="shared" ref="D3:O3" si="1">SUM(D5:D25)</f>
        <v>69943</v>
      </c>
      <c r="E3" s="169">
        <f t="shared" si="1"/>
        <v>119762</v>
      </c>
      <c r="F3" s="169">
        <f t="shared" si="1"/>
        <v>141240</v>
      </c>
      <c r="G3" s="169">
        <f t="shared" si="1"/>
        <v>169944</v>
      </c>
      <c r="H3" s="169">
        <f t="shared" si="1"/>
        <v>194377</v>
      </c>
      <c r="I3" s="169">
        <f t="shared" si="1"/>
        <v>253177</v>
      </c>
      <c r="J3" s="169">
        <f t="shared" si="1"/>
        <v>305432</v>
      </c>
      <c r="K3" s="169">
        <f t="shared" si="1"/>
        <v>371389</v>
      </c>
      <c r="L3" s="169">
        <f t="shared" si="1"/>
        <v>436330</v>
      </c>
      <c r="M3" s="169">
        <f t="shared" si="1"/>
        <v>503965</v>
      </c>
      <c r="N3" s="169">
        <f t="shared" si="1"/>
        <v>718643</v>
      </c>
      <c r="O3" s="173">
        <f t="shared" si="1"/>
        <v>825015.8</v>
      </c>
    </row>
    <row r="5" spans="1:15" x14ac:dyDescent="0.2">
      <c r="B5" s="168" t="s">
        <v>9</v>
      </c>
      <c r="E5" s="169">
        <v>46039</v>
      </c>
      <c r="F5" s="169">
        <v>55519</v>
      </c>
      <c r="G5" s="169">
        <v>66001</v>
      </c>
      <c r="H5" s="169">
        <v>74989</v>
      </c>
      <c r="I5" s="169">
        <v>90272</v>
      </c>
      <c r="J5" s="169">
        <v>110855</v>
      </c>
      <c r="K5" s="169">
        <v>136819</v>
      </c>
      <c r="L5" s="169">
        <v>161857</v>
      </c>
      <c r="M5" s="169">
        <v>182527</v>
      </c>
      <c r="N5" s="169">
        <v>257637</v>
      </c>
      <c r="O5" s="169">
        <v>282836</v>
      </c>
    </row>
    <row r="6" spans="1:15" x14ac:dyDescent="0.2">
      <c r="B6" s="168" t="s">
        <v>7</v>
      </c>
      <c r="C6" s="169">
        <v>62484</v>
      </c>
      <c r="D6" s="169">
        <v>69943</v>
      </c>
      <c r="E6" s="169">
        <v>73723</v>
      </c>
      <c r="F6" s="169">
        <v>77849</v>
      </c>
      <c r="G6" s="169">
        <v>86833</v>
      </c>
      <c r="H6" s="169">
        <v>93580</v>
      </c>
      <c r="I6" s="169">
        <v>85320</v>
      </c>
      <c r="J6" s="169">
        <v>96571</v>
      </c>
      <c r="K6" s="169">
        <v>110360</v>
      </c>
      <c r="L6" s="169">
        <v>125843</v>
      </c>
      <c r="M6" s="169">
        <v>143015</v>
      </c>
      <c r="N6" s="169">
        <v>184903</v>
      </c>
      <c r="O6" s="169">
        <v>204094</v>
      </c>
    </row>
    <row r="7" spans="1:15" x14ac:dyDescent="0.2">
      <c r="B7" s="168" t="s">
        <v>13</v>
      </c>
      <c r="F7" s="169">
        <v>7872</v>
      </c>
      <c r="G7" s="169">
        <v>12466</v>
      </c>
      <c r="H7" s="169">
        <v>17928</v>
      </c>
      <c r="I7" s="169">
        <v>27638</v>
      </c>
      <c r="J7" s="169">
        <v>40653</v>
      </c>
      <c r="K7" s="169">
        <v>55838</v>
      </c>
      <c r="L7" s="169">
        <v>70697</v>
      </c>
      <c r="M7" s="169">
        <v>85965</v>
      </c>
      <c r="N7" s="169">
        <v>117929</v>
      </c>
      <c r="O7" s="169">
        <v>116609</v>
      </c>
    </row>
    <row r="8" spans="1:15" x14ac:dyDescent="0.2">
      <c r="B8" s="168" t="s">
        <v>411</v>
      </c>
      <c r="G8" s="169">
        <v>4644</v>
      </c>
      <c r="H8" s="169">
        <v>7880</v>
      </c>
      <c r="I8" s="169">
        <v>12219</v>
      </c>
      <c r="J8" s="169">
        <v>17459</v>
      </c>
      <c r="K8" s="169">
        <v>25655</v>
      </c>
      <c r="L8" s="169">
        <v>35026</v>
      </c>
      <c r="M8" s="169">
        <v>45370</v>
      </c>
      <c r="N8" s="169">
        <v>62202</v>
      </c>
      <c r="O8" s="169">
        <v>80096</v>
      </c>
    </row>
    <row r="9" spans="1:15" x14ac:dyDescent="0.2">
      <c r="B9" s="168" t="s">
        <v>23</v>
      </c>
      <c r="I9" s="169">
        <v>37728</v>
      </c>
      <c r="J9" s="169">
        <v>39831</v>
      </c>
      <c r="K9" s="169">
        <v>39506</v>
      </c>
      <c r="L9" s="169">
        <v>39068</v>
      </c>
      <c r="M9" s="169">
        <v>40479</v>
      </c>
      <c r="N9" s="169">
        <v>42440</v>
      </c>
      <c r="O9" s="169">
        <v>46073</v>
      </c>
    </row>
    <row r="10" spans="1:15" x14ac:dyDescent="0.2">
      <c r="B10" s="168" t="s">
        <v>25</v>
      </c>
      <c r="N10" s="169">
        <v>27843</v>
      </c>
      <c r="O10" s="170">
        <f>N10*1.1</f>
        <v>30627.300000000003</v>
      </c>
    </row>
    <row r="11" spans="1:15" x14ac:dyDescent="0.2">
      <c r="B11" s="168" t="s">
        <v>21</v>
      </c>
      <c r="O11" s="170">
        <v>30294</v>
      </c>
    </row>
    <row r="12" spans="1:15" x14ac:dyDescent="0.2">
      <c r="B12" s="168" t="s">
        <v>19</v>
      </c>
      <c r="N12" s="169">
        <v>15785</v>
      </c>
      <c r="O12" s="170">
        <f>N12*1.1</f>
        <v>17363.5</v>
      </c>
    </row>
    <row r="13" spans="1:15" x14ac:dyDescent="0.2">
      <c r="B13" s="168" t="s">
        <v>412</v>
      </c>
      <c r="J13" s="169">
        <v>63</v>
      </c>
      <c r="K13" s="169">
        <v>150</v>
      </c>
      <c r="L13" s="169">
        <v>350</v>
      </c>
      <c r="M13" s="169">
        <v>2640</v>
      </c>
      <c r="N13" s="169">
        <v>4697</v>
      </c>
      <c r="O13" s="169">
        <v>9401</v>
      </c>
    </row>
    <row r="14" spans="1:15" x14ac:dyDescent="0.2">
      <c r="B14" s="168" t="s">
        <v>260</v>
      </c>
    </row>
    <row r="15" spans="1:15" x14ac:dyDescent="0.2">
      <c r="B15" s="168" t="s">
        <v>44</v>
      </c>
    </row>
    <row r="16" spans="1:15" x14ac:dyDescent="0.2">
      <c r="B16" s="168" t="s">
        <v>174</v>
      </c>
    </row>
    <row r="17" spans="2:15" x14ac:dyDescent="0.2">
      <c r="B17" s="168" t="s">
        <v>29</v>
      </c>
    </row>
    <row r="18" spans="2:15" x14ac:dyDescent="0.2">
      <c r="B18" s="168" t="s">
        <v>413</v>
      </c>
    </row>
    <row r="19" spans="2:15" x14ac:dyDescent="0.2">
      <c r="B19" s="172" t="s">
        <v>176</v>
      </c>
      <c r="K19" s="169">
        <v>3061</v>
      </c>
      <c r="L19" s="169">
        <v>3489</v>
      </c>
      <c r="M19" s="169">
        <v>3969</v>
      </c>
      <c r="N19" s="169">
        <v>5107</v>
      </c>
      <c r="O19" s="169">
        <v>6622</v>
      </c>
    </row>
    <row r="20" spans="2:15" x14ac:dyDescent="0.2">
      <c r="B20" s="168" t="s">
        <v>33</v>
      </c>
    </row>
    <row r="21" spans="2:15" x14ac:dyDescent="0.2">
      <c r="B21" s="168" t="s">
        <v>397</v>
      </c>
      <c r="N21" s="169">
        <v>100</v>
      </c>
      <c r="O21" s="169">
        <v>1000</v>
      </c>
    </row>
    <row r="22" spans="2:15" x14ac:dyDescent="0.2">
      <c r="B22" s="168" t="s">
        <v>40</v>
      </c>
    </row>
    <row r="23" spans="2:15" x14ac:dyDescent="0.2">
      <c r="B23" s="168" t="s">
        <v>50</v>
      </c>
    </row>
    <row r="24" spans="2:15" x14ac:dyDescent="0.2">
      <c r="B24" s="168" t="s">
        <v>52</v>
      </c>
    </row>
    <row r="25" spans="2:15" x14ac:dyDescent="0.2">
      <c r="B25" s="168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4" bestFit="1" customWidth="1"/>
    <col min="2" max="2" width="10.42578125" style="134" customWidth="1"/>
    <col min="3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72" t="s">
        <v>422</v>
      </c>
    </row>
    <row r="3" spans="1:3" x14ac:dyDescent="0.2">
      <c r="A3" s="5"/>
      <c r="B3" s="172" t="s">
        <v>418</v>
      </c>
    </row>
    <row r="4" spans="1:3" x14ac:dyDescent="0.2">
      <c r="A4" s="5"/>
      <c r="B4" s="172" t="s">
        <v>421</v>
      </c>
    </row>
    <row r="5" spans="1:3" x14ac:dyDescent="0.2">
      <c r="A5" s="5"/>
      <c r="B5" s="172" t="s">
        <v>419</v>
      </c>
    </row>
    <row r="6" spans="1:3" x14ac:dyDescent="0.2">
      <c r="A6" s="5"/>
      <c r="B6" s="172" t="s">
        <v>423</v>
      </c>
    </row>
    <row r="7" spans="1:3" x14ac:dyDescent="0.2">
      <c r="A7" s="5"/>
      <c r="B7" s="172" t="s">
        <v>420</v>
      </c>
    </row>
    <row r="8" spans="1:3" x14ac:dyDescent="0.2">
      <c r="A8" s="5"/>
      <c r="B8" s="172"/>
    </row>
    <row r="9" spans="1:3" x14ac:dyDescent="0.2">
      <c r="A9" s="5"/>
      <c r="B9" s="172"/>
    </row>
    <row r="10" spans="1:3" x14ac:dyDescent="0.2">
      <c r="A10" s="5"/>
      <c r="B10" s="134" t="s">
        <v>354</v>
      </c>
    </row>
    <row r="11" spans="1:3" x14ac:dyDescent="0.2">
      <c r="B11" s="134" t="s">
        <v>350</v>
      </c>
    </row>
    <row r="12" spans="1:3" x14ac:dyDescent="0.2">
      <c r="B12" s="134" t="s">
        <v>351</v>
      </c>
      <c r="C12" s="134" t="s">
        <v>352</v>
      </c>
    </row>
    <row r="13" spans="1:3" x14ac:dyDescent="0.2">
      <c r="B13" s="134" t="s">
        <v>353</v>
      </c>
    </row>
    <row r="14" spans="1:3" x14ac:dyDescent="0.2">
      <c r="B14" s="168" t="s">
        <v>414</v>
      </c>
      <c r="C14" s="168" t="s">
        <v>415</v>
      </c>
    </row>
    <row r="15" spans="1:3" x14ac:dyDescent="0.2">
      <c r="B15" s="168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5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4"/>
      <c r="J4" s="165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1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5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1" t="s">
        <v>386</v>
      </c>
      <c r="J6" s="43">
        <v>45047</v>
      </c>
      <c r="O6" s="26"/>
      <c r="X6" s="20">
        <v>1995</v>
      </c>
    </row>
    <row r="7" spans="1:24" x14ac:dyDescent="0.2">
      <c r="B7" s="119" t="s">
        <v>56</v>
      </c>
      <c r="C7" s="193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5" t="s">
        <v>257</v>
      </c>
      <c r="B10" s="179" t="s">
        <v>428</v>
      </c>
      <c r="C10" s="180" t="s">
        <v>429</v>
      </c>
      <c r="D10" s="21">
        <v>547.96</v>
      </c>
      <c r="E10" s="22">
        <v>58644</v>
      </c>
      <c r="O10" s="26"/>
    </row>
    <row r="11" spans="1:24" x14ac:dyDescent="0.2">
      <c r="A11" s="195" t="s">
        <v>257</v>
      </c>
      <c r="B11" s="179" t="s">
        <v>430</v>
      </c>
      <c r="C11" s="180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5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5" t="s">
        <v>257</v>
      </c>
      <c r="B14" s="179" t="s">
        <v>449</v>
      </c>
      <c r="C14" s="180" t="s">
        <v>450</v>
      </c>
      <c r="D14" s="21">
        <v>34.99</v>
      </c>
      <c r="E14" s="22">
        <v>18901</v>
      </c>
      <c r="O14" s="26"/>
    </row>
    <row r="15" spans="1:24" x14ac:dyDescent="0.2">
      <c r="A15" s="195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5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5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5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5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5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5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5" t="s">
        <v>257</v>
      </c>
      <c r="B28" s="197" t="s">
        <v>510</v>
      </c>
      <c r="C28" s="195" t="s">
        <v>511</v>
      </c>
      <c r="O28" s="26"/>
    </row>
    <row r="29" spans="1:24" x14ac:dyDescent="0.2">
      <c r="A29" s="195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2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2">
      <c r="B32" s="122" t="s">
        <v>230</v>
      </c>
      <c r="C32" s="46" t="s">
        <v>231</v>
      </c>
      <c r="O32" s="26"/>
    </row>
    <row r="33" spans="1:15" x14ac:dyDescent="0.2">
      <c r="B33" s="159" t="s">
        <v>399</v>
      </c>
      <c r="O33" s="26"/>
    </row>
    <row r="34" spans="1:15" x14ac:dyDescent="0.2">
      <c r="A34" s="195" t="s">
        <v>257</v>
      </c>
      <c r="B34" s="197" t="s">
        <v>500</v>
      </c>
      <c r="C34" s="195" t="s">
        <v>501</v>
      </c>
      <c r="O34" s="26"/>
    </row>
    <row r="35" spans="1:15" x14ac:dyDescent="0.2">
      <c r="A35" s="195" t="s">
        <v>257</v>
      </c>
      <c r="B35" s="197" t="s">
        <v>434</v>
      </c>
      <c r="C35" s="195" t="s">
        <v>435</v>
      </c>
      <c r="O35" s="26"/>
    </row>
    <row r="36" spans="1:15" x14ac:dyDescent="0.2">
      <c r="A36" s="195" t="s">
        <v>257</v>
      </c>
      <c r="B36" s="197" t="s">
        <v>533</v>
      </c>
      <c r="C36" s="195" t="s">
        <v>534</v>
      </c>
      <c r="O36" s="26"/>
    </row>
    <row r="37" spans="1:15" x14ac:dyDescent="0.2">
      <c r="A37" s="195" t="s">
        <v>257</v>
      </c>
      <c r="B37" s="197" t="s">
        <v>537</v>
      </c>
      <c r="C37" s="195" t="s">
        <v>538</v>
      </c>
      <c r="O37" s="26"/>
    </row>
    <row r="38" spans="1:15" x14ac:dyDescent="0.2">
      <c r="A38" s="195" t="s">
        <v>257</v>
      </c>
      <c r="B38" s="197" t="s">
        <v>545</v>
      </c>
      <c r="C38" s="195" t="s">
        <v>546</v>
      </c>
      <c r="O38" s="26"/>
    </row>
    <row r="39" spans="1:15" x14ac:dyDescent="0.2">
      <c r="A39" s="209" t="s">
        <v>257</v>
      </c>
      <c r="B39" s="210" t="s">
        <v>553</v>
      </c>
      <c r="C39" s="209" t="s">
        <v>554</v>
      </c>
      <c r="O39" s="26"/>
    </row>
    <row r="40" spans="1:15" x14ac:dyDescent="0.2">
      <c r="A40" s="211" t="s">
        <v>257</v>
      </c>
      <c r="B40" s="212" t="s">
        <v>593</v>
      </c>
      <c r="C40" s="213" t="s">
        <v>594</v>
      </c>
      <c r="D40" s="123"/>
      <c r="E40" s="124"/>
      <c r="F40" s="125"/>
      <c r="G40" s="125"/>
      <c r="H40" s="125"/>
      <c r="I40" s="125"/>
      <c r="J40" s="125"/>
      <c r="K40" s="126"/>
      <c r="L40" s="126"/>
      <c r="M40" s="126"/>
      <c r="N40" s="126"/>
      <c r="O40" s="12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72" bestFit="1" customWidth="1"/>
    <col min="2" max="2" width="13.5703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3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1" t="s">
        <v>417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4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2">
      <c r="A4" s="195" t="s">
        <v>257</v>
      </c>
      <c r="B4" s="5" t="s">
        <v>23</v>
      </c>
      <c r="C4" s="20" t="s">
        <v>24</v>
      </c>
      <c r="D4" s="21">
        <v>114.53</v>
      </c>
      <c r="E4" s="22">
        <f>+D4*[6]Main!$G$3</f>
        <v>317935.28000000003</v>
      </c>
      <c r="F4" s="22">
        <f>+[6]Main!$G$5-[6]Main!$G$6</f>
        <v>-83042</v>
      </c>
      <c r="G4" s="22">
        <f>+E4-F4</f>
        <v>400977.28</v>
      </c>
      <c r="H4" s="22">
        <f>+[6]Main!$G$3</f>
        <v>2776</v>
      </c>
      <c r="I4" s="136" t="s">
        <v>355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57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4" t="s">
        <v>417</v>
      </c>
      <c r="J5" s="102">
        <v>45056</v>
      </c>
      <c r="X5" s="72">
        <v>1911</v>
      </c>
    </row>
    <row r="6" spans="1:24" s="20" customFormat="1" x14ac:dyDescent="0.2">
      <c r="A6" s="195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1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5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5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5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2">
      <c r="A11" s="195" t="s">
        <v>257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2" t="s">
        <v>386</v>
      </c>
      <c r="J11" s="43">
        <v>45006</v>
      </c>
      <c r="X11" s="72">
        <v>2005</v>
      </c>
    </row>
    <row r="12" spans="1:24" x14ac:dyDescent="0.2">
      <c r="A12" s="195" t="s">
        <v>257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95" t="s">
        <v>257</v>
      </c>
      <c r="B13" s="5" t="s">
        <v>174</v>
      </c>
      <c r="C13" s="20" t="s">
        <v>175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95" t="s">
        <v>257</v>
      </c>
      <c r="B14" s="96" t="s">
        <v>300</v>
      </c>
      <c r="C14" s="104" t="s">
        <v>178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95" t="s">
        <v>257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1" t="s">
        <v>204</v>
      </c>
      <c r="J15" s="102">
        <v>44805</v>
      </c>
      <c r="X15" s="72">
        <v>2010</v>
      </c>
    </row>
    <row r="16" spans="1:24" x14ac:dyDescent="0.2">
      <c r="A16" s="195" t="s">
        <v>257</v>
      </c>
      <c r="B16" s="180" t="s">
        <v>434</v>
      </c>
      <c r="C16" s="180" t="s">
        <v>435</v>
      </c>
      <c r="D16" s="21"/>
      <c r="E16" s="22"/>
      <c r="F16" s="71"/>
      <c r="G16" s="22"/>
      <c r="H16" s="71"/>
      <c r="I16" s="101"/>
      <c r="J16" s="102"/>
    </row>
    <row r="17" spans="1:24" s="20" customFormat="1" x14ac:dyDescent="0.2">
      <c r="A17" s="195" t="s">
        <v>257</v>
      </c>
      <c r="B17" s="181" t="s">
        <v>68</v>
      </c>
      <c r="C17" s="64" t="s">
        <v>69</v>
      </c>
      <c r="D17" s="182">
        <v>633.79999999999995</v>
      </c>
      <c r="E17" s="183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5" t="s">
        <v>257</v>
      </c>
      <c r="B18" s="113" t="s">
        <v>148</v>
      </c>
      <c r="C18" s="20" t="s">
        <v>149</v>
      </c>
      <c r="D18" s="21">
        <v>9.35</v>
      </c>
      <c r="E18" s="22">
        <f>D18*[17]Main!$L$3</f>
        <v>19036.599999999999</v>
      </c>
      <c r="F18" s="22">
        <f>[17]Main!$L$5-[17]Main!$L$6</f>
        <v>2585</v>
      </c>
      <c r="G18" s="22">
        <f>E18-F18</f>
        <v>16451.599999999999</v>
      </c>
      <c r="H18" s="22"/>
      <c r="I18" s="23" t="s">
        <v>14</v>
      </c>
      <c r="J18" s="102"/>
    </row>
    <row r="19" spans="1:24" x14ac:dyDescent="0.2">
      <c r="A19" s="195" t="s">
        <v>257</v>
      </c>
      <c r="B19" s="180" t="s">
        <v>436</v>
      </c>
      <c r="C19" s="180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2">
      <c r="A20" s="195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5" t="s">
        <v>257</v>
      </c>
      <c r="B21" s="138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5" t="s">
        <v>257</v>
      </c>
      <c r="B22" s="20" t="s">
        <v>187</v>
      </c>
      <c r="C22" s="20" t="s">
        <v>188</v>
      </c>
      <c r="D22" s="21">
        <v>375.92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5" t="s">
        <v>257</v>
      </c>
      <c r="B23" s="160" t="s">
        <v>400</v>
      </c>
      <c r="C23" s="195" t="s">
        <v>509</v>
      </c>
      <c r="D23" s="21"/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5" t="s">
        <v>257</v>
      </c>
      <c r="B24" s="130" t="s">
        <v>333</v>
      </c>
      <c r="C24" s="137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5" t="s">
        <v>257</v>
      </c>
      <c r="B25" s="156" t="s">
        <v>393</v>
      </c>
      <c r="C25" s="156" t="s">
        <v>394</v>
      </c>
      <c r="D25" s="72">
        <v>10.88</v>
      </c>
      <c r="E25" s="71">
        <v>3000</v>
      </c>
    </row>
    <row r="26" spans="1:24" x14ac:dyDescent="0.2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5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5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5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5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5" t="s">
        <v>257</v>
      </c>
      <c r="B31" s="197" t="s">
        <v>514</v>
      </c>
      <c r="C31" s="195" t="s">
        <v>515</v>
      </c>
      <c r="D31" s="21"/>
      <c r="E31" s="22"/>
    </row>
    <row r="32" spans="1:24" x14ac:dyDescent="0.2">
      <c r="A32" s="195" t="s">
        <v>257</v>
      </c>
      <c r="B32" s="197" t="s">
        <v>507</v>
      </c>
      <c r="C32" s="195" t="s">
        <v>508</v>
      </c>
      <c r="D32" s="21"/>
      <c r="E32" s="22"/>
    </row>
    <row r="33" spans="1:24" x14ac:dyDescent="0.2">
      <c r="A33" s="195" t="s">
        <v>257</v>
      </c>
      <c r="B33" s="197" t="s">
        <v>516</v>
      </c>
      <c r="C33" s="195" t="s">
        <v>517</v>
      </c>
      <c r="D33" s="21"/>
      <c r="E33" s="22"/>
    </row>
    <row r="34" spans="1:24" x14ac:dyDescent="0.2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5" t="s">
        <v>257</v>
      </c>
      <c r="B35" s="180" t="s">
        <v>442</v>
      </c>
      <c r="C35" s="180" t="s">
        <v>443</v>
      </c>
      <c r="D35" s="21"/>
      <c r="E35" s="22"/>
    </row>
    <row r="36" spans="1:24" x14ac:dyDescent="0.2">
      <c r="A36" s="211" t="s">
        <v>257</v>
      </c>
      <c r="B36" s="180" t="s">
        <v>444</v>
      </c>
      <c r="C36" s="180" t="s">
        <v>445</v>
      </c>
      <c r="D36" s="21"/>
      <c r="E36" s="22"/>
    </row>
    <row r="37" spans="1:24" x14ac:dyDescent="0.2">
      <c r="A37" s="195" t="s">
        <v>257</v>
      </c>
      <c r="B37" s="180" t="s">
        <v>446</v>
      </c>
      <c r="C37" s="180" t="s">
        <v>89</v>
      </c>
      <c r="D37" s="21"/>
      <c r="E37" s="22"/>
    </row>
    <row r="38" spans="1:24" x14ac:dyDescent="0.2">
      <c r="A38" s="195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5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5" t="s">
        <v>257</v>
      </c>
      <c r="B40" s="195" t="s">
        <v>498</v>
      </c>
      <c r="C40" s="195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5" t="s">
        <v>257</v>
      </c>
      <c r="B41" s="195" t="s">
        <v>502</v>
      </c>
      <c r="C41" s="195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5" t="s">
        <v>257</v>
      </c>
      <c r="B42" s="195" t="s">
        <v>503</v>
      </c>
      <c r="C42" s="195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5" t="s">
        <v>257</v>
      </c>
      <c r="B43" s="195" t="s">
        <v>506</v>
      </c>
      <c r="C43" s="195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5" t="s">
        <v>257</v>
      </c>
      <c r="B44" s="195" t="s">
        <v>520</v>
      </c>
      <c r="C44" s="195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5" t="s">
        <v>257</v>
      </c>
      <c r="B45" s="195" t="s">
        <v>523</v>
      </c>
      <c r="C45" s="195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5" t="s">
        <v>257</v>
      </c>
      <c r="B46" s="195" t="s">
        <v>529</v>
      </c>
      <c r="C46" s="195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5" t="s">
        <v>257</v>
      </c>
      <c r="B47" s="195" t="s">
        <v>531</v>
      </c>
      <c r="C47" s="195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5" t="s">
        <v>257</v>
      </c>
      <c r="B48" s="195" t="s">
        <v>535</v>
      </c>
      <c r="C48" s="195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5" t="s">
        <v>257</v>
      </c>
      <c r="B49" s="195" t="s">
        <v>549</v>
      </c>
      <c r="C49" s="195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9" t="s">
        <v>257</v>
      </c>
      <c r="B50" s="209" t="s">
        <v>555</v>
      </c>
      <c r="C50" s="209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9" t="s">
        <v>257</v>
      </c>
      <c r="B51" s="209" t="s">
        <v>557</v>
      </c>
      <c r="C51" s="209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11" t="s">
        <v>257</v>
      </c>
      <c r="B52" s="211" t="s">
        <v>571</v>
      </c>
      <c r="C52" s="211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11" t="s">
        <v>257</v>
      </c>
      <c r="B53" s="211" t="s">
        <v>573</v>
      </c>
      <c r="C53" s="211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11" t="s">
        <v>257</v>
      </c>
      <c r="B54" s="211" t="s">
        <v>575</v>
      </c>
      <c r="C54" s="211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11" t="s">
        <v>257</v>
      </c>
      <c r="B55" s="211" t="s">
        <v>577</v>
      </c>
      <c r="C55" s="211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11" t="s">
        <v>257</v>
      </c>
      <c r="B56" s="211" t="s">
        <v>583</v>
      </c>
      <c r="C56" s="211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11" t="s">
        <v>257</v>
      </c>
      <c r="B57" s="211" t="s">
        <v>585</v>
      </c>
      <c r="C57" s="211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11" t="s">
        <v>257</v>
      </c>
      <c r="B58" s="211" t="s">
        <v>587</v>
      </c>
      <c r="C58" s="211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11" t="s">
        <v>257</v>
      </c>
      <c r="B59" s="211" t="s">
        <v>589</v>
      </c>
      <c r="C59" s="211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11" t="s">
        <v>257</v>
      </c>
      <c r="B60" s="211" t="s">
        <v>591</v>
      </c>
      <c r="C60" s="211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11" t="s">
        <v>257</v>
      </c>
      <c r="B61" s="211" t="s">
        <v>597</v>
      </c>
      <c r="C61" s="211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11" t="s">
        <v>257</v>
      </c>
      <c r="B62" s="211" t="s">
        <v>599</v>
      </c>
      <c r="C62" s="211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11" t="s">
        <v>257</v>
      </c>
      <c r="B63" s="211" t="s">
        <v>601</v>
      </c>
      <c r="C63" s="211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11" t="s">
        <v>257</v>
      </c>
      <c r="B64" s="211" t="s">
        <v>611</v>
      </c>
      <c r="C64" s="211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11" t="s">
        <v>257</v>
      </c>
      <c r="B65" s="211" t="s">
        <v>615</v>
      </c>
      <c r="C65" s="211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11" t="s">
        <v>257</v>
      </c>
      <c r="B66" s="211" t="s">
        <v>617</v>
      </c>
      <c r="C66" s="211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11" t="s">
        <v>257</v>
      </c>
      <c r="B67" s="211" t="s">
        <v>619</v>
      </c>
      <c r="C67" s="211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9"/>
      <c r="B68" s="209"/>
      <c r="C68" s="209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4" t="s">
        <v>252</v>
      </c>
      <c r="I69" s="161" t="s">
        <v>218</v>
      </c>
    </row>
    <row r="70" spans="1:23" x14ac:dyDescent="0.2">
      <c r="B70" s="161" t="s">
        <v>401</v>
      </c>
      <c r="E70" s="72">
        <v>30000</v>
      </c>
      <c r="I70" s="187" t="s">
        <v>460</v>
      </c>
    </row>
    <row r="71" spans="1:23" x14ac:dyDescent="0.2">
      <c r="B71" s="161" t="s">
        <v>402</v>
      </c>
      <c r="E71" s="72">
        <v>10000</v>
      </c>
      <c r="F71" s="161" t="s">
        <v>404</v>
      </c>
      <c r="G71" s="161" t="s">
        <v>403</v>
      </c>
      <c r="H71" s="161" t="s">
        <v>405</v>
      </c>
      <c r="I71" s="72">
        <v>2013</v>
      </c>
    </row>
    <row r="72" spans="1:23" x14ac:dyDescent="0.2">
      <c r="B72" s="161" t="s">
        <v>120</v>
      </c>
      <c r="E72" s="72">
        <v>10000</v>
      </c>
      <c r="F72" s="161"/>
      <c r="G72" s="161"/>
      <c r="H72" s="161"/>
    </row>
    <row r="73" spans="1:23" x14ac:dyDescent="0.2">
      <c r="B73" s="180" t="s">
        <v>98</v>
      </c>
      <c r="E73" s="72">
        <v>12000</v>
      </c>
    </row>
    <row r="74" spans="1:23" x14ac:dyDescent="0.2">
      <c r="B74" s="93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1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8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6" t="s">
        <v>425</v>
      </c>
      <c r="Z2" s="176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4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7">
        <f>G3/Y3</f>
        <v>268.30379779527556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2"/>
      <c r="B6" s="132" t="s">
        <v>334</v>
      </c>
      <c r="C6" s="132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6"/>
      <c r="B7" s="138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9"/>
      <c r="B8" s="138" t="s">
        <v>381</v>
      </c>
      <c r="C8" s="139" t="s">
        <v>382</v>
      </c>
      <c r="D8" s="21">
        <v>12</v>
      </c>
      <c r="E8" s="22">
        <f>+D8*H8</f>
        <v>19357.212852000001</v>
      </c>
      <c r="F8" s="144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3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7">
        <f>G8/Y8</f>
        <v>49.784172938666664</v>
      </c>
    </row>
    <row r="9" spans="1:26" s="20" customFormat="1" x14ac:dyDescent="0.2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6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9" t="s">
        <v>323</v>
      </c>
      <c r="C12" s="129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5" t="s">
        <v>364</v>
      </c>
      <c r="C14" s="129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9" t="s">
        <v>328</v>
      </c>
      <c r="C15" s="129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6" t="s">
        <v>218</v>
      </c>
    </row>
    <row r="18" spans="2:8" x14ac:dyDescent="0.2">
      <c r="B18" s="95" t="s">
        <v>282</v>
      </c>
      <c r="E18" s="166">
        <v>400000</v>
      </c>
    </row>
    <row r="19" spans="2:8" x14ac:dyDescent="0.2">
      <c r="B19" s="63" t="s">
        <v>251</v>
      </c>
      <c r="E19" s="166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9" t="s">
        <v>322</v>
      </c>
      <c r="E21" s="166">
        <v>14500</v>
      </c>
      <c r="F21" s="63">
        <v>2015</v>
      </c>
      <c r="H21" s="185" t="s">
        <v>455</v>
      </c>
    </row>
    <row r="22" spans="2:8" x14ac:dyDescent="0.2">
      <c r="B22" s="185" t="s">
        <v>326</v>
      </c>
      <c r="E22" s="166">
        <v>10000</v>
      </c>
    </row>
    <row r="23" spans="2:8" x14ac:dyDescent="0.2">
      <c r="B23" s="185" t="s">
        <v>453</v>
      </c>
      <c r="E23" s="166"/>
      <c r="F23" s="63">
        <v>2021</v>
      </c>
    </row>
    <row r="24" spans="2:8" x14ac:dyDescent="0.2">
      <c r="B24" s="185" t="s">
        <v>454</v>
      </c>
      <c r="E24" s="63">
        <v>1000</v>
      </c>
      <c r="H24" s="185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29" t="s">
        <v>325</v>
      </c>
    </row>
    <row r="27" spans="2:8" x14ac:dyDescent="0.2">
      <c r="B27" s="129" t="s">
        <v>327</v>
      </c>
    </row>
    <row r="28" spans="2:8" x14ac:dyDescent="0.2">
      <c r="B28" s="129" t="s">
        <v>330</v>
      </c>
    </row>
    <row r="29" spans="2:8" x14ac:dyDescent="0.2">
      <c r="B29" s="129" t="s">
        <v>331</v>
      </c>
    </row>
    <row r="30" spans="2:8" x14ac:dyDescent="0.2">
      <c r="B30" s="129" t="s">
        <v>332</v>
      </c>
    </row>
    <row r="31" spans="2:8" x14ac:dyDescent="0.2">
      <c r="B31" s="135" t="s">
        <v>356</v>
      </c>
    </row>
    <row r="32" spans="2:8" x14ac:dyDescent="0.2">
      <c r="B32" s="63" t="s">
        <v>249</v>
      </c>
    </row>
    <row r="33" spans="2:2" x14ac:dyDescent="0.2">
      <c r="B33" s="135" t="s">
        <v>357</v>
      </c>
    </row>
    <row r="34" spans="2:2" x14ac:dyDescent="0.2">
      <c r="B34" s="167" t="s">
        <v>410</v>
      </c>
    </row>
    <row r="35" spans="2:2" x14ac:dyDescent="0.2">
      <c r="B35" s="135" t="s">
        <v>358</v>
      </c>
    </row>
    <row r="36" spans="2:2" x14ac:dyDescent="0.2">
      <c r="B36" s="135" t="s">
        <v>359</v>
      </c>
    </row>
    <row r="37" spans="2:2" x14ac:dyDescent="0.2">
      <c r="B37" s="135" t="s">
        <v>300</v>
      </c>
    </row>
    <row r="38" spans="2:2" x14ac:dyDescent="0.2">
      <c r="B38" s="135" t="s">
        <v>360</v>
      </c>
    </row>
    <row r="39" spans="2:2" x14ac:dyDescent="0.2">
      <c r="B39" s="135" t="s">
        <v>361</v>
      </c>
    </row>
    <row r="40" spans="2:2" x14ac:dyDescent="0.2">
      <c r="B40" s="135" t="s">
        <v>362</v>
      </c>
    </row>
    <row r="41" spans="2:2" x14ac:dyDescent="0.2">
      <c r="B41" s="135" t="s">
        <v>363</v>
      </c>
    </row>
    <row r="42" spans="2:2" x14ac:dyDescent="0.2">
      <c r="B42" s="135" t="s">
        <v>365</v>
      </c>
    </row>
    <row r="43" spans="2:2" x14ac:dyDescent="0.2">
      <c r="B43" s="135" t="s">
        <v>366</v>
      </c>
    </row>
    <row r="44" spans="2:2" x14ac:dyDescent="0.2">
      <c r="B44" s="135" t="s">
        <v>367</v>
      </c>
    </row>
    <row r="45" spans="2:2" x14ac:dyDescent="0.2">
      <c r="B45" s="135" t="s">
        <v>368</v>
      </c>
    </row>
    <row r="46" spans="2:2" x14ac:dyDescent="0.2">
      <c r="B46" s="135" t="s">
        <v>369</v>
      </c>
    </row>
    <row r="47" spans="2:2" x14ac:dyDescent="0.2">
      <c r="B47" s="135" t="s">
        <v>370</v>
      </c>
    </row>
    <row r="48" spans="2:2" x14ac:dyDescent="0.2">
      <c r="B48" s="135" t="s">
        <v>371</v>
      </c>
    </row>
    <row r="49" spans="2:2" x14ac:dyDescent="0.2">
      <c r="B49" s="135" t="s">
        <v>372</v>
      </c>
    </row>
    <row r="50" spans="2:2" x14ac:dyDescent="0.2">
      <c r="B50" s="135" t="s">
        <v>373</v>
      </c>
    </row>
    <row r="51" spans="2:2" x14ac:dyDescent="0.2">
      <c r="B51" s="135" t="s">
        <v>374</v>
      </c>
    </row>
    <row r="52" spans="2:2" x14ac:dyDescent="0.2">
      <c r="B52" s="135" t="s">
        <v>375</v>
      </c>
    </row>
    <row r="53" spans="2:2" x14ac:dyDescent="0.2">
      <c r="B53" s="135" t="s">
        <v>376</v>
      </c>
    </row>
    <row r="54" spans="2:2" x14ac:dyDescent="0.2">
      <c r="B54" s="135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2" bestFit="1" customWidth="1"/>
    <col min="2" max="2" width="15" style="112" customWidth="1"/>
    <col min="3" max="16384" width="9.140625" style="112"/>
  </cols>
  <sheetData>
    <row r="1" spans="1:24" x14ac:dyDescent="0.2">
      <c r="A1" s="5" t="s">
        <v>142</v>
      </c>
    </row>
    <row r="2" spans="1:24" x14ac:dyDescent="0.2">
      <c r="A2" s="5"/>
      <c r="B2" s="153" t="s">
        <v>0</v>
      </c>
      <c r="C2" s="153" t="s">
        <v>1</v>
      </c>
      <c r="D2" s="154" t="s">
        <v>2</v>
      </c>
      <c r="E2" s="155" t="s">
        <v>3</v>
      </c>
      <c r="F2" s="154" t="s">
        <v>391</v>
      </c>
      <c r="G2" s="154" t="s">
        <v>5</v>
      </c>
      <c r="H2" s="154" t="s">
        <v>217</v>
      </c>
      <c r="I2" s="154" t="s">
        <v>392</v>
      </c>
      <c r="J2" s="154" t="s">
        <v>228</v>
      </c>
    </row>
    <row r="3" spans="1:24" s="20" customFormat="1" x14ac:dyDescent="0.2">
      <c r="A3" s="195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5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5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5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5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7"/>
      <c r="B8" s="113" t="s">
        <v>223</v>
      </c>
      <c r="C8" s="117" t="s">
        <v>224</v>
      </c>
      <c r="D8" s="192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4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5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2" t="s">
        <v>320</v>
      </c>
      <c r="C11" s="137" t="s">
        <v>378</v>
      </c>
      <c r="D11" s="128"/>
      <c r="E11" s="128"/>
      <c r="F11" s="128"/>
      <c r="G11" s="128"/>
      <c r="H11" s="128"/>
      <c r="I11" s="128"/>
      <c r="J11" s="128"/>
    </row>
    <row r="12" spans="1:24" x14ac:dyDescent="0.2">
      <c r="B12" s="112" t="s">
        <v>321</v>
      </c>
      <c r="D12" s="128"/>
      <c r="E12" s="128"/>
      <c r="F12" s="128"/>
      <c r="G12" s="128"/>
      <c r="H12" s="128"/>
      <c r="I12" s="128"/>
      <c r="J12" s="128"/>
    </row>
    <row r="13" spans="1:24" x14ac:dyDescent="0.2">
      <c r="A13" s="195" t="s">
        <v>257</v>
      </c>
      <c r="B13" s="195" t="s">
        <v>497</v>
      </c>
      <c r="C13" s="180" t="s">
        <v>107</v>
      </c>
    </row>
    <row r="14" spans="1:24" x14ac:dyDescent="0.2">
      <c r="A14" s="195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11" t="s">
        <v>257</v>
      </c>
      <c r="B15" s="180" t="s">
        <v>448</v>
      </c>
      <c r="C15" s="180" t="s">
        <v>447</v>
      </c>
    </row>
    <row r="16" spans="1:24" x14ac:dyDescent="0.2">
      <c r="A16" s="195" t="s">
        <v>257</v>
      </c>
      <c r="B16" s="195" t="s">
        <v>525</v>
      </c>
      <c r="C16" s="195" t="s">
        <v>526</v>
      </c>
    </row>
    <row r="17" spans="1:5" x14ac:dyDescent="0.2">
      <c r="A17" s="195" t="s">
        <v>257</v>
      </c>
      <c r="B17" s="195" t="s">
        <v>543</v>
      </c>
      <c r="C17" s="195" t="s">
        <v>544</v>
      </c>
    </row>
    <row r="18" spans="1:5" x14ac:dyDescent="0.2">
      <c r="A18" s="211" t="s">
        <v>257</v>
      </c>
      <c r="B18" s="211" t="s">
        <v>559</v>
      </c>
      <c r="C18" s="211" t="s">
        <v>560</v>
      </c>
    </row>
    <row r="19" spans="1:5" x14ac:dyDescent="0.2">
      <c r="A19" s="211" t="s">
        <v>257</v>
      </c>
      <c r="B19" s="211" t="s">
        <v>563</v>
      </c>
      <c r="C19" s="211" t="s">
        <v>564</v>
      </c>
    </row>
    <row r="20" spans="1:5" x14ac:dyDescent="0.2">
      <c r="A20" s="211" t="s">
        <v>257</v>
      </c>
      <c r="B20" s="211" t="s">
        <v>567</v>
      </c>
      <c r="C20" s="211" t="s">
        <v>568</v>
      </c>
    </row>
    <row r="22" spans="1:5" x14ac:dyDescent="0.2">
      <c r="B22" s="94" t="s">
        <v>252</v>
      </c>
    </row>
    <row r="23" spans="1:5" x14ac:dyDescent="0.2">
      <c r="B23" s="161" t="s">
        <v>409</v>
      </c>
      <c r="C23" s="72"/>
      <c r="D23" s="72"/>
      <c r="E23" s="72">
        <v>2400</v>
      </c>
    </row>
    <row r="24" spans="1:5" x14ac:dyDescent="0.2">
      <c r="B24" s="153" t="s">
        <v>388</v>
      </c>
      <c r="E24" s="112">
        <v>1500</v>
      </c>
    </row>
    <row r="25" spans="1:5" x14ac:dyDescent="0.2">
      <c r="B25" s="153" t="s">
        <v>390</v>
      </c>
      <c r="E25" s="112">
        <v>1000</v>
      </c>
    </row>
    <row r="26" spans="1:5" x14ac:dyDescent="0.2">
      <c r="B26" s="161" t="s">
        <v>408</v>
      </c>
      <c r="E26" s="112">
        <v>1000</v>
      </c>
    </row>
    <row r="27" spans="1:5" x14ac:dyDescent="0.2">
      <c r="B27" s="137" t="s">
        <v>379</v>
      </c>
    </row>
    <row r="28" spans="1:5" x14ac:dyDescent="0.2">
      <c r="B28" s="153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6" t="s">
        <v>427</v>
      </c>
    </row>
    <row r="3" spans="1:27" x14ac:dyDescent="0.2">
      <c r="A3" s="195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9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5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50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1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9"/>
      <c r="B7" s="5" t="s">
        <v>263</v>
      </c>
      <c r="C7" s="149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1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0" t="s">
        <v>355</v>
      </c>
      <c r="J9" s="67">
        <v>44946</v>
      </c>
    </row>
    <row r="10" spans="1:27" x14ac:dyDescent="0.2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/>
      <c r="B11" s="88" t="s">
        <v>271</v>
      </c>
      <c r="C11" s="88" t="s">
        <v>272</v>
      </c>
      <c r="D11" s="52"/>
      <c r="E11" s="52"/>
    </row>
    <row r="12" spans="1:27" x14ac:dyDescent="0.2">
      <c r="A12" s="97"/>
      <c r="B12" s="97" t="s">
        <v>289</v>
      </c>
      <c r="C12" s="97" t="s">
        <v>290</v>
      </c>
      <c r="D12" s="52"/>
      <c r="E12" s="52"/>
    </row>
    <row r="13" spans="1:27" x14ac:dyDescent="0.2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8">
        <v>44987</v>
      </c>
      <c r="X14" s="1">
        <v>2004</v>
      </c>
      <c r="Y14" s="1">
        <v>56</v>
      </c>
      <c r="Z14" s="178">
        <f>G14/Y14</f>
        <v>372.53416891428571</v>
      </c>
    </row>
    <row r="15" spans="1:27" s="1" customFormat="1" x14ac:dyDescent="0.2">
      <c r="B15" s="133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90" t="s">
        <v>486</v>
      </c>
      <c r="C24" s="190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8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61" t="s">
        <v>406</v>
      </c>
    </row>
    <row r="32" spans="1:26" x14ac:dyDescent="0.2">
      <c r="B32" s="189" t="s">
        <v>470</v>
      </c>
    </row>
    <row r="33" spans="2:10" x14ac:dyDescent="0.2">
      <c r="B33" s="185" t="s">
        <v>451</v>
      </c>
      <c r="E33" s="10">
        <v>100</v>
      </c>
      <c r="H33" s="185" t="s">
        <v>452</v>
      </c>
    </row>
    <row r="34" spans="2:10" x14ac:dyDescent="0.2">
      <c r="B34" s="189" t="s">
        <v>471</v>
      </c>
      <c r="H34" s="185"/>
      <c r="J34" s="189" t="s">
        <v>472</v>
      </c>
    </row>
    <row r="35" spans="2:10" x14ac:dyDescent="0.2">
      <c r="B35" s="189" t="s">
        <v>476</v>
      </c>
      <c r="H35" s="185"/>
      <c r="J35" s="189"/>
    </row>
    <row r="36" spans="2:10" x14ac:dyDescent="0.2">
      <c r="B36" s="189" t="s">
        <v>477</v>
      </c>
      <c r="H36" s="185"/>
      <c r="J36" s="189"/>
    </row>
    <row r="37" spans="2:10" x14ac:dyDescent="0.2">
      <c r="B37" s="189" t="s">
        <v>478</v>
      </c>
    </row>
    <row r="38" spans="2:10" x14ac:dyDescent="0.2">
      <c r="B38" s="189" t="s">
        <v>484</v>
      </c>
      <c r="J38" s="189" t="s">
        <v>485</v>
      </c>
    </row>
    <row r="39" spans="2:10" x14ac:dyDescent="0.2">
      <c r="B39" s="189" t="s">
        <v>479</v>
      </c>
    </row>
    <row r="40" spans="2:10" x14ac:dyDescent="0.2">
      <c r="B40" s="189" t="s">
        <v>481</v>
      </c>
    </row>
    <row r="41" spans="2:10" x14ac:dyDescent="0.2">
      <c r="B41" s="189"/>
    </row>
    <row r="42" spans="2:10" x14ac:dyDescent="0.2">
      <c r="B42" s="189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5" t="s">
        <v>257</v>
      </c>
      <c r="B7" s="13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8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4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5" t="s">
        <v>386</v>
      </c>
      <c r="J8" s="43">
        <v>45069</v>
      </c>
    </row>
    <row r="9" spans="1:24" x14ac:dyDescent="0.2">
      <c r="A9" s="87"/>
      <c r="B9" s="87" t="s">
        <v>269</v>
      </c>
      <c r="C9" s="87" t="s">
        <v>270</v>
      </c>
    </row>
    <row r="10" spans="1:24" x14ac:dyDescent="0.2">
      <c r="A10" s="88"/>
      <c r="B10" s="88" t="s">
        <v>273</v>
      </c>
      <c r="C10" s="88" t="s">
        <v>274</v>
      </c>
    </row>
    <row r="11" spans="1:24" s="52" customFormat="1" x14ac:dyDescent="0.2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6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6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5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5" t="s">
        <v>257</v>
      </c>
      <c r="B24" s="180" t="s">
        <v>432</v>
      </c>
      <c r="C24" s="180" t="s">
        <v>433</v>
      </c>
    </row>
    <row r="25" spans="1:23" x14ac:dyDescent="0.2">
      <c r="A25" s="211" t="s">
        <v>257</v>
      </c>
      <c r="B25" s="180" t="s">
        <v>438</v>
      </c>
      <c r="C25" s="180" t="s">
        <v>439</v>
      </c>
    </row>
    <row r="26" spans="1:23" x14ac:dyDescent="0.2">
      <c r="A26" s="195" t="s">
        <v>257</v>
      </c>
      <c r="B26" s="195" t="s">
        <v>495</v>
      </c>
      <c r="C26" s="195" t="s">
        <v>496</v>
      </c>
    </row>
    <row r="27" spans="1:23" x14ac:dyDescent="0.2">
      <c r="A27" s="195" t="s">
        <v>257</v>
      </c>
      <c r="B27" s="195" t="s">
        <v>527</v>
      </c>
      <c r="C27" s="195" t="s">
        <v>528</v>
      </c>
    </row>
    <row r="28" spans="1:23" x14ac:dyDescent="0.2">
      <c r="A28" s="209" t="s">
        <v>257</v>
      </c>
      <c r="B28" s="209" t="s">
        <v>551</v>
      </c>
      <c r="C28" s="209" t="s">
        <v>552</v>
      </c>
    </row>
    <row r="29" spans="1:23" x14ac:dyDescent="0.2">
      <c r="A29" s="211" t="s">
        <v>257</v>
      </c>
      <c r="B29" s="211" t="s">
        <v>581</v>
      </c>
      <c r="C29" s="211" t="s">
        <v>582</v>
      </c>
    </row>
    <row r="30" spans="1:23" x14ac:dyDescent="0.2">
      <c r="A30" s="211" t="s">
        <v>257</v>
      </c>
      <c r="B30" s="211" t="s">
        <v>595</v>
      </c>
      <c r="C30" s="211" t="s">
        <v>596</v>
      </c>
    </row>
    <row r="31" spans="1:23" x14ac:dyDescent="0.2">
      <c r="A31" s="211" t="s">
        <v>257</v>
      </c>
      <c r="B31" s="211" t="s">
        <v>603</v>
      </c>
      <c r="C31" s="211" t="s">
        <v>604</v>
      </c>
    </row>
    <row r="32" spans="1:23" x14ac:dyDescent="0.2">
      <c r="A32" s="211" t="s">
        <v>257</v>
      </c>
      <c r="B32" s="211" t="s">
        <v>605</v>
      </c>
      <c r="C32" s="211" t="s">
        <v>606</v>
      </c>
    </row>
    <row r="33" spans="1:9" x14ac:dyDescent="0.2">
      <c r="A33" s="211" t="s">
        <v>257</v>
      </c>
      <c r="B33" s="211" t="s">
        <v>607</v>
      </c>
      <c r="C33" s="211" t="s">
        <v>608</v>
      </c>
    </row>
    <row r="34" spans="1:9" x14ac:dyDescent="0.2">
      <c r="A34" s="211" t="s">
        <v>257</v>
      </c>
      <c r="B34" s="211" t="s">
        <v>613</v>
      </c>
      <c r="C34" s="211" t="s">
        <v>614</v>
      </c>
    </row>
    <row r="36" spans="1:9" s="52" customFormat="1" x14ac:dyDescent="0.2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2">
      <c r="B37" s="162" t="s">
        <v>58</v>
      </c>
      <c r="C37" s="162"/>
      <c r="D37" s="163">
        <v>0</v>
      </c>
      <c r="E37" s="164">
        <v>26000</v>
      </c>
    </row>
    <row r="38" spans="1:9" x14ac:dyDescent="0.2">
      <c r="B38" s="57" t="s">
        <v>86</v>
      </c>
      <c r="C38" s="57"/>
      <c r="D38" s="61">
        <v>0</v>
      </c>
      <c r="E38" s="3">
        <v>15000</v>
      </c>
    </row>
    <row r="39" spans="1:9" x14ac:dyDescent="0.2">
      <c r="B39" s="56" t="s">
        <v>246</v>
      </c>
      <c r="D39" s="61">
        <v>0</v>
      </c>
      <c r="E39" s="68">
        <v>75</v>
      </c>
    </row>
    <row r="40" spans="1:9" x14ac:dyDescent="0.2">
      <c r="B40" s="62" t="s">
        <v>248</v>
      </c>
      <c r="D40" s="61">
        <v>0</v>
      </c>
    </row>
    <row r="41" spans="1:9" x14ac:dyDescent="0.2">
      <c r="B41" s="93" t="s">
        <v>279</v>
      </c>
      <c r="E41" s="68">
        <v>424</v>
      </c>
    </row>
    <row r="42" spans="1:9" x14ac:dyDescent="0.2">
      <c r="B42" s="93" t="s">
        <v>281</v>
      </c>
      <c r="E42" s="68">
        <v>159.5</v>
      </c>
    </row>
    <row r="43" spans="1:9" x14ac:dyDescent="0.2">
      <c r="B43" s="161" t="s">
        <v>407</v>
      </c>
    </row>
    <row r="44" spans="1:9" x14ac:dyDescent="0.2">
      <c r="B44" s="161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defaultRowHeight="12.75" x14ac:dyDescent="0.2"/>
  <cols>
    <col min="1" max="1" width="5.42578125" style="195" bestFit="1" customWidth="1"/>
    <col min="2" max="2" width="11.42578125" style="195" bestFit="1" customWidth="1"/>
    <col min="3" max="16384" width="9.140625" style="195"/>
  </cols>
  <sheetData>
    <row r="1" spans="1:24" x14ac:dyDescent="0.2">
      <c r="A1" s="195" t="s">
        <v>142</v>
      </c>
    </row>
    <row r="2" spans="1:24" x14ac:dyDescent="0.2">
      <c r="B2" s="198" t="s">
        <v>0</v>
      </c>
      <c r="C2" s="199" t="s">
        <v>1</v>
      </c>
      <c r="D2" s="200" t="s">
        <v>2</v>
      </c>
      <c r="E2" s="201" t="s">
        <v>3</v>
      </c>
      <c r="F2" s="202" t="s">
        <v>4</v>
      </c>
      <c r="G2" s="202" t="s">
        <v>5</v>
      </c>
      <c r="H2" s="202" t="s">
        <v>217</v>
      </c>
      <c r="I2" s="202" t="s">
        <v>6</v>
      </c>
      <c r="J2" s="202" t="s">
        <v>228</v>
      </c>
      <c r="K2" s="203" t="s">
        <v>212</v>
      </c>
      <c r="L2" s="203" t="s">
        <v>216</v>
      </c>
      <c r="M2" s="203" t="s">
        <v>213</v>
      </c>
      <c r="N2" s="203" t="s">
        <v>214</v>
      </c>
      <c r="O2" s="204" t="s">
        <v>215</v>
      </c>
      <c r="P2" s="205" t="s">
        <v>233</v>
      </c>
      <c r="Q2" s="206" t="s">
        <v>234</v>
      </c>
      <c r="R2" s="206" t="s">
        <v>235</v>
      </c>
      <c r="S2" s="204">
        <v>2025</v>
      </c>
      <c r="T2" s="205" t="s">
        <v>232</v>
      </c>
      <c r="U2" s="203">
        <v>2023</v>
      </c>
      <c r="V2" s="203">
        <v>2024</v>
      </c>
      <c r="W2" s="204">
        <v>2025</v>
      </c>
      <c r="X2" s="195" t="s">
        <v>218</v>
      </c>
    </row>
    <row r="3" spans="1:24" x14ac:dyDescent="0.2">
      <c r="B3" s="197" t="s">
        <v>143</v>
      </c>
      <c r="C3" s="195" t="s">
        <v>144</v>
      </c>
      <c r="D3" s="207">
        <v>26.99</v>
      </c>
      <c r="E3" s="208">
        <v>1400</v>
      </c>
    </row>
    <row r="4" spans="1:24" x14ac:dyDescent="0.2">
      <c r="A4" s="195" t="s">
        <v>257</v>
      </c>
      <c r="B4" s="197" t="s">
        <v>539</v>
      </c>
      <c r="C4" s="195" t="s">
        <v>540</v>
      </c>
      <c r="D4" s="207"/>
      <c r="E4" s="208"/>
    </row>
    <row r="5" spans="1:24" x14ac:dyDescent="0.2">
      <c r="A5" s="195" t="s">
        <v>257</v>
      </c>
      <c r="B5" s="159" t="s">
        <v>398</v>
      </c>
      <c r="C5" s="195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72"/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2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86"/>
      <c r="B8" s="11" t="s">
        <v>202</v>
      </c>
      <c r="C8" s="11" t="s">
        <v>203</v>
      </c>
    </row>
    <row r="9" spans="1:24" x14ac:dyDescent="0.2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7" t="s">
        <v>355</v>
      </c>
      <c r="J9" s="67">
        <v>44971</v>
      </c>
    </row>
    <row r="10" spans="1:24" x14ac:dyDescent="0.2">
      <c r="A10" s="86"/>
      <c r="B10" s="11" t="s">
        <v>200</v>
      </c>
      <c r="C10" s="11" t="s">
        <v>201</v>
      </c>
    </row>
    <row r="11" spans="1:24" x14ac:dyDescent="0.2">
      <c r="A11" s="97"/>
      <c r="B11" s="97" t="s">
        <v>289</v>
      </c>
      <c r="C11" s="97" t="s">
        <v>290</v>
      </c>
    </row>
    <row r="12" spans="1:24" x14ac:dyDescent="0.2">
      <c r="A12" s="95"/>
      <c r="B12" s="10" t="s">
        <v>42</v>
      </c>
      <c r="C12" s="10" t="s">
        <v>43</v>
      </c>
    </row>
    <row r="13" spans="1:24" s="20" customFormat="1" x14ac:dyDescent="0.2">
      <c r="A13" s="195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7"/>
      <c r="B16" s="107" t="s">
        <v>307</v>
      </c>
      <c r="C16" s="107" t="s">
        <v>308</v>
      </c>
    </row>
    <row r="17" spans="1:23" x14ac:dyDescent="0.2">
      <c r="A17" s="107"/>
      <c r="B17" s="107" t="s">
        <v>309</v>
      </c>
      <c r="C17" s="107" t="s">
        <v>310</v>
      </c>
    </row>
    <row r="18" spans="1:23" x14ac:dyDescent="0.2">
      <c r="A18" s="109"/>
      <c r="B18" s="109" t="s">
        <v>313</v>
      </c>
      <c r="C18" s="109" t="s">
        <v>314</v>
      </c>
    </row>
    <row r="19" spans="1:23" x14ac:dyDescent="0.2">
      <c r="A19" s="110"/>
      <c r="B19" s="110" t="s">
        <v>315</v>
      </c>
      <c r="C19" s="110" t="s">
        <v>316</v>
      </c>
    </row>
    <row r="20" spans="1:23" x14ac:dyDescent="0.2">
      <c r="A20" s="131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2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6" t="s">
        <v>355</v>
      </c>
      <c r="J24" s="67">
        <v>44965</v>
      </c>
    </row>
    <row r="25" spans="1:23" x14ac:dyDescent="0.2">
      <c r="B25" s="145" t="s">
        <v>385</v>
      </c>
    </row>
    <row r="26" spans="1:23" x14ac:dyDescent="0.2">
      <c r="B26" s="195" t="s">
        <v>518</v>
      </c>
      <c r="C26" s="195" t="s">
        <v>519</v>
      </c>
    </row>
    <row r="27" spans="1:23" x14ac:dyDescent="0.2">
      <c r="B27" s="211" t="s">
        <v>561</v>
      </c>
      <c r="C27" s="211" t="s">
        <v>562</v>
      </c>
    </row>
    <row r="28" spans="1:23" x14ac:dyDescent="0.2">
      <c r="B28" s="211" t="s">
        <v>569</v>
      </c>
      <c r="C28" s="211" t="s">
        <v>570</v>
      </c>
    </row>
    <row r="29" spans="1:23" x14ac:dyDescent="0.2">
      <c r="B29" s="211"/>
      <c r="C29" s="211"/>
    </row>
    <row r="30" spans="1:23" x14ac:dyDescent="0.2">
      <c r="B30" s="211"/>
      <c r="C30" s="211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7" t="s">
        <v>458</v>
      </c>
      <c r="L35" s="187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257</v>
      </c>
      <c r="B3" s="10" t="s">
        <v>151</v>
      </c>
      <c r="C3" s="10" t="s">
        <v>152</v>
      </c>
    </row>
    <row r="4" spans="1:8" x14ac:dyDescent="0.2">
      <c r="A4" s="195" t="s">
        <v>257</v>
      </c>
      <c r="B4" s="10" t="s">
        <v>156</v>
      </c>
      <c r="C4" s="10" t="s">
        <v>155</v>
      </c>
    </row>
    <row r="5" spans="1:8" x14ac:dyDescent="0.2">
      <c r="A5" s="195" t="s">
        <v>257</v>
      </c>
      <c r="B5" s="10" t="s">
        <v>153</v>
      </c>
      <c r="C5" s="10" t="s">
        <v>154</v>
      </c>
    </row>
    <row r="6" spans="1:8" x14ac:dyDescent="0.2">
      <c r="A6" s="100"/>
      <c r="B6" s="100" t="s">
        <v>296</v>
      </c>
      <c r="C6" s="100" t="s">
        <v>297</v>
      </c>
    </row>
    <row r="7" spans="1:8" x14ac:dyDescent="0.2">
      <c r="A7" s="195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5" t="s">
        <v>257</v>
      </c>
      <c r="B9" s="10" t="s">
        <v>193</v>
      </c>
      <c r="C9" s="10" t="s">
        <v>194</v>
      </c>
    </row>
    <row r="10" spans="1:8" x14ac:dyDescent="0.2">
      <c r="A10" s="195" t="s">
        <v>257</v>
      </c>
      <c r="B10" s="180" t="s">
        <v>440</v>
      </c>
      <c r="C10" s="180" t="s">
        <v>441</v>
      </c>
    </row>
    <row r="11" spans="1:8" x14ac:dyDescent="0.2">
      <c r="A11" s="195" t="s">
        <v>257</v>
      </c>
      <c r="B11" s="195" t="s">
        <v>94</v>
      </c>
      <c r="C11" s="195" t="s">
        <v>95</v>
      </c>
    </row>
    <row r="12" spans="1:8" x14ac:dyDescent="0.2">
      <c r="A12" s="195" t="s">
        <v>257</v>
      </c>
      <c r="B12" s="195" t="s">
        <v>512</v>
      </c>
      <c r="C12" s="195" t="s">
        <v>513</v>
      </c>
    </row>
    <row r="13" spans="1:8" x14ac:dyDescent="0.2">
      <c r="A13" s="195" t="s">
        <v>257</v>
      </c>
      <c r="B13" s="195" t="s">
        <v>541</v>
      </c>
      <c r="C13" s="195" t="s">
        <v>542</v>
      </c>
    </row>
    <row r="14" spans="1:8" x14ac:dyDescent="0.2">
      <c r="A14" s="195" t="s">
        <v>257</v>
      </c>
      <c r="B14" s="195" t="s">
        <v>547</v>
      </c>
      <c r="C14" s="195" t="s">
        <v>548</v>
      </c>
    </row>
    <row r="15" spans="1:8" x14ac:dyDescent="0.2">
      <c r="A15" s="211" t="s">
        <v>257</v>
      </c>
      <c r="B15" s="211" t="s">
        <v>565</v>
      </c>
      <c r="C15" s="211" t="s">
        <v>566</v>
      </c>
    </row>
    <row r="16" spans="1:8" x14ac:dyDescent="0.2">
      <c r="A16" s="211" t="s">
        <v>257</v>
      </c>
      <c r="B16" s="211" t="s">
        <v>579</v>
      </c>
      <c r="C16" s="211" t="s">
        <v>580</v>
      </c>
    </row>
    <row r="17" spans="1:3" x14ac:dyDescent="0.2">
      <c r="A17" s="211" t="s">
        <v>257</v>
      </c>
      <c r="B17" s="211" t="s">
        <v>609</v>
      </c>
      <c r="C17" s="211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58" t="s">
        <v>395</v>
      </c>
      <c r="D11" s="158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2024-04-28T02:53:30Z</dcterms:modified>
  <cp:category/>
  <cp:contentStatus/>
</cp:coreProperties>
</file>