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CF49FD01-5B93-4EC7-BF86-CC00483CA47E}" xr6:coauthVersionLast="47" xr6:coauthVersionMax="47" xr10:uidLastSave="{00000000-0000-0000-0000-000000000000}"/>
  <bookViews>
    <workbookView xWindow="-51720" yWindow="-120" windowWidth="51840" windowHeight="21120" xr2:uid="{18689D26-F1F3-46B4-82BE-041D095397EB}"/>
  </bookViews>
  <sheets>
    <sheet name="Hedge" sheetId="1" r:id="rId1"/>
    <sheet name="Millennium" sheetId="8" r:id="rId2"/>
    <sheet name="VC" sheetId="4" r:id="rId3"/>
    <sheet name="Private Equity" sheetId="3" r:id="rId4"/>
    <sheet name="Long Only" sheetId="2" r:id="rId5"/>
    <sheet name="Softbank - Overview" sheetId="9" r:id="rId6"/>
    <sheet name="SoftBank - Positions" sheetId="5" r:id="rId7"/>
    <sheet name="Sequoia" sheetId="6" r:id="rId8"/>
    <sheet name="a16z" sheetId="7" r:id="rId9"/>
    <sheet name="Hummingbird"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7" l="1"/>
  <c r="A173" i="1"/>
  <c r="A77" i="2"/>
  <c r="A172" i="1"/>
  <c r="A156" i="1"/>
  <c r="A157" i="1" s="1"/>
  <c r="A158" i="1" s="1"/>
  <c r="A159" i="1" s="1"/>
  <c r="A160" i="1" s="1"/>
  <c r="A161" i="1" s="1"/>
  <c r="A162" i="1" s="1"/>
  <c r="A163" i="1" s="1"/>
  <c r="A164" i="1" s="1"/>
  <c r="A165" i="1" s="1"/>
  <c r="A166" i="1" s="1"/>
  <c r="A167" i="1" s="1"/>
  <c r="A168" i="1" s="1"/>
  <c r="A169" i="1" s="1"/>
  <c r="A170" i="1" s="1"/>
  <c r="A171" i="1" s="1"/>
  <c r="A59" i="1"/>
  <c r="A60" i="1" s="1"/>
  <c r="A61" i="1" s="1"/>
  <c r="A62" i="1" s="1"/>
  <c r="A63" i="1" s="1"/>
  <c r="A64" i="1" s="1"/>
  <c r="A65" i="1" s="1"/>
  <c r="R30" i="1" l="1"/>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C9" i="4"/>
  <c r="C21" i="4"/>
  <c r="C16" i="4"/>
  <c r="C27" i="4"/>
  <c r="C23" i="4"/>
  <c r="C25" i="4"/>
  <c r="C26" i="4"/>
  <c r="C17" i="4"/>
  <c r="C13" i="4"/>
  <c r="C24" i="4"/>
  <c r="C14" i="4"/>
  <c r="C22" i="4"/>
  <c r="C15" i="4"/>
  <c r="C19" i="4"/>
  <c r="C28" i="4"/>
  <c r="C11" i="4" l="1"/>
  <c r="C3" i="4" s="1"/>
  <c r="A42" i="2"/>
  <c r="A41" i="2"/>
  <c r="A40" i="2"/>
  <c r="A39" i="2"/>
  <c r="A38" i="2"/>
  <c r="A17" i="2"/>
  <c r="A18" i="2" s="1"/>
  <c r="A19" i="2" s="1"/>
  <c r="A20" i="2" s="1"/>
  <c r="A21" i="2" s="1"/>
  <c r="A22" i="2" s="1"/>
  <c r="A23" i="2" s="1"/>
  <c r="A24" i="2" s="1"/>
  <c r="A25" i="2" s="1"/>
  <c r="A26" i="2" s="1"/>
  <c r="A27" i="2" s="1"/>
  <c r="A28" i="2" s="1"/>
  <c r="A29" i="2" s="1"/>
  <c r="A30" i="2" s="1"/>
  <c r="A31" i="2" s="1"/>
  <c r="A32" i="2" s="1"/>
  <c r="A33" i="2" s="1"/>
  <c r="A34" i="2" s="1"/>
  <c r="A35" i="2" s="1"/>
  <c r="A36" i="2" s="1"/>
  <c r="A37" i="2" s="1"/>
  <c r="A16" i="2"/>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4" i="2"/>
  <c r="A5" i="2" s="1"/>
  <c r="A6" i="2" s="1"/>
  <c r="A7" i="2" s="1"/>
  <c r="A8" i="2" s="1"/>
  <c r="A9" i="2" s="1"/>
  <c r="A10" i="2" s="1"/>
  <c r="A11" i="2" s="1"/>
  <c r="A12" i="2" s="1"/>
  <c r="A13" i="2" s="1"/>
  <c r="A14" i="2" s="1"/>
  <c r="A15" i="2" s="1"/>
  <c r="A29" i="1" l="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E428" i="5"/>
  <c r="E418" i="5"/>
  <c r="E336" i="5"/>
  <c r="E329" i="5"/>
  <c r="A145" i="1" l="1"/>
  <c r="A146" i="1" s="1"/>
  <c r="A147" i="1" s="1"/>
  <c r="A148" i="1" s="1"/>
  <c r="A149" i="1" s="1"/>
  <c r="A150" i="1" s="1"/>
  <c r="A151" i="1" s="1"/>
  <c r="A152" i="1" s="1"/>
  <c r="A153" i="1" s="1"/>
  <c r="A154" i="1" s="1"/>
  <c r="A155" i="1" s="1"/>
  <c r="Y20" i="1"/>
  <c r="Z20" i="1"/>
  <c r="AP2" i="1"/>
  <c r="AQ2" i="1" s="1"/>
  <c r="AR2" i="1" s="1"/>
  <c r="AS2" i="1" s="1"/>
  <c r="AT2" i="1" s="1"/>
  <c r="AU2" i="1" s="1"/>
  <c r="AV2" i="1" s="1"/>
  <c r="AW2" i="1" s="1"/>
  <c r="AX2" i="1" s="1"/>
  <c r="AY2" i="1" s="1"/>
  <c r="AZ2" i="1" s="1"/>
  <c r="BA2" i="1" s="1"/>
  <c r="BB2" i="1" s="1"/>
  <c r="BC2" i="1" s="1"/>
  <c r="BD2" i="1" s="1"/>
  <c r="BE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tc={7FEA0874-05A1-4358-97A8-F1716B083A3C}</author>
    <author>tc={C57C4AE4-C7A6-45D6-8459-B02B625F744C}</author>
    <author>tc={4762A1A1-5314-4304-962C-F1489B64BA4B}</author>
    <author>tc={C56C29E9-3627-483A-AD4A-CB0F5A7BD9BB}</author>
    <author>tc={4B0FBDB2-AA02-4843-9D9F-0D30F03384DC}</author>
    <author>tc={B517B0B2-F4A8-4CB0-BB0F-7B9E756244C1}</author>
    <author>tc={A64FBD4E-3404-47A5-8666-77C4F6F6B281}</author>
    <author>tc={619F1106-B84E-4DD6-86D3-7F468B3D87E4}</author>
    <author>tc={006D0B08-32B3-47C6-B22C-F59B0380A6F0}</author>
    <author>tc={63FA626B-AFAA-4B7A-9305-E93391B21D7A}</author>
    <author>tc={FA1797E3-12C9-4242-89BA-F3EE55036D35}</author>
    <author>tc={C684003E-9273-4FA7-9805-9AE377D254D9}</author>
    <author>tc={9F5197FC-413A-4526-8395-DB7D8217FC78}</author>
    <author>tc={5F7F3924-A5F8-4D80-90C0-CA8CC6527A95}</author>
    <author>tc={25881FCC-9DB8-46BB-84B5-E0213DC81680}</author>
    <author>tc={917D2DFD-6286-40A2-90FE-BF242D43EEB3}</author>
    <author>tc={CE6CE042-281C-4BB7-A0C9-3FAE61878BD8}</author>
    <author>tc={29B7E094-910D-4640-AD42-77F398A81886}</author>
    <author>tc={66BA6FAB-F596-46B8-A685-34D82A73F4B0}</author>
    <author>tc={A95428F5-F28F-4EF2-9805-1BA4B0BC6E31}</author>
  </authors>
  <commentList>
    <comment ref="D4" authorId="0"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4" authorId="1"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P5" authorId="2"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P6" authorId="3"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P7" authorId="4"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P9" authorId="5"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P10" authorId="6"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D11" authorId="7"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11" authorId="8"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P13" authorId="9"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P14" authorId="10"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P18" authorId="11"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D20" authorId="12"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D20" authorId="13"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P21" authorId="14"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P25" authorId="15"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P27" authorId="16"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P32" authorId="17"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P52" authorId="18"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 ref="P63" authorId="19"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tc={D031DFD9-B21C-492D-955C-8E72464ED0B3}</author>
    <author>tc={628EF19F-89CA-41B6-94B3-CE9A844B2754}</author>
    <author>tc={424D3F70-4877-4BF9-85FA-07C50E34EAD5}</author>
    <author>tc={AA579241-5607-41D6-9E2E-17F2AB0AFD42}</author>
  </authors>
  <commentList>
    <comment ref="C9" authorId="0"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1"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2"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3"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<sst xmlns="http://schemas.openxmlformats.org/spreadsheetml/2006/main" count="1858" uniqueCount="1269">
  <si>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</si>
  <si>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</si>
  <si>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</si>
  <si>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</si>
  <si>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</si>
  <si>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</si>
  <si>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</si>
  <si>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</si>
  <si>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</si>
  <si>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</si>
  <si>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</si>
  <si>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</si>
  <si>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</si>
  <si>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</si>
  <si>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</si>
  <si>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</si>
  <si>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</si>
  <si>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</si>
  <si>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</si>
  <si>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</si>
  <si>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</si>
  <si>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</si>
  <si>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</si>
  <si>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</si>
  <si>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</si>
  <si>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</si>
  <si>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</si>
  <si>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</si>
  <si>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</si>
  <si>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</si>
  <si>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</si>
  <si>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</si>
  <si>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</si>
  <si>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</si>
  <si>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</si>
  <si>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Greenlight</t>
  </si>
  <si>
    <t>Andreas Halvorsen</t>
  </si>
  <si>
    <t>Third Point</t>
  </si>
  <si>
    <t>Elliott</t>
  </si>
  <si>
    <t>DE Shaw</t>
  </si>
  <si>
    <t>Och-Ziff/Sculptor</t>
  </si>
  <si>
    <t>Berkshire</t>
  </si>
  <si>
    <t>Chase Coleman</t>
  </si>
  <si>
    <t>Tiger Global</t>
  </si>
  <si>
    <t>Healthcor</t>
  </si>
  <si>
    <t>Phillipe Lafonte</t>
  </si>
  <si>
    <t>Lee Ainslie III</t>
  </si>
  <si>
    <t>John Overdeck/David Siegel/Mark Pickard</t>
  </si>
  <si>
    <t>Rob Pohly</t>
  </si>
  <si>
    <t>Scopia</t>
  </si>
  <si>
    <t>Baker</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</si>
  <si>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</si>
  <si>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</si>
  <si>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</si>
  <si>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</si>
  <si>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</si>
  <si>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</si>
  <si>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</si>
  <si>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</si>
  <si>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</si>
  <si>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</si>
  <si>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</si>
  <si>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</si>
  <si>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</si>
  <si>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</si>
  <si>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</si>
  <si>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</si>
  <si>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</si>
  <si>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</si>
  <si>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</si>
  <si>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</si>
  <si>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</si>
  <si>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</si>
  <si>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</si>
  <si>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</si>
  <si>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</si>
  <si>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</si>
  <si>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</si>
  <si>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</si>
  <si>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</si>
  <si>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</si>
  <si>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</si>
  <si>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</si>
  <si>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</si>
  <si>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</si>
  <si>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</si>
  <si>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</si>
  <si>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</si>
  <si>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</si>
  <si>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</si>
  <si>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</si>
  <si>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</si>
  <si>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</si>
  <si>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</si>
  <si>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</si>
  <si>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</si>
  <si>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</si>
  <si>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</si>
  <si>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</si>
  <si>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</si>
  <si>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</si>
  <si>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</si>
  <si>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</si>
  <si>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</si>
  <si>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</si>
  <si>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</si>
  <si>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</si>
  <si>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</si>
  <si>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</si>
  <si>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</si>
  <si>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</si>
  <si>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</si>
  <si>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</si>
  <si>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</si>
  <si>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</si>
  <si>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</si>
  <si>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</si>
  <si>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</si>
  <si>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</si>
  <si>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</si>
  <si>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</si>
  <si>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</si>
  <si>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</si>
  <si>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</si>
  <si>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</si>
  <si>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</si>
  <si>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</si>
  <si>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</si>
  <si>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</si>
  <si>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</si>
  <si>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</si>
  <si>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</si>
  <si>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</si>
  <si>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</si>
  <si>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</si>
  <si>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</si>
  <si>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</si>
  <si>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</si>
  <si>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</si>
  <si>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</si>
  <si>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</si>
  <si>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</si>
  <si>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</si>
  <si>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</si>
  <si>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</si>
  <si>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</si>
  <si>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</si>
  <si>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</si>
  <si>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</si>
  <si>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</si>
  <si>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</si>
  <si>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</si>
  <si>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</si>
  <si>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</si>
  <si>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</si>
  <si>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</si>
  <si>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</si>
  <si>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</si>
  <si>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</si>
  <si>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</si>
  <si>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</si>
  <si>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</si>
  <si>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</si>
  <si>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</si>
  <si>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</si>
  <si>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</si>
  <si>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</si>
  <si>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</si>
  <si>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</si>
  <si>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</si>
  <si>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</si>
  <si>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</si>
  <si>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</si>
  <si>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</si>
  <si>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</si>
  <si>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</si>
  <si>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</si>
  <si>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</si>
  <si>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</si>
  <si>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</si>
  <si>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</si>
  <si>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</si>
  <si>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</si>
  <si>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</si>
  <si>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</si>
  <si>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</si>
  <si>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</si>
  <si>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</si>
  <si>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</si>
  <si>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</si>
  <si>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</si>
  <si>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</si>
  <si>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</si>
  <si>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</si>
  <si>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</si>
  <si>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</si>
  <si>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</si>
  <si>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</si>
  <si>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</si>
  <si>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</si>
  <si>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</si>
  <si>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</si>
  <si>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GLG</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</si>
  <si>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</si>
  <si>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</si>
  <si>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</si>
  <si>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</si>
  <si>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</si>
  <si>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</si>
  <si>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</si>
  <si>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</si>
  <si>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</si>
  <si>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</si>
  <si>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</si>
  <si>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</si>
  <si>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</si>
  <si>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</si>
  <si>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</si>
  <si>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</si>
  <si>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</si>
  <si>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</si>
  <si>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</si>
  <si>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</si>
  <si>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</si>
  <si>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</si>
  <si>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</si>
  <si>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</si>
  <si>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</si>
  <si>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</si>
  <si>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</si>
  <si>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</si>
  <si>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</si>
  <si>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</si>
  <si>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</si>
  <si>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</si>
  <si>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</si>
  <si>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</si>
  <si>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</si>
  <si>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</si>
  <si>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</si>
  <si>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</si>
  <si>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</si>
  <si>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</si>
  <si>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</si>
  <si>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</si>
  <si>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</si>
  <si>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</si>
  <si>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</si>
  <si>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</si>
  <si>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</si>
  <si>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</si>
  <si>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</si>
  <si>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</si>
  <si>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</si>
  <si>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</si>
  <si>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</si>
  <si>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</si>
  <si>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</si>
  <si>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</si>
  <si>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</si>
  <si>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</si>
  <si>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</si>
  <si>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</si>
  <si>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</si>
  <si>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</si>
  <si>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</si>
  <si>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</si>
  <si>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</si>
  <si>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</si>
  <si>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</si>
  <si>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</si>
  <si>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</si>
  <si>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</si>
  <si>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</si>
  <si>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</si>
  <si>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</si>
  <si>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</si>
  <si>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</si>
  <si>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</si>
  <si>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</si>
  <si>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</si>
  <si>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</si>
  <si>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</si>
  <si>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</si>
  <si>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</si>
  <si>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</si>
  <si>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</si>
  <si>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</si>
  <si>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</si>
  <si>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</si>
  <si>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</si>
  <si>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</si>
  <si>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</si>
  <si>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</si>
  <si>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</si>
  <si>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</si>
  <si>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</si>
  <si>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</si>
  <si>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</si>
  <si>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</si>
  <si>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</si>
  <si>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</si>
  <si>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</si>
  <si>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</si>
  <si>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</si>
  <si>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</si>
  <si>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</si>
  <si>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</si>
  <si>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</si>
  <si>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</si>
  <si>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</si>
  <si>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</si>
  <si>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</si>
  <si>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</si>
  <si>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</si>
  <si>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</si>
  <si>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</si>
  <si>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</si>
  <si>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</si>
  <si>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</si>
  <si>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</si>
  <si>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</si>
  <si>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</si>
  <si>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</si>
  <si>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</si>
  <si>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</si>
  <si>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</si>
  <si>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</si>
  <si>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</si>
  <si>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</si>
  <si>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</si>
  <si>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</si>
  <si>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</si>
  <si>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</si>
  <si>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</si>
  <si>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</si>
  <si>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</si>
  <si>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</si>
  <si>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</si>
  <si>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</si>
  <si>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</si>
  <si>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</si>
  <si>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</si>
  <si>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</si>
  <si>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</si>
  <si>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</si>
  <si>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</si>
  <si>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</si>
  <si>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</si>
  <si>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</si>
  <si>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</si>
  <si>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</si>
  <si>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</si>
  <si>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</si>
  <si>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</si>
  <si>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</si>
  <si>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</si>
  <si>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</si>
  <si>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</si>
  <si>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</si>
  <si>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</si>
  <si>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</si>
  <si>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</si>
  <si>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</si>
  <si>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</si>
  <si>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</si>
  <si>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</si>
  <si>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</si>
  <si>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</si>
  <si>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</si>
  <si>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</si>
  <si>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</si>
  <si>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</si>
  <si>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</si>
  <si>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</si>
  <si>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</si>
  <si>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</si>
  <si>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</si>
  <si>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</si>
  <si>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</si>
  <si>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</si>
  <si>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</si>
  <si>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</si>
  <si>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</si>
  <si>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</si>
  <si>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</si>
  <si>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</si>
  <si>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</si>
  <si>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</si>
  <si>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</si>
  <si>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</si>
  <si>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</si>
  <si>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</si>
  <si>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</si>
  <si>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</si>
  <si>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</si>
  <si>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</si>
  <si>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</si>
  <si>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</si>
  <si>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</si>
  <si>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</si>
  <si>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</si>
  <si>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</si>
  <si>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</si>
  <si>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</si>
  <si>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</si>
  <si>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</si>
  <si>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</si>
  <si>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</si>
  <si>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</si>
  <si>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</si>
  <si>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</si>
  <si>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</si>
  <si>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</si>
  <si>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</si>
  <si>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</si>
  <si>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</si>
  <si>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</si>
  <si>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</si>
  <si>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</si>
  <si>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</si>
  <si>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</si>
  <si>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</si>
  <si>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</si>
  <si>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</si>
  <si>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</si>
  <si>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</si>
  <si>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</si>
  <si>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</si>
  <si>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</si>
  <si>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</si>
  <si>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</si>
  <si>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</si>
  <si>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</si>
  <si>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</si>
  <si>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</si>
  <si>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</si>
  <si>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</si>
  <si>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</si>
  <si>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</si>
  <si>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</si>
  <si>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</si>
  <si>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</si>
  <si>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</si>
  <si>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</si>
  <si>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</si>
  <si>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</si>
  <si>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</si>
  <si>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</si>
  <si>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</si>
  <si>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</si>
  <si>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</si>
  <si>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</si>
  <si>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</si>
  <si>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</si>
  <si>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</si>
  <si>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</si>
  <si>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</si>
  <si>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</si>
  <si>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</si>
  <si>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</si>
  <si>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</si>
  <si>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</si>
  <si>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</si>
  <si>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</si>
  <si>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</si>
  <si>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</si>
  <si>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</si>
  <si>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</si>
  <si>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</si>
  <si>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</si>
  <si>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</si>
  <si>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</si>
  <si>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</si>
  <si>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</si>
  <si>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</si>
  <si>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</si>
  <si>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</si>
  <si>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</si>
  <si>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</si>
  <si>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</si>
  <si>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</si>
  <si>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</si>
  <si>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</si>
  <si>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</si>
  <si>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</si>
  <si>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</si>
  <si>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</si>
  <si>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</si>
  <si>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</si>
  <si>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</si>
  <si>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</si>
  <si>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</si>
  <si>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</si>
  <si>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</si>
  <si>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</si>
  <si>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</si>
  <si>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</si>
  <si>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</si>
  <si>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</si>
  <si>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</si>
  <si>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</si>
  <si>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</si>
  <si>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</si>
  <si>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</si>
  <si>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</si>
  <si>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</si>
  <si>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</si>
  <si>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</si>
  <si>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</si>
  <si>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</si>
  <si>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</si>
  <si>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</si>
  <si>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</si>
  <si>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</si>
  <si>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</si>
  <si>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</si>
  <si>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</si>
  <si>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</si>
  <si>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</si>
  <si>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</si>
  <si>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</si>
  <si>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</si>
  <si>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</si>
  <si>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</si>
  <si>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</si>
  <si>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</si>
  <si>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</si>
  <si>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</si>
  <si>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</si>
  <si>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</si>
  <si>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</si>
  <si>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</si>
  <si>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</si>
  <si>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</si>
  <si>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</si>
  <si>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</si>
  <si>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</si>
  <si>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</si>
  <si>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</si>
  <si>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</si>
  <si>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</si>
  <si>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</si>
  <si>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</si>
  <si>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</si>
  <si>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</si>
  <si>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</si>
  <si>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</si>
  <si>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</si>
  <si>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</si>
  <si>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</si>
  <si>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</si>
  <si>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</si>
  <si>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</si>
  <si>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</si>
  <si>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</si>
  <si>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</si>
  <si>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</si>
  <si>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</si>
  <si>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</si>
  <si>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</si>
  <si>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</si>
  <si>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</si>
  <si>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</si>
  <si>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</si>
  <si>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</si>
  <si>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</si>
  <si>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</si>
  <si>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</si>
  <si>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</si>
  <si>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</si>
  <si>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</si>
  <si>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</si>
  <si>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</si>
  <si>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</si>
  <si>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</si>
  <si>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</si>
  <si>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</si>
  <si>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</si>
  <si>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</si>
  <si>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</si>
  <si>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</si>
  <si>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</si>
  <si>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</si>
  <si>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</si>
  <si>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</si>
  <si>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</si>
  <si>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</si>
  <si>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</si>
  <si>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</si>
  <si>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</si>
  <si>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</si>
  <si>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</si>
  <si>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</si>
  <si>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</si>
  <si>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</si>
  <si>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</si>
  <si>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</si>
  <si>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</si>
  <si>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</si>
  <si>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</si>
  <si>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</si>
  <si>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</si>
  <si>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</si>
  <si>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</si>
  <si>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</si>
  <si>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</si>
  <si>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</si>
  <si>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</si>
  <si>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</si>
  <si>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</si>
  <si>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</si>
  <si>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</si>
  <si>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</si>
  <si>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</si>
  <si>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</si>
  <si>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</si>
  <si>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</si>
  <si>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</si>
  <si>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</si>
  <si>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</si>
  <si>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</si>
  <si>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</si>
  <si>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</si>
  <si>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</si>
  <si>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</si>
  <si>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</si>
  <si>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</si>
  <si>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</si>
  <si>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</si>
  <si>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</si>
  <si>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</si>
  <si>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</si>
  <si>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</si>
  <si>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</si>
  <si>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</si>
  <si>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</si>
  <si>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</si>
  <si>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</si>
  <si>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</si>
  <si>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</si>
  <si>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</si>
  <si>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</si>
  <si>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</si>
  <si>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</si>
  <si>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</si>
  <si>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</si>
  <si>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</si>
  <si>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</si>
  <si>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</si>
  <si>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</si>
  <si>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</si>
  <si>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</si>
  <si>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</si>
  <si>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</si>
  <si>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</si>
  <si>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</si>
  <si>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</si>
  <si>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</si>
  <si>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</si>
  <si>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</si>
  <si>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</si>
  <si>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</si>
  <si>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</si>
  <si>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</si>
  <si>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</si>
  <si>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</si>
  <si>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</si>
  <si>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</si>
  <si>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</si>
  <si>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</si>
  <si>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</si>
  <si>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</si>
  <si>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</si>
  <si>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</si>
  <si>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</si>
  <si>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</si>
  <si>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</si>
  <si>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</si>
  <si>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</si>
  <si>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</si>
  <si>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</si>
  <si>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</si>
  <si>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</si>
  <si>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</si>
  <si>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</si>
  <si>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</si>
  <si>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</si>
  <si>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</si>
  <si>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</si>
  <si>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</si>
  <si>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</si>
  <si>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</si>
  <si>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</si>
  <si>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</si>
  <si>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</si>
  <si>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</si>
  <si>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</si>
  <si>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</si>
  <si>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</si>
  <si>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</si>
  <si>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</si>
  <si>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</si>
  <si>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</si>
  <si>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</si>
  <si>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</si>
  <si>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</si>
  <si>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</si>
  <si>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</si>
  <si>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</si>
  <si>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</si>
  <si>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</si>
  <si>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</si>
  <si>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</si>
  <si>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</si>
  <si>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Paul Marshall, Ian Wace</t>
  </si>
  <si>
    <t>Notes</t>
  </si>
  <si>
    <t>Soros-seeded. KKR owns 25%. 26 partners. Offices in London, NYC, HK, Shanghai, Singapore. Eureka Fund, TOPS Fund (Qnatitative)</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</si>
  <si>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</si>
  <si>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</si>
  <si>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</si>
  <si>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</si>
  <si>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</si>
  <si>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</si>
  <si>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</si>
  <si>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</si>
  <si>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</si>
  <si>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</si>
  <si>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</si>
  <si>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</si>
  <si>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</si>
  <si>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</si>
  <si>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</si>
  <si>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</si>
  <si>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</si>
  <si>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</si>
  <si>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</si>
  <si>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</si>
  <si>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</si>
  <si>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</si>
  <si>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</si>
  <si>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</si>
  <si>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</si>
  <si>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</si>
  <si>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</si>
  <si>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</si>
  <si>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</si>
  <si>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</si>
  <si>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</si>
  <si>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</si>
  <si>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</si>
  <si>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</si>
  <si>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</si>
  <si>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</si>
  <si>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</si>
  <si>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</si>
  <si>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</si>
  <si>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</si>
  <si>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</si>
  <si>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</si>
  <si>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</si>
  <si>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</si>
  <si>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</si>
  <si>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</si>
  <si>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</si>
  <si>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</si>
  <si>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</si>
  <si>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</si>
  <si>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</si>
  <si>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</si>
  <si>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</si>
  <si>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</si>
  <si>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</si>
  <si>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</si>
  <si>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</si>
  <si>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</si>
  <si>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</si>
  <si>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</si>
  <si>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</si>
  <si>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</si>
  <si>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</si>
  <si>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</si>
  <si>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</si>
  <si>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</si>
  <si>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</si>
  <si>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</si>
  <si>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</si>
  <si>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</si>
  <si>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</si>
  <si>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</si>
  <si>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</si>
  <si>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</si>
  <si>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</si>
  <si>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</si>
  <si>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</si>
  <si>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</si>
  <si>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</si>
  <si>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</si>
  <si>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</si>
  <si>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</si>
  <si>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</si>
  <si>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</si>
  <si>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</si>
  <si>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</si>
  <si>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</si>
  <si>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</si>
  <si>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</si>
  <si>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</si>
  <si>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</si>
  <si>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</si>
  <si>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</si>
  <si>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</si>
  <si>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</si>
  <si>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</si>
  <si>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</si>
  <si>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</si>
  <si>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</si>
  <si>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</si>
  <si>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</si>
  <si>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</si>
  <si>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</si>
  <si>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</si>
  <si>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</si>
  <si>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</si>
  <si>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</si>
  <si>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</si>
  <si>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</si>
  <si>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</si>
  <si>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</si>
  <si>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</si>
  <si>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</si>
  <si>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</si>
  <si>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</si>
  <si>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</si>
  <si>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</si>
  <si>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</si>
  <si>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</si>
  <si>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</si>
  <si>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</si>
  <si>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</si>
  <si>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</si>
  <si>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</si>
  <si>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</si>
  <si>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</si>
  <si>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</si>
  <si>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</si>
  <si>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</si>
  <si>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</si>
  <si>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</si>
  <si>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</si>
  <si>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</si>
  <si>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</si>
  <si>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</si>
  <si>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</si>
  <si>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</si>
  <si>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</si>
  <si>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</si>
  <si>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</si>
  <si>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</si>
  <si>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</si>
  <si>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</si>
  <si>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</si>
  <si>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</si>
  <si>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</si>
  <si>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</si>
  <si>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</si>
  <si>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</si>
  <si>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</si>
  <si>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</si>
  <si>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</si>
  <si>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</si>
  <si>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</si>
  <si>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</si>
  <si>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</si>
  <si>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</si>
  <si>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</si>
  <si>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</si>
  <si>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</si>
  <si>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</si>
  <si>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</si>
  <si>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</si>
  <si>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</si>
  <si>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</si>
  <si>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</si>
  <si>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</si>
  <si>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</si>
  <si>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</si>
  <si>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</si>
  <si>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</si>
  <si>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</si>
  <si>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</si>
  <si>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</si>
  <si>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</si>
  <si>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</si>
  <si>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</si>
  <si>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</si>
  <si>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</si>
  <si>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</si>
  <si>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</si>
  <si>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</si>
  <si>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</si>
  <si>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</si>
  <si>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</si>
  <si>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</si>
  <si>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</si>
  <si>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</si>
  <si>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</si>
  <si>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</si>
  <si>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</si>
  <si>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</si>
  <si>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</si>
  <si>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</si>
  <si>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</si>
  <si>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</si>
  <si>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</si>
  <si>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</si>
  <si>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</si>
  <si>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</si>
  <si>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</si>
  <si>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</si>
  <si>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</si>
  <si>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</si>
  <si>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</si>
  <si>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</si>
  <si>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</si>
  <si>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</si>
  <si>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</si>
  <si>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</si>
  <si>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</si>
  <si>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</si>
  <si>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</si>
  <si>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</si>
  <si>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</si>
  <si>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</si>
  <si>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</si>
  <si>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</si>
  <si>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</si>
  <si>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</si>
  <si>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</si>
  <si>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</si>
  <si>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</si>
  <si>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</si>
  <si>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</si>
  <si>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</si>
  <si>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</si>
  <si>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</si>
  <si>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</si>
  <si>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</si>
  <si>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</si>
  <si>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</si>
  <si>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</si>
  <si>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</si>
  <si>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</si>
  <si>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</si>
  <si>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</si>
  <si>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</si>
  <si>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</si>
  <si>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</si>
  <si>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</si>
  <si>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</si>
  <si>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</si>
  <si>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</si>
  <si>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</si>
  <si>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</si>
  <si>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</si>
  <si>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</si>
  <si>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</si>
  <si>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</si>
  <si>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</si>
  <si>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</si>
  <si>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</si>
  <si>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</si>
  <si>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</si>
  <si>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</si>
  <si>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</si>
  <si>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</si>
  <si>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</si>
  <si>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</si>
  <si>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</si>
  <si>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</si>
  <si>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</si>
  <si>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</si>
  <si>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</si>
  <si>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</si>
  <si>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</si>
  <si>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</si>
  <si>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</si>
  <si>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</si>
  <si>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</si>
  <si>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</si>
  <si>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</si>
  <si>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</si>
  <si>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</si>
  <si>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</si>
  <si>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</si>
  <si>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</si>
  <si>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</si>
  <si>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</si>
  <si>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</si>
  <si>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</si>
  <si>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</si>
  <si>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</si>
  <si>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</si>
  <si>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</si>
  <si>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</si>
  <si>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</si>
  <si>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</si>
  <si>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</si>
  <si>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</si>
  <si>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</si>
  <si>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</si>
  <si>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</si>
  <si>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</si>
  <si>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</si>
  <si>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</si>
  <si>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</si>
  <si>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</si>
  <si>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</si>
  <si>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</si>
  <si>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</si>
  <si>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</si>
  <si>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</si>
  <si>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</si>
  <si>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</si>
  <si>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</si>
  <si>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</si>
  <si>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</si>
  <si>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</si>
  <si>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</si>
  <si>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</si>
  <si>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</si>
  <si>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</si>
  <si>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</si>
  <si>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</si>
  <si>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</si>
  <si>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</si>
  <si>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</si>
  <si>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</si>
  <si>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</si>
  <si>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</si>
  <si>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</si>
  <si>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</si>
  <si>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</si>
  <si>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</si>
  <si>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</si>
  <si>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</si>
  <si>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</si>
  <si>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</si>
  <si>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</si>
  <si>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</si>
  <si>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</si>
  <si>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</si>
  <si>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</si>
  <si>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</si>
  <si>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</si>
  <si>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</si>
  <si>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</si>
  <si>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</si>
  <si>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</si>
  <si>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</si>
  <si>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</si>
  <si>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</si>
  <si>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</si>
  <si>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</si>
  <si>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</si>
  <si>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</si>
  <si>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</si>
  <si>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</si>
  <si>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</si>
  <si>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</si>
  <si>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</si>
  <si>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</si>
  <si>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</si>
  <si>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</si>
  <si>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</si>
  <si>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</si>
  <si>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</si>
  <si>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</si>
  <si>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</si>
  <si>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</si>
  <si>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</si>
  <si>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</si>
  <si>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</si>
  <si>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</si>
  <si>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</si>
  <si>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</si>
  <si>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</si>
  <si>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</si>
  <si>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</si>
  <si>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</si>
  <si>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</si>
  <si>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</si>
  <si>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</si>
  <si>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</si>
  <si>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</si>
  <si>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</si>
  <si>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</si>
  <si>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</si>
  <si>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</si>
  <si>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</si>
  <si>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</si>
  <si>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</si>
  <si>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</si>
  <si>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</si>
  <si>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</si>
  <si>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</si>
  <si>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</si>
  <si>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</si>
  <si>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</si>
  <si>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</si>
  <si>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</si>
  <si>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</si>
  <si>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</si>
  <si>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</si>
  <si>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</si>
  <si>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</si>
  <si>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</si>
  <si>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</si>
  <si>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</si>
  <si>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</si>
  <si>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</si>
  <si>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</si>
  <si>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Cliff Assness</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</si>
  <si>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</si>
  <si>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</si>
  <si>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</si>
  <si>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</si>
  <si>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</si>
  <si>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</si>
  <si>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</si>
  <si>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</si>
  <si>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</si>
  <si>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</si>
  <si>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</si>
  <si>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</si>
  <si>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</si>
  <si>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</si>
  <si>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</si>
  <si>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</si>
  <si>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</si>
  <si>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</si>
  <si>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</si>
  <si>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</si>
  <si>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</si>
  <si>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</si>
  <si>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</si>
  <si>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</si>
  <si>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</si>
  <si>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</si>
  <si>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</si>
  <si>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</si>
  <si>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</si>
  <si>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</si>
  <si>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</si>
  <si>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</si>
  <si>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</si>
  <si>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</si>
  <si>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</si>
  <si>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</si>
  <si>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</si>
  <si>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</si>
  <si>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</si>
  <si>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</si>
  <si>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</si>
  <si>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</si>
  <si>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</si>
  <si>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</si>
  <si>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</si>
  <si>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</si>
  <si>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</si>
  <si>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</si>
  <si>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</si>
  <si>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</si>
  <si>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</si>
  <si>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</si>
  <si>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</si>
  <si>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</si>
  <si>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</si>
  <si>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</si>
  <si>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</si>
  <si>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</si>
  <si>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</si>
  <si>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</si>
  <si>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</si>
  <si>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</si>
  <si>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</si>
  <si>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</si>
  <si>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</si>
  <si>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</si>
  <si>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</si>
  <si>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</si>
  <si>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</si>
  <si>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</si>
  <si>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</si>
  <si>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</si>
  <si>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</si>
  <si>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</si>
  <si>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</si>
  <si>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</si>
  <si>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</si>
  <si>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</si>
  <si>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</si>
  <si>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</si>
  <si>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</si>
  <si>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</si>
  <si>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</si>
  <si>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</si>
  <si>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</si>
  <si>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</si>
  <si>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</si>
  <si>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</si>
  <si>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</si>
  <si>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</si>
  <si>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</si>
  <si>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</si>
  <si>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</si>
  <si>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</si>
  <si>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</si>
  <si>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</si>
  <si>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</si>
  <si>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</si>
  <si>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</si>
  <si>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</si>
  <si>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</si>
  <si>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</si>
  <si>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</si>
  <si>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</si>
  <si>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</si>
  <si>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</si>
  <si>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</si>
  <si>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</si>
  <si>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</si>
  <si>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</si>
  <si>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</si>
  <si>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</si>
  <si>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</si>
  <si>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</si>
  <si>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</si>
  <si>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</si>
  <si>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</si>
  <si>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</si>
  <si>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</si>
  <si>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</si>
  <si>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</si>
  <si>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</si>
  <si>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</si>
  <si>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</si>
  <si>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</si>
  <si>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</si>
  <si>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</si>
  <si>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</si>
  <si>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</si>
  <si>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</si>
  <si>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</si>
  <si>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</si>
  <si>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</si>
  <si>
    <t>Hummingbird</t>
  </si>
  <si>
    <t>Starpath Robotics</t>
  </si>
  <si>
    <t>Waypoint Bio</t>
  </si>
  <si>
    <t>Etched.ai</t>
  </si>
  <si>
    <t>BillionToOne</t>
  </si>
  <si>
    <t>Leya</t>
  </si>
  <si>
    <t>Anima</t>
  </si>
  <si>
    <t>Bioptimus</t>
  </si>
  <si>
    <t>Monumental</t>
  </si>
  <si>
    <t>Automata</t>
  </si>
  <si>
    <t>Bright Money</t>
  </si>
  <si>
    <t>Semiconductors</t>
  </si>
  <si>
    <t>Transformer ASIC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</si>
</sst>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0"/>
      <color theme="1"/>
      <name val="Arial"/>
      <family val="2"/>
    </font>
    <font>
      <u/>
      <sz val="10"/>
      <color theme="10"/>
      <name val="Arial"/>
      <family val="2"/>
    </font>
    <font>
      <b/>
      <sz val="10"/>
      <color theme="1"/>
      <name val="Arial"/>
      <family val="2"/>
    </font>
    <font>
      <i/>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04-06T22:43:10.64" personId="{4F866D09-A2D3-41DA-A24C-20DE51662D93}" id="{7FEA0874-05A1-4358-97A8-F1716B083A3C}">
    <text>YE2023 - regulatory AUM 506B</text>
  </threadedComment>
  <threadedComment ref="P4" dT="2024-03-24T23:30:49.40" personId="{4F866D09-A2D3-41DA-A24C-20DE51662D93}" id="{C57C4AE4-C7A6-45D6-8459-B02B625F744C}">
    <text>231.1B notional</text>
  </threadedComment>
  <threadedComment ref="P5" dT="2024-03-24T23:23:21.67" personId="{4F866D09-A2D3-41DA-A24C-20DE51662D93}" id="{4762A1A1-5314-4304-962C-F1489B64BA4B}">
    <text>500.3B notional</text>
  </threadedComment>
  <threadedComment ref="P6" dT="2024-03-24T23:24:55.98" personId="{4F866D09-A2D3-41DA-A24C-20DE51662D93}" id="{C56C29E9-3627-483A-AD4A-CB0F5A7BD9BB}">
    <text>384B notional</text>
  </threadedComment>
  <threadedComment ref="P7" dT="2024-03-24T23:36:15.59" personId="{4F866D09-A2D3-41DA-A24C-20DE51662D93}" id="{4B0FBDB2-AA02-4843-9D9F-0D30F03384DC}">
    <text>114.4B notional</text>
  </threadedComment>
  <threadedComment ref="P9" dT="2024-03-24T22:46:26.74" personId="{4F866D09-A2D3-41DA-A24C-20DE51662D93}" id="{B517B0B2-F4A8-4CB0-BB0F-7B9E756244C1}">
    <text>525.3B notional</text>
  </threadedComment>
  <threadedComment ref="P10" dT="2024-03-25T00:18:07.38" personId="{4F866D09-A2D3-41DA-A24C-20DE51662D93}" id="{A64FBD4E-3404-47A5-8666-77C4F6F6B281}">
    <text>53.1B notional
Does not include AQR Arbitrage</text>
  </threadedComment>
  <threadedComment ref="D11" dT="2024-04-06T21:21:20.05" personId="{4F866D09-A2D3-41DA-A24C-20DE51662D93}" id="{619F1106-B84E-4DD6-86D3-7F468B3D87E4}">
    <text>NA unit has 18B regulatory AUM, 11B net assets as of 3/31/23</text>
  </threadedComment>
  <threadedComment ref="P11" dT="2024-03-24T23:39:12.44" personId="{4F866D09-A2D3-41DA-A24C-20DE51662D93}" id="{006D0B08-32B3-47C6-B22C-F59B0380A6F0}">
    <text>59.0B notional</text>
  </threadedComment>
  <threadedComment ref="P13" dT="2024-03-24T23:39:54.24" personId="{4F866D09-A2D3-41DA-A24C-20DE51662D93}" id="{63FA626B-AFAA-4B7A-9305-E93391B21D7A}">
    <text>53.3B notional</text>
  </threadedComment>
  <threadedComment ref="P14" dT="2024-03-24T23:41:53.18" personId="{4F866D09-A2D3-41DA-A24C-20DE51662D93}" id="{FA1797E3-12C9-4242-89BA-F3EE55036D35}">
    <text>41.4B notional</text>
  </threadedComment>
  <threadedComment ref="P18" dT="2024-03-25T13:05:14.83" personId="{4F866D09-A2D3-41DA-A24C-20DE51662D93}" id="{C684003E-9273-4FA7-9805-9AE377D254D9}">
    <text>20.1B notional</text>
  </threadedComment>
  <threadedComment ref="D20" dT="2023-01-28T20:34:58.21" personId="{4F866D09-A2D3-41DA-A24C-20DE51662D93}" id="{9F5197FC-413A-4526-8395-DB7D8217FC78}">
    <text>Also notes 35.5B</text>
  </threadedComment>
  <threadedComment ref="AD20"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P21" dT="2024-03-25T13:20:48.73" personId="{4F866D09-A2D3-41DA-A24C-20DE51662D93}" id="{25881FCC-9DB8-46BB-84B5-E0213DC81680}">
    <text>15.8B notional</text>
  </threadedComment>
  <threadedComment ref="P25" dT="2024-03-25T00:12:51.95" personId="{4F866D09-A2D3-41DA-A24C-20DE51662D93}" id="{917D2DFD-6286-40A2-90FE-BF242D43EEB3}">
    <text>18.7B notional</text>
  </threadedComment>
  <threadedComment ref="P27" dT="2024-03-25T00:34:34.17" personId="{4F866D09-A2D3-41DA-A24C-20DE51662D93}" id="{CE6CE042-281C-4BB7-A0C9-3FAE61878BD8}">
    <text>15.2B notional</text>
  </threadedComment>
  <threadedComment ref="P32" dT="2024-03-25T00:24:13.00" personId="{4F866D09-A2D3-41DA-A24C-20DE51662D93}" id="{29B7E094-910D-4640-AD42-77F398A81886}">
    <text>12.4B notional</text>
  </threadedComment>
  <threadedComment ref="P52" dT="2024-03-25T00:15:40.04" personId="{4F866D09-A2D3-41DA-A24C-20DE51662D93}" id="{66BA6FAB-F596-46B8-A685-34D82A73F4B0}">
    <text>11.5B notional</text>
  </threadedComment>
  <threadedComment ref="P63" dT="2024-03-25T13:19:55.75" personId="{4F866D09-A2D3-41DA-A24C-20DE51662D93}" id="{A95428F5-F28F-4EF2-9805-1BA4B0BC6E31}">
    <text>8.2B notional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99" Type="http://schemas.openxmlformats.org/officeDocument/2006/relationships/hyperlink" Target="https://www.sec.gov/Archives/edgar/data/1387322/000117266124003527/xslForm13F_X02/primary_doc.xml" TargetMode="External"/><Relationship Id="rId21" Type="http://schemas.openxmlformats.org/officeDocument/2006/relationships/hyperlink" Target="https://www.sec.gov/edgar/browse/?CIK=1218710"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24" Type="http://schemas.openxmlformats.org/officeDocument/2006/relationships/hyperlink" Target="https://www.sec.gov/Archives/edgar/data/1666335/000166633524000011/xslForm13F_X02/primary_doc.xml" TargetMode="External"/><Relationship Id="rId170" Type="http://schemas.openxmlformats.org/officeDocument/2006/relationships/hyperlink" Target="https://www.sec.gov/cgi-bin/browse-edgar?action=getcompany&amp;CIK=0001352851&amp;owner=include&amp;count=40&amp;hidefilings=0" TargetMode="External"/><Relationship Id="rId226" Type="http://schemas.openxmlformats.org/officeDocument/2006/relationships/hyperlink" Target="https://www.sec.gov/Archives/edgar/data/1595888/000159588823000050/xslForm13F_X02/primary_doc.xml" TargetMode="External"/><Relationship Id="rId268" Type="http://schemas.openxmlformats.org/officeDocument/2006/relationships/hyperlink" Target="https://www.sec.gov/Archives/edgar/data/1410830/000117266124002306/xslForm13F_X02/primary_doc.xml" TargetMode="External"/><Relationship Id="rId32" Type="http://schemas.openxmlformats.org/officeDocument/2006/relationships/hyperlink" Target="https://www.sec.gov/edgar/browse/?CIK=1061165"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306923/000130692324000008/xslForm13F_X02/primary_doc.xml" TargetMode="External"/><Relationship Id="rId5" Type="http://schemas.openxmlformats.org/officeDocument/2006/relationships/hyperlink" Target="https://www.sec.gov/edgar/browse/?CIK=1350694" TargetMode="External"/><Relationship Id="rId181" Type="http://schemas.openxmlformats.org/officeDocument/2006/relationships/hyperlink" Target="https://www.sec.gov/Archives/edgar/data/1736225/000173622524000003/xslForm13F_X02/primary_doc.xml" TargetMode="External"/><Relationship Id="rId237" Type="http://schemas.openxmlformats.org/officeDocument/2006/relationships/hyperlink" Target="https://www.sec.gov/Archives/edgar/data/1037389/000103738923000122/xslForm13F_X02/primary_doc.xml" TargetMode="External"/><Relationship Id="rId279" Type="http://schemas.openxmlformats.org/officeDocument/2006/relationships/hyperlink" Target="https://www.sec.gov/Archives/edgar/data/1601086/000131586324000614/xslForm13F_X02/primary_doc.xml"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290" Type="http://schemas.openxmlformats.org/officeDocument/2006/relationships/hyperlink" Target="https://www.sec.gov/Archives/edgar/data/1346824/000110465924062062/xslForm13F_X02/primary_doc.xml" TargetMode="External"/><Relationship Id="rId304" Type="http://schemas.openxmlformats.org/officeDocument/2006/relationships/hyperlink" Target="https://www.sec.gov/Archives/edgar/data/1421097/000091957424003156/xslForm13F_X02/primary_doc.xml" TargetMode="External"/><Relationship Id="rId346" Type="http://schemas.openxmlformats.org/officeDocument/2006/relationships/hyperlink" Target="https://www.sec.gov/edgar/browse/?CIK=1541617"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248" Type="http://schemas.openxmlformats.org/officeDocument/2006/relationships/hyperlink" Target="https://www.sec.gov/Archives/edgar/data/1218710/000095012324004654/xslForm13F_X02/primary_doc.xml"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47/xslForm13F_X02/primary_doc.xml" TargetMode="External"/><Relationship Id="rId357" Type="http://schemas.openxmlformats.org/officeDocument/2006/relationships/printerSettings" Target="../printerSettings/printerSettings1.bin"/><Relationship Id="rId54" Type="http://schemas.openxmlformats.org/officeDocument/2006/relationships/hyperlink" Target="https://www.sec.gov/Archives/edgar/data/1079114/000117266122002565/0001172661-22-00256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217" Type="http://schemas.openxmlformats.org/officeDocument/2006/relationships/hyperlink" Target="https://www.sec.gov/Archives/edgar/data/1067983/000095012324005622/xslForm13F_X02/primary_doc.xml" TargetMode="External"/><Relationship Id="rId259" Type="http://schemas.openxmlformats.org/officeDocument/2006/relationships/hyperlink" Target="https://www.sec.gov/Archives/edgar/data/1167483/000091957424004713/xslForm13F_X02/primary_doc.xml"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84547/000117266124002444/xslForm13F_X02/primary_doc.xml" TargetMode="External"/><Relationship Id="rId326" Type="http://schemas.openxmlformats.org/officeDocument/2006/relationships/hyperlink" Target="https://www.sec.gov/Archives/edgar/data/1443689/000144368924000012/xslForm13F_X02/primary_doc.xml"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281" Type="http://schemas.openxmlformats.org/officeDocument/2006/relationships/hyperlink" Target="https://www.sec.gov/Archives/edgar/data/1633313/000110465924089335/xslForm13F_X02/primary_doc.xml" TargetMode="External"/><Relationship Id="rId337" Type="http://schemas.openxmlformats.org/officeDocument/2006/relationships/hyperlink" Target="https://www.sec.gov/Archives/edgar/data/1817652/000181765224000003/xslForm13F_X02/primary_doc.xml"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6/xslForm13F_X02/primary_doc.xml" TargetMode="External"/><Relationship Id="rId250" Type="http://schemas.openxmlformats.org/officeDocument/2006/relationships/hyperlink" Target="https://www.sec.gov/Archives/edgar/data/1603466/000090266424003628/xslForm13F_X02/primary_doc.xml" TargetMode="External"/><Relationship Id="rId292" Type="http://schemas.openxmlformats.org/officeDocument/2006/relationships/hyperlink" Target="https://www.sec.gov/Archives/edgar/data/1493215/000149315224019465/xslForm13F_X02/primary_doc.xml" TargetMode="External"/><Relationship Id="rId306" Type="http://schemas.openxmlformats.org/officeDocument/2006/relationships/hyperlink" Target="https://www.sec.gov/Archives/edgar/data/1055951/000117266124002506/xslForm13F_X02/primary_doc.xml"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6/xslForm13F_X02/primary_doc.xml"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261" Type="http://schemas.openxmlformats.org/officeDocument/2006/relationships/hyperlink" Target="https://www.sec.gov/Archives/edgar/data/1061165/000090266424005150/xslForm13F_X02/primary_doc.xml"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329/xslForm13F_X02/primary_doc.xml" TargetMode="External"/><Relationship Id="rId359" Type="http://schemas.openxmlformats.org/officeDocument/2006/relationships/comments" Target="../comments1.xm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230" Type="http://schemas.openxmlformats.org/officeDocument/2006/relationships/hyperlink" Target="https://www.sec.gov/Archives/edgar/data/1009207/000110465924061895/xslForm13F_X02/primary_doc.xml" TargetMode="External"/><Relationship Id="rId25" Type="http://schemas.openxmlformats.org/officeDocument/2006/relationships/hyperlink" Target="https://www.sec.gov/edgar/browse/?CIK=1103804" TargetMode="External"/><Relationship Id="rId46" Type="http://schemas.openxmlformats.org/officeDocument/2006/relationships/hyperlink" Target="https://www.sec.gov/Archives/edgar/data/1493215/000149315222032245/0001493152-22-032245-index.htm"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791786/000101359424000480/xslForm13F_X02/primary_doc.xml" TargetMode="External"/><Relationship Id="rId293" Type="http://schemas.openxmlformats.org/officeDocument/2006/relationships/hyperlink" Target="https://www.sec.gov/Archives/edgar/data/1448574/000144857424000003/xslForm13F_X02/primary_doc.xml" TargetMode="External"/><Relationship Id="rId307" Type="http://schemas.openxmlformats.org/officeDocument/2006/relationships/hyperlink" Target="https://www.sec.gov/Archives/edgar/data/934639/000094787124000690/xslForm13F_X02/primary_doc.xml" TargetMode="External"/><Relationship Id="rId328" Type="http://schemas.openxmlformats.org/officeDocument/2006/relationships/hyperlink" Target="https://www.sec.gov/Archives/edgar/data/1290162/000095012324008706/xslForm13F_X02/primary_doc.xml" TargetMode="External"/><Relationship Id="rId349" Type="http://schemas.openxmlformats.org/officeDocument/2006/relationships/hyperlink" Target="https://www.sec.gov/Archives/edgar/data/1541617/000154161724000004/xslForm13F_X02/primary_doc.x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32" Type="http://schemas.openxmlformats.org/officeDocument/2006/relationships/hyperlink" Target="https://www.sec.gov/Archives/edgar/data/1343781/000134378123000001/xslForm13F_X02/primary_doc.xml" TargetMode="External"/><Relationship Id="rId153" Type="http://schemas.openxmlformats.org/officeDocument/2006/relationships/hyperlink" Target="https://www.sec.gov/Archives/edgar/data/1135730/000091957421005102/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360" Type="http://schemas.microsoft.com/office/2017/10/relationships/threadedComment" Target="../threadedComments/threadedComment1.xml"/><Relationship Id="rId220" Type="http://schemas.openxmlformats.org/officeDocument/2006/relationships/hyperlink" Target="https://www.sec.gov/Archives/edgar/data/1273087/000127308724000084/xslForm13F_X02/primary_doc.xml" TargetMode="External"/><Relationship Id="rId241" Type="http://schemas.openxmlformats.org/officeDocument/2006/relationships/hyperlink" Target="https://www.sec.gov/Archives/edgar/data/1167557/000108514624004009/xslForm13F_X02/primary_doc.xml" TargetMode="External"/><Relationship Id="rId15" Type="http://schemas.openxmlformats.org/officeDocument/2006/relationships/hyperlink" Target="https://www.sec.gov/Archives/edgar/data/1423053/000095012322009440/0000950123-22-009440-index.htm" TargetMode="External"/><Relationship Id="rId36" Type="http://schemas.openxmlformats.org/officeDocument/2006/relationships/hyperlink" Target="https://www.sec.gov/Archives/edgar/data/934639/000094787122000896/0000947871-22-000896-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061165/000090266424003638/xslForm13F_X02/primary_doc.xml" TargetMode="External"/><Relationship Id="rId283" Type="http://schemas.openxmlformats.org/officeDocument/2006/relationships/hyperlink" Target="https://www.sec.gov/Archives/edgar/data/923093/000095012324008354/xslForm13F_X02/primary_doc.xml" TargetMode="External"/><Relationship Id="rId318" Type="http://schemas.openxmlformats.org/officeDocument/2006/relationships/hyperlink" Target="https://www.sec.gov/Archives/edgar/data/1224962/000101297524000218/xslForm13F_X02/primary_doc.xml" TargetMode="External"/><Relationship Id="rId339" Type="http://schemas.openxmlformats.org/officeDocument/2006/relationships/hyperlink" Target="https://www.sec.gov/Archives/edgar/data/1232621/000121465924009328/xslForm13F_X02/primary_doc.xml" TargetMode="External"/><Relationship Id="rId78" Type="http://schemas.openxmlformats.org/officeDocument/2006/relationships/hyperlink" Target="https://www.sec.gov/Archives/edgar/data/1061165/000156761922010934/0001567619-22-010934-index.htm" TargetMode="External"/><Relationship Id="rId99" Type="http://schemas.openxmlformats.org/officeDocument/2006/relationships/hyperlink" Target="https://www.sec.gov/edgar/browse/?CIK=1534261" TargetMode="External"/><Relationship Id="rId101" Type="http://schemas.openxmlformats.org/officeDocument/2006/relationships/hyperlink" Target="https://www.sec.gov/Archives/edgar/data/1493215/000149315224006286/xslForm13F_X02/primary_doc.xml" TargetMode="External"/><Relationship Id="rId122" Type="http://schemas.openxmlformats.org/officeDocument/2006/relationships/hyperlink" Target="https://www.sec.gov/Archives/edgar/data/1040273/000108514624001503/xslForm13F_X02/primary_doc.xml" TargetMode="External"/><Relationship Id="rId143" Type="http://schemas.openxmlformats.org/officeDocument/2006/relationships/hyperlink" Target="https://www.sec.gov/edgar/browse/?CIK=1318757" TargetMode="External"/><Relationship Id="rId164" Type="http://schemas.openxmlformats.org/officeDocument/2006/relationships/hyperlink" Target="https://www.sec.gov/Archives/edgar/data/1446194/000144619422000004/xslForm13F_X01/primary_doc.xml"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edgar/browse/?CIK=1583977"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252" Type="http://schemas.openxmlformats.org/officeDocument/2006/relationships/hyperlink" Target="https://www.sec.gov/Archives/edgar/data/1103804/000110380424000004/xslForm13F_X02/primary_doc.xml" TargetMode="External"/><Relationship Id="rId273" Type="http://schemas.openxmlformats.org/officeDocument/2006/relationships/hyperlink" Target="https://www.sec.gov/Archives/edgar/data/1263508/000110465924089606/xslForm13F_X02/primary_doc.xml" TargetMode="External"/><Relationship Id="rId294" Type="http://schemas.openxmlformats.org/officeDocument/2006/relationships/hyperlink" Target="https://www.sec.gov/Archives/edgar/data/1448574/000144857424000002/xslForm13F_X02/primary_doc.xml" TargetMode="External"/><Relationship Id="rId308" Type="http://schemas.openxmlformats.org/officeDocument/2006/relationships/hyperlink" Target="https://www.sec.gov/Archives/edgar/data/934639/000094787124000481/xslForm13F_X02/primary_doc.xml" TargetMode="External"/><Relationship Id="rId329" Type="http://schemas.openxmlformats.org/officeDocument/2006/relationships/hyperlink" Target="https://www.sec.gov/Archives/edgar/data/1290162/000095012324005532/xslForm13F_X02/primary_doc.xml" TargetMode="External"/><Relationship Id="rId47" Type="http://schemas.openxmlformats.org/officeDocument/2006/relationships/hyperlink" Target="https://www.sec.gov/edgar/browse/?CIK=1601086" TargetMode="External"/><Relationship Id="rId68" Type="http://schemas.openxmlformats.org/officeDocument/2006/relationships/hyperlink" Target="https://www.sec.gov/Archives/edgar/data/1306923/000130692322000016/0001306923-22-000016-index.htm"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33" Type="http://schemas.openxmlformats.org/officeDocument/2006/relationships/hyperlink" Target="https://www.sec.gov/cgi-bin/browse-edgar?action=getcompany&amp;CIK=0001480532&amp;owner=include&amp;count=40&amp;hidefilings=0" TargetMode="External"/><Relationship Id="rId154" Type="http://schemas.openxmlformats.org/officeDocument/2006/relationships/hyperlink" Target="https://www.sec.gov/Archives/edgar/data/1135730/000091957421003475/xslForm13F_X02/primary_doc.xml"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4750/xslForm13F_X02/primary_doc.xml" TargetMode="External"/><Relationship Id="rId196" Type="http://schemas.openxmlformats.org/officeDocument/2006/relationships/hyperlink" Target="https://www.sec.gov/cgi-bin/browse-edgar?action=getcompany&amp;CIK=0001747057&amp;owner=include&amp;count=40&amp;hidefilings=0" TargetMode="External"/><Relationship Id="rId200" Type="http://schemas.openxmlformats.org/officeDocument/2006/relationships/hyperlink" Target="https://www.sec.gov/cgi-bin/browse-edgar?action=getcompany&amp;CIK=0001107310&amp;owner=include&amp;count=40&amp;hidefilings=0"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42" Type="http://schemas.openxmlformats.org/officeDocument/2006/relationships/hyperlink" Target="https://www.sec.gov/Archives/edgar/data/1167557/000108514624002596/xslForm13F_X02/primary_doc.xml" TargetMode="External"/><Relationship Id="rId263" Type="http://schemas.openxmlformats.org/officeDocument/2006/relationships/hyperlink" Target="https://www.sec.gov/Archives/edgar/data/1393825/000139382524000134/xslForm13F_X02/primary_doc.xml" TargetMode="External"/><Relationship Id="rId284" Type="http://schemas.openxmlformats.org/officeDocument/2006/relationships/hyperlink" Target="https://www.sec.gov/Archives/edgar/data/923093/000095012324005524/xslForm13F_X02/primary_doc.xml" TargetMode="External"/><Relationship Id="rId319" Type="http://schemas.openxmlformats.org/officeDocument/2006/relationships/hyperlink" Target="https://www.sec.gov/Archives/edgar/data/1352851/000110465924089338/xslForm13F_X02/primary_doc.xml" TargetMode="External"/><Relationship Id="rId37" Type="http://schemas.openxmlformats.org/officeDocument/2006/relationships/hyperlink" Target="https://www.sec.gov/edgar/browse/?CIK=1478735" TargetMode="External"/><Relationship Id="rId58" Type="http://schemas.openxmlformats.org/officeDocument/2006/relationships/hyperlink" Target="https://www.sec.gov/Archives/edgar/data/1791786/000156761922020034/0001567619-22-020034-index.htm"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23" Type="http://schemas.openxmlformats.org/officeDocument/2006/relationships/hyperlink" Target="https://www.sec.gov/Archives/edgar/data/1055951/000117266124001461/xslForm13F_X02/primary_doc.xml" TargetMode="External"/><Relationship Id="rId144" Type="http://schemas.openxmlformats.org/officeDocument/2006/relationships/hyperlink" Target="https://www.sec.gov/Archives/edgar/data/1318757/000131875724000002/xslForm13F_X02/primary_doc.xml" TargetMode="External"/><Relationship Id="rId330" Type="http://schemas.openxmlformats.org/officeDocument/2006/relationships/hyperlink" Target="https://www.sec.gov/Archives/edgar/data/1998597/000090266424005100/xslForm13F_X02/primary_doc.xml" TargetMode="External"/><Relationship Id="rId90" Type="http://schemas.openxmlformats.org/officeDocument/2006/relationships/hyperlink" Target="https://www.sec.gov/Archives/edgar/data/1350694/000117266123000737/0001172661-23-000737-index.htm" TargetMode="External"/><Relationship Id="rId165" Type="http://schemas.openxmlformats.org/officeDocument/2006/relationships/hyperlink" Target="https://www.sec.gov/Archives/edgar/data/1446194/000144619422000005/xslForm13F_X01/primary_doc.xml"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3/xslForm13F_X02/primary_doc.xml" TargetMode="External"/><Relationship Id="rId211" Type="http://schemas.openxmlformats.org/officeDocument/2006/relationships/hyperlink" Target="https://www.sec.gov/Archives/edgar/data/1393825/000139382524000128/xslForm13F_X02/primary_doc.xml" TargetMode="External"/><Relationship Id="rId232" Type="http://schemas.openxmlformats.org/officeDocument/2006/relationships/hyperlink" Target="https://www.sec.gov/Archives/edgar/data/1009207/000110465923091306/xslForm13F_X02/primary_doc.xml" TargetMode="External"/><Relationship Id="rId253" Type="http://schemas.openxmlformats.org/officeDocument/2006/relationships/hyperlink" Target="https://www.sec.gov/Archives/edgar/data/1135730/000091957424004594/xslForm13F_X02/primary_doc.xml" TargetMode="External"/><Relationship Id="rId274" Type="http://schemas.openxmlformats.org/officeDocument/2006/relationships/hyperlink" Target="https://www.sec.gov/Archives/edgar/data/1263508/000110465924061996/xslForm13F_X02/primary_doc.xml" TargetMode="External"/><Relationship Id="rId295" Type="http://schemas.openxmlformats.org/officeDocument/2006/relationships/hyperlink" Target="https://www.sec.gov/Archives/edgar/data/1656456/000165645624000003/xslForm13F_X02/primary_doc.xml" TargetMode="External"/><Relationship Id="rId309" Type="http://schemas.openxmlformats.org/officeDocument/2006/relationships/hyperlink" Target="https://www.sec.gov/Archives/edgar/data/1054587/000095012324008753/xslForm13F_X02/primary_doc.xml" TargetMode="External"/><Relationship Id="rId27" Type="http://schemas.openxmlformats.org/officeDocument/2006/relationships/hyperlink" Target="https://www.sec.gov/Archives/edgar/data/1103804/000110380422000004/0001103804-22-000004-index.htm" TargetMode="External"/><Relationship Id="rId48" Type="http://schemas.openxmlformats.org/officeDocument/2006/relationships/hyperlink" Target="https://www.sec.gov/Archives/edgar/data/1601086/000131586322000788/0001315863-22-000788-index.htm" TargetMode="External"/><Relationship Id="rId69" Type="http://schemas.openxmlformats.org/officeDocument/2006/relationships/hyperlink" Target="https://www.sec.gov/edgar/browse/?CIK=1232621" TargetMode="External"/><Relationship Id="rId113" Type="http://schemas.openxmlformats.org/officeDocument/2006/relationships/hyperlink" Target="https://www.sec.gov/Archives/edgar/data/1350694/000117266124001126/xslForm13F_X02/primary_doc.xml" TargetMode="External"/><Relationship Id="rId134" Type="http://schemas.openxmlformats.org/officeDocument/2006/relationships/hyperlink" Target="https://www.sec.gov/Archives/edgar/data/1480532/000090514824000714/xslForm13F_X02/primary_doc.xml" TargetMode="External"/><Relationship Id="rId320" Type="http://schemas.openxmlformats.org/officeDocument/2006/relationships/hyperlink" Target="https://www.sec.gov/Archives/edgar/data/1352851/000110465924061615/xslForm13F_X02/primary_doc.xml" TargetMode="External"/><Relationship Id="rId80" Type="http://schemas.openxmlformats.org/officeDocument/2006/relationships/hyperlink" Target="https://www.sec.gov/Archives/edgar/data/1423053/000095012323002617/xslForm13F_X02/20792.xml" TargetMode="External"/><Relationship Id="rId155" Type="http://schemas.openxmlformats.org/officeDocument/2006/relationships/hyperlink" Target="https://www.sec.gov/Archives/edgar/data/1103804/000110380423000009/xslForm13F_X02/primary_doc.xml" TargetMode="External"/><Relationship Id="rId176" Type="http://schemas.openxmlformats.org/officeDocument/2006/relationships/hyperlink" Target="https://www.sec.gov/cgi-bin/browse-edgar?action=getcompany&amp;CIK=0001218199&amp;owner=include&amp;count=40&amp;hidefilings=0" TargetMode="External"/><Relationship Id="rId197" Type="http://schemas.openxmlformats.org/officeDocument/2006/relationships/hyperlink" Target="https://www.sec.gov/Archives/edgar/data/1747057/000117266124000870/xslForm13F_X02/primary_doc.xml" TargetMode="External"/><Relationship Id="rId341" Type="http://schemas.openxmlformats.org/officeDocument/2006/relationships/hyperlink" Target="https://www.sec.gov/Archives/edgar/data/1534261/000091957424003198/xslForm13F_X02/primary_doc.xml" TargetMode="External"/><Relationship Id="rId201" Type="http://schemas.openxmlformats.org/officeDocument/2006/relationships/hyperlink" Target="https://www.sec.gov/Archives/edgar/data/1107310/000108514624001243/xslForm13F_X02/primary_doc.xml" TargetMode="External"/><Relationship Id="rId222" Type="http://schemas.openxmlformats.org/officeDocument/2006/relationships/hyperlink" Target="https://www.sec.gov/Archives/edgar/data/1423053/000095012324008735/xslForm13F_X02/primary_doc.xml" TargetMode="External"/><Relationship Id="rId243" Type="http://schemas.openxmlformats.org/officeDocument/2006/relationships/hyperlink" Target="https://www.sec.gov/Archives/edgar/data/1318757/000131875724000008/xslForm13F_X02/primary_doc.xml" TargetMode="External"/><Relationship Id="rId264" Type="http://schemas.openxmlformats.org/officeDocument/2006/relationships/hyperlink" Target="https://www.sec.gov/Archives/edgar/data/1393825/000139382524000131/xslForm13F_X02/primary_doc.xml" TargetMode="External"/><Relationship Id="rId285" Type="http://schemas.openxmlformats.org/officeDocument/2006/relationships/hyperlink" Target="https://www.sec.gov/Archives/edgar/data/1107310/000108514624003939/xslForm13F_X02/primary_doc.xml" TargetMode="External"/><Relationship Id="rId17" Type="http://schemas.openxmlformats.org/officeDocument/2006/relationships/hyperlink" Target="https://www.sec.gov/edgar/browse/?CIK=1273087" TargetMode="External"/><Relationship Id="rId38" Type="http://schemas.openxmlformats.org/officeDocument/2006/relationships/hyperlink" Target="https://www.sec.gov/Archives/edgar/data/1478735/000091957422006648/0000919574-22-006648-index.htm" TargetMode="External"/><Relationship Id="rId59" Type="http://schemas.openxmlformats.org/officeDocument/2006/relationships/hyperlink" Target="https://www.sec.gov/edgar/browse/?CIK=1009207" TargetMode="External"/><Relationship Id="rId103" Type="http://schemas.openxmlformats.org/officeDocument/2006/relationships/hyperlink" Target="https://www.sec.gov/Archives/edgar/data/1423053/000095012324002516/xslForm13F_X02/primary_doc.xml" TargetMode="External"/><Relationship Id="rId124" Type="http://schemas.openxmlformats.org/officeDocument/2006/relationships/hyperlink" Target="https://www.sec.gov/Archives/edgar/data/1421097/000091957424001384/xslForm13F_X02/primary_doc.xml" TargetMode="External"/><Relationship Id="rId310" Type="http://schemas.openxmlformats.org/officeDocument/2006/relationships/hyperlink" Target="https://www.sec.gov/Archives/edgar/data/1054587/000095012324005626/xslForm13F_X02/primary_doc.xml" TargetMode="External"/><Relationship Id="rId70" Type="http://schemas.openxmlformats.org/officeDocument/2006/relationships/hyperlink" Target="https://www.sec.gov/Archives/edgar/data/1232621/000121465922013682/0001214659-22-013682-index.htm"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66" Type="http://schemas.openxmlformats.org/officeDocument/2006/relationships/hyperlink" Target="https://www.sec.gov/cgi-bin/browse-edgar?action=getcompany&amp;CIK=0001167557&amp;owner=include&amp;count=40&amp;hidefilings=0" TargetMode="External"/><Relationship Id="rId187" Type="http://schemas.openxmlformats.org/officeDocument/2006/relationships/hyperlink" Target="https://www.sec.gov/Archives/edgar/data/909661/000090883424000070/xslForm13F_X02/primary_doc.xml" TargetMode="External"/><Relationship Id="rId331" Type="http://schemas.openxmlformats.org/officeDocument/2006/relationships/hyperlink" Target="https://www.sec.gov/Archives/edgar/data/1998597/000090266424003586/xslForm13F_X02/primary_doc.xml" TargetMode="External"/><Relationship Id="rId352" Type="http://schemas.openxmlformats.org/officeDocument/2006/relationships/hyperlink" Target="https://www.sec.gov/Archives/edgar/data/1583977/000158397724000002/xslForm13F_X02/primary_doc.xml" TargetMode="External"/><Relationship Id="rId1" Type="http://schemas.openxmlformats.org/officeDocument/2006/relationships/hyperlink" Target="https://www.sec.gov/edgar/browse/?CIK=1037389" TargetMode="External"/><Relationship Id="rId212" Type="http://schemas.openxmlformats.org/officeDocument/2006/relationships/hyperlink" Target="https://www.sec.gov/Archives/edgar/data/1273087/000127308723000126/xslForm13F_X02/primary_doc.xml" TargetMode="External"/><Relationship Id="rId233" Type="http://schemas.openxmlformats.org/officeDocument/2006/relationships/hyperlink" Target="https://www.sec.gov/Archives/edgar/data/1009207/000110465923060730/xslForm13F_X02/primary_doc.xml" TargetMode="External"/><Relationship Id="rId254" Type="http://schemas.openxmlformats.org/officeDocument/2006/relationships/hyperlink" Target="https://www.sec.gov/Archives/edgar/data/1135730/000091957424002996/xslForm13F_X02/primary_doc.xml" TargetMode="External"/><Relationship Id="rId28" Type="http://schemas.openxmlformats.org/officeDocument/2006/relationships/hyperlink" Target="https://www.sec.gov/edgar/browse/?CIK=1167483"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75" Type="http://schemas.openxmlformats.org/officeDocument/2006/relationships/hyperlink" Target="https://www.sec.gov/Archives/edgar/data/1736225/000173622524000008/xslForm13F_X02/primary_doc.xml" TargetMode="External"/><Relationship Id="rId296" Type="http://schemas.openxmlformats.org/officeDocument/2006/relationships/hyperlink" Target="https://www.sec.gov/Archives/edgar/data/1656456/000165645624000002/xslForm13F_X02/primary_doc.xml" TargetMode="External"/><Relationship Id="rId300" Type="http://schemas.openxmlformats.org/officeDocument/2006/relationships/hyperlink" Target="https://www.sec.gov/Archives/edgar/data/1387322/000138732224000004/xslForm13F_X02/primary_doc.xml" TargetMode="External"/><Relationship Id="rId60" Type="http://schemas.openxmlformats.org/officeDocument/2006/relationships/hyperlink" Target="https://www.sec.gov/Archives/edgar/data/1009207/000110465922118505/0001104659-22-118505-index.htm"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56" Type="http://schemas.openxmlformats.org/officeDocument/2006/relationships/hyperlink" Target="https://www.sec.gov/Archives/edgar/data/1103804/000110380423000006/xslForm13F_X02/primary_doc.xml" TargetMode="External"/><Relationship Id="rId177" Type="http://schemas.openxmlformats.org/officeDocument/2006/relationships/hyperlink" Target="https://www.sec.gov/Archives/edgar/data/1218199/000095014224000421/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3/xslForm13F_X02/primary_doc.xml" TargetMode="External"/><Relationship Id="rId342" Type="http://schemas.openxmlformats.org/officeDocument/2006/relationships/hyperlink" Target="https://www.sec.gov/Archives/edgar/data/1512857/000090514824002211/xslForm13F_X02/primary_doc.xml" TargetMode="External"/><Relationship Id="rId202" Type="http://schemas.openxmlformats.org/officeDocument/2006/relationships/hyperlink" Target="https://www.sec.gov/cgi-bin/browse-edgar?action=getcompany&amp;CIK=0001784547&amp;owner=include&amp;count=40&amp;hidefilings=0" TargetMode="External"/><Relationship Id="rId223" Type="http://schemas.openxmlformats.org/officeDocument/2006/relationships/hyperlink" Target="https://www.sec.gov/Archives/edgar/data/1423053/000095012324005615/xslForm13F_X02/primary_doc.xml" TargetMode="External"/><Relationship Id="rId244" Type="http://schemas.openxmlformats.org/officeDocument/2006/relationships/hyperlink" Target="https://www.sec.gov/Archives/edgar/data/1318757/000131875724000006/xslForm13F_X02/primary_doc.xml" TargetMode="External"/><Relationship Id="rId18" Type="http://schemas.openxmlformats.org/officeDocument/2006/relationships/hyperlink" Target="https://www.sec.gov/Archives/edgar/data/1273087/000127308722000116/0001273087-22-000116-index.htm" TargetMode="External"/><Relationship Id="rId39" Type="http://schemas.openxmlformats.org/officeDocument/2006/relationships/hyperlink" Target="https://www.sec.gov/edgar/browse/?CIK=1421097" TargetMode="External"/><Relationship Id="rId265" Type="http://schemas.openxmlformats.org/officeDocument/2006/relationships/hyperlink" Target="https://www.sec.gov/Archives/edgar/data/1336528/000117266124003511/xslForm13F_X02/primary_doc.xml" TargetMode="External"/><Relationship Id="rId286" Type="http://schemas.openxmlformats.org/officeDocument/2006/relationships/hyperlink" Target="https://www.sec.gov/Archives/edgar/data/1107310/000108514624002579/xslForm13F_X02/primary_doc.xml"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25" Type="http://schemas.openxmlformats.org/officeDocument/2006/relationships/hyperlink" Target="https://www.sec.gov/Archives/edgar/data/1346824/000110465924023984/xslForm13F_X02/primary_doc.xml" TargetMode="External"/><Relationship Id="rId146" Type="http://schemas.openxmlformats.org/officeDocument/2006/relationships/hyperlink" Target="https://www.sec.gov/Archives/edgar/data/1135730/000091957423004562/xslForm13F_X02/primary_doc.xml" TargetMode="External"/><Relationship Id="rId167" Type="http://schemas.openxmlformats.org/officeDocument/2006/relationships/hyperlink" Target="https://www.sec.gov/Archives/edgar/data/1167557/000108514624001456/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330/xslForm13F_X02/primary_doc.xml" TargetMode="External"/><Relationship Id="rId332" Type="http://schemas.openxmlformats.org/officeDocument/2006/relationships/hyperlink" Target="https://www.sec.gov/Archives/edgar/data/1608485/000091957424004539/xslForm13F_X02/primary_doc.xml" TargetMode="External"/><Relationship Id="rId353" Type="http://schemas.openxmlformats.org/officeDocument/2006/relationships/hyperlink" Target="https://www.sec.gov/Archives/edgar/data/1583977/000158397724000001/xslForm13F_X02/primary_doc.xml" TargetMode="External"/><Relationship Id="rId71" Type="http://schemas.openxmlformats.org/officeDocument/2006/relationships/hyperlink" Target="https://www.sec.gov/edgar/browse/?CIK=1346824"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234" Type="http://schemas.openxmlformats.org/officeDocument/2006/relationships/hyperlink" Target="https://www.sec.gov/Archives/edgar/data/1037389/000103738924000073/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55" Type="http://schemas.openxmlformats.org/officeDocument/2006/relationships/hyperlink" Target="https://www.sec.gov/Archives/edgar/data/1350694/000117266124003581/xslForm13F_X02/primary_doc.xml" TargetMode="External"/><Relationship Id="rId276" Type="http://schemas.openxmlformats.org/officeDocument/2006/relationships/hyperlink" Target="https://www.sec.gov/Archives/edgar/data/1736225/000173622524000005/xslForm13F_X02/primary_doc.xml" TargetMode="External"/><Relationship Id="rId297" Type="http://schemas.openxmlformats.org/officeDocument/2006/relationships/hyperlink" Target="https://www.sec.gov/Archives/edgar/data/1747057/000117266124003352/xslForm13F_X02/primary_doc.xml" TargetMode="External"/><Relationship Id="rId40" Type="http://schemas.openxmlformats.org/officeDocument/2006/relationships/hyperlink" Target="https://www.sec.gov/Archives/edgar/data/1421097/000091957422006703/0000919574-22-006703-index.htm" TargetMode="External"/><Relationship Id="rId115" Type="http://schemas.openxmlformats.org/officeDocument/2006/relationships/hyperlink" Target="https://www.sec.gov/Archives/edgar/data/1061165/000090266424001732/xslForm13F_X02/primary_doc.xml" TargetMode="External"/><Relationship Id="rId136" Type="http://schemas.openxmlformats.org/officeDocument/2006/relationships/hyperlink" Target="https://www.sec.gov/edgar/browse/?CIK=1290162" TargetMode="External"/><Relationship Id="rId157" Type="http://schemas.openxmlformats.org/officeDocument/2006/relationships/hyperlink" Target="https://www.sec.gov/Archives/edgar/data/1103804/000110380423000004/xslForm13F_X02/primary_doc.xml"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249/xslForm13F_X02/primary_doc.xml" TargetMode="External"/><Relationship Id="rId322" Type="http://schemas.openxmlformats.org/officeDocument/2006/relationships/hyperlink" Target="https://www.sec.gov/Archives/edgar/data/1856083/000185608324000002/xslForm13F_X02/primary_doc.xml" TargetMode="External"/><Relationship Id="rId343" Type="http://schemas.openxmlformats.org/officeDocument/2006/relationships/hyperlink" Target="https://www.sec.gov/Archives/edgar/data/1512857/000090514824001428/xslForm13F_X02/primary_doc.xml" TargetMode="External"/><Relationship Id="rId61" Type="http://schemas.openxmlformats.org/officeDocument/2006/relationships/hyperlink" Target="https://www.sec.gov/edgar/browse/?CIK=1067983&amp;owner=exclude" TargetMode="External"/><Relationship Id="rId82" Type="http://schemas.openxmlformats.org/officeDocument/2006/relationships/hyperlink" Target="https://www.sec.gov/Archives/edgar/data/1595888/000159588823000029/0001595888-23-000029-index.htm" TargetMode="External"/><Relationship Id="rId199" Type="http://schemas.openxmlformats.org/officeDocument/2006/relationships/hyperlink" Target="https://www.sec.gov/Archives/edgar/data/1319998/000101297524000090/xslForm13F_X02/primary_doc.xml" TargetMode="External"/><Relationship Id="rId203" Type="http://schemas.openxmlformats.org/officeDocument/2006/relationships/hyperlink" Target="https://www.sec.gov/Archives/edgar/data/1784547/000117266124001100/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xslForm13F_X02/primary_doc.xml" TargetMode="External"/><Relationship Id="rId245" Type="http://schemas.openxmlformats.org/officeDocument/2006/relationships/hyperlink" Target="https://www.sec.gov/Archives/edgar/data/1478735/000091957424004661/xslForm13F_X02/primary_doc.xml" TargetMode="External"/><Relationship Id="rId266" Type="http://schemas.openxmlformats.org/officeDocument/2006/relationships/hyperlink" Target="https://www.sec.gov/Archives/edgar/data/1336528/000117266124002519/xslForm13F_X02/primary_doc.xml" TargetMode="External"/><Relationship Id="rId287" Type="http://schemas.openxmlformats.org/officeDocument/2006/relationships/hyperlink" Target="https://www.sec.gov/Archives/edgar/data/1040273/000108514624004004/xslForm13F_X02/primary_doc.xml" TargetMode="External"/><Relationship Id="rId30" Type="http://schemas.openxmlformats.org/officeDocument/2006/relationships/hyperlink" Target="https://www.sec.gov/edgar/browse/?CIK=1135730"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26" Type="http://schemas.openxmlformats.org/officeDocument/2006/relationships/hyperlink" Target="https://www.sec.gov/Archives/edgar/data/934639/000094787124000140/xslForm13F_X02/primary_doc.xml" TargetMode="External"/><Relationship Id="rId147" Type="http://schemas.openxmlformats.org/officeDocument/2006/relationships/hyperlink" Target="https://www.sec.gov/Archives/edgar/data/1135730/000091957423003144/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12" Type="http://schemas.openxmlformats.org/officeDocument/2006/relationships/hyperlink" Target="https://www.sec.gov/Archives/edgar/data/1319998/000101297524000225/xslForm13F_X02/primary_doc.xml" TargetMode="External"/><Relationship Id="rId333" Type="http://schemas.openxmlformats.org/officeDocument/2006/relationships/hyperlink" Target="https://www.sec.gov/Archives/edgar/data/1608485/000091957424002890/xslForm13F_X02/primary_doc.xml" TargetMode="External"/><Relationship Id="rId354" Type="http://schemas.openxmlformats.org/officeDocument/2006/relationships/hyperlink" Target="https://www.sec.gov/Archives/edgar/data/1167557/000108514622004118/xslForm13F_X01/primary_doc.xml" TargetMode="External"/><Relationship Id="rId51" Type="http://schemas.openxmlformats.org/officeDocument/2006/relationships/hyperlink" Target="https://www.sec.gov/edgar/browse/?CIK=1336528" TargetMode="External"/><Relationship Id="rId72" Type="http://schemas.openxmlformats.org/officeDocument/2006/relationships/hyperlink" Target="https://www.sec.gov/Archives/edgar/data/1346824/000110465922118654/xslForm13F_X01/primary_doc.xml"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 Type="http://schemas.openxmlformats.org/officeDocument/2006/relationships/hyperlink" Target="https://www.sec.gov/Archives/edgar/data/1037389/000103738922000224/0001037389-22-000224-index.htm" TargetMode="External"/><Relationship Id="rId214" Type="http://schemas.openxmlformats.org/officeDocument/2006/relationships/hyperlink" Target="https://www.sec.gov/Archives/edgar/data/1273087/000127308723000113/xslForm13F_X02/primary_doc.xml" TargetMode="External"/><Relationship Id="rId235" Type="http://schemas.openxmlformats.org/officeDocument/2006/relationships/hyperlink" Target="https://www.sec.gov/Archives/edgar/data/1037389/000103738924000072/xslForm13F_X02/primary_doc.xml" TargetMode="External"/><Relationship Id="rId256" Type="http://schemas.openxmlformats.org/officeDocument/2006/relationships/hyperlink" Target="https://www.sec.gov/Archives/edgar/data/1350694/000117266124002257/xslForm13F_X02/primary_doc.xml" TargetMode="External"/><Relationship Id="rId277" Type="http://schemas.openxmlformats.org/officeDocument/2006/relationships/hyperlink" Target="https://www.sec.gov/Archives/edgar/data/1029160/000090266424005131/xslForm13F_X02/primary_doc.xml" TargetMode="External"/><Relationship Id="rId298" Type="http://schemas.openxmlformats.org/officeDocument/2006/relationships/hyperlink" Target="https://www.sec.gov/Archives/edgar/data/1747057/000117266124002322/xslForm13F_X02/primary_doc.xml" TargetMode="External"/><Relationship Id="rId116" Type="http://schemas.openxmlformats.org/officeDocument/2006/relationships/hyperlink" Target="https://www.sec.gov/Archives/edgar/data/1167483/000091957424001349/xslForm13F_X02/primary_doc.xml" TargetMode="External"/><Relationship Id="rId137" Type="http://schemas.openxmlformats.org/officeDocument/2006/relationships/hyperlink" Target="https://www.sec.gov/Archives/edgar/data/1446194/000144619424000002/xslForm13F_X02/primary_doc.xml" TargetMode="External"/><Relationship Id="rId158" Type="http://schemas.openxmlformats.org/officeDocument/2006/relationships/hyperlink" Target="https://www.sec.gov/Archives/edgar/data/1103804/000110380422000003/xslForm13F_X01/primary_doc.xml" TargetMode="External"/><Relationship Id="rId302" Type="http://schemas.openxmlformats.org/officeDocument/2006/relationships/hyperlink" Target="https://www.sec.gov/Archives/edgar/data/1009258/000095015924000176/xslForm13F_X02/primary_doc.xml" TargetMode="External"/><Relationship Id="rId323" Type="http://schemas.openxmlformats.org/officeDocument/2006/relationships/hyperlink" Target="https://www.sec.gov/Archives/edgar/data/1856083/000185608324000001/xslForm13F_X02/primary_doc.xml" TargetMode="External"/><Relationship Id="rId344" Type="http://schemas.openxmlformats.org/officeDocument/2006/relationships/hyperlink" Target="https://www.sec.gov/Archives/edgar/data/1279150/000199937124010097/xslForm13F_X02/primary_doc.xml" TargetMode="External"/><Relationship Id="rId20" Type="http://schemas.openxmlformats.org/officeDocument/2006/relationships/hyperlink" Target="https://www.sec.gov/Archives/edgar/data/1273087/000127308722000070/0001273087-22-000070-index.htm" TargetMode="External"/><Relationship Id="rId41" Type="http://schemas.openxmlformats.org/officeDocument/2006/relationships/hyperlink" Target="https://www.sec.gov/edgar/browse/?CIK=1263508" TargetMode="External"/><Relationship Id="rId62" Type="http://schemas.openxmlformats.org/officeDocument/2006/relationships/hyperlink" Target="https://www.sec.gov/Archives/edgar/data/1067983/000095012322012275/0000950123-22-012275-index.htm"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25" Type="http://schemas.openxmlformats.org/officeDocument/2006/relationships/hyperlink" Target="https://www.sec.gov/Archives/edgar/data/1595888/000159588824000039/xslForm13F_X02/primary_doc.xml" TargetMode="External"/><Relationship Id="rId246" Type="http://schemas.openxmlformats.org/officeDocument/2006/relationships/hyperlink" Target="https://www.sec.gov/Archives/edgar/data/1478735/000091957424003134/xslForm13F_X02/primary_doc.xml" TargetMode="External"/><Relationship Id="rId267" Type="http://schemas.openxmlformats.org/officeDocument/2006/relationships/hyperlink" Target="https://www.sec.gov/Archives/edgar/data/1410830/000117266124003343/xslForm13F_X02/primary_doc.xml" TargetMode="External"/><Relationship Id="rId288" Type="http://schemas.openxmlformats.org/officeDocument/2006/relationships/hyperlink" Target="https://www.sec.gov/Archives/edgar/data/1040273/000108514624002645/xslForm13F_X02/primary_doc.xml" TargetMode="External"/><Relationship Id="rId106" Type="http://schemas.openxmlformats.org/officeDocument/2006/relationships/hyperlink" Target="https://www.sec.gov/Archives/edgar/data/1273087/000127308724000045/xslForm13F_X02/primary_doc.xml" TargetMode="External"/><Relationship Id="rId127" Type="http://schemas.openxmlformats.org/officeDocument/2006/relationships/hyperlink" Target="https://www.sec.gov/Archives/edgar/data/1079114/000117266124001512/xslForm13F_X02/primary_doc.xml" TargetMode="External"/><Relationship Id="rId313" Type="http://schemas.openxmlformats.org/officeDocument/2006/relationships/hyperlink" Target="https://www.sec.gov/Archives/edgar/data/1061768/000156761924000363/xslForm13F_X02/primary_doc.xml" TargetMode="External"/><Relationship Id="rId10" Type="http://schemas.openxmlformats.org/officeDocument/2006/relationships/hyperlink" Target="https://www.sec.gov/Archives/edgar/data/1603466/000156761922020123/0001567619-22-020123-index.htm" TargetMode="External"/><Relationship Id="rId31" Type="http://schemas.openxmlformats.org/officeDocument/2006/relationships/hyperlink" Target="https://www.sec.gov/Archives/edgar/data/1135730/000091957422006523/0000919574-22-006523-index.htm" TargetMode="External"/><Relationship Id="rId52" Type="http://schemas.openxmlformats.org/officeDocument/2006/relationships/hyperlink" Target="https://www.sec.gov/Archives/edgar/data/1336528/000117266122002568/0001172661-22-002568-index.htm" TargetMode="External"/><Relationship Id="rId73" Type="http://schemas.openxmlformats.org/officeDocument/2006/relationships/hyperlink" Target="https://www.sec.gov/edgar/browse/?CIK=1443689"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10/xslForm13F_X02/primary_doc.xml" TargetMode="External"/><Relationship Id="rId355" Type="http://schemas.openxmlformats.org/officeDocument/2006/relationships/hyperlink" Target="https://www.sec.gov/Archives/edgar/data/1167557/000108514623003416/xslForm13F_X02/primary_doc.xml" TargetMode="Externa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15" Type="http://schemas.openxmlformats.org/officeDocument/2006/relationships/hyperlink" Target="https://www.sec.gov/Archives/edgar/data/1067983/000095012323010898/xslForm13F_X02/primary_doc.xml" TargetMode="External"/><Relationship Id="rId236" Type="http://schemas.openxmlformats.org/officeDocument/2006/relationships/hyperlink" Target="https://www.sec.gov/Archives/edgar/data/1037389/000103738923000124/xslForm13F_X02/primary_doc.xml" TargetMode="External"/><Relationship Id="rId257" Type="http://schemas.openxmlformats.org/officeDocument/2006/relationships/hyperlink" Target="https://www.sec.gov/Archives/edgar/data/909661/000090883424000200/xslForm13F_X02/primary_doc.xml" TargetMode="External"/><Relationship Id="rId278" Type="http://schemas.openxmlformats.org/officeDocument/2006/relationships/hyperlink" Target="https://www.sec.gov/Archives/edgar/data/1029160/000090266424003649/xslForm13F_X02/primary_doc.xml" TargetMode="External"/><Relationship Id="rId303" Type="http://schemas.openxmlformats.org/officeDocument/2006/relationships/hyperlink" Target="https://www.sec.gov/Archives/edgar/data/1421097/000091957424004698/xslForm13F_X02/primary_doc.xml"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Archives/edgar/data/1279150/000199937124006136/xslForm13F_X02/primary_doc.xml"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8707/xslForm13F_X02/primary_doc.xml"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89629/xslForm13F_X02/primary_doc.xml"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061768/000156761924000317/xslForm13F_X02/primary_doc.xml" TargetMode="External"/><Relationship Id="rId356" Type="http://schemas.openxmlformats.org/officeDocument/2006/relationships/hyperlink" Target="https://www.sec.gov/Archives/edgar/data/1167557/000108514624002596/xslForm13F_X02/primary_doc.xml"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258" Type="http://schemas.openxmlformats.org/officeDocument/2006/relationships/hyperlink" Target="https://www.sec.gov/Archives/edgar/data/909661/000090883424000135/xslForm13F_X02/primary_doc.xml"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666335/000166633524000008/xslForm13F_X02/primary_doc.xml"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3482/xslForm13F_X02/primary_doc.xml"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01086/000131586324000465/xslForm13F_X02/primary_doc.xml" TargetMode="External"/><Relationship Id="rId336" Type="http://schemas.openxmlformats.org/officeDocument/2006/relationships/hyperlink" Target="https://www.sec.gov/Archives/edgar/data/1817652/000181765224000004/xslForm13F_X02/primary_doc.xml"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037389/000103738923000121/xslForm13F_X02/primary_doc.xml" TargetMode="External"/><Relationship Id="rId291" Type="http://schemas.openxmlformats.org/officeDocument/2006/relationships/hyperlink" Target="https://www.sec.gov/Archives/edgar/data/1493215/000149315224031911/xslForm13F_X02/primary_doc.xml" TargetMode="External"/><Relationship Id="rId305" Type="http://schemas.openxmlformats.org/officeDocument/2006/relationships/hyperlink" Target="https://www.sec.gov/Archives/edgar/data/1055951/000117266124003539/xslForm13F_X02/primary_doc.xml" TargetMode="External"/><Relationship Id="rId347" Type="http://schemas.openxmlformats.org/officeDocument/2006/relationships/hyperlink" Target="https://www.sec.gov/Archives/edgar/data/1541617/000154161724000007/xslForm13F_X02/primary_doc.xml"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5149/xslForm13F_X02/primary_doc.xml"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167483/000091957424003172/xslForm13F_X02/primary_doc.xml" TargetMode="External"/><Relationship Id="rId316" Type="http://schemas.openxmlformats.org/officeDocument/2006/relationships/hyperlink" Target="https://www.sec.gov/Archives/edgar/data/1595082/000159508224000032/xslForm13F_X02/primary_doc.xml"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358" Type="http://schemas.openxmlformats.org/officeDocument/2006/relationships/vmlDrawing" Target="../drawings/vmlDrawing1.vm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271" Type="http://schemas.openxmlformats.org/officeDocument/2006/relationships/hyperlink" Target="https://www.sec.gov/Archives/edgar/data/1791786/000101359424000660/xslForm13F_X02/primary_doc.xml"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443689/000144368924000005/xslForm13F_X02/primary_doc.xml" TargetMode="External"/><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009207/000110465924089589/xslForm13F_X02/primary_doc.xml" TargetMode="External"/><Relationship Id="rId240" Type="http://schemas.openxmlformats.org/officeDocument/2006/relationships/hyperlink" Target="https://www.sec.gov/Archives/edgar/data/1446194/000144619424000004/xslForm13F_X02/primary_doc.xml"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1633313/000110465924061613/xslForm13F_X02/primary_doc.xml" TargetMode="External"/><Relationship Id="rId338" Type="http://schemas.openxmlformats.org/officeDocument/2006/relationships/hyperlink" Target="https://www.sec.gov/Archives/edgar/data/1232621/000121465924014706/xslForm13F_X02/primary_doc.xml"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251" Type="http://schemas.openxmlformats.org/officeDocument/2006/relationships/hyperlink" Target="https://www.sec.gov/Archives/edgar/data/1103804/000090514824002226/xslForm13F_X02/primary_doc.xm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2:BH173"/>
  <sheetViews>
    <sheetView tabSelected="1" zoomScale="190" zoomScaleNormal="190" workbookViewId="0">
      <pane xSplit="2" ySplit="2" topLeftCell="H3" activePane="bottomRight" state="frozen"/>
      <selection pane="topRight" activeCell="C1" sqref="C1"/>
      <selection pane="bottomLeft" activeCell="A3" sqref="A3"/>
      <selection pane="bottomRight" activeCell="X25" sqref="X25"/>
    </sheetView>
  </sheetViews>
  <sheetFormatPr defaultColWidth="8.85546875" defaultRowHeight="12.75" x14ac:dyDescent="0.2"/>
  <cols>
    <col min="1" max="1" width="5.140625" customWidth="1"/>
    <col min="2" max="2" width="17.140625" customWidth="1"/>
    <col min="3" max="3" width="17.42578125" customWidth="1"/>
    <col min="4" max="4" width="10.7109375" style="3" customWidth="1"/>
    <col min="5" max="8" width="9.140625" style="1"/>
    <col min="9" max="14" width="9.140625" style="3"/>
    <col min="15" max="15" width="8.85546875" style="3"/>
    <col min="16" max="16" width="9.140625" style="3" bestFit="1" customWidth="1"/>
    <col min="17" max="18" width="9.140625" style="3" customWidth="1"/>
    <col min="19" max="19" width="12" style="6" customWidth="1"/>
    <col min="20" max="20" width="9.140625" style="6"/>
    <col min="21" max="21" width="12" style="8" customWidth="1"/>
    <col min="23" max="24" width="10.85546875" customWidth="1"/>
  </cols>
  <sheetData>
    <row r="2" spans="1:57" x14ac:dyDescent="0.2">
      <c r="B2" t="s">
        <v>0</v>
      </c>
      <c r="C2" t="s">
        <v>15</v>
      </c>
      <c r="D2" s="3" t="s">
        <v>17</v>
      </c>
      <c r="E2" s="1" t="s">
        <v>7</v>
      </c>
      <c r="F2" s="1" t="s">
        <v>8</v>
      </c>
      <c r="G2" s="1" t="s">
        <v>9</v>
      </c>
      <c r="H2" s="1" t="s">
        <v>10</v>
      </c>
      <c r="I2" s="3" t="s">
        <v>11</v>
      </c>
      <c r="J2" s="3" t="s">
        <v>13</v>
      </c>
      <c r="K2" s="3" t="s">
        <v>12</v>
      </c>
      <c r="L2" s="3" t="s">
        <v>14</v>
      </c>
      <c r="M2" s="3" t="s">
        <v>236</v>
      </c>
      <c r="N2" s="3" t="s">
        <v>237</v>
      </c>
      <c r="O2" s="3" t="s">
        <v>653</v>
      </c>
      <c r="P2" s="3" t="s">
        <v>654</v>
      </c>
      <c r="Q2" s="3" t="s">
        <v>1116</v>
      </c>
      <c r="R2" s="3" t="s">
        <v>1117</v>
      </c>
      <c r="S2" s="5" t="s">
        <v>99</v>
      </c>
      <c r="T2" s="5" t="s">
        <v>216</v>
      </c>
      <c r="U2" s="7" t="s">
        <v>217</v>
      </c>
      <c r="V2" t="s">
        <v>228</v>
      </c>
      <c r="W2" t="s">
        <v>229</v>
      </c>
      <c r="X2" t="s">
        <v>727</v>
      </c>
      <c r="Y2" t="s">
        <v>232</v>
      </c>
      <c r="Z2" t="s">
        <v>231</v>
      </c>
      <c r="AA2" t="s">
        <v>718</v>
      </c>
      <c r="AB2" t="s">
        <v>719</v>
      </c>
      <c r="AC2" t="s">
        <v>716</v>
      </c>
      <c r="AD2">
        <v>2022</v>
      </c>
      <c r="AE2">
        <v>2021</v>
      </c>
      <c r="AF2">
        <v>2020</v>
      </c>
      <c r="AG2">
        <v>2019</v>
      </c>
      <c r="AH2">
        <v>2018</v>
      </c>
      <c r="AI2">
        <v>2017</v>
      </c>
      <c r="AJ2">
        <v>2016</v>
      </c>
      <c r="AK2">
        <v>2015</v>
      </c>
      <c r="AL2">
        <v>2014</v>
      </c>
      <c r="AM2">
        <v>2013</v>
      </c>
      <c r="AN2">
        <v>2012</v>
      </c>
      <c r="AO2">
        <v>2011</v>
      </c>
      <c r="AP2">
        <f>+AO2-1</f>
        <v>2010</v>
      </c>
      <c r="AQ2">
        <f t="shared" ref="AQ2:BE2" si="0">+AP2-1</f>
        <v>2009</v>
      </c>
      <c r="AR2">
        <f t="shared" si="0"/>
        <v>2008</v>
      </c>
      <c r="AS2">
        <f t="shared" si="0"/>
        <v>2007</v>
      </c>
      <c r="AT2">
        <f t="shared" si="0"/>
        <v>2006</v>
      </c>
      <c r="AU2">
        <f t="shared" si="0"/>
        <v>2005</v>
      </c>
      <c r="AV2">
        <f t="shared" si="0"/>
        <v>2004</v>
      </c>
      <c r="AW2">
        <f t="shared" si="0"/>
        <v>2003</v>
      </c>
      <c r="AX2">
        <f t="shared" si="0"/>
        <v>2002</v>
      </c>
      <c r="AY2">
        <f t="shared" si="0"/>
        <v>2001</v>
      </c>
      <c r="AZ2">
        <f t="shared" si="0"/>
        <v>2000</v>
      </c>
      <c r="BA2">
        <f t="shared" si="0"/>
        <v>1999</v>
      </c>
      <c r="BB2">
        <f t="shared" si="0"/>
        <v>1998</v>
      </c>
      <c r="BC2">
        <f t="shared" si="0"/>
        <v>1997</v>
      </c>
      <c r="BD2">
        <f t="shared" si="0"/>
        <v>1996</v>
      </c>
      <c r="BE2">
        <f t="shared" si="0"/>
        <v>1995</v>
      </c>
    </row>
    <row r="3" spans="1:57" x14ac:dyDescent="0.2">
      <c r="A3">
        <v>1</v>
      </c>
      <c r="B3" s="2" t="s">
        <v>41</v>
      </c>
      <c r="C3" t="s">
        <v>72</v>
      </c>
      <c r="D3" s="3" t="s">
        <v>239</v>
      </c>
      <c r="K3" s="4">
        <v>296096.64000000001</v>
      </c>
      <c r="L3" s="4">
        <v>299007.62211900001</v>
      </c>
      <c r="M3" s="4">
        <v>325108.75269200001</v>
      </c>
      <c r="N3" s="4">
        <v>348194.05555200001</v>
      </c>
      <c r="O3" s="4">
        <v>313257.308189</v>
      </c>
      <c r="P3" s="4">
        <v>347358.07446099998</v>
      </c>
      <c r="Q3" s="4">
        <v>331680.40633199998</v>
      </c>
      <c r="R3" s="4">
        <v>279969.06234300003</v>
      </c>
      <c r="S3" s="6" t="s">
        <v>101</v>
      </c>
      <c r="T3" s="6" t="s">
        <v>221</v>
      </c>
      <c r="U3" s="8" t="s">
        <v>220</v>
      </c>
    </row>
    <row r="4" spans="1:57" x14ac:dyDescent="0.2">
      <c r="A4">
        <f>+A3+1</f>
        <v>2</v>
      </c>
      <c r="B4" s="2" t="s">
        <v>5</v>
      </c>
      <c r="C4" t="s">
        <v>20</v>
      </c>
      <c r="D4" s="3">
        <v>67467</v>
      </c>
      <c r="I4" s="4">
        <v>188637.96799999999</v>
      </c>
      <c r="J4" s="4">
        <v>161186.951</v>
      </c>
      <c r="K4" s="4">
        <v>169100.285</v>
      </c>
      <c r="L4" s="4">
        <v>180744.155</v>
      </c>
      <c r="M4" s="4">
        <v>174392.11</v>
      </c>
      <c r="N4" s="4">
        <v>202791.98027</v>
      </c>
      <c r="O4" s="4">
        <v>198144.28681300001</v>
      </c>
      <c r="P4" s="4">
        <v>105515.79195499999</v>
      </c>
      <c r="Q4" s="4">
        <v>234095.87477900001</v>
      </c>
      <c r="R4" s="4">
        <v>215933.040247</v>
      </c>
      <c r="S4" s="6" t="s">
        <v>100</v>
      </c>
      <c r="T4" s="6" t="s">
        <v>219</v>
      </c>
      <c r="U4" s="8" t="s">
        <v>227</v>
      </c>
      <c r="V4">
        <v>1989</v>
      </c>
      <c r="X4">
        <v>5500</v>
      </c>
      <c r="AA4" t="s">
        <v>726</v>
      </c>
    </row>
    <row r="5" spans="1:57" x14ac:dyDescent="0.2">
      <c r="A5">
        <f t="shared" ref="A5:A7" si="1">+A4+1</f>
        <v>3</v>
      </c>
      <c r="B5" s="2" t="s">
        <v>4</v>
      </c>
      <c r="C5" t="s">
        <v>19</v>
      </c>
      <c r="D5" s="3">
        <v>62000</v>
      </c>
      <c r="I5" s="4">
        <v>484452.99400000001</v>
      </c>
      <c r="J5" s="4">
        <v>389708.92099999997</v>
      </c>
      <c r="K5" s="4">
        <v>438754.84399999998</v>
      </c>
      <c r="L5" s="4">
        <v>428086.473329</v>
      </c>
      <c r="M5" s="4">
        <v>454693.68748800003</v>
      </c>
      <c r="N5" s="4">
        <v>483744.58313300001</v>
      </c>
      <c r="O5" s="4">
        <v>466500.24296800001</v>
      </c>
      <c r="P5" s="4">
        <v>99349.033796999996</v>
      </c>
      <c r="Q5" s="4">
        <v>518495.21827800001</v>
      </c>
      <c r="R5" s="4">
        <v>494033.16971500003</v>
      </c>
      <c r="S5" s="6" t="s">
        <v>100</v>
      </c>
      <c r="T5" s="6" t="s">
        <v>219</v>
      </c>
      <c r="U5" s="8" t="s">
        <v>218</v>
      </c>
      <c r="V5">
        <v>1990</v>
      </c>
      <c r="W5" t="s">
        <v>238</v>
      </c>
    </row>
    <row r="6" spans="1:57" x14ac:dyDescent="0.2">
      <c r="A6">
        <f t="shared" si="1"/>
        <v>4</v>
      </c>
      <c r="B6" s="2" t="s">
        <v>64</v>
      </c>
      <c r="C6" t="s">
        <v>240</v>
      </c>
      <c r="K6" s="4">
        <v>228575.18799999999</v>
      </c>
      <c r="L6" s="4">
        <v>216242.23104099999</v>
      </c>
      <c r="M6" s="4">
        <v>244158.51699500001</v>
      </c>
      <c r="N6" s="4">
        <v>297289.67</v>
      </c>
      <c r="O6" s="4">
        <v>309412.15297</v>
      </c>
      <c r="P6" s="4">
        <v>82241.397056000002</v>
      </c>
      <c r="Q6" s="4">
        <v>478360.224338</v>
      </c>
      <c r="R6" s="4">
        <v>437681.94941100001</v>
      </c>
      <c r="S6" s="6" t="s">
        <v>102</v>
      </c>
      <c r="T6" s="6" t="s">
        <v>1134</v>
      </c>
      <c r="U6" s="8" t="s">
        <v>227</v>
      </c>
      <c r="V6">
        <v>2000</v>
      </c>
    </row>
    <row r="7" spans="1:57" x14ac:dyDescent="0.2">
      <c r="A7">
        <f t="shared" si="1"/>
        <v>5</v>
      </c>
      <c r="B7" s="2" t="s">
        <v>39</v>
      </c>
      <c r="C7" t="s">
        <v>68</v>
      </c>
      <c r="K7" s="4">
        <v>83732.203999999998</v>
      </c>
      <c r="L7" s="4">
        <v>90480.696330999999</v>
      </c>
      <c r="M7" s="4">
        <v>93405.171845000004</v>
      </c>
      <c r="N7" s="4">
        <v>97896.666289000001</v>
      </c>
      <c r="O7" s="4">
        <v>95783.606945000007</v>
      </c>
      <c r="P7" s="4">
        <v>69304.616848999998</v>
      </c>
      <c r="Q7" s="4">
        <v>116847.160617</v>
      </c>
      <c r="R7" s="4">
        <v>106924.531877</v>
      </c>
      <c r="S7" s="6" t="s">
        <v>102</v>
      </c>
      <c r="T7" s="6" t="s">
        <v>222</v>
      </c>
      <c r="U7" s="8" t="s">
        <v>227</v>
      </c>
    </row>
    <row r="8" spans="1:57" x14ac:dyDescent="0.2">
      <c r="A8">
        <f t="shared" ref="A8:A75" si="2">+A7+1</f>
        <v>6</v>
      </c>
      <c r="B8" s="2" t="s">
        <v>1</v>
      </c>
      <c r="I8" s="4">
        <v>85212.489000000001</v>
      </c>
      <c r="J8" s="4">
        <v>84467.48</v>
      </c>
      <c r="K8" s="4">
        <v>70684.472999999998</v>
      </c>
      <c r="L8" s="4">
        <v>73088.126000000004</v>
      </c>
      <c r="M8" s="4">
        <v>75351.763000000006</v>
      </c>
      <c r="N8" s="4">
        <v>69385.941999999995</v>
      </c>
      <c r="O8" s="4">
        <v>58653.432999999997</v>
      </c>
      <c r="P8" s="4">
        <v>64606.784</v>
      </c>
      <c r="Q8" s="4">
        <v>63623.686999999998</v>
      </c>
      <c r="R8" s="4">
        <v>58958.710563000001</v>
      </c>
      <c r="S8" s="6" t="s">
        <v>102</v>
      </c>
      <c r="T8" s="6" t="s">
        <v>222</v>
      </c>
      <c r="U8" s="8" t="s">
        <v>227</v>
      </c>
    </row>
    <row r="9" spans="1:57" x14ac:dyDescent="0.2">
      <c r="A9">
        <f t="shared" si="2"/>
        <v>7</v>
      </c>
      <c r="B9" s="2" t="s">
        <v>69</v>
      </c>
      <c r="C9" t="s">
        <v>682</v>
      </c>
      <c r="I9" s="4">
        <v>578333.429</v>
      </c>
      <c r="J9" s="4">
        <v>404340.20899999997</v>
      </c>
      <c r="K9" s="4">
        <v>386869.95699999999</v>
      </c>
      <c r="L9" s="4">
        <v>395433.01293099998</v>
      </c>
      <c r="M9" s="4">
        <v>470246.70751500002</v>
      </c>
      <c r="N9" s="4">
        <v>491756.19189800002</v>
      </c>
      <c r="O9" s="4">
        <v>480508.32573799998</v>
      </c>
      <c r="P9" s="4">
        <v>59033.251529000001</v>
      </c>
      <c r="Q9" s="4">
        <v>575882.47876500001</v>
      </c>
      <c r="R9" s="4">
        <v>537086.80813599995</v>
      </c>
      <c r="S9" s="6" t="s">
        <v>102</v>
      </c>
      <c r="T9" s="6" t="s">
        <v>1134</v>
      </c>
      <c r="U9" s="8" t="s">
        <v>667</v>
      </c>
    </row>
    <row r="10" spans="1:57" x14ac:dyDescent="0.2">
      <c r="A10">
        <f t="shared" si="2"/>
        <v>8</v>
      </c>
      <c r="B10" s="2" t="s">
        <v>108</v>
      </c>
      <c r="C10" t="s">
        <v>1122</v>
      </c>
      <c r="M10" s="4">
        <v>58730.562142000002</v>
      </c>
      <c r="N10" s="4">
        <v>47045.929705000002</v>
      </c>
      <c r="O10" s="4">
        <v>41021.421000000002</v>
      </c>
      <c r="P10" s="4">
        <v>53127.589083999999</v>
      </c>
      <c r="Q10" s="4">
        <v>58730.562142000002</v>
      </c>
      <c r="R10" s="4">
        <v>65239.904583000003</v>
      </c>
      <c r="S10" s="6" t="s">
        <v>102</v>
      </c>
    </row>
    <row r="11" spans="1:57" x14ac:dyDescent="0.2">
      <c r="A11">
        <f t="shared" si="2"/>
        <v>9</v>
      </c>
      <c r="B11" s="2" t="s">
        <v>113</v>
      </c>
      <c r="C11" t="s">
        <v>715</v>
      </c>
      <c r="D11" s="3">
        <v>64000</v>
      </c>
      <c r="P11" s="4">
        <v>52354.782071000001</v>
      </c>
      <c r="Q11" s="4">
        <v>65665.817502999998</v>
      </c>
      <c r="R11" s="4">
        <v>74893.943771999999</v>
      </c>
      <c r="S11" s="6" t="s">
        <v>100</v>
      </c>
      <c r="U11" s="8" t="s">
        <v>676</v>
      </c>
      <c r="V11">
        <v>1997</v>
      </c>
      <c r="AA11" t="s">
        <v>721</v>
      </c>
      <c r="AB11" t="s">
        <v>720</v>
      </c>
      <c r="AC11" t="s">
        <v>717</v>
      </c>
    </row>
    <row r="12" spans="1:57" x14ac:dyDescent="0.2">
      <c r="A12">
        <f t="shared" si="2"/>
        <v>10</v>
      </c>
      <c r="B12" s="2" t="s">
        <v>26</v>
      </c>
      <c r="C12" t="s">
        <v>47</v>
      </c>
      <c r="D12" s="3">
        <v>58000</v>
      </c>
      <c r="K12" s="4">
        <v>34543.49</v>
      </c>
      <c r="L12" s="4">
        <v>35814.526356000002</v>
      </c>
      <c r="M12" s="4"/>
      <c r="N12" s="4"/>
      <c r="O12" s="4"/>
      <c r="P12" s="4">
        <v>42709.667178000003</v>
      </c>
      <c r="Q12" s="4">
        <v>43170.283873</v>
      </c>
      <c r="R12" s="4">
        <v>44847.616123</v>
      </c>
      <c r="S12" s="6" t="s">
        <v>102</v>
      </c>
      <c r="T12" s="6" t="s">
        <v>222</v>
      </c>
      <c r="U12" s="8" t="s">
        <v>227</v>
      </c>
    </row>
    <row r="13" spans="1:57" x14ac:dyDescent="0.2">
      <c r="A13">
        <f t="shared" si="2"/>
        <v>11</v>
      </c>
      <c r="B13" s="2" t="s">
        <v>6</v>
      </c>
      <c r="C13" t="s">
        <v>21</v>
      </c>
      <c r="K13" s="4">
        <v>32595.472000000002</v>
      </c>
      <c r="L13" s="4">
        <v>36529.064118000002</v>
      </c>
      <c r="M13" s="4"/>
      <c r="N13" s="4"/>
      <c r="O13" s="4"/>
      <c r="P13" s="4">
        <v>36081.330501999997</v>
      </c>
      <c r="Q13" s="4">
        <v>57247.892304000001</v>
      </c>
      <c r="R13" s="4">
        <v>57138.704654000001</v>
      </c>
      <c r="S13" s="6" t="s">
        <v>100</v>
      </c>
      <c r="T13" s="6" t="s">
        <v>219</v>
      </c>
      <c r="U13" s="8" t="s">
        <v>226</v>
      </c>
    </row>
    <row r="14" spans="1:57" x14ac:dyDescent="0.2">
      <c r="A14">
        <f t="shared" si="2"/>
        <v>12</v>
      </c>
      <c r="B14" s="2" t="s">
        <v>3</v>
      </c>
      <c r="C14" t="s">
        <v>18</v>
      </c>
      <c r="D14" s="3">
        <v>27200</v>
      </c>
      <c r="I14" s="4">
        <v>25186.491999999998</v>
      </c>
      <c r="J14" s="4">
        <v>23701.54</v>
      </c>
      <c r="K14" s="4">
        <v>25036.834999999999</v>
      </c>
      <c r="L14" s="4">
        <v>29421.581450000001</v>
      </c>
      <c r="M14" s="4"/>
      <c r="N14" s="4"/>
      <c r="O14" s="4"/>
      <c r="P14" s="4">
        <v>33034.349569999998</v>
      </c>
      <c r="Q14" s="4">
        <v>41259.345416999997</v>
      </c>
      <c r="R14" s="4">
        <v>38251.735496000001</v>
      </c>
      <c r="S14" s="6" t="s">
        <v>100</v>
      </c>
      <c r="T14" s="6" t="s">
        <v>219</v>
      </c>
      <c r="U14" s="8" t="s">
        <v>225</v>
      </c>
      <c r="V14">
        <v>1992</v>
      </c>
    </row>
    <row r="15" spans="1:57" x14ac:dyDescent="0.2">
      <c r="A15">
        <f t="shared" si="2"/>
        <v>13</v>
      </c>
      <c r="B15" s="2" t="s">
        <v>22</v>
      </c>
      <c r="C15" t="s">
        <v>36</v>
      </c>
      <c r="I15" s="4">
        <v>24735.085999999999</v>
      </c>
      <c r="J15" s="4">
        <v>21862.785</v>
      </c>
      <c r="K15" s="4">
        <v>21658.496999999999</v>
      </c>
      <c r="L15" s="4">
        <v>19975.826558000001</v>
      </c>
      <c r="M15" s="4">
        <v>21307.508398000002</v>
      </c>
      <c r="N15" s="4">
        <v>24426.457264000001</v>
      </c>
      <c r="O15" s="4">
        <v>24642.289392999999</v>
      </c>
      <c r="P15" s="4">
        <v>27301.507781</v>
      </c>
      <c r="Q15" s="4">
        <v>26859.637108999999</v>
      </c>
      <c r="R15" s="4">
        <v>26019.824561000001</v>
      </c>
      <c r="S15" s="6" t="s">
        <v>103</v>
      </c>
      <c r="T15" s="6" t="s">
        <v>223</v>
      </c>
      <c r="U15" s="8" t="s">
        <v>225</v>
      </c>
    </row>
    <row r="16" spans="1:57" x14ac:dyDescent="0.2">
      <c r="A16">
        <f t="shared" si="2"/>
        <v>14</v>
      </c>
      <c r="B16" s="2" t="s">
        <v>23</v>
      </c>
      <c r="C16" t="s">
        <v>45</v>
      </c>
      <c r="E16" s="4">
        <v>18240.300999999999</v>
      </c>
      <c r="F16" s="4">
        <v>25519.863000000001</v>
      </c>
      <c r="G16" s="4">
        <v>24582.581999999999</v>
      </c>
      <c r="H16" s="4">
        <v>22551.366999999998</v>
      </c>
      <c r="I16" s="4">
        <v>13671.043</v>
      </c>
      <c r="J16" s="4">
        <v>8263.3940000000002</v>
      </c>
      <c r="K16" s="4">
        <v>8612.6959999999999</v>
      </c>
      <c r="L16" s="4">
        <v>8915.153198</v>
      </c>
      <c r="M16" s="4">
        <v>15041.674139000001</v>
      </c>
      <c r="N16" s="4">
        <v>20413.638491999998</v>
      </c>
      <c r="O16" s="4">
        <v>19710.129654</v>
      </c>
      <c r="P16" s="4">
        <v>23844.679154000001</v>
      </c>
      <c r="Q16" s="4">
        <v>25495.400873999999</v>
      </c>
      <c r="R16" s="4">
        <v>25688.066436000001</v>
      </c>
      <c r="S16" s="6" t="s">
        <v>106</v>
      </c>
      <c r="T16" s="6" t="s">
        <v>223</v>
      </c>
      <c r="U16" s="8" t="s">
        <v>227</v>
      </c>
    </row>
    <row r="17" spans="1:60" x14ac:dyDescent="0.2">
      <c r="A17">
        <f t="shared" si="2"/>
        <v>15</v>
      </c>
      <c r="B17" s="2" t="s">
        <v>2</v>
      </c>
      <c r="C17" t="s">
        <v>16</v>
      </c>
      <c r="I17" s="4">
        <v>24807.125</v>
      </c>
      <c r="J17" s="4">
        <v>23598.117999999999</v>
      </c>
      <c r="K17" s="4">
        <v>19754.886999999999</v>
      </c>
      <c r="L17" s="4">
        <v>18319.724929</v>
      </c>
      <c r="M17" s="4"/>
      <c r="N17" s="4"/>
      <c r="O17" s="4"/>
      <c r="P17" s="4">
        <v>17864.337112000001</v>
      </c>
      <c r="Q17" s="4">
        <v>19775.432137</v>
      </c>
      <c r="R17" s="4">
        <v>19152.850231</v>
      </c>
      <c r="S17" s="6" t="s">
        <v>104</v>
      </c>
      <c r="U17" s="8" t="s">
        <v>241</v>
      </c>
    </row>
    <row r="18" spans="1:60" x14ac:dyDescent="0.2">
      <c r="A18">
        <f t="shared" si="2"/>
        <v>16</v>
      </c>
      <c r="B18" s="2" t="s">
        <v>116</v>
      </c>
      <c r="P18" s="4">
        <v>14279.722572000001</v>
      </c>
      <c r="Q18" s="4">
        <v>22113.553148999999</v>
      </c>
      <c r="R18" s="4">
        <v>21191.727167000001</v>
      </c>
      <c r="S18" s="6" t="s">
        <v>100</v>
      </c>
    </row>
    <row r="19" spans="1:60" x14ac:dyDescent="0.2">
      <c r="A19">
        <f t="shared" si="2"/>
        <v>17</v>
      </c>
      <c r="B19" s="2" t="s">
        <v>43</v>
      </c>
      <c r="C19" t="s">
        <v>42</v>
      </c>
      <c r="D19" s="3">
        <v>58000</v>
      </c>
      <c r="K19" s="4">
        <v>10893.232</v>
      </c>
      <c r="L19" s="4">
        <v>8163.3474310000001</v>
      </c>
      <c r="M19" s="4"/>
      <c r="N19" s="4"/>
      <c r="O19" s="4"/>
      <c r="P19" s="4">
        <v>14053.201713</v>
      </c>
      <c r="Q19" s="4">
        <v>18296.276054999998</v>
      </c>
      <c r="R19" s="4">
        <v>21626.366513000001</v>
      </c>
      <c r="S19" s="6" t="s">
        <v>106</v>
      </c>
      <c r="T19" s="6" t="s">
        <v>223</v>
      </c>
      <c r="U19" s="8" t="s">
        <v>227</v>
      </c>
    </row>
    <row r="20" spans="1:60" x14ac:dyDescent="0.2">
      <c r="A20">
        <f t="shared" si="2"/>
        <v>18</v>
      </c>
      <c r="B20" s="2" t="s">
        <v>24</v>
      </c>
      <c r="C20" t="s">
        <v>233</v>
      </c>
      <c r="D20" s="4">
        <v>28673.846799999999</v>
      </c>
      <c r="I20" s="4">
        <v>16809.736000000001</v>
      </c>
      <c r="J20" s="4">
        <v>10609.466</v>
      </c>
      <c r="K20" s="4">
        <v>10613.116</v>
      </c>
      <c r="L20" s="4">
        <v>10475.619064</v>
      </c>
      <c r="M20" s="4"/>
      <c r="N20" s="4"/>
      <c r="O20" s="4"/>
      <c r="P20" s="4">
        <v>11558.848096</v>
      </c>
      <c r="Q20" s="4">
        <v>12671.43044</v>
      </c>
      <c r="R20" s="4">
        <v>12329.311691000001</v>
      </c>
      <c r="S20" s="6" t="s">
        <v>103</v>
      </c>
      <c r="T20" s="6" t="s">
        <v>223</v>
      </c>
      <c r="U20" s="8" t="s">
        <v>225</v>
      </c>
      <c r="V20">
        <v>1997</v>
      </c>
      <c r="W20" t="s">
        <v>230</v>
      </c>
      <c r="Y20" s="9">
        <f>RATE(2022-1998,0,-1,13.71)</f>
        <v>0.11526111596972678</v>
      </c>
      <c r="Z20" s="9">
        <f>1*(1+BB$20)*(1+BA20)*(1+AZ20)*(1+AY20)*(1+AX20)*(1+AW20)*(1+AV20)*(1+AU20)*(1+AT20)*(1+AS20)*(1+AR20)*(1+AQ20)*(1+AP20)*(1+AO20)*(1+AN20)*(1+AM20)*(1+AL20)*(1+AK20)*(1+AJ20)*(1+AI20)*(1+AH20)*(1+AG20)*(1+AF20)*(1+AE20)*(1+AD20)-1</f>
        <v>13.713492129281141</v>
      </c>
      <c r="AA20" s="9"/>
      <c r="AB20" s="9"/>
      <c r="AC20" s="9"/>
      <c r="AD20" s="10">
        <v>-0.33</v>
      </c>
      <c r="AE20" s="9">
        <v>-7.0000000000000007E-2</v>
      </c>
      <c r="AF20" s="9">
        <v>0.23</v>
      </c>
      <c r="AG20" s="9">
        <v>0.29899999999999999</v>
      </c>
      <c r="AH20" s="9">
        <v>-0.05</v>
      </c>
      <c r="AI20" s="9">
        <v>8.2000000000000003E-2</v>
      </c>
      <c r="AJ20" s="9">
        <v>-2.7E-2</v>
      </c>
      <c r="AK20" s="9">
        <v>8.7999999999999995E-2</v>
      </c>
      <c r="AL20" s="9">
        <v>4.0000000000000001E-3</v>
      </c>
      <c r="AM20" s="9">
        <v>0.14199999999999999</v>
      </c>
      <c r="AN20" s="9">
        <v>0.193</v>
      </c>
      <c r="AO20" s="9">
        <v>8.0000000000000002E-3</v>
      </c>
      <c r="AP20" s="9">
        <v>0.126</v>
      </c>
      <c r="AQ20" s="9">
        <v>0.14000000000000001</v>
      </c>
      <c r="AR20" s="9">
        <v>-0.32900000000000001</v>
      </c>
      <c r="AS20" s="9">
        <v>0.46200000000000002</v>
      </c>
      <c r="AT20" s="9">
        <v>0.13700000000000001</v>
      </c>
      <c r="AU20" s="9">
        <v>0.25900000000000001</v>
      </c>
      <c r="AV20" s="9">
        <v>0.14599999999999999</v>
      </c>
      <c r="AW20" s="9">
        <v>8.2000000000000003E-2</v>
      </c>
      <c r="AX20" s="9">
        <v>0.14599999999999999</v>
      </c>
      <c r="AY20" s="9">
        <v>0.40400000000000003</v>
      </c>
      <c r="AZ20" s="9">
        <v>0.73399999999999999</v>
      </c>
      <c r="BA20" s="9">
        <v>0.46800000000000003</v>
      </c>
      <c r="BB20" s="9">
        <v>7.5999999999999998E-2</v>
      </c>
      <c r="BC20" s="9"/>
      <c r="BD20" s="9"/>
      <c r="BE20" s="9"/>
      <c r="BF20" s="9"/>
      <c r="BG20" s="9"/>
      <c r="BH20" s="9"/>
    </row>
    <row r="21" spans="1:60" x14ac:dyDescent="0.2">
      <c r="A21">
        <f t="shared" si="2"/>
        <v>19</v>
      </c>
      <c r="B21" s="2" t="s">
        <v>121</v>
      </c>
      <c r="P21" s="4">
        <v>11407.010893999999</v>
      </c>
      <c r="Q21" s="4">
        <v>18034.949485000001</v>
      </c>
      <c r="R21" s="4">
        <v>21256.042829000002</v>
      </c>
      <c r="S21" s="6" t="s">
        <v>102</v>
      </c>
    </row>
    <row r="22" spans="1:60" x14ac:dyDescent="0.2">
      <c r="A22">
        <f t="shared" si="2"/>
        <v>20</v>
      </c>
      <c r="B22" s="2" t="s">
        <v>34</v>
      </c>
      <c r="C22" t="s">
        <v>60</v>
      </c>
      <c r="K22" s="4">
        <v>7877.0450000000001</v>
      </c>
      <c r="P22" s="4">
        <v>10396.017618</v>
      </c>
      <c r="Q22" s="4">
        <v>10761.092092999999</v>
      </c>
      <c r="R22" s="4">
        <v>10411.823</v>
      </c>
      <c r="S22" s="6" t="s">
        <v>101</v>
      </c>
    </row>
    <row r="23" spans="1:60" x14ac:dyDescent="0.2">
      <c r="A23">
        <f t="shared" si="2"/>
        <v>21</v>
      </c>
      <c r="B23" s="2" t="s">
        <v>77</v>
      </c>
      <c r="P23" s="4">
        <v>9715.8169170000001</v>
      </c>
      <c r="Q23" s="4">
        <v>10765.194</v>
      </c>
      <c r="R23" s="4">
        <v>13137.112999999999</v>
      </c>
      <c r="S23" s="6" t="s">
        <v>106</v>
      </c>
      <c r="T23" s="6" t="s">
        <v>223</v>
      </c>
    </row>
    <row r="24" spans="1:60" x14ac:dyDescent="0.2">
      <c r="A24">
        <f t="shared" si="2"/>
        <v>22</v>
      </c>
      <c r="B24" s="2" t="s">
        <v>708</v>
      </c>
      <c r="P24" s="4">
        <v>9195.4703219999992</v>
      </c>
      <c r="Q24" s="4">
        <v>10864.610456</v>
      </c>
      <c r="R24" s="4">
        <v>10476.465877000001</v>
      </c>
    </row>
    <row r="25" spans="1:60" x14ac:dyDescent="0.2">
      <c r="A25">
        <f t="shared" si="2"/>
        <v>23</v>
      </c>
      <c r="B25" s="2" t="s">
        <v>38</v>
      </c>
      <c r="C25" t="s">
        <v>67</v>
      </c>
      <c r="K25" s="4">
        <v>9662.6350000000002</v>
      </c>
      <c r="P25" s="4">
        <v>9098.0169999999998</v>
      </c>
      <c r="Q25" s="4">
        <v>16121.624497999999</v>
      </c>
      <c r="R25" s="4">
        <v>17329.066245999999</v>
      </c>
      <c r="S25" s="6" t="s">
        <v>100</v>
      </c>
      <c r="U25" s="8" t="s">
        <v>227</v>
      </c>
    </row>
    <row r="26" spans="1:60" x14ac:dyDescent="0.2">
      <c r="A26">
        <f t="shared" si="2"/>
        <v>24</v>
      </c>
      <c r="B26" s="2" t="s">
        <v>28</v>
      </c>
      <c r="C26" t="s">
        <v>50</v>
      </c>
      <c r="K26" s="4">
        <v>15269.446</v>
      </c>
      <c r="L26" s="4">
        <v>16651.382602000001</v>
      </c>
      <c r="M26" s="4"/>
      <c r="N26" s="4"/>
      <c r="O26" s="4"/>
      <c r="P26" s="4">
        <v>8788.6</v>
      </c>
      <c r="Q26" s="4">
        <v>7971.7070219999996</v>
      </c>
      <c r="R26" s="4">
        <v>7825.0776640000004</v>
      </c>
      <c r="S26" s="6" t="s">
        <v>105</v>
      </c>
      <c r="T26" s="6" t="s">
        <v>221</v>
      </c>
      <c r="U26" s="8" t="s">
        <v>227</v>
      </c>
      <c r="V26">
        <v>2000</v>
      </c>
    </row>
    <row r="27" spans="1:60" x14ac:dyDescent="0.2">
      <c r="A27">
        <f t="shared" si="2"/>
        <v>25</v>
      </c>
      <c r="B27" s="2" t="s">
        <v>125</v>
      </c>
      <c r="P27" s="4">
        <v>8039.3069999999998</v>
      </c>
      <c r="Q27" s="4">
        <v>13105.837</v>
      </c>
      <c r="R27" s="4">
        <v>14659.651</v>
      </c>
    </row>
    <row r="28" spans="1:60" x14ac:dyDescent="0.2">
      <c r="A28">
        <f t="shared" si="2"/>
        <v>26</v>
      </c>
      <c r="B28" s="2" t="s">
        <v>703</v>
      </c>
      <c r="C28" t="s">
        <v>704</v>
      </c>
      <c r="P28" s="4">
        <v>7646.3701709999996</v>
      </c>
      <c r="Q28" s="4">
        <v>6015.3861489999999</v>
      </c>
      <c r="R28" s="4">
        <v>5565.7949900000003</v>
      </c>
    </row>
    <row r="29" spans="1:60" x14ac:dyDescent="0.2">
      <c r="A29">
        <f t="shared" si="2"/>
        <v>27</v>
      </c>
      <c r="B29" s="2" t="s">
        <v>196</v>
      </c>
      <c r="P29" s="4">
        <v>6022.7922609999996</v>
      </c>
      <c r="Q29" s="4">
        <v>6509.2613659999997</v>
      </c>
      <c r="R29" s="4">
        <v>6731.5987759999998</v>
      </c>
    </row>
    <row r="30" spans="1:60" x14ac:dyDescent="0.2">
      <c r="A30">
        <f t="shared" si="2"/>
        <v>28</v>
      </c>
      <c r="B30" s="2" t="s">
        <v>31</v>
      </c>
      <c r="C30" t="s">
        <v>56</v>
      </c>
      <c r="K30" s="4">
        <v>5764.9269999999997</v>
      </c>
      <c r="P30" s="4">
        <v>7325.2073769999997</v>
      </c>
      <c r="Q30" s="4">
        <v>7540.5650059999998</v>
      </c>
      <c r="R30" s="4">
        <f>7947.899974-1947.744-2122.458</f>
        <v>3877.6979740000002</v>
      </c>
      <c r="S30" s="6" t="s">
        <v>105</v>
      </c>
      <c r="T30" s="6" t="s">
        <v>224</v>
      </c>
      <c r="U30" s="8" t="s">
        <v>227</v>
      </c>
    </row>
    <row r="31" spans="1:60" x14ac:dyDescent="0.2">
      <c r="A31">
        <f t="shared" si="2"/>
        <v>29</v>
      </c>
      <c r="B31" s="2" t="s">
        <v>687</v>
      </c>
      <c r="C31" t="s">
        <v>688</v>
      </c>
      <c r="P31" s="4">
        <v>7239.756496</v>
      </c>
      <c r="Q31" s="4">
        <v>8573.5128289999993</v>
      </c>
      <c r="R31" s="4">
        <v>7508.4004830000003</v>
      </c>
      <c r="S31" s="6" t="s">
        <v>105</v>
      </c>
      <c r="T31" s="6" t="s">
        <v>224</v>
      </c>
      <c r="U31" s="8" t="s">
        <v>227</v>
      </c>
    </row>
    <row r="32" spans="1:60" x14ac:dyDescent="0.2">
      <c r="A32">
        <f t="shared" si="2"/>
        <v>30</v>
      </c>
      <c r="B32" s="2" t="s">
        <v>128</v>
      </c>
      <c r="P32" s="4">
        <v>7226.6135880000002</v>
      </c>
      <c r="Q32" s="4">
        <v>15722.796598999999</v>
      </c>
      <c r="R32" s="4">
        <v>19519.738932</v>
      </c>
      <c r="S32" s="6" t="s">
        <v>100</v>
      </c>
    </row>
    <row r="33" spans="1:21" x14ac:dyDescent="0.2">
      <c r="A33">
        <f t="shared" si="2"/>
        <v>31</v>
      </c>
      <c r="B33" s="2" t="s">
        <v>149</v>
      </c>
      <c r="P33" s="4">
        <v>6657.7015229999997</v>
      </c>
      <c r="Q33" s="4">
        <v>7055.741</v>
      </c>
      <c r="R33" s="4">
        <v>6200.2780000000002</v>
      </c>
    </row>
    <row r="34" spans="1:21" x14ac:dyDescent="0.2">
      <c r="A34">
        <f t="shared" si="2"/>
        <v>32</v>
      </c>
      <c r="B34" s="2" t="s">
        <v>37</v>
      </c>
      <c r="C34" t="s">
        <v>66</v>
      </c>
      <c r="K34" s="4">
        <v>5534.759</v>
      </c>
      <c r="P34" s="4">
        <v>6638.1859999999997</v>
      </c>
      <c r="Q34" s="4">
        <v>7847.317</v>
      </c>
      <c r="R34" s="4">
        <v>8737.3967329999996</v>
      </c>
      <c r="S34" s="6" t="s">
        <v>103</v>
      </c>
      <c r="T34" s="6" t="s">
        <v>224</v>
      </c>
      <c r="U34" s="8" t="s">
        <v>227</v>
      </c>
    </row>
    <row r="35" spans="1:21" x14ac:dyDescent="0.2">
      <c r="A35">
        <f t="shared" si="2"/>
        <v>33</v>
      </c>
      <c r="B35" s="2" t="s">
        <v>53</v>
      </c>
      <c r="C35" t="s">
        <v>76</v>
      </c>
      <c r="K35" s="4">
        <v>4687.527</v>
      </c>
      <c r="P35" s="4">
        <v>6402.4992599999996</v>
      </c>
      <c r="Q35" s="4">
        <v>7798.7951620000003</v>
      </c>
      <c r="R35" s="4">
        <v>7560.7666689999996</v>
      </c>
      <c r="S35" s="6" t="s">
        <v>105</v>
      </c>
      <c r="U35" s="8" t="s">
        <v>1210</v>
      </c>
    </row>
    <row r="36" spans="1:21" x14ac:dyDescent="0.2">
      <c r="A36">
        <f t="shared" si="2"/>
        <v>34</v>
      </c>
      <c r="B36" s="2" t="s">
        <v>30</v>
      </c>
      <c r="C36" t="s">
        <v>55</v>
      </c>
      <c r="K36" s="4">
        <v>4337.6009999999997</v>
      </c>
      <c r="P36" s="4">
        <v>6401.9011270000001</v>
      </c>
      <c r="Q36" s="4">
        <v>6774.5774160000001</v>
      </c>
      <c r="R36" s="4">
        <v>6459.1653580000002</v>
      </c>
      <c r="S36" s="6" t="s">
        <v>105</v>
      </c>
      <c r="T36" s="6" t="s">
        <v>224</v>
      </c>
      <c r="U36" s="8" t="s">
        <v>227</v>
      </c>
    </row>
    <row r="37" spans="1:21" x14ac:dyDescent="0.2">
      <c r="A37">
        <f t="shared" si="2"/>
        <v>35</v>
      </c>
      <c r="B37" s="2" t="s">
        <v>189</v>
      </c>
      <c r="P37" s="4">
        <v>5804.0060729999996</v>
      </c>
      <c r="Q37" s="4">
        <v>6264.9441550000001</v>
      </c>
      <c r="R37" s="4">
        <v>5762.68912</v>
      </c>
      <c r="S37" s="6" t="s">
        <v>100</v>
      </c>
    </row>
    <row r="38" spans="1:21" x14ac:dyDescent="0.2">
      <c r="A38">
        <f t="shared" si="2"/>
        <v>36</v>
      </c>
      <c r="B38" s="2" t="s">
        <v>71</v>
      </c>
      <c r="C38" t="s">
        <v>702</v>
      </c>
      <c r="P38" s="4">
        <v>5790.9848439999996</v>
      </c>
      <c r="Q38" s="4">
        <v>6754.8326580000003</v>
      </c>
      <c r="R38" s="4">
        <v>6175.3697439999996</v>
      </c>
    </row>
    <row r="39" spans="1:21" x14ac:dyDescent="0.2">
      <c r="A39">
        <f t="shared" si="2"/>
        <v>37</v>
      </c>
      <c r="B39" s="2" t="s">
        <v>118</v>
      </c>
      <c r="P39" s="4">
        <v>5690.6374500000002</v>
      </c>
      <c r="Q39" s="4">
        <v>6575.6770040000001</v>
      </c>
      <c r="R39" s="4">
        <v>5928.6970179999998</v>
      </c>
    </row>
    <row r="40" spans="1:21" x14ac:dyDescent="0.2">
      <c r="A40">
        <f t="shared" si="2"/>
        <v>38</v>
      </c>
      <c r="B40" s="2" t="s">
        <v>78</v>
      </c>
      <c r="P40" s="4">
        <v>5594.1384889999999</v>
      </c>
      <c r="Q40" s="4">
        <v>6729.0528919999997</v>
      </c>
      <c r="R40" s="4">
        <v>7054.8539330000003</v>
      </c>
    </row>
    <row r="41" spans="1:21" x14ac:dyDescent="0.2">
      <c r="A41">
        <f t="shared" si="2"/>
        <v>39</v>
      </c>
      <c r="B41" s="2" t="s">
        <v>153</v>
      </c>
      <c r="C41" t="s">
        <v>1211</v>
      </c>
      <c r="P41" s="4">
        <v>5415.6385790000004</v>
      </c>
      <c r="Q41" s="4">
        <v>5748.0698949999996</v>
      </c>
      <c r="R41" s="4">
        <v>6010.5106290000003</v>
      </c>
      <c r="S41" s="6" t="s">
        <v>107</v>
      </c>
    </row>
    <row r="42" spans="1:21" x14ac:dyDescent="0.2">
      <c r="A42">
        <f t="shared" si="2"/>
        <v>40</v>
      </c>
      <c r="B42" s="2" t="s">
        <v>27</v>
      </c>
      <c r="C42" t="s">
        <v>48</v>
      </c>
      <c r="K42" s="4">
        <v>5379.8770000000004</v>
      </c>
      <c r="P42" s="4">
        <v>5022.5581860000002</v>
      </c>
      <c r="Q42" s="4">
        <v>5972.2947789999998</v>
      </c>
      <c r="R42" s="4">
        <v>6007.4277890000003</v>
      </c>
      <c r="S42" s="6" t="s">
        <v>103</v>
      </c>
      <c r="T42" s="6" t="s">
        <v>219</v>
      </c>
    </row>
    <row r="43" spans="1:21" x14ac:dyDescent="0.2">
      <c r="A43">
        <f t="shared" si="2"/>
        <v>41</v>
      </c>
      <c r="B43" s="2" t="s">
        <v>32</v>
      </c>
      <c r="C43" t="s">
        <v>59</v>
      </c>
      <c r="K43" s="4">
        <v>5387</v>
      </c>
      <c r="P43" s="4">
        <v>5007.2440530000003</v>
      </c>
      <c r="Q43" s="4">
        <v>5459.959793</v>
      </c>
      <c r="R43" s="4">
        <v>5064.5262670000002</v>
      </c>
      <c r="S43" s="6" t="s">
        <v>107</v>
      </c>
      <c r="T43" s="6" t="s">
        <v>100</v>
      </c>
    </row>
    <row r="44" spans="1:21" x14ac:dyDescent="0.2">
      <c r="A44">
        <f t="shared" si="2"/>
        <v>42</v>
      </c>
      <c r="B44" s="2" t="s">
        <v>25</v>
      </c>
      <c r="C44" t="s">
        <v>46</v>
      </c>
      <c r="J44" s="4">
        <v>4050.0909999999999</v>
      </c>
      <c r="K44" s="4">
        <v>4439.2</v>
      </c>
      <c r="P44" s="4">
        <v>4979.7658250000004</v>
      </c>
      <c r="Q44" s="4">
        <v>5321.4750329999997</v>
      </c>
      <c r="R44" s="4">
        <v>5272.5897709999999</v>
      </c>
      <c r="S44" s="6" t="s">
        <v>103</v>
      </c>
      <c r="T44" s="6" t="s">
        <v>223</v>
      </c>
    </row>
    <row r="45" spans="1:21" x14ac:dyDescent="0.2">
      <c r="A45">
        <f t="shared" si="2"/>
        <v>43</v>
      </c>
      <c r="B45" s="2" t="s">
        <v>40</v>
      </c>
      <c r="C45" t="s">
        <v>33</v>
      </c>
      <c r="K45" s="4">
        <v>8031.8270000000002</v>
      </c>
      <c r="P45" s="4">
        <v>4723.1373450000001</v>
      </c>
      <c r="Q45" s="4">
        <v>5131.2977549999996</v>
      </c>
      <c r="R45" s="4">
        <v>5303.7028410000003</v>
      </c>
      <c r="S45" s="6" t="s">
        <v>100</v>
      </c>
    </row>
    <row r="46" spans="1:21" x14ac:dyDescent="0.2">
      <c r="A46">
        <f t="shared" si="2"/>
        <v>44</v>
      </c>
      <c r="B46" s="2" t="s">
        <v>706</v>
      </c>
      <c r="C46" t="s">
        <v>707</v>
      </c>
      <c r="P46" s="4">
        <v>4655.038055</v>
      </c>
      <c r="Q46" s="4">
        <v>5053.8065829999996</v>
      </c>
      <c r="R46" s="4">
        <v>4019.1749329999998</v>
      </c>
    </row>
    <row r="47" spans="1:21" x14ac:dyDescent="0.2">
      <c r="A47">
        <f t="shared" si="2"/>
        <v>45</v>
      </c>
      <c r="B47" s="2" t="s">
        <v>110</v>
      </c>
      <c r="C47" t="s">
        <v>656</v>
      </c>
      <c r="P47" s="4">
        <v>4585.0370000000003</v>
      </c>
      <c r="Q47" s="4">
        <v>3650.7759999999998</v>
      </c>
      <c r="R47" s="4">
        <v>3634.1010000000001</v>
      </c>
      <c r="S47" s="6" t="s">
        <v>100</v>
      </c>
      <c r="T47" s="6" t="s">
        <v>224</v>
      </c>
    </row>
    <row r="48" spans="1:21" x14ac:dyDescent="0.2">
      <c r="A48">
        <f t="shared" si="2"/>
        <v>46</v>
      </c>
      <c r="B48" s="2" t="s">
        <v>112</v>
      </c>
      <c r="P48" s="4">
        <v>4370.8550519999999</v>
      </c>
      <c r="Q48" s="4">
        <v>5836.1265380000004</v>
      </c>
      <c r="R48" s="4">
        <v>4883.5933199999999</v>
      </c>
    </row>
    <row r="49" spans="1:21" x14ac:dyDescent="0.2">
      <c r="A49">
        <f t="shared" si="2"/>
        <v>47</v>
      </c>
      <c r="B49" s="2" t="s">
        <v>29</v>
      </c>
      <c r="C49" t="s">
        <v>54</v>
      </c>
      <c r="K49" s="4">
        <v>3445.66</v>
      </c>
      <c r="P49" s="4">
        <v>4481.9567360000001</v>
      </c>
      <c r="Q49" s="4">
        <v>5757.9581449999996</v>
      </c>
      <c r="R49" s="4">
        <v>4199.4415429999999</v>
      </c>
      <c r="S49" s="6" t="s">
        <v>105</v>
      </c>
      <c r="T49" s="6" t="s">
        <v>224</v>
      </c>
    </row>
    <row r="50" spans="1:21" x14ac:dyDescent="0.2">
      <c r="A50">
        <f t="shared" si="2"/>
        <v>48</v>
      </c>
      <c r="B50" s="2" t="s">
        <v>79</v>
      </c>
      <c r="P50" s="4">
        <v>3938.719184</v>
      </c>
      <c r="Q50" s="4">
        <v>4466.283023</v>
      </c>
      <c r="R50" s="4">
        <v>4796.3262439999999</v>
      </c>
    </row>
    <row r="51" spans="1:21" x14ac:dyDescent="0.2">
      <c r="A51">
        <f t="shared" si="2"/>
        <v>49</v>
      </c>
      <c r="B51" s="2" t="s">
        <v>652</v>
      </c>
      <c r="C51" t="s">
        <v>655</v>
      </c>
      <c r="P51" s="4">
        <v>2994.3490000000002</v>
      </c>
      <c r="Q51" s="4">
        <v>3491.0940839999998</v>
      </c>
      <c r="R51" s="4">
        <v>3350.3836879999999</v>
      </c>
      <c r="S51" s="6" t="s">
        <v>105</v>
      </c>
    </row>
    <row r="52" spans="1:21" x14ac:dyDescent="0.2">
      <c r="A52">
        <f t="shared" si="2"/>
        <v>50</v>
      </c>
      <c r="B52" s="2" t="s">
        <v>670</v>
      </c>
      <c r="C52" t="s">
        <v>671</v>
      </c>
      <c r="P52" s="4">
        <v>3284.2082740000001</v>
      </c>
      <c r="Q52" s="4">
        <v>18987.033237</v>
      </c>
      <c r="R52" s="4">
        <v>15970.332716000001</v>
      </c>
      <c r="S52" s="6" t="s">
        <v>100</v>
      </c>
    </row>
    <row r="53" spans="1:21" x14ac:dyDescent="0.2">
      <c r="A53">
        <f t="shared" si="2"/>
        <v>51</v>
      </c>
      <c r="B53" s="2" t="s">
        <v>57</v>
      </c>
      <c r="K53" s="4">
        <v>1100.212</v>
      </c>
      <c r="P53" s="4">
        <v>2334.1559999999999</v>
      </c>
      <c r="Q53" s="4">
        <v>2197.568025</v>
      </c>
      <c r="R53" s="4">
        <v>2050.2866260000001</v>
      </c>
      <c r="S53" s="6" t="s">
        <v>103</v>
      </c>
    </row>
    <row r="54" spans="1:21" x14ac:dyDescent="0.2">
      <c r="A54">
        <f t="shared" si="2"/>
        <v>52</v>
      </c>
      <c r="B54" s="2" t="s">
        <v>35</v>
      </c>
      <c r="C54" t="s">
        <v>65</v>
      </c>
      <c r="K54" s="4">
        <v>1412.152</v>
      </c>
      <c r="P54" s="4">
        <v>2047.9987269999999</v>
      </c>
      <c r="Q54" s="4"/>
      <c r="R54" s="4"/>
      <c r="S54" s="6" t="s">
        <v>103</v>
      </c>
      <c r="T54" s="6" t="s">
        <v>224</v>
      </c>
    </row>
    <row r="55" spans="1:21" x14ac:dyDescent="0.2">
      <c r="A55">
        <f t="shared" si="2"/>
        <v>53</v>
      </c>
      <c r="B55" s="2" t="s">
        <v>61</v>
      </c>
      <c r="P55" s="4">
        <v>1765.235518</v>
      </c>
      <c r="Q55" s="4">
        <v>1182.369925</v>
      </c>
      <c r="R55" s="4">
        <v>1063.3875740000001</v>
      </c>
      <c r="S55" s="6" t="s">
        <v>100</v>
      </c>
    </row>
    <row r="56" spans="1:21" x14ac:dyDescent="0.2">
      <c r="A56">
        <f t="shared" si="2"/>
        <v>54</v>
      </c>
      <c r="B56" s="2" t="s">
        <v>188</v>
      </c>
      <c r="P56" s="4">
        <v>1549.0588190000001</v>
      </c>
      <c r="Q56" s="4">
        <v>1829.5737349999999</v>
      </c>
      <c r="R56" s="4">
        <v>1709.7065090000001</v>
      </c>
    </row>
    <row r="57" spans="1:21" x14ac:dyDescent="0.2">
      <c r="A57">
        <f t="shared" si="2"/>
        <v>55</v>
      </c>
      <c r="B57" s="2" t="s">
        <v>98</v>
      </c>
      <c r="P57" s="4">
        <v>1339.16731</v>
      </c>
      <c r="Q57" s="4">
        <v>1523.792498</v>
      </c>
      <c r="R57" s="4">
        <v>1259.015003</v>
      </c>
    </row>
    <row r="58" spans="1:21" x14ac:dyDescent="0.2">
      <c r="A58">
        <f t="shared" si="2"/>
        <v>56</v>
      </c>
      <c r="B58" s="2" t="s">
        <v>51</v>
      </c>
      <c r="K58" s="4">
        <v>1264.742</v>
      </c>
      <c r="P58" s="4">
        <v>1106.539</v>
      </c>
      <c r="Q58" s="4">
        <v>886.72607700000003</v>
      </c>
      <c r="R58" s="4">
        <v>862.98003200000005</v>
      </c>
      <c r="S58" s="6" t="s">
        <v>105</v>
      </c>
    </row>
    <row r="59" spans="1:21" x14ac:dyDescent="0.2">
      <c r="A59">
        <f t="shared" si="2"/>
        <v>57</v>
      </c>
      <c r="B59" s="2" t="s">
        <v>673</v>
      </c>
      <c r="P59" s="4">
        <v>1101.3968339999999</v>
      </c>
      <c r="Q59" s="4">
        <v>1333.7237869999999</v>
      </c>
      <c r="R59" s="4">
        <v>1412.847262</v>
      </c>
      <c r="U59" s="8" t="s">
        <v>674</v>
      </c>
    </row>
    <row r="60" spans="1:21" x14ac:dyDescent="0.2">
      <c r="A60">
        <f t="shared" si="2"/>
        <v>58</v>
      </c>
      <c r="B60" s="2" t="s">
        <v>52</v>
      </c>
      <c r="C60" t="s">
        <v>74</v>
      </c>
      <c r="K60" s="4">
        <v>815.42100000000005</v>
      </c>
      <c r="P60" s="4">
        <v>1082.240147</v>
      </c>
      <c r="Q60" s="4">
        <v>960.44607399999995</v>
      </c>
      <c r="R60" s="4">
        <v>981.87468000000001</v>
      </c>
      <c r="S60" s="6" t="s">
        <v>105</v>
      </c>
      <c r="T60" s="6" t="s">
        <v>224</v>
      </c>
    </row>
    <row r="61" spans="1:21" x14ac:dyDescent="0.2">
      <c r="A61">
        <f t="shared" si="2"/>
        <v>59</v>
      </c>
      <c r="B61" s="2" t="s">
        <v>209</v>
      </c>
      <c r="C61" t="s">
        <v>1212</v>
      </c>
      <c r="P61" s="4">
        <v>2093.868226</v>
      </c>
      <c r="Q61" s="4">
        <v>2279.648201</v>
      </c>
      <c r="R61" s="4">
        <v>1731.086869</v>
      </c>
    </row>
    <row r="62" spans="1:21" x14ac:dyDescent="0.2">
      <c r="A62">
        <f t="shared" si="2"/>
        <v>60</v>
      </c>
      <c r="B62" s="2" t="s">
        <v>658</v>
      </c>
      <c r="C62" t="s">
        <v>659</v>
      </c>
      <c r="P62" s="4">
        <v>1018.739</v>
      </c>
      <c r="Q62" s="4">
        <v>1345.1919969999999</v>
      </c>
      <c r="R62" s="4">
        <v>1304.5958989999999</v>
      </c>
      <c r="S62" s="6" t="s">
        <v>105</v>
      </c>
    </row>
    <row r="63" spans="1:21" x14ac:dyDescent="0.2">
      <c r="A63">
        <f t="shared" si="2"/>
        <v>61</v>
      </c>
      <c r="B63" s="2" t="s">
        <v>111</v>
      </c>
      <c r="P63" s="4">
        <v>994.40635199999997</v>
      </c>
      <c r="Q63" s="4">
        <v>11097.710771</v>
      </c>
      <c r="R63" s="4">
        <v>11191.824216999999</v>
      </c>
    </row>
    <row r="64" spans="1:21" x14ac:dyDescent="0.2">
      <c r="A64">
        <f t="shared" si="2"/>
        <v>62</v>
      </c>
      <c r="B64" s="2" t="s">
        <v>49</v>
      </c>
      <c r="K64" s="4">
        <v>1092.9059999999999</v>
      </c>
      <c r="P64" s="4">
        <v>808.65300000000002</v>
      </c>
      <c r="Q64" s="4">
        <v>913.78966700000001</v>
      </c>
      <c r="R64" s="4">
        <v>675.32564400000001</v>
      </c>
      <c r="S64" s="6" t="s">
        <v>103</v>
      </c>
    </row>
    <row r="65" spans="1:21" x14ac:dyDescent="0.2">
      <c r="A65">
        <f t="shared" si="2"/>
        <v>63</v>
      </c>
      <c r="B65" s="2" t="s">
        <v>143</v>
      </c>
      <c r="P65" s="4">
        <v>741.80454199999997</v>
      </c>
      <c r="Q65" s="4"/>
      <c r="R65" s="4"/>
    </row>
    <row r="66" spans="1:21" x14ac:dyDescent="0.2">
      <c r="A66">
        <f t="shared" si="2"/>
        <v>64</v>
      </c>
      <c r="B66" s="2" t="s">
        <v>58</v>
      </c>
      <c r="P66" s="4">
        <v>332.71594900000002</v>
      </c>
      <c r="Q66" s="4"/>
      <c r="R66" s="4"/>
      <c r="S66" s="6" t="s">
        <v>666</v>
      </c>
    </row>
    <row r="67" spans="1:21" x14ac:dyDescent="0.2">
      <c r="A67">
        <f t="shared" si="2"/>
        <v>65</v>
      </c>
      <c r="B67" s="2" t="s">
        <v>44</v>
      </c>
      <c r="C67" t="s">
        <v>73</v>
      </c>
      <c r="K67" s="4">
        <v>799.58</v>
      </c>
      <c r="P67" s="4">
        <v>109.111527</v>
      </c>
      <c r="Q67" s="4"/>
      <c r="R67" s="4"/>
      <c r="S67" s="6" t="s">
        <v>107</v>
      </c>
      <c r="T67" s="6" t="s">
        <v>223</v>
      </c>
      <c r="U67" s="8" t="s">
        <v>657</v>
      </c>
    </row>
    <row r="68" spans="1:21" x14ac:dyDescent="0.2">
      <c r="A68">
        <f t="shared" si="2"/>
        <v>66</v>
      </c>
      <c r="B68" s="2" t="s">
        <v>131</v>
      </c>
      <c r="P68" s="4">
        <v>70.898508000000007</v>
      </c>
      <c r="Q68" s="4"/>
      <c r="R68" s="4"/>
    </row>
    <row r="69" spans="1:21" x14ac:dyDescent="0.2">
      <c r="A69">
        <f t="shared" si="2"/>
        <v>67</v>
      </c>
      <c r="B69" t="s">
        <v>62</v>
      </c>
      <c r="S69" s="6" t="s">
        <v>660</v>
      </c>
    </row>
    <row r="70" spans="1:21" x14ac:dyDescent="0.2">
      <c r="A70">
        <f t="shared" si="2"/>
        <v>68</v>
      </c>
      <c r="B70" t="s">
        <v>63</v>
      </c>
      <c r="S70" s="6" t="s">
        <v>657</v>
      </c>
    </row>
    <row r="71" spans="1:21" x14ac:dyDescent="0.2">
      <c r="A71">
        <f t="shared" si="2"/>
        <v>69</v>
      </c>
      <c r="B71" t="s">
        <v>109</v>
      </c>
    </row>
    <row r="72" spans="1:21" x14ac:dyDescent="0.2">
      <c r="A72">
        <f t="shared" si="2"/>
        <v>70</v>
      </c>
      <c r="B72" t="s">
        <v>114</v>
      </c>
    </row>
    <row r="73" spans="1:21" x14ac:dyDescent="0.2">
      <c r="A73">
        <f t="shared" si="2"/>
        <v>71</v>
      </c>
      <c r="B73" t="s">
        <v>115</v>
      </c>
    </row>
    <row r="74" spans="1:21" x14ac:dyDescent="0.2">
      <c r="A74">
        <f t="shared" si="2"/>
        <v>72</v>
      </c>
      <c r="B74" t="s">
        <v>70</v>
      </c>
      <c r="C74" t="s">
        <v>701</v>
      </c>
    </row>
    <row r="75" spans="1:21" x14ac:dyDescent="0.2">
      <c r="A75">
        <f t="shared" si="2"/>
        <v>73</v>
      </c>
      <c r="B75" t="s">
        <v>75</v>
      </c>
    </row>
    <row r="76" spans="1:21" x14ac:dyDescent="0.2">
      <c r="A76">
        <f t="shared" ref="A76:A140" si="3">+A75+1</f>
        <v>74</v>
      </c>
      <c r="B76" t="s">
        <v>117</v>
      </c>
    </row>
    <row r="77" spans="1:21" x14ac:dyDescent="0.2">
      <c r="A77">
        <f t="shared" si="3"/>
        <v>75</v>
      </c>
      <c r="B77" t="s">
        <v>683</v>
      </c>
    </row>
    <row r="78" spans="1:21" x14ac:dyDescent="0.2">
      <c r="A78">
        <f t="shared" si="3"/>
        <v>76</v>
      </c>
      <c r="B78" t="s">
        <v>119</v>
      </c>
    </row>
    <row r="79" spans="1:21" x14ac:dyDescent="0.2">
      <c r="A79">
        <f t="shared" si="3"/>
        <v>77</v>
      </c>
      <c r="B79" t="s">
        <v>120</v>
      </c>
    </row>
    <row r="80" spans="1:21" x14ac:dyDescent="0.2">
      <c r="A80">
        <f t="shared" si="3"/>
        <v>78</v>
      </c>
      <c r="B80" t="s">
        <v>122</v>
      </c>
    </row>
    <row r="81" spans="1:2" x14ac:dyDescent="0.2">
      <c r="A81">
        <f t="shared" si="3"/>
        <v>79</v>
      </c>
      <c r="B81" t="s">
        <v>123</v>
      </c>
    </row>
    <row r="82" spans="1:2" x14ac:dyDescent="0.2">
      <c r="A82">
        <f t="shared" si="3"/>
        <v>80</v>
      </c>
      <c r="B82" t="s">
        <v>124</v>
      </c>
    </row>
    <row r="83" spans="1:2" x14ac:dyDescent="0.2">
      <c r="A83">
        <f t="shared" si="3"/>
        <v>81</v>
      </c>
      <c r="B83" t="s">
        <v>126</v>
      </c>
    </row>
    <row r="84" spans="1:2" x14ac:dyDescent="0.2">
      <c r="A84">
        <f t="shared" si="3"/>
        <v>82</v>
      </c>
      <c r="B84" t="s">
        <v>127</v>
      </c>
    </row>
    <row r="85" spans="1:2" x14ac:dyDescent="0.2">
      <c r="A85">
        <f t="shared" si="3"/>
        <v>83</v>
      </c>
      <c r="B85" t="s">
        <v>129</v>
      </c>
    </row>
    <row r="86" spans="1:2" x14ac:dyDescent="0.2">
      <c r="A86">
        <f t="shared" si="3"/>
        <v>84</v>
      </c>
      <c r="B86" t="s">
        <v>130</v>
      </c>
    </row>
    <row r="87" spans="1:2" x14ac:dyDescent="0.2">
      <c r="A87">
        <f t="shared" si="3"/>
        <v>85</v>
      </c>
      <c r="B87" t="s">
        <v>132</v>
      </c>
    </row>
    <row r="88" spans="1:2" x14ac:dyDescent="0.2">
      <c r="A88">
        <f t="shared" si="3"/>
        <v>86</v>
      </c>
      <c r="B88" t="s">
        <v>133</v>
      </c>
    </row>
    <row r="89" spans="1:2" x14ac:dyDescent="0.2">
      <c r="A89">
        <f t="shared" si="3"/>
        <v>87</v>
      </c>
      <c r="B89" t="s">
        <v>134</v>
      </c>
    </row>
    <row r="90" spans="1:2" x14ac:dyDescent="0.2">
      <c r="A90">
        <f t="shared" si="3"/>
        <v>88</v>
      </c>
      <c r="B90" t="s">
        <v>135</v>
      </c>
    </row>
    <row r="91" spans="1:2" x14ac:dyDescent="0.2">
      <c r="A91">
        <f t="shared" si="3"/>
        <v>89</v>
      </c>
      <c r="B91" t="s">
        <v>136</v>
      </c>
    </row>
    <row r="92" spans="1:2" x14ac:dyDescent="0.2">
      <c r="A92">
        <f t="shared" si="3"/>
        <v>90</v>
      </c>
      <c r="B92" t="s">
        <v>137</v>
      </c>
    </row>
    <row r="93" spans="1:2" x14ac:dyDescent="0.2">
      <c r="A93">
        <f t="shared" si="3"/>
        <v>91</v>
      </c>
      <c r="B93" t="s">
        <v>138</v>
      </c>
    </row>
    <row r="94" spans="1:2" x14ac:dyDescent="0.2">
      <c r="A94">
        <f t="shared" si="3"/>
        <v>92</v>
      </c>
      <c r="B94" t="s">
        <v>139</v>
      </c>
    </row>
    <row r="95" spans="1:2" x14ac:dyDescent="0.2">
      <c r="A95">
        <f t="shared" si="3"/>
        <v>93</v>
      </c>
      <c r="B95" t="s">
        <v>140</v>
      </c>
    </row>
    <row r="96" spans="1:2" x14ac:dyDescent="0.2">
      <c r="A96">
        <f t="shared" si="3"/>
        <v>94</v>
      </c>
      <c r="B96" t="s">
        <v>141</v>
      </c>
    </row>
    <row r="97" spans="1:2" x14ac:dyDescent="0.2">
      <c r="A97">
        <f t="shared" si="3"/>
        <v>95</v>
      </c>
      <c r="B97" t="s">
        <v>142</v>
      </c>
    </row>
    <row r="98" spans="1:2" x14ac:dyDescent="0.2">
      <c r="A98">
        <f t="shared" si="3"/>
        <v>96</v>
      </c>
      <c r="B98" t="s">
        <v>144</v>
      </c>
    </row>
    <row r="99" spans="1:2" x14ac:dyDescent="0.2">
      <c r="A99">
        <f t="shared" si="3"/>
        <v>97</v>
      </c>
      <c r="B99" t="s">
        <v>145</v>
      </c>
    </row>
    <row r="100" spans="1:2" x14ac:dyDescent="0.2">
      <c r="A100">
        <f t="shared" si="3"/>
        <v>98</v>
      </c>
      <c r="B100" t="s">
        <v>146</v>
      </c>
    </row>
    <row r="101" spans="1:2" x14ac:dyDescent="0.2">
      <c r="A101">
        <f t="shared" si="3"/>
        <v>99</v>
      </c>
      <c r="B101" t="s">
        <v>147</v>
      </c>
    </row>
    <row r="102" spans="1:2" x14ac:dyDescent="0.2">
      <c r="A102">
        <f t="shared" si="3"/>
        <v>100</v>
      </c>
      <c r="B102" t="s">
        <v>148</v>
      </c>
    </row>
    <row r="103" spans="1:2" x14ac:dyDescent="0.2">
      <c r="A103">
        <f t="shared" si="3"/>
        <v>101</v>
      </c>
      <c r="B103" t="s">
        <v>150</v>
      </c>
    </row>
    <row r="104" spans="1:2" x14ac:dyDescent="0.2">
      <c r="A104">
        <f t="shared" si="3"/>
        <v>102</v>
      </c>
      <c r="B104" t="s">
        <v>151</v>
      </c>
    </row>
    <row r="105" spans="1:2" x14ac:dyDescent="0.2">
      <c r="A105">
        <f t="shared" si="3"/>
        <v>103</v>
      </c>
      <c r="B105" t="s">
        <v>152</v>
      </c>
    </row>
    <row r="106" spans="1:2" x14ac:dyDescent="0.2">
      <c r="A106">
        <f t="shared" si="3"/>
        <v>104</v>
      </c>
      <c r="B106" t="s">
        <v>154</v>
      </c>
    </row>
    <row r="107" spans="1:2" x14ac:dyDescent="0.2">
      <c r="A107">
        <f t="shared" si="3"/>
        <v>105</v>
      </c>
      <c r="B107" t="s">
        <v>155</v>
      </c>
    </row>
    <row r="108" spans="1:2" x14ac:dyDescent="0.2">
      <c r="A108">
        <f t="shared" si="3"/>
        <v>106</v>
      </c>
      <c r="B108" t="s">
        <v>156</v>
      </c>
    </row>
    <row r="109" spans="1:2" x14ac:dyDescent="0.2">
      <c r="A109">
        <f t="shared" si="3"/>
        <v>107</v>
      </c>
      <c r="B109" t="s">
        <v>157</v>
      </c>
    </row>
    <row r="110" spans="1:2" x14ac:dyDescent="0.2">
      <c r="A110">
        <f t="shared" si="3"/>
        <v>108</v>
      </c>
      <c r="B110" t="s">
        <v>158</v>
      </c>
    </row>
    <row r="111" spans="1:2" x14ac:dyDescent="0.2">
      <c r="A111">
        <f t="shared" si="3"/>
        <v>109</v>
      </c>
      <c r="B111" t="s">
        <v>159</v>
      </c>
    </row>
    <row r="112" spans="1:2" x14ac:dyDescent="0.2">
      <c r="A112">
        <f t="shared" si="3"/>
        <v>110</v>
      </c>
      <c r="B112" t="s">
        <v>160</v>
      </c>
    </row>
    <row r="113" spans="1:3" x14ac:dyDescent="0.2">
      <c r="A113">
        <f t="shared" si="3"/>
        <v>111</v>
      </c>
      <c r="B113" t="s">
        <v>161</v>
      </c>
    </row>
    <row r="114" spans="1:3" x14ac:dyDescent="0.2">
      <c r="A114">
        <f t="shared" si="3"/>
        <v>112</v>
      </c>
      <c r="B114" t="s">
        <v>162</v>
      </c>
    </row>
    <row r="115" spans="1:3" x14ac:dyDescent="0.2">
      <c r="A115">
        <f t="shared" si="3"/>
        <v>113</v>
      </c>
      <c r="B115" t="s">
        <v>163</v>
      </c>
    </row>
    <row r="116" spans="1:3" x14ac:dyDescent="0.2">
      <c r="A116">
        <f t="shared" si="3"/>
        <v>114</v>
      </c>
      <c r="B116" t="s">
        <v>164</v>
      </c>
    </row>
    <row r="117" spans="1:3" x14ac:dyDescent="0.2">
      <c r="A117">
        <f t="shared" si="3"/>
        <v>115</v>
      </c>
      <c r="B117" t="s">
        <v>165</v>
      </c>
    </row>
    <row r="118" spans="1:3" x14ac:dyDescent="0.2">
      <c r="A118">
        <f t="shared" si="3"/>
        <v>116</v>
      </c>
      <c r="B118" t="s">
        <v>166</v>
      </c>
    </row>
    <row r="119" spans="1:3" x14ac:dyDescent="0.2">
      <c r="A119">
        <f t="shared" si="3"/>
        <v>117</v>
      </c>
      <c r="B119" t="s">
        <v>167</v>
      </c>
    </row>
    <row r="120" spans="1:3" x14ac:dyDescent="0.2">
      <c r="A120">
        <f t="shared" si="3"/>
        <v>118</v>
      </c>
      <c r="B120" t="s">
        <v>168</v>
      </c>
    </row>
    <row r="121" spans="1:3" x14ac:dyDescent="0.2">
      <c r="A121">
        <f t="shared" si="3"/>
        <v>119</v>
      </c>
      <c r="B121" t="s">
        <v>169</v>
      </c>
    </row>
    <row r="122" spans="1:3" x14ac:dyDescent="0.2">
      <c r="A122">
        <f t="shared" si="3"/>
        <v>120</v>
      </c>
      <c r="B122" t="s">
        <v>170</v>
      </c>
    </row>
    <row r="123" spans="1:3" x14ac:dyDescent="0.2">
      <c r="A123">
        <f t="shared" si="3"/>
        <v>121</v>
      </c>
      <c r="B123" t="s">
        <v>171</v>
      </c>
    </row>
    <row r="124" spans="1:3" x14ac:dyDescent="0.2">
      <c r="A124">
        <f t="shared" si="3"/>
        <v>122</v>
      </c>
      <c r="B124" t="s">
        <v>1120</v>
      </c>
      <c r="C124" t="s">
        <v>1121</v>
      </c>
    </row>
    <row r="125" spans="1:3" x14ac:dyDescent="0.2">
      <c r="A125">
        <f t="shared" si="3"/>
        <v>123</v>
      </c>
      <c r="B125" t="s">
        <v>172</v>
      </c>
    </row>
    <row r="126" spans="1:3" x14ac:dyDescent="0.2">
      <c r="A126">
        <f t="shared" si="3"/>
        <v>124</v>
      </c>
      <c r="B126" t="s">
        <v>173</v>
      </c>
    </row>
    <row r="127" spans="1:3" x14ac:dyDescent="0.2">
      <c r="A127">
        <f t="shared" si="3"/>
        <v>125</v>
      </c>
      <c r="B127" t="s">
        <v>174</v>
      </c>
    </row>
    <row r="128" spans="1:3" x14ac:dyDescent="0.2">
      <c r="A128">
        <f t="shared" si="3"/>
        <v>126</v>
      </c>
      <c r="B128" t="s">
        <v>175</v>
      </c>
    </row>
    <row r="129" spans="1:2" x14ac:dyDescent="0.2">
      <c r="A129">
        <f t="shared" si="3"/>
        <v>127</v>
      </c>
      <c r="B129" t="s">
        <v>176</v>
      </c>
    </row>
    <row r="130" spans="1:2" x14ac:dyDescent="0.2">
      <c r="A130">
        <f t="shared" si="3"/>
        <v>128</v>
      </c>
      <c r="B130" t="s">
        <v>177</v>
      </c>
    </row>
    <row r="131" spans="1:2" x14ac:dyDescent="0.2">
      <c r="A131">
        <f t="shared" si="3"/>
        <v>129</v>
      </c>
      <c r="B131" t="s">
        <v>178</v>
      </c>
    </row>
    <row r="132" spans="1:2" x14ac:dyDescent="0.2">
      <c r="A132">
        <f t="shared" si="3"/>
        <v>130</v>
      </c>
      <c r="B132" t="s">
        <v>179</v>
      </c>
    </row>
    <row r="133" spans="1:2" x14ac:dyDescent="0.2">
      <c r="A133">
        <f t="shared" si="3"/>
        <v>131</v>
      </c>
      <c r="B133" t="s">
        <v>180</v>
      </c>
    </row>
    <row r="134" spans="1:2" x14ac:dyDescent="0.2">
      <c r="A134">
        <f t="shared" si="3"/>
        <v>132</v>
      </c>
      <c r="B134" t="s">
        <v>181</v>
      </c>
    </row>
    <row r="135" spans="1:2" x14ac:dyDescent="0.2">
      <c r="A135">
        <f t="shared" si="3"/>
        <v>133</v>
      </c>
      <c r="B135" t="s">
        <v>182</v>
      </c>
    </row>
    <row r="136" spans="1:2" x14ac:dyDescent="0.2">
      <c r="A136">
        <f t="shared" si="3"/>
        <v>134</v>
      </c>
      <c r="B136" t="s">
        <v>183</v>
      </c>
    </row>
    <row r="137" spans="1:2" x14ac:dyDescent="0.2">
      <c r="A137">
        <f t="shared" si="3"/>
        <v>135</v>
      </c>
      <c r="B137" t="s">
        <v>184</v>
      </c>
    </row>
    <row r="138" spans="1:2" x14ac:dyDescent="0.2">
      <c r="A138">
        <f t="shared" si="3"/>
        <v>136</v>
      </c>
      <c r="B138" t="s">
        <v>185</v>
      </c>
    </row>
    <row r="139" spans="1:2" x14ac:dyDescent="0.2">
      <c r="A139">
        <f t="shared" si="3"/>
        <v>137</v>
      </c>
      <c r="B139" t="s">
        <v>186</v>
      </c>
    </row>
    <row r="140" spans="1:2" x14ac:dyDescent="0.2">
      <c r="A140">
        <f t="shared" si="3"/>
        <v>138</v>
      </c>
      <c r="B140" t="s">
        <v>187</v>
      </c>
    </row>
    <row r="141" spans="1:2" x14ac:dyDescent="0.2">
      <c r="A141">
        <f t="shared" ref="A141:A173" si="4">+A140+1</f>
        <v>139</v>
      </c>
      <c r="B141" t="s">
        <v>190</v>
      </c>
    </row>
    <row r="142" spans="1:2" x14ac:dyDescent="0.2">
      <c r="A142">
        <f t="shared" si="4"/>
        <v>140</v>
      </c>
      <c r="B142" t="s">
        <v>191</v>
      </c>
    </row>
    <row r="143" spans="1:2" x14ac:dyDescent="0.2">
      <c r="A143">
        <f t="shared" si="4"/>
        <v>141</v>
      </c>
      <c r="B143" t="s">
        <v>192</v>
      </c>
    </row>
    <row r="144" spans="1:2" x14ac:dyDescent="0.2">
      <c r="A144">
        <f t="shared" si="4"/>
        <v>142</v>
      </c>
      <c r="B144" t="s">
        <v>193</v>
      </c>
    </row>
    <row r="145" spans="1:2" x14ac:dyDescent="0.2">
      <c r="A145">
        <f t="shared" si="4"/>
        <v>143</v>
      </c>
      <c r="B145" t="s">
        <v>194</v>
      </c>
    </row>
    <row r="146" spans="1:2" x14ac:dyDescent="0.2">
      <c r="A146">
        <f t="shared" si="4"/>
        <v>144</v>
      </c>
      <c r="B146" t="s">
        <v>195</v>
      </c>
    </row>
    <row r="147" spans="1:2" x14ac:dyDescent="0.2">
      <c r="A147">
        <f t="shared" si="4"/>
        <v>145</v>
      </c>
      <c r="B147" t="s">
        <v>197</v>
      </c>
    </row>
    <row r="148" spans="1:2" x14ac:dyDescent="0.2">
      <c r="A148">
        <f t="shared" si="4"/>
        <v>146</v>
      </c>
      <c r="B148" t="s">
        <v>198</v>
      </c>
    </row>
    <row r="149" spans="1:2" x14ac:dyDescent="0.2">
      <c r="A149">
        <f t="shared" si="4"/>
        <v>147</v>
      </c>
      <c r="B149" t="s">
        <v>199</v>
      </c>
    </row>
    <row r="150" spans="1:2" x14ac:dyDescent="0.2">
      <c r="A150">
        <f t="shared" si="4"/>
        <v>148</v>
      </c>
      <c r="B150" t="s">
        <v>200</v>
      </c>
    </row>
    <row r="151" spans="1:2" x14ac:dyDescent="0.2">
      <c r="A151">
        <f t="shared" si="4"/>
        <v>149</v>
      </c>
      <c r="B151" t="s">
        <v>201</v>
      </c>
    </row>
    <row r="152" spans="1:2" x14ac:dyDescent="0.2">
      <c r="A152">
        <f t="shared" si="4"/>
        <v>150</v>
      </c>
      <c r="B152" t="s">
        <v>202</v>
      </c>
    </row>
    <row r="153" spans="1:2" x14ac:dyDescent="0.2">
      <c r="A153">
        <f t="shared" si="4"/>
        <v>151</v>
      </c>
      <c r="B153" t="s">
        <v>203</v>
      </c>
    </row>
    <row r="154" spans="1:2" x14ac:dyDescent="0.2">
      <c r="A154">
        <f t="shared" si="4"/>
        <v>152</v>
      </c>
      <c r="B154" t="s">
        <v>204</v>
      </c>
    </row>
    <row r="155" spans="1:2" x14ac:dyDescent="0.2">
      <c r="A155">
        <f t="shared" si="4"/>
        <v>153</v>
      </c>
      <c r="B155" t="s">
        <v>205</v>
      </c>
    </row>
    <row r="156" spans="1:2" x14ac:dyDescent="0.2">
      <c r="A156">
        <f t="shared" si="4"/>
        <v>154</v>
      </c>
      <c r="B156" t="s">
        <v>206</v>
      </c>
    </row>
    <row r="157" spans="1:2" x14ac:dyDescent="0.2">
      <c r="A157">
        <f t="shared" si="4"/>
        <v>155</v>
      </c>
      <c r="B157" t="s">
        <v>207</v>
      </c>
    </row>
    <row r="158" spans="1:2" x14ac:dyDescent="0.2">
      <c r="A158">
        <f t="shared" si="4"/>
        <v>156</v>
      </c>
      <c r="B158" t="s">
        <v>208</v>
      </c>
    </row>
    <row r="159" spans="1:2" x14ac:dyDescent="0.2">
      <c r="A159">
        <f t="shared" si="4"/>
        <v>157</v>
      </c>
      <c r="B159" t="s">
        <v>210</v>
      </c>
    </row>
    <row r="160" spans="1:2" x14ac:dyDescent="0.2">
      <c r="A160">
        <f t="shared" si="4"/>
        <v>158</v>
      </c>
      <c r="B160" t="s">
        <v>211</v>
      </c>
    </row>
    <row r="161" spans="1:3" x14ac:dyDescent="0.2">
      <c r="A161">
        <f t="shared" si="4"/>
        <v>159</v>
      </c>
      <c r="B161" t="s">
        <v>212</v>
      </c>
    </row>
    <row r="162" spans="1:3" x14ac:dyDescent="0.2">
      <c r="A162">
        <f t="shared" si="4"/>
        <v>160</v>
      </c>
      <c r="B162" t="s">
        <v>213</v>
      </c>
    </row>
    <row r="163" spans="1:3" x14ac:dyDescent="0.2">
      <c r="A163">
        <f t="shared" si="4"/>
        <v>161</v>
      </c>
      <c r="B163" t="s">
        <v>214</v>
      </c>
    </row>
    <row r="164" spans="1:3" x14ac:dyDescent="0.2">
      <c r="A164">
        <f t="shared" si="4"/>
        <v>162</v>
      </c>
      <c r="B164" t="s">
        <v>215</v>
      </c>
    </row>
    <row r="165" spans="1:3" x14ac:dyDescent="0.2">
      <c r="A165">
        <f t="shared" si="4"/>
        <v>163</v>
      </c>
      <c r="B165" t="s">
        <v>234</v>
      </c>
      <c r="C165" t="s">
        <v>235</v>
      </c>
    </row>
    <row r="166" spans="1:3" x14ac:dyDescent="0.2">
      <c r="A166">
        <f t="shared" si="4"/>
        <v>164</v>
      </c>
      <c r="B166" t="s">
        <v>685</v>
      </c>
    </row>
    <row r="167" spans="1:3" x14ac:dyDescent="0.2">
      <c r="A167">
        <f t="shared" si="4"/>
        <v>165</v>
      </c>
      <c r="B167" t="s">
        <v>705</v>
      </c>
    </row>
    <row r="168" spans="1:3" x14ac:dyDescent="0.2">
      <c r="A168">
        <f t="shared" si="4"/>
        <v>166</v>
      </c>
      <c r="B168" t="s">
        <v>1124</v>
      </c>
    </row>
    <row r="169" spans="1:3" x14ac:dyDescent="0.2">
      <c r="A169">
        <f t="shared" si="4"/>
        <v>167</v>
      </c>
      <c r="B169" t="s">
        <v>1127</v>
      </c>
    </row>
    <row r="170" spans="1:3" x14ac:dyDescent="0.2">
      <c r="A170">
        <f t="shared" si="4"/>
        <v>168</v>
      </c>
      <c r="B170" t="s">
        <v>1128</v>
      </c>
    </row>
    <row r="171" spans="1:3" x14ac:dyDescent="0.2">
      <c r="A171">
        <f t="shared" si="4"/>
        <v>169</v>
      </c>
      <c r="B171" t="s">
        <v>1140</v>
      </c>
      <c r="C171" t="s">
        <v>1141</v>
      </c>
    </row>
    <row r="172" spans="1:3" x14ac:dyDescent="0.2">
      <c r="A172">
        <f t="shared" si="4"/>
        <v>170</v>
      </c>
      <c r="B172" t="s">
        <v>1213</v>
      </c>
    </row>
    <row r="173" spans="1:3" x14ac:dyDescent="0.2">
      <c r="A173">
        <f t="shared" si="4"/>
        <v>171</v>
      </c>
      <c r="B173" t="s">
        <v>1215</v>
      </c>
    </row>
  </sheetData>
  <hyperlinks>
    <hyperlink ref="B8" r:id="rId1" xr:uid="{EA9BB267-171E-4503-B6C5-9D0A26F9C9F8}"/>
    <hyperlink ref="I8" r:id="rId2" display="https://www.sec.gov/Archives/edgar/data/1037389/000103738922000223/0001037389-22-000223-index.htm" xr:uid="{ACB55D16-5EF7-43D4-891E-0A278CB4178F}"/>
    <hyperlink ref="J8" r:id="rId3" display="https://www.sec.gov/Archives/edgar/data/1037389/000103738922000224/0001037389-22-000224-index.htm" xr:uid="{59CD62FC-83D0-43FD-AFD6-EDF93A95989A}"/>
    <hyperlink ref="K8" r:id="rId4" display="https://www.sec.gov/Archives/edgar/data/1037389/000103738922000225/0001037389-22-000225-index.htm" xr:uid="{556DAD46-422F-45B9-A570-0A744BA285B2}"/>
    <hyperlink ref="B17" r:id="rId5" xr:uid="{C4FEFBFE-C8A5-4E47-B3B5-43A7AE40C0CE}"/>
    <hyperlink ref="K17" r:id="rId6" display="https://www.sec.gov/Archives/edgar/data/1350694/000117266122002357/0001172661-22-002357-index.htm" xr:uid="{F52DFB33-5084-4F1B-8E6E-47B6235D2261}"/>
    <hyperlink ref="J17" r:id="rId7" display="https://www.sec.gov/Archives/edgar/data/1350694/000117266122001788/0001172661-22-001788-index.htm" xr:uid="{6A49C4BD-38EF-4284-A7DD-A26A61D4EA1A}"/>
    <hyperlink ref="I17" r:id="rId8" display="https://www.sec.gov/Archives/edgar/data/1350694/000117266122001289/0001172661-22-001289-index.htm" xr:uid="{C315A7DC-4BB8-423E-9C11-9D067DA85217}"/>
    <hyperlink ref="B14" r:id="rId9" xr:uid="{EAC0A0FC-6507-4B9C-A5AA-30198BA9205D}"/>
    <hyperlink ref="K14" r:id="rId10" display="https://www.sec.gov/Archives/edgar/data/1603466/000156761922020123/0001567619-22-020123-index.htm" xr:uid="{367C9FFD-EE9C-473B-B0AE-0887EC38F136}"/>
    <hyperlink ref="J14" r:id="rId11" display="https://www.sec.gov/Archives/edgar/data/1603466/000156761922016266/0001567619-22-016266-index.htm" xr:uid="{76112076-593E-4832-A82F-22453FCB45CD}"/>
    <hyperlink ref="I14" r:id="rId12" display="https://www.sec.gov/Archives/edgar/data/1603466/000156761922010947/0001567619-22-010947-index.htm" xr:uid="{C2556391-9E84-4306-8D7F-5F2DEE0ED530}"/>
    <hyperlink ref="K5" r:id="rId13" display="https://www.sec.gov/Archives/edgar/data/1423053/000095012322012276/0000950123-22-012276-index.htm" xr:uid="{39FD0F7D-DADE-407D-B2D0-B401BD9E6373}"/>
    <hyperlink ref="B5" r:id="rId14" xr:uid="{32FD866E-9C77-4971-9830-1CEB41212638}"/>
    <hyperlink ref="J5" r:id="rId15" display="https://www.sec.gov/Archives/edgar/data/1423053/000095012322009440/0000950123-22-009440-index.htm" xr:uid="{2D8D7F8B-5D5E-4860-8423-376929202316}"/>
    <hyperlink ref="I5" r:id="rId16" display="https://www.sec.gov/Archives/edgar/data/1423053/000095012322006403/0000950123-22-006403-index.htm" xr:uid="{F07F50AB-9241-4BCA-B389-6AAE463BEC60}"/>
    <hyperlink ref="B4" r:id="rId17" xr:uid="{5F3710A2-B047-4A9F-972C-27A6A15D230D}"/>
    <hyperlink ref="K4" r:id="rId18" display="https://www.sec.gov/Archives/edgar/data/1273087/000127308722000116/0001273087-22-000116-index.htm" xr:uid="{3BB490FF-7304-40F5-B796-5C53BB120C70}"/>
    <hyperlink ref="J4" r:id="rId19" display="https://www.sec.gov/Archives/edgar/data/1273087/000127308722000099/0001273087-22-000099-index.htm" xr:uid="{DD440053-27F0-4E2F-BF53-2CBF07013B94}"/>
    <hyperlink ref="I4" r:id="rId20" display="https://www.sec.gov/Archives/edgar/data/1273087/000127308722000070/0001273087-22-000070-index.htm" xr:uid="{C6E348DF-7E26-4EA5-BD9B-6BC16802E3AE}"/>
    <hyperlink ref="B13" r:id="rId21" xr:uid="{2AF557B7-F280-4AD5-919A-E7B6E05A794A}"/>
    <hyperlink ref="K13" r:id="rId22" display="https://www.sec.gov/Archives/edgar/data/1218710/000095012322012462/0000950123-22-012462-index.htm" xr:uid="{96D48D17-D545-4DC3-AE94-F0461E6C9B1C}"/>
    <hyperlink ref="B45" r:id="rId23" display="Och-Ziff" xr:uid="{508856E8-03F7-419A-8B01-3BF187BC71E0}"/>
    <hyperlink ref="K45" r:id="rId24" display="https://www.sec.gov/Archives/edgar/data/1054587/000095012322012327/0000950123-22-012327-index.htm" xr:uid="{F608A635-5184-4DEE-8F2D-2ACBAD2F5CD4}"/>
    <hyperlink ref="B15" r:id="rId25" xr:uid="{66D4608B-A6D7-418A-8388-7E1FBF305BE1}"/>
    <hyperlink ref="K15" r:id="rId26" display="https://www.sec.gov/Archives/edgar/data/1103804/000110380422000006/0001103804-22-000006-index.htm" xr:uid="{D0A1B2F0-25D5-499E-9B2D-9D789D8813C2}"/>
    <hyperlink ref="J15" r:id="rId27" display="https://www.sec.gov/Archives/edgar/data/1103804/000110380422000004/0001103804-22-000004-index.htm" xr:uid="{B34C0065-3749-409F-80F9-B99DD5A24C32}"/>
    <hyperlink ref="B19" r:id="rId28" xr:uid="{1E52BF0C-72D0-41A5-BE09-BB3A55BCD2F1}"/>
    <hyperlink ref="K19" r:id="rId29" display="https://www.sec.gov/edgar/browse/?CIK=1167483" xr:uid="{4EDF0FDB-9280-44D5-8704-AF81433C97E2}"/>
    <hyperlink ref="B16" r:id="rId30" xr:uid="{A02E10DF-475D-478A-8B5E-8F7D1A1ABD28}"/>
    <hyperlink ref="K16" r:id="rId31" display="https://www.sec.gov/Archives/edgar/data/1135730/000091957422006523/0000919574-22-006523-index.htm" xr:uid="{1ED343BB-50A1-407A-82B8-A90D870C430D}"/>
    <hyperlink ref="B20" r:id="rId32" xr:uid="{720247CE-D1BC-42AE-94E0-B6B5D2E25FBD}"/>
    <hyperlink ref="K20" r:id="rId33" display="https://www.sec.gov/Archives/edgar/data/1061165/000090266422004869/0000902664-22-004869-index.htm" xr:uid="{DC68DFAB-C6BA-4465-8767-433D8A9E46BF}"/>
    <hyperlink ref="B44" r:id="rId34" xr:uid="{963BA984-F42D-4353-9337-DFF49A956B89}"/>
    <hyperlink ref="K44" r:id="rId35" display="https://www.sec.gov/Archives/edgar/data/934639/000094787122001169/0000947871-22-001169-index.htm" xr:uid="{265165E6-B392-4436-A2B2-09315DA20D93}"/>
    <hyperlink ref="J44" r:id="rId36" display="https://www.sec.gov/Archives/edgar/data/934639/000094787122000896/0000947871-22-000896-index.htm" xr:uid="{162CA86C-8012-4F25-BAC3-47938851EEDA}"/>
    <hyperlink ref="B12" r:id="rId37" xr:uid="{8B12E547-810C-44D6-8E3B-5938CC54481E}"/>
    <hyperlink ref="K12" r:id="rId38" display="https://www.sec.gov/Archives/edgar/data/1478735/000091957422006648/0000919574-22-006648-index.htm" xr:uid="{FCAEF47B-B6A4-411C-BA41-7368B80D112C}"/>
    <hyperlink ref="B42" r:id="rId39" xr:uid="{325FD0A5-B199-4FBD-B3E9-54B63AB4885F}"/>
    <hyperlink ref="K42" r:id="rId40" display="https://www.sec.gov/Archives/edgar/data/1421097/000091957422006703/0000919574-22-006703-index.htm" xr:uid="{3058CEA3-FF25-4F78-9648-8BFB7D327351}"/>
    <hyperlink ref="B26" r:id="rId41" xr:uid="{2EF5ED89-B2CB-46ED-8A9F-DFADD3D9628C}"/>
    <hyperlink ref="K26" r:id="rId42" display="https://www.sec.gov/Archives/edgar/data/1263508/000110465922118527/0001104659-22-118527-index.htm" xr:uid="{2337DE61-D888-457B-B014-96A2B42AF57D}"/>
    <hyperlink ref="B49" r:id="rId43" xr:uid="{B6B2A5A3-6AED-4C29-B804-4C0E43A93695}"/>
    <hyperlink ref="K49" r:id="rId44" display="https://www.sec.gov/Archives/edgar/data/1224962/000101297522000502/0001012975-22-000502-index.htm" xr:uid="{9BA31348-D395-48AA-8E7B-99A357433FFF}"/>
    <hyperlink ref="B36" r:id="rId45" xr:uid="{2998E001-3A83-4857-B1DA-5642E83F2662}"/>
    <hyperlink ref="K36" r:id="rId46" display="https://www.sec.gov/Archives/edgar/data/1493215/000149315222032245/0001493152-22-032245-index.htm" xr:uid="{5479AC29-F188-4F2F-8B18-E98009817328}"/>
    <hyperlink ref="B30" r:id="rId47" xr:uid="{2433CCA6-D76A-4D6C-BA8C-E071F51C5FBC}"/>
    <hyperlink ref="K30" r:id="rId48" display="https://www.sec.gov/Archives/edgar/data/1601086/000131586322000788/0001315863-22-000788-index.htm" xr:uid="{6FD1223B-3BC6-460A-856D-449D11BA229F}"/>
    <hyperlink ref="B43" r:id="rId49" xr:uid="{47E85512-9C4B-4C85-890F-F392A3B5B19B}"/>
    <hyperlink ref="K43" r:id="rId50" display="https://www.sec.gov/Archives/edgar/data/1055951/000117266122002553/0001172661-22-002553-index.htm" xr:uid="{76ECED4E-5561-49E4-B352-C0A1791CBC9F}"/>
    <hyperlink ref="B22" r:id="rId51" xr:uid="{456AFC9C-67D1-4C5B-A738-F41E8BB0A3F8}"/>
    <hyperlink ref="K22" r:id="rId52" display="https://www.sec.gov/Archives/edgar/data/1336528/000117266122002568/0001172661-22-002568-index.htm" xr:uid="{AB660963-74B3-447E-B466-575FDB35D8E9}"/>
    <hyperlink ref="B54" r:id="rId53" xr:uid="{71F66E8E-9791-41B4-AC86-48058DF35E75}"/>
    <hyperlink ref="K54" r:id="rId54" display="https://www.sec.gov/Archives/edgar/data/1079114/000117266122002565/0001172661-22-002565-index.htm" xr:uid="{E94B7EED-875B-46A4-8E57-7D5B779E81EF}"/>
    <hyperlink ref="B34" r:id="rId55" xr:uid="{AD3731C3-BC02-4663-A447-A96646F1598D}"/>
    <hyperlink ref="K34" r:id="rId56" display="https://www.sec.gov/Archives/edgar/data/1040273/000108514622004128/0001085146-22-004128-index.htm" xr:uid="{6C662106-1AC1-415A-AAA8-790368F414D8}"/>
    <hyperlink ref="B25" r:id="rId57" xr:uid="{2A67F66A-4093-449D-9885-A26114FA4297}"/>
    <hyperlink ref="K25" r:id="rId58" display="https://www.sec.gov/Archives/edgar/data/1791786/000156761922020034/0001567619-22-020034-index.htm" xr:uid="{910BA151-C341-4BEF-ABD9-798924A9DA0F}"/>
    <hyperlink ref="B7" r:id="rId59" xr:uid="{476E3B0D-A1EF-4CEE-815F-E9608F709BE1}"/>
    <hyperlink ref="K7"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67" r:id="rId63" xr:uid="{16F94819-F95B-490D-84A3-010976C1D290}"/>
    <hyperlink ref="K67" r:id="rId64" display="https://www.sec.gov/Archives/edgar/data/1343781/000134378122000007/0001343781-22-000007-index.htm" xr:uid="{220E0C47-6F7C-4608-A00F-F7E03FD8EF04}"/>
    <hyperlink ref="B64" r:id="rId65" xr:uid="{0C9CCBF7-C4C5-4BA1-A48F-BBF28E20255A}"/>
    <hyperlink ref="K64" r:id="rId66" display="https://www.sec.gov/Archives/edgar/data/1279150/000121390022072102/0001213900-22-072102-index.htm" xr:uid="{3E480569-E528-4449-AA70-DC9876454290}"/>
    <hyperlink ref="B58" r:id="rId67" xr:uid="{FAC1DB71-DF8E-47D5-A2AE-69FCC44F0A6A}"/>
    <hyperlink ref="K58" r:id="rId68" display="https://www.sec.gov/Archives/edgar/data/1306923/000130692322000016/0001306923-22-000016-index.htm" xr:uid="{2F8D6909-71C2-4009-8DAA-3EE7C509F8D2}"/>
    <hyperlink ref="B60" r:id="rId69" xr:uid="{8C3FDA36-48A7-412B-9D12-4A5DF2BBFB0B}"/>
    <hyperlink ref="K60" r:id="rId70" display="https://www.sec.gov/Archives/edgar/data/1232621/000121465922013682/0001214659-22-013682-index.htm" xr:uid="{1269CAFA-37F5-45B0-A201-4882036446DA}"/>
    <hyperlink ref="B35" r:id="rId71" xr:uid="{2717DFCC-DE67-4786-86FE-0640B6C9833F}"/>
    <hyperlink ref="K35" r:id="rId72" display="https://www.sec.gov/Archives/edgar/data/1346824/000110465922118654/xslForm13F_X01/primary_doc.xml" xr:uid="{D6AC2921-0E6F-4591-809D-B87C8EFEF4A3}"/>
    <hyperlink ref="B53" r:id="rId73" xr:uid="{B09A4DEB-2524-4C20-AC09-D2E3A3FC4C1B}"/>
    <hyperlink ref="K53" r:id="rId74" display="https://www.sec.gov/edgar/browse/?CIK=1443689" xr:uid="{09CBA0FE-5D1C-458A-92B5-33620ED13533}"/>
    <hyperlink ref="B6" r:id="rId75" xr:uid="{F474C7AE-00F0-498A-B275-6401609757C7}"/>
    <hyperlink ref="K6" r:id="rId76" display="https://www.sec.gov/edgar/browse/?CIK=1595888" xr:uid="{D24115A5-46E1-4B4B-877F-89BAD5D49739}"/>
    <hyperlink ref="J20" r:id="rId77" display="https://www.sec.gov/Archives/edgar/data/1061165/000090266422003974/0000902664-22-003974-index.htm" xr:uid="{75CFDC66-8255-4C14-9AD0-D113538E8F52}"/>
    <hyperlink ref="I20" r:id="rId78" display="https://www.sec.gov/Archives/edgar/data/1061165/000156761922010934/0001567619-22-010934-index.htm" xr:uid="{9D726D4F-214C-4D8C-9ADD-11364552C519}"/>
    <hyperlink ref="D20" r:id="rId79" display="https://reports.adviserinfo.sec.gov/reports/ADV/156602/PDF/156602.pdf" xr:uid="{6716CB78-0025-44B4-AC95-309955A5A659}"/>
    <hyperlink ref="L5"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6" r:id="rId82" display="https://www.sec.gov/Archives/edgar/data/1595888/000159588823000029/0001595888-23-000029-index.htm" xr:uid="{D1450C5C-2F24-4EA0-9D95-F33CA6A54735}"/>
    <hyperlink ref="L4" r:id="rId83" display="https://www.sec.gov/Archives/edgar/data/1273087/000127308723000097/xslForm13F_X02/MLP_Filing_20221230_20230213.xml" xr:uid="{C45C1BE7-980E-4A59-80C9-77C7F3BCBD60}"/>
    <hyperlink ref="L7" r:id="rId84" display="https://www.sec.gov/Archives/edgar/data/1009207/000110465923021555/xslForm13F_X02/infotable.xml" xr:uid="{F27AAC51-D18A-4D34-A8EF-A9D539668354}"/>
    <hyperlink ref="L8" r:id="rId85" display="https://www.sec.gov/Archives/edgar/data/1037389/000103738923000119/xslForm13F_X02/renaissance13Fq42022_holding.xml" xr:uid="{369A4E35-1A5A-4A54-9674-4ED9EB746AFD}"/>
    <hyperlink ref="L12" r:id="rId86" display="https://www.sec.gov/Archives/edgar/data/1478735/000091957423001469/0000919574-23-001469-index.htm" xr:uid="{DA733F16-C0D3-4AF0-859C-7ABC3EC43525}"/>
    <hyperlink ref="L13" r:id="rId87" display="https://www.sec.gov/Archives/edgar/data/1218710/000095012323002431/0000950123-23-002431-index.htm" xr:uid="{B558CAB1-313D-4610-9653-5D59DD558638}"/>
    <hyperlink ref="L14" r:id="rId88" display="https://www.sec.gov/Archives/edgar/data/1603466/000089914023000429/0000899140-23-000429-index.htm" xr:uid="{27B64D6C-C487-48F9-AAA0-246BCDBCFDAD}"/>
    <hyperlink ref="L15" r:id="rId89" display="https://www.sec.gov/Archives/edgar/data/1103804/000110380423000002/0001103804-23-000002-index.htm" xr:uid="{32B3D3D6-14A5-40DB-B773-AF56F7DAA5EA}"/>
    <hyperlink ref="L17" r:id="rId90" display="https://www.sec.gov/Archives/edgar/data/1350694/000117266123000737/0001172661-23-000737-index.htm" xr:uid="{AA43C989-EE2F-4FFD-A7E6-0AFB140D955B}"/>
    <hyperlink ref="L26" r:id="rId91" display="https://www.sec.gov/Archives/edgar/data/1263508/000110465923021551/0001104659-23-021551-index.htm" xr:uid="{D5B80C9B-4FC1-4DF7-9B47-32C7D5834732}"/>
    <hyperlink ref="L19" r:id="rId92" display="https://www.sec.gov/Archives/edgar/data/1167483/000091957423001481/0000919574-23-001481-index.htm" xr:uid="{04072A8F-D5B9-463D-81DA-7CFAC33A8E1B}"/>
    <hyperlink ref="L20" r:id="rId93" display="https://www.sec.gov/Archives/edgar/data/1061165/000090266423001763/0000902664-23-001763-index.htm" xr:uid="{B48518A6-2D4C-46DE-B029-2B9CEB71105D}"/>
    <hyperlink ref="N5" r:id="rId94" display="https://www.sec.gov/Archives/edgar/data/1423053/000095012323005271/xslForm13F_X02/22950.xml" xr:uid="{CE7F7333-DE83-4738-B300-4059A32946D2}"/>
    <hyperlink ref="M5" r:id="rId95" display="https://www.sec.gov/Archives/edgar/data/1423053/000095012323002617/xslForm13F_X02/20792.xml" xr:uid="{A58332A7-223A-4B25-8867-74A094B6F685}"/>
    <hyperlink ref="B51" r:id="rId96" xr:uid="{31930E36-435E-BE4D-BEEE-A0AEF9C118DC}"/>
    <hyperlink ref="B47" r:id="rId97" xr:uid="{AB404BDB-A318-6D49-B45D-720414E210FE}"/>
    <hyperlink ref="P47" r:id="rId98" display="https://www.sec.gov/Archives/edgar/data/1061768/000156761924000192/xslForm13F_X02/primary_doc.xml" xr:uid="{B94E4385-8FA8-7646-8E61-B396BAF96F3E}"/>
    <hyperlink ref="B62" r:id="rId99" xr:uid="{40FEA578-F449-324C-8F20-45CB8AB6FCBC}"/>
    <hyperlink ref="P62" r:id="rId100" display="https://www.sec.gov/Archives/edgar/data/1534261/000091957424001474/xslForm13F_X02/primary_doc.xml" xr:uid="{6EB6BD3F-7A6E-844B-98BD-51EB6E58A1B7}"/>
    <hyperlink ref="P36" r:id="rId101" display="https://www.sec.gov/Archives/edgar/data/1493215/000149315224006286/xslForm13F_X02/primary_doc.xml" xr:uid="{F6580225-B4CA-A748-8BB2-A0E407BEA57F}"/>
    <hyperlink ref="P49" r:id="rId102" display="https://www.sec.gov/Archives/edgar/data/1224962/000101297524000093/xslForm13F_X02/primary_doc.xml" xr:uid="{8FE0CC6D-B3B1-B243-A602-E633F6C5E621}"/>
    <hyperlink ref="P5"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6" r:id="rId105" display="https://www.sec.gov/Archives/edgar/data/1595888/000159588824000037/xslForm13F_X02/primary_doc.xmlhttps://www.sec.gov/Archives/edgar/data/1595888/000159588824000037/xslForm13F_X02/primary_doc.xml" xr:uid="{204151C5-BC49-2C40-91E4-4F62A3688341}"/>
    <hyperlink ref="P4" r:id="rId106" display="https://www.sec.gov/Archives/edgar/data/1273087/000127308724000045/xslForm13F_X02/primary_doc.xml" xr:uid="{767E9D76-92FA-514A-AC95-0C5287DA4A45}"/>
    <hyperlink ref="P7" r:id="rId107" display="https://www.sec.gov/Archives/edgar/data/1009207/000110465924023658/xslForm13F_X02/primary_doc.xml" xr:uid="{1DE784AE-C1C8-3044-976C-9EF9654BBD5B}"/>
    <hyperlink ref="P8" r:id="rId108" display="https://www.sec.gov/Archives/edgar/data/1037389/000103738924000071/xslForm13F_X02/primary_doc.xml" xr:uid="{96B01047-E026-6D4A-AD9D-46AF21D9F6A9}"/>
    <hyperlink ref="P13" r:id="rId109" display="https://www.sec.gov/Archives/edgar/data/1218710/000095012324002330/xslForm13F_X02/primary_doc.xml" xr:uid="{037CD29A-000C-994A-AF30-1DB6CEF3F1C1}"/>
    <hyperlink ref="P12" r:id="rId110" display="https://www.sec.gov/Archives/edgar/data/1478735/000091957424001427/xslForm13F_X02/primary_doc.xml" xr:uid="{EBF159D4-5D74-BA46-9D0E-F01BF6B57197}"/>
    <hyperlink ref="P14" r:id="rId111" display="https://www.sec.gov/Archives/edgar/data/1603466/000090266424001726/xslForm13F_X02/primary_doc.xml" xr:uid="{B0CD8294-8BF5-9242-95F1-CBCA3600D41B}"/>
    <hyperlink ref="P15" r:id="rId112" display="https://www.sec.gov/Archives/edgar/data/1103804/000110380424000002/xslForm13F_X02/primary_doc.xml" xr:uid="{34CB1428-A352-4E49-B7DA-218F2A6B6A63}"/>
    <hyperlink ref="P17" r:id="rId113" display="https://www.sec.gov/Archives/edgar/data/1350694/000117266124001126/xslForm13F_X02/primary_doc.xml" xr:uid="{54416D0C-6F83-164D-A305-7D731F9C1040}"/>
    <hyperlink ref="P26" r:id="rId114" display="https://www.sec.gov/Archives/edgar/data/1263508/000110465924024053/xslForm13F_X02/primary_doc.xml" xr:uid="{FA121770-794B-7549-93D6-21E349B87316}"/>
    <hyperlink ref="P20" r:id="rId115" display="https://www.sec.gov/Archives/edgar/data/1061165/000090266424001732/xslForm13F_X02/primary_doc.xml" xr:uid="{B2B31518-1BE2-A145-AC92-DA3E2A8EBA0D}"/>
    <hyperlink ref="P19" r:id="rId116" display="https://www.sec.gov/Archives/edgar/data/1167483/000091957424001349/xslForm13F_X02/primary_doc.xml" xr:uid="{84B0DD05-4802-3F4B-98D1-228F52FFC174}"/>
    <hyperlink ref="P25" r:id="rId117" display="https://www.sec.gov/Archives/edgar/data/1791786/000101359424000185/xslForm13F_X02/primary_doc.xml" xr:uid="{10BCF264-7CDF-7941-A1C6-45F79F56A943}"/>
    <hyperlink ref="P16" r:id="rId118" display="https://www.sec.gov/Archives/edgar/data/1135730/000091957424001118/xslForm13F_X02/primary_doc.xml" xr:uid="{96859F10-C74E-2F47-923F-91BBE9E2B576}"/>
    <hyperlink ref="P45" r:id="rId119" display="https://www.sec.gov/Archives/edgar/data/1054587/000095012324002531/xslForm13F_X02/primary_doc.xml" xr:uid="{7D39E30F-3607-364C-8CC4-7AF53F8F0AA3}"/>
    <hyperlink ref="P22" r:id="rId120" display="https://www.sec.gov/Archives/edgar/data/1336528/000117266124001556/xslForm13F_X02/primary_doc.xml" xr:uid="{632606A6-A8B3-F848-A6F2-76932A731A75}"/>
    <hyperlink ref="P30" r:id="rId121" display="https://www.sec.gov/Archives/edgar/data/1601086/000131586324000239/xslForm13F_X02/primary_doc.xml" xr:uid="{E1D6D513-66F6-A94C-87B5-9FE4B1F1F062}"/>
    <hyperlink ref="P34" r:id="rId122" display="https://www.sec.gov/Archives/edgar/data/1040273/000108514624001503/xslForm13F_X02/primary_doc.xml" xr:uid="{0736B7F0-D80A-CC42-A44C-DD2B5A79FD18}"/>
    <hyperlink ref="P43" r:id="rId123" display="https://www.sec.gov/Archives/edgar/data/1055951/000117266124001461/xslForm13F_X02/primary_doc.xml" xr:uid="{0A82E668-62ED-AD49-BB9B-D5F14C0DD7D7}"/>
    <hyperlink ref="P42" r:id="rId124" display="https://www.sec.gov/Archives/edgar/data/1421097/000091957424001384/xslForm13F_X02/primary_doc.xml" xr:uid="{6EDB1E41-4367-EB41-BE3C-B79E2F2D9832}"/>
    <hyperlink ref="P35" r:id="rId125" display="https://www.sec.gov/Archives/edgar/data/1346824/000110465924023984/xslForm13F_X02/primary_doc.xml" xr:uid="{C26696FF-0248-C04E-BEC0-1578D46AF98E}"/>
    <hyperlink ref="P44" r:id="rId126" display="https://www.sec.gov/Archives/edgar/data/934639/000094787124000140/xslForm13F_X02/primary_doc.xml" xr:uid="{9AFCD2C4-5245-A64F-9457-96213DCF1797}"/>
    <hyperlink ref="P54" r:id="rId127" display="https://www.sec.gov/Archives/edgar/data/1079114/000117266124001512/xslForm13F_X02/primary_doc.xml" xr:uid="{B46332DB-93E6-3149-A4F1-B4EB136FFFD3}"/>
    <hyperlink ref="P58" r:id="rId128" display="https://www.sec.gov/Archives/edgar/data/1306923/000130692324000002/xslForm13F_X02/primary_doc.xml" xr:uid="{2437CF0F-9F88-B548-B9AA-5E5CD03D1FF3}"/>
    <hyperlink ref="P53" r:id="rId129" display="https://www.sec.gov/Archives/edgar/data/1443689/000144368924000003/xslForm13F_X02/primary_doc.xml" xr:uid="{233876C2-E934-B94C-A9BE-4574722731EB}"/>
    <hyperlink ref="P64" r:id="rId130" display="https://www.sec.gov/Archives/edgar/data/1279150/000199937124002312/xslForm13F_X02/primary_doc.xml" xr:uid="{54888D79-11E2-A14D-B41A-C9553C130600}"/>
    <hyperlink ref="P60" r:id="rId131" display="https://www.sec.gov/Archives/edgar/data/1232621/000121465924002878/xslForm13F_X02/primary_doc.xml" xr:uid="{420C55EB-D070-6348-8FF8-0C2D8C1302C9}"/>
    <hyperlink ref="P67" r:id="rId132" display="https://www.sec.gov/Archives/edgar/data/1343781/000134378123000001/xslForm13F_X02/primary_doc.xml" xr:uid="{E01B82C3-B0FD-A74F-A10C-2FBF5D0EDF90}"/>
    <hyperlink ref="B66" r:id="rId133" xr:uid="{6A463FEC-5974-4445-8540-FBD9874A6F2E}"/>
    <hyperlink ref="P66" r:id="rId134" display="https://www.sec.gov/Archives/edgar/data/1480532/000090514824000714/xslForm13F_X02/primary_doc.xml" xr:uid="{D0D1CB3C-F65B-644A-BEA3-E1CAADC451EE}"/>
    <hyperlink ref="P55" r:id="rId135" display="https://www.sec.gov/Archives/edgar/data/1290162/000095012324002421/xslForm13F_X02/primary_doc.xml" xr:uid="{EF5C6778-C73D-5641-A311-D195CCD00EC3}"/>
    <hyperlink ref="B55" r:id="rId136" xr:uid="{5B93D3F1-6081-5742-8962-76B6F05EE3A2}"/>
    <hyperlink ref="P9" r:id="rId137" display="https://www.sec.gov/Archives/edgar/data/1446194/000144619424000002/xslForm13F_X02/primary_doc.xml" xr:uid="{7C613B92-4B80-AA45-9039-AFF56C0ECC0C}"/>
    <hyperlink ref="B9" r:id="rId138" xr:uid="{EA70B08A-4781-4748-B4CC-EB1EE51971BE}"/>
    <hyperlink ref="B52" r:id="rId139" xr:uid="{66D7FFAA-AC47-984C-A825-565C92EC7291}"/>
    <hyperlink ref="P52" r:id="rId140" display="https://www.sec.gov/Archives/edgar/data/1666335/000166633524000002/xslForm13F_X02/primary_doc.xml" xr:uid="{366E98AE-8EE6-534B-8B29-14217BD40599}"/>
    <hyperlink ref="B59" r:id="rId141" xr:uid="{6889EF5A-BFE8-DB45-8C05-BEB672DBFFD2}"/>
    <hyperlink ref="P59" r:id="rId142" display="https://www.sec.gov/Archives/edgar/data/1817652/000181765224000002/xslForm13F_X02/primary_doc.xml" xr:uid="{0D004145-9903-9141-AFF5-43D48900DF6C}"/>
    <hyperlink ref="B11" r:id="rId143" xr:uid="{1679472C-51C1-4C43-AEEC-D7B9CA6AC4BC}"/>
    <hyperlink ref="P11" r:id="rId144" display="https://www.sec.gov/Archives/edgar/data/1318757/000131875724000002/xslForm13F_X02/primary_doc.xml" xr:uid="{A231EBF1-C5BA-8B4E-B62E-7CA9253421FA}"/>
    <hyperlink ref="O16" r:id="rId145" display="https://www.sec.gov/Archives/edgar/data/1135730/000091957423006173/xslForm13F_X02/primary_doc.xml" xr:uid="{B6E0E3A1-CB11-4BB9-B92E-B32EC5F72F78}"/>
    <hyperlink ref="N16" r:id="rId146" display="https://www.sec.gov/Archives/edgar/data/1135730/000091957423004562/xslForm13F_X02/primary_doc.xml" xr:uid="{343A18F5-95C6-4F70-AC26-7956ECA175F1}"/>
    <hyperlink ref="M16" r:id="rId147" display="https://www.sec.gov/Archives/edgar/data/1135730/000091957423003144/xslForm13F_X02/primary_doc.xml" xr:uid="{15169E46-4E8F-4816-857D-96440BA2DA45}"/>
    <hyperlink ref="L16" r:id="rId148" display="https://www.sec.gov/Archives/edgar/data/1135730/000091957423001190/xslForm13F_X02/primary_doc.xml" xr:uid="{7478983D-2AF9-43CB-8ECF-FF96E2A9C15A}"/>
    <hyperlink ref="J16" r:id="rId149" display="https://www.sec.gov/Archives/edgar/data/1135730/000091957422004966/xslForm13F_X02/primary_doc.xml" xr:uid="{75A4CA3E-1751-4252-AA9F-3BFA6C784ABE}"/>
    <hyperlink ref="I16" r:id="rId150" display="https://www.sec.gov/Archives/edgar/data/1135730/000091957422003335/xslForm13F_X02/primary_doc.xml" xr:uid="{A0907667-20E5-4D8F-93F8-6E3CEF90A927}"/>
    <hyperlink ref="H16" r:id="rId151" display="https://www.sec.gov/Archives/edgar/data/1135730/000091957422001079/xslForm13F_X02/primary_doc.xml" xr:uid="{15136E16-DBAF-47E8-8D15-1BA73953D042}"/>
    <hyperlink ref="G16" r:id="rId152" display="https://www.sec.gov/Archives/edgar/data/1135730/000091957421006831/xslForm13F_X02/primary_doc.xml" xr:uid="{77AC267C-F0F7-4844-8620-7FF97A146DC5}"/>
    <hyperlink ref="F16" r:id="rId153" display="https://www.sec.gov/Archives/edgar/data/1135730/000091957421005102/xslForm13F_X02/primary_doc.xml" xr:uid="{99317F27-648D-421A-815D-57C7CBE5EAD5}"/>
    <hyperlink ref="E16" r:id="rId154" display="https://www.sec.gov/Archives/edgar/data/1135730/000091957421003475/xslForm13F_X02/primary_doc.xml" xr:uid="{5466F902-FB38-44E8-A506-D414829A8A79}"/>
    <hyperlink ref="O15" r:id="rId155" display="https://www.sec.gov/Archives/edgar/data/1103804/000110380423000009/xslForm13F_X02/primary_doc.xml" xr:uid="{51B1D9F5-8FCA-4A98-BB10-2F5A3A204562}"/>
    <hyperlink ref="N15" r:id="rId156" display="https://www.sec.gov/Archives/edgar/data/1103804/000110380423000006/xslForm13F_X02/primary_doc.xml" xr:uid="{E680EAE2-D5E3-45B9-A0EF-E22663C0897E}"/>
    <hyperlink ref="M15" r:id="rId157" display="https://www.sec.gov/Archives/edgar/data/1103804/000110380423000004/xslForm13F_X02/primary_doc.xml" xr:uid="{A12AE9A1-9A57-403D-8BD4-BA95C9EE8DF1}"/>
    <hyperlink ref="I15" r:id="rId158" display="https://www.sec.gov/Archives/edgar/data/1103804/000110380422000003/xslForm13F_X01/primary_doc.xml" xr:uid="{11B250C2-D9BF-4CCC-A76F-60DD20062720}"/>
    <hyperlink ref="O9" r:id="rId159" display="https://www.sec.gov/Archives/edgar/data/1446194/000172819523000011/xslForm13F_X02/primary_doc.xml" xr:uid="{450B10B0-C151-4967-AEFA-2B9948F9DC94}"/>
    <hyperlink ref="N9" r:id="rId160" display="https://www.sec.gov/Archives/edgar/data/1446194/000144619423000017/xslForm13F_X02/primary_doc.xml" xr:uid="{8B3D1823-26C3-47E3-A301-1FDEE9F9ECC9}"/>
    <hyperlink ref="M9" r:id="rId161" display="https://www.sec.gov/Archives/edgar/data/1446194/000144619423000016/xslForm13F_X02/primary_doc.xml" xr:uid="{9CD45C96-04AF-4DC0-BFAE-6992321181A2}"/>
    <hyperlink ref="L9" r:id="rId162" display="https://www.sec.gov/Archives/edgar/data/1446194/000144619423000009/xslForm13F_X02/primary_doc.xml" xr:uid="{674708B7-FED2-48BA-BF79-373D5C2DEA68}"/>
    <hyperlink ref="K9" r:id="rId163" display="https://www.sec.gov/Archives/edgar/data/1446194/000144619422000006/xslForm13F_X01/primary_doc.xml" xr:uid="{C394B91D-B472-425D-A4C1-6F2C003153F9}"/>
    <hyperlink ref="I9" r:id="rId164" display="https://www.sec.gov/Archives/edgar/data/1446194/000144619422000004/xslForm13F_X01/primary_doc.xml" xr:uid="{00CA79D7-2B9A-418B-9949-FD9878934A89}"/>
    <hyperlink ref="J9" r:id="rId165" display="https://www.sec.gov/Archives/edgar/data/1446194/000144619422000005/xslForm13F_X01/primary_doc.xml" xr:uid="{B0E42758-23D7-485B-A41F-218E3033F78D}"/>
    <hyperlink ref="B10" r:id="rId166" xr:uid="{B304F7DB-DFAE-4F2C-93DC-A627910810EE}"/>
    <hyperlink ref="P10" r:id="rId167" display="https://www.sec.gov/Archives/edgar/data/1167557/000108514624001456/xslForm13F_X02/primary_doc.xml" xr:uid="{44DFDFD1-26FB-49F5-BCF9-5B8682308FE9}"/>
    <hyperlink ref="B40" r:id="rId168" xr:uid="{8CE4B88A-0C39-4579-B4F5-6FBF3CC1D963}"/>
    <hyperlink ref="P40" r:id="rId169" display="https://www.sec.gov/Archives/edgar/data/1387322/000138732224000002/xslForm13F_X02/primary_doc.xml" xr:uid="{4CC640F6-0DF4-42AE-B770-8F37D755B90F}"/>
    <hyperlink ref="B50" r:id="rId170" xr:uid="{1DA1FC49-E258-4701-9E34-019B2E17358F}"/>
    <hyperlink ref="P50" r:id="rId171" display="https://www.sec.gov/Archives/edgar/data/1352851/000110465924017420/xslForm13F_X02/primary_doc.xml" xr:uid="{6B9556A9-29F7-4E75-86C1-65B0E5139C5B}"/>
    <hyperlink ref="B32" r:id="rId172" xr:uid="{B89384A7-75A1-41DB-962F-C2A7A9462D04}"/>
    <hyperlink ref="P32" r:id="rId173" display="https://www.sec.gov/Archives/edgar/data/923093/000095012324002455/xslForm13F_X02/primary_doc.xml" xr:uid="{E3D1EE23-69D1-47FC-A3AB-2EC5865C3801}"/>
    <hyperlink ref="B37" r:id="rId174" xr:uid="{50E1290F-3BC3-4C30-89CE-B39C2D6D14B6}"/>
    <hyperlink ref="P37" r:id="rId175" display="https://www.sec.gov/Archives/edgar/data/1448574/000144857424000001/xslForm13F_X02/primary_doc.xml" xr:uid="{C8EB1DDE-5DFB-49E1-BADE-EE1DB50BFDFE}"/>
    <hyperlink ref="B68" r:id="rId176" xr:uid="{472BFD61-7C32-4EE6-9B39-4357850D25C6}"/>
    <hyperlink ref="P68" r:id="rId177" display="https://www.sec.gov/Archives/edgar/data/1218199/000095014224000421/xslForm13F_X02/primary_doc.xml" xr:uid="{5A7B0BAF-24E7-4CD6-925E-241A2F5CC100}"/>
    <hyperlink ref="B23" r:id="rId178" xr:uid="{9695A6DE-88CA-475B-8766-AAAC0C060A54}"/>
    <hyperlink ref="P23" r:id="rId179" display="https://www.sec.gov/Archives/edgar/data/1410830/000117266124000852/xslForm13F_X02/primary_doc.xml" xr:uid="{4CD33CD4-6BCF-459B-B22D-5D99014AE4F2}"/>
    <hyperlink ref="B27" r:id="rId180" xr:uid="{2DEB3C92-3122-4F61-AD1A-3AA49E2AFC7F}"/>
    <hyperlink ref="P27" r:id="rId181" display="https://www.sec.gov/Archives/edgar/data/1736225/000173622524000003/xslForm13F_X02/primary_doc.xml" xr:uid="{76B6C172-B2FF-4068-A2AA-4421B1ECC5B0}"/>
    <hyperlink ref="B31" r:id="rId182" xr:uid="{3B883934-0164-4E7C-9BA2-4E1E79ECB10D}"/>
    <hyperlink ref="P31" r:id="rId183" display="https://www.sec.gov/Archives/edgar/data/1633313/000110465924023272/xslForm13F_X02/primary_doc.xmlhttps:/www.sec.gov/Archives/edgar/data/1633313/000110465924023272/xslForm13F_X02/primary_doc.xml" xr:uid="{BA056B43-BD39-4C3D-AFB5-A9790C9753A1}"/>
    <hyperlink ref="B48" r:id="rId184" xr:uid="{A95D8659-3AAC-4BF9-BA55-CB45612B59C6}"/>
    <hyperlink ref="P48" r:id="rId185" display="https://www.sec.gov/Archives/edgar/data/1595082/000159508224000013/xslForm13F_X02/primary_doc.xml" xr:uid="{0500F989-CCC8-4CED-9BA5-F1ED3D86C922}"/>
    <hyperlink ref="B18" r:id="rId186" xr:uid="{EEF25FB9-290F-4C09-B338-B9E51FB69359}"/>
    <hyperlink ref="P18" r:id="rId187" display="https://www.sec.gov/Archives/edgar/data/909661/000090883424000070/xslForm13F_X02/primary_doc.xml" xr:uid="{82CC29D5-64C1-4EF8-85D5-CF77DA408C46}"/>
    <hyperlink ref="B38" r:id="rId188" xr:uid="{56DEF564-A004-40C1-BA0A-D8B6CD4BE1E3}"/>
    <hyperlink ref="P38" r:id="rId189" display="https://www.sec.gov/Archives/edgar/data/1656456/000165645624000001/xslForm13F_X02/primary_doc.xml" xr:uid="{391CBBE9-4862-434A-AC9A-B84D858141D6}"/>
    <hyperlink ref="B41" r:id="rId190" xr:uid="{77A4FC1B-9BD5-45DE-9F27-F026755CC65F}"/>
    <hyperlink ref="P41" r:id="rId191" display="https://www.sec.gov/Archives/edgar/data/1009258/000095015924000096/xslForm13F_X02/primary_doc.xml" xr:uid="{4C352723-7D5F-45DD-A8A8-74DC5757A3BF}"/>
    <hyperlink ref="B28" r:id="rId192" xr:uid="{079031EF-886C-4963-97A9-00245C3FC571}"/>
    <hyperlink ref="P28" r:id="rId193" display="https://www.sec.gov/Archives/edgar/data/1029160/000090266424001751/xslForm13F_X02/primary_doc.xml" xr:uid="{4F134D78-73D9-46E8-94B8-5A72BAF10562}"/>
    <hyperlink ref="B56" r:id="rId194" xr:uid="{94B36541-BE14-48E5-AA3B-6538F60B3D3E}"/>
    <hyperlink ref="P56" r:id="rId195" display="https://www.sec.gov/Archives/edgar/data/1998597/000090266424001588/xslForm13F_X02/primary_doc.xml" xr:uid="{044AAF4F-C172-4481-AE71-F0BE62419751}"/>
    <hyperlink ref="B39" r:id="rId196" xr:uid="{17F81053-FB1E-441E-999B-955EC668BF4C}"/>
    <hyperlink ref="P39" r:id="rId197" display="https://www.sec.gov/Archives/edgar/data/1747057/000117266124000870/xslForm13F_X02/primary_doc.xml" xr:uid="{2D83034F-EFC6-4482-9017-D1C0C61E67A5}"/>
    <hyperlink ref="B46" r:id="rId198" xr:uid="{156C49F5-13CC-45BF-BBA6-0EB42BBF191A}"/>
    <hyperlink ref="P46" r:id="rId199" display="https://www.sec.gov/Archives/edgar/data/1319998/000101297524000090/xslForm13F_X02/primary_doc.xml" xr:uid="{B7C97AD8-D74C-4569-A9C4-F89C750EB73D}"/>
    <hyperlink ref="B33" r:id="rId200" xr:uid="{DEC6A424-983C-43A2-91B8-2BAE0449565A}"/>
    <hyperlink ref="P33" r:id="rId201" display="https://www.sec.gov/Archives/edgar/data/1107310/000108514624001243/xslForm13F_X02/primary_doc.xml" xr:uid="{61BEEBAE-1B33-46ED-B851-88DC4B65DB0D}"/>
    <hyperlink ref="B24" r:id="rId202" xr:uid="{4110C0AA-9A9F-4DA2-BBCD-4EBDEE61A842}"/>
    <hyperlink ref="P24" r:id="rId203" display="https://www.sec.gov/Archives/edgar/data/1784547/000117266124001100/xslForm13F_X02/primary_doc.xml" xr:uid="{7B68F55D-84EA-498D-A153-7894888EA096}"/>
    <hyperlink ref="B65" r:id="rId204" xr:uid="{E7004015-E1E1-4319-A273-FC4BD66CC5B2}"/>
    <hyperlink ref="P65" r:id="rId205" display="https://www.sec.gov/Archives/edgar/data/1390113/000108514624001258/xslForm13F_X02/primary_doc.xml" xr:uid="{8F22AEF2-620D-4165-BE85-2009149A07A4}"/>
    <hyperlink ref="B57" r:id="rId206" xr:uid="{255B7A8A-E015-4C99-AC90-B3138B786D90}"/>
    <hyperlink ref="P57" r:id="rId207" display="https://www.sec.gov/Archives/edgar/data/1608485/000091957424001085/xslForm13F_X02/primary_doc.xml" xr:uid="{C1F7B284-A149-4D9A-9E7F-C78AD1418FA9}"/>
    <hyperlink ref="B63" r:id="rId208" xr:uid="{86A6B036-88EA-4716-8E85-F8D5C27399E5}"/>
    <hyperlink ref="P63" r:id="rId209" display="https://www.sec.gov/Archives/edgar/data/1512857/000090514824000687/xslForm13F_X02/primary_doc.xml" xr:uid="{B26D7B51-9986-40F5-8C9F-FEC68B715269}"/>
    <hyperlink ref="B21" r:id="rId210" xr:uid="{A9127897-D75F-4FCD-B4D5-A48BA18E3201}"/>
    <hyperlink ref="P21" r:id="rId211" display="https://www.sec.gov/Archives/edgar/data/1393825/000139382524000128/xslForm13F_X02/primary_doc.xml" xr:uid="{D075491E-CE55-491C-B39E-CEF876ABEC4F}"/>
    <hyperlink ref="N4" r:id="rId212" display="https://www.sec.gov/Archives/edgar/data/1273087/000127308723000126/xslForm13F_X02/primary_doc.xml" xr:uid="{F52BE0A1-2D74-4989-96E8-391158282AD4}"/>
    <hyperlink ref="O4" r:id="rId213" display="https://www.sec.gov/Archives/edgar/data/1273087/000127308723000146/xslForm13F_X02/primary_doc.xml" xr:uid="{86990A44-A1E9-4A2D-A85E-825968999B2C}"/>
    <hyperlink ref="M4"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4" r:id="rId220" display="https://www.sec.gov/Archives/edgar/data/1273087/000127308724000084/xslForm13F_X02/primary_doc.xml" xr:uid="{CA98FCC3-78A7-4B77-A44F-580D289AEA2D}"/>
    <hyperlink ref="Q4" r:id="rId221" display="https://www.sec.gov/Archives/edgar/data/1273087/000127308724000071/xslForm13F_X02/primary_doc.xml" xr:uid="{38C472B3-9ED7-4C4F-9077-B8F5DCA96ABA}"/>
    <hyperlink ref="R5" r:id="rId222" display="https://www.sec.gov/Archives/edgar/data/1423053/000095012324008735/xslForm13F_X02/primary_doc.xml" xr:uid="{6302A634-11CB-4C5F-86BA-08E116C83A9C}"/>
    <hyperlink ref="Q5" r:id="rId223" display="https://www.sec.gov/Archives/edgar/data/1423053/000095012324005615/xslForm13F_X02/primary_doc.xml" xr:uid="{B82706B2-7F25-49B2-B536-339CF3E7428C}"/>
    <hyperlink ref="R6" r:id="rId224" display="https://www.sec.gov/Archives/edgar/data/1595888/000159588824000051/xslForm13F_X02/primary_doc.xml" xr:uid="{628BF55E-720F-4C41-9BC3-F6D0CE539FA2}"/>
    <hyperlink ref="Q6" r:id="rId225" display="https://www.sec.gov/Archives/edgar/data/1595888/000159588824000039/xslForm13F_X02/primary_doc.xml" xr:uid="{11F1AA22-ECBC-4B61-B3E3-3E871EF2B55B}"/>
    <hyperlink ref="O6" r:id="rId226" display="https://www.sec.gov/Archives/edgar/data/1595888/000159588823000050/xslForm13F_X02/primary_doc.xml" xr:uid="{E276C1B9-F976-49AC-B7C3-6D66FBFC0570}"/>
    <hyperlink ref="N6" r:id="rId227" display="https://www.sec.gov/Archives/edgar/data/1595888/000159588823000043/xslForm13F_X02/primary_doc.xml" xr:uid="{7F87F54C-43EF-4001-8ADB-A7A45D8B3AE1}"/>
    <hyperlink ref="M6" r:id="rId228" display="https://www.sec.gov/Archives/edgar/data/1595888/000159588823000036/xslForm13F_X02/primary_doc.xml" xr:uid="{CD119B3B-9F55-4E9E-901D-F88CE14017DC}"/>
    <hyperlink ref="R7" r:id="rId229" display="https://www.sec.gov/Archives/edgar/data/1009207/000110465924089589/xslForm13F_X02/primary_doc.xml" xr:uid="{16CCA5F9-C747-4D39-A5BF-0F8263AAB33D}"/>
    <hyperlink ref="Q7" r:id="rId230" display="https://www.sec.gov/Archives/edgar/data/1009207/000110465924061895/xslForm13F_X02/primary_doc.xml" xr:uid="{E06CAAA3-E9A2-432B-B1E4-FE5AAB83774D}"/>
    <hyperlink ref="O7" r:id="rId231" display="https://www.sec.gov/Archives/edgar/data/1009207/000110465923118137/xslForm13F_X02/primary_doc.xml" xr:uid="{103F67FB-A7B1-4818-A73E-E7F03CA09898}"/>
    <hyperlink ref="N7" r:id="rId232" display="https://www.sec.gov/Archives/edgar/data/1009207/000110465923091306/xslForm13F_X02/primary_doc.xml" xr:uid="{B7D90627-797D-4CD7-9A5C-D270B46B8940}"/>
    <hyperlink ref="M7" r:id="rId233" display="https://www.sec.gov/Archives/edgar/data/1009207/000110465923060730/xslForm13F_X02/primary_doc.xml" xr:uid="{EA960F28-4CF7-4A79-9CD4-E5FA52F5F05E}"/>
    <hyperlink ref="R8" r:id="rId234" display="https://www.sec.gov/Archives/edgar/data/1037389/000103738924000073/xslForm13F_X02/primary_doc.xml" xr:uid="{FC405B4B-9329-41BA-B440-725D9C6EAC22}"/>
    <hyperlink ref="Q8" r:id="rId235" display="https://www.sec.gov/Archives/edgar/data/1037389/000103738924000072/xslForm13F_X02/primary_doc.xml" xr:uid="{82D0DA98-D235-4F6A-A106-D03733631332}"/>
    <hyperlink ref="O8" r:id="rId236" display="https://www.sec.gov/Archives/edgar/data/1037389/000103738923000124/xslForm13F_X02/primary_doc.xml" xr:uid="{AAEC8EF1-F28E-44C9-9916-728AA4DD97E7}"/>
    <hyperlink ref="N8" r:id="rId237" display="https://www.sec.gov/Archives/edgar/data/1037389/000103738923000122/xslForm13F_X02/primary_doc.xml" xr:uid="{2B7CE63E-9F89-4F95-A4FF-D5AD18881443}"/>
    <hyperlink ref="M8" r:id="rId238" display="https://www.sec.gov/Archives/edgar/data/1037389/000103738923000121/xslForm13F_X02/primary_doc.xml" xr:uid="{D3BDE9A5-19DB-492B-AB26-5A55A5E03A34}"/>
    <hyperlink ref="R9" r:id="rId239" display="https://www.sec.gov/Archives/edgar/data/1446194/000144619424000006/xslForm13F_X02/primary_doc.xml" xr:uid="{5B85397D-1139-4C32-A82E-BD6C03BF8ADA}"/>
    <hyperlink ref="Q9" r:id="rId240" display="https://www.sec.gov/Archives/edgar/data/1446194/000144619424000004/xslForm13F_X02/primary_doc.xml" xr:uid="{6F59A7A4-296F-4F8B-B11A-E745438369DE}"/>
    <hyperlink ref="R10" r:id="rId241" display="https://www.sec.gov/Archives/edgar/data/1167557/000108514624004009/xslForm13F_X02/primary_doc.xml" xr:uid="{B3E7AC28-4FB7-4BEA-A883-E0DBA4DF3889}"/>
    <hyperlink ref="Q10" r:id="rId242" display="https://www.sec.gov/Archives/edgar/data/1167557/000108514624002596/xslForm13F_X02/primary_doc.xml" xr:uid="{66AE6DC7-CBA2-444E-B331-E31614C90F8A}"/>
    <hyperlink ref="R11" r:id="rId243" display="https://www.sec.gov/Archives/edgar/data/1318757/000131875724000008/xslForm13F_X02/primary_doc.xml" xr:uid="{17818FC8-33AB-4D66-AF73-2ACE12193434}"/>
    <hyperlink ref="Q11" r:id="rId244" display="https://www.sec.gov/Archives/edgar/data/1318757/000131875724000006/xslForm13F_X02/primary_doc.xml" xr:uid="{874A202B-FFAA-482F-94C2-A8411478C872}"/>
    <hyperlink ref="R12" r:id="rId245" display="https://www.sec.gov/Archives/edgar/data/1478735/000091957424004661/xslForm13F_X02/primary_doc.xml" xr:uid="{6531BD96-0FC9-4BA5-83BF-36AB2EB422F9}"/>
    <hyperlink ref="Q12" r:id="rId246" display="https://www.sec.gov/Archives/edgar/data/1478735/000091957424003134/xslForm13F_X02/primary_doc.xml" xr:uid="{B656643D-768E-4C1F-BB26-EBE017F74E65}"/>
    <hyperlink ref="R13" r:id="rId247" display="https://www.sec.gov/Archives/edgar/data/1218710/000095012324008707/xslForm13F_X02/primary_doc.xml" xr:uid="{C107D746-6E65-48B5-9E1A-33EF48562DE2}"/>
    <hyperlink ref="Q13" r:id="rId248" display="https://www.sec.gov/Archives/edgar/data/1218710/000095012324004654/xslForm13F_X02/primary_doc.xml" xr:uid="{FC0ED3BB-6C36-49F9-9930-4AA3C33D2122}"/>
    <hyperlink ref="R14" r:id="rId249" display="https://www.sec.gov/Archives/edgar/data/1603466/000090266424005149/xslForm13F_X02/primary_doc.xml" xr:uid="{2EA3CCED-88BD-404B-890A-CC0E9F95B3AE}"/>
    <hyperlink ref="Q14" r:id="rId250" display="https://www.sec.gov/Archives/edgar/data/1603466/000090266424003628/xslForm13F_X02/primary_doc.xml" xr:uid="{8EE92FB3-9D0C-430C-B519-70BE23DC809C}"/>
    <hyperlink ref="R15" r:id="rId251" display="https://www.sec.gov/Archives/edgar/data/1103804/000090514824002226/xslForm13F_X02/primary_doc.xml" xr:uid="{AC70C327-6F57-4284-BB84-4B75118A04B3}"/>
    <hyperlink ref="Q15" r:id="rId252" display="https://www.sec.gov/Archives/edgar/data/1103804/000110380424000004/xslForm13F_X02/primary_doc.xml" xr:uid="{C6987E5B-A091-40EB-A4A5-A7C45BE3C169}"/>
    <hyperlink ref="R16" r:id="rId253" display="https://www.sec.gov/Archives/edgar/data/1135730/000091957424004594/xslForm13F_X02/primary_doc.xml" xr:uid="{7B4F4EE1-769D-4E96-9642-40F2A29F6C10}"/>
    <hyperlink ref="Q16" r:id="rId254" display="https://www.sec.gov/Archives/edgar/data/1135730/000091957424002996/xslForm13F_X02/primary_doc.xml" xr:uid="{6D7FEED6-0890-4D5F-AF7A-5E501FB19704}"/>
    <hyperlink ref="R17" r:id="rId255" display="https://www.sec.gov/Archives/edgar/data/1350694/000117266124003581/xslForm13F_X02/primary_doc.xml" xr:uid="{285A1A10-DAB2-45F9-A6EB-BB0522D8C3D4}"/>
    <hyperlink ref="Q17" r:id="rId256" display="https://www.sec.gov/Archives/edgar/data/1350694/000117266124002257/xslForm13F_X02/primary_doc.xml" xr:uid="{DCD04DDC-B280-4F41-A5A7-22A94ABF0B7B}"/>
    <hyperlink ref="R18" r:id="rId257" display="https://www.sec.gov/Archives/edgar/data/909661/000090883424000200/xslForm13F_X02/primary_doc.xml" xr:uid="{CF0E6745-7CC3-4565-9D55-0724E7A3E6D1}"/>
    <hyperlink ref="Q18" r:id="rId258" display="https://www.sec.gov/Archives/edgar/data/909661/000090883424000135/xslForm13F_X02/primary_doc.xml" xr:uid="{6A029652-87AA-488E-A1F4-EEBB9B788ECC}"/>
    <hyperlink ref="R19" r:id="rId259" display="https://www.sec.gov/Archives/edgar/data/1167483/000091957424004713/xslForm13F_X02/primary_doc.xml" xr:uid="{43FC9CBD-00B5-4A77-B6E3-CEB70818E639}"/>
    <hyperlink ref="Q19" r:id="rId260" display="https://www.sec.gov/Archives/edgar/data/1167483/000091957424003172/xslForm13F_X02/primary_doc.xml" xr:uid="{0B614794-4BBC-4B21-831E-5CFDDCE5A007}"/>
    <hyperlink ref="R20" r:id="rId261" display="https://www.sec.gov/Archives/edgar/data/1061165/000090266424005150/xslForm13F_X02/primary_doc.xml" xr:uid="{FA6B46D6-3466-409F-9793-CF604F25F82D}"/>
    <hyperlink ref="Q20" r:id="rId262" display="https://www.sec.gov/Archives/edgar/data/1061165/000090266424003638/xslForm13F_X02/primary_doc.xml" xr:uid="{C4A12EEB-9419-46A2-BD73-455CC78745B7}"/>
    <hyperlink ref="R21" r:id="rId263" display="https://www.sec.gov/Archives/edgar/data/1393825/000139382524000134/xslForm13F_X02/primary_doc.xml" xr:uid="{E3C4AD99-FC02-4222-917E-26979E9CC241}"/>
    <hyperlink ref="Q21" r:id="rId264" display="https://www.sec.gov/Archives/edgar/data/1393825/000139382524000131/xslForm13F_X02/primary_doc.xml" xr:uid="{B706619C-095B-4637-95E3-43780452B277}"/>
    <hyperlink ref="R22" r:id="rId265" display="https://www.sec.gov/Archives/edgar/data/1336528/000117266124003511/xslForm13F_X02/primary_doc.xml" xr:uid="{7714D8A7-BA55-4EA4-8CB9-A07E7D25A38C}"/>
    <hyperlink ref="Q22" r:id="rId266" display="https://www.sec.gov/Archives/edgar/data/1336528/000117266124002519/xslForm13F_X02/primary_doc.xml" xr:uid="{7036CDDB-0CB7-4501-AA39-5759EC954733}"/>
    <hyperlink ref="R23" r:id="rId267" display="https://www.sec.gov/Archives/edgar/data/1410830/000117266124003343/xslForm13F_X02/primary_doc.xml" xr:uid="{B22CED15-707F-410A-9C0D-EB394E2F5BC9}"/>
    <hyperlink ref="Q23" r:id="rId268" display="https://www.sec.gov/Archives/edgar/data/1410830/000117266124002306/xslForm13F_X02/primary_doc.xml" xr:uid="{1E847167-80DE-49A0-A0B3-CD162A04A723}"/>
    <hyperlink ref="R24" r:id="rId269" display="https://www.sec.gov/Archives/edgar/data/1784547/000117266124003482/xslForm13F_X02/primary_doc.xml" xr:uid="{A3E811D0-C8C2-49ED-B2E1-8D4A06825722}"/>
    <hyperlink ref="Q24" r:id="rId270" display="https://www.sec.gov/Archives/edgar/data/1784547/000117266124002444/xslForm13F_X02/primary_doc.xml" xr:uid="{1B24FDB4-EDE4-4384-8B5C-99F4E1599DB1}"/>
    <hyperlink ref="R25" r:id="rId271" display="https://www.sec.gov/Archives/edgar/data/1791786/000101359424000660/xslForm13F_X02/primary_doc.xml" xr:uid="{3302A731-B87A-4720-B822-4EB0B98E7EFE}"/>
    <hyperlink ref="Q25" r:id="rId272" display="https://www.sec.gov/Archives/edgar/data/1791786/000101359424000480/xslForm13F_X02/primary_doc.xml" xr:uid="{A09BF3D2-DF0C-41B6-9029-86162CB731EC}"/>
    <hyperlink ref="R26" r:id="rId273" display="https://www.sec.gov/Archives/edgar/data/1263508/000110465924089606/xslForm13F_X02/primary_doc.xml" xr:uid="{65CCE7F7-6D0F-4963-B701-ED71489901B0}"/>
    <hyperlink ref="Q26" r:id="rId274" display="https://www.sec.gov/Archives/edgar/data/1263508/000110465924061996/xslForm13F_X02/primary_doc.xml" xr:uid="{DB5C9258-ADA6-4C0E-A542-57401FD14127}"/>
    <hyperlink ref="R27" r:id="rId275" display="https://www.sec.gov/Archives/edgar/data/1736225/000173622524000008/xslForm13F_X02/primary_doc.xml" xr:uid="{1537C95F-AFEF-40AA-B35E-EE4A987DAD9A}"/>
    <hyperlink ref="Q27" r:id="rId276" display="https://www.sec.gov/Archives/edgar/data/1736225/000173622524000005/xslForm13F_X02/primary_doc.xml" xr:uid="{BD6DD070-47ED-42D2-B6E7-01AA003D7887}"/>
    <hyperlink ref="R28" r:id="rId277" display="https://www.sec.gov/Archives/edgar/data/1029160/000090266424005131/xslForm13F_X02/primary_doc.xml" xr:uid="{CF06DA8D-5FFB-4ECF-AD04-DD687B9AB349}"/>
    <hyperlink ref="Q28" r:id="rId278" display="https://www.sec.gov/Archives/edgar/data/1029160/000090266424003649/xslForm13F_X02/primary_doc.xml" xr:uid="{560046D0-C98A-47C6-A279-06CF3DC94149}"/>
    <hyperlink ref="R30" r:id="rId279" display="https://www.sec.gov/Archives/edgar/data/1601086/000131586324000614/xslForm13F_X02/primary_doc.xml" xr:uid="{2D143E6D-EBD9-43F7-AD23-44B729FCA2F8}"/>
    <hyperlink ref="Q30" r:id="rId280" display="https://www.sec.gov/Archives/edgar/data/1601086/000131586324000465/xslForm13F_X02/primary_doc.xml" xr:uid="{BA529B54-2E69-4194-A519-FB0B9956FC50}"/>
    <hyperlink ref="R31" r:id="rId281" display="https://www.sec.gov/Archives/edgar/data/1633313/000110465924089335/xslForm13F_X02/primary_doc.xml" xr:uid="{F8B88F35-3F7E-4238-A894-AA1060692AA8}"/>
    <hyperlink ref="Q31" r:id="rId282" display="https://www.sec.gov/Archives/edgar/data/1633313/000110465924061613/xslForm13F_X02/primary_doc.xml" xr:uid="{0C32127E-5F02-436B-8218-5F16A04DFE78}"/>
    <hyperlink ref="R32" r:id="rId283" display="https://www.sec.gov/Archives/edgar/data/923093/000095012324008354/xslForm13F_X02/primary_doc.xml" xr:uid="{F4A47018-07EB-4AB6-B33D-71EEAE97337A}"/>
    <hyperlink ref="Q32" r:id="rId284" display="https://www.sec.gov/Archives/edgar/data/923093/000095012324005524/xslForm13F_X02/primary_doc.xml" xr:uid="{3DA4B847-053A-4E3B-AE9C-34B546791C2F}"/>
    <hyperlink ref="R33" r:id="rId285" display="https://www.sec.gov/Archives/edgar/data/1107310/000108514624003939/xslForm13F_X02/primary_doc.xml" xr:uid="{17DB314A-54B3-4F81-A9CC-64F3175F4174}"/>
    <hyperlink ref="Q33" r:id="rId286" display="https://www.sec.gov/Archives/edgar/data/1107310/000108514624002579/xslForm13F_X02/primary_doc.xml" xr:uid="{E1ECB602-70E7-4D84-A844-7E6A1C6CE579}"/>
    <hyperlink ref="R34" r:id="rId287" display="https://www.sec.gov/Archives/edgar/data/1040273/000108514624004004/xslForm13F_X02/primary_doc.xml" xr:uid="{5FDDC4EC-6AD8-48B4-9F6F-2B4C701E19DB}"/>
    <hyperlink ref="Q34" r:id="rId288" display="https://www.sec.gov/Archives/edgar/data/1040273/000108514624002645/xslForm13F_X02/primary_doc.xml" xr:uid="{57A99376-2C12-439D-AE3F-950546DBB514}"/>
    <hyperlink ref="R35" r:id="rId289" display="https://www.sec.gov/Archives/edgar/data/1346824/000110465924089629/xslForm13F_X02/primary_doc.xml" xr:uid="{4C1DEA38-2C32-4B8A-BC81-632A84CE477B}"/>
    <hyperlink ref="Q35" r:id="rId290" display="https://www.sec.gov/Archives/edgar/data/1346824/000110465924062062/xslForm13F_X02/primary_doc.xml" xr:uid="{01157EED-4263-42FB-B949-45F15DAB6D60}"/>
    <hyperlink ref="R36" r:id="rId291" display="https://www.sec.gov/Archives/edgar/data/1493215/000149315224031911/xslForm13F_X02/primary_doc.xml" xr:uid="{9CCDF703-A734-49E7-99FD-37251433C376}"/>
    <hyperlink ref="Q36" r:id="rId292" display="https://www.sec.gov/Archives/edgar/data/1493215/000149315224019465/xslForm13F_X02/primary_doc.xml" xr:uid="{974427BD-95EA-4F92-BD03-B72187EBAA82}"/>
    <hyperlink ref="R37" r:id="rId293" display="https://www.sec.gov/Archives/edgar/data/1448574/000144857424000003/xslForm13F_X02/primary_doc.xml" xr:uid="{C6B323F6-7D2E-4A74-95EC-BB8548545E53}"/>
    <hyperlink ref="Q37" r:id="rId294" display="https://www.sec.gov/Archives/edgar/data/1448574/000144857424000002/xslForm13F_X02/primary_doc.xml" xr:uid="{F0B903BE-9E50-4D93-8013-A850C87358D4}"/>
    <hyperlink ref="R38" r:id="rId295" display="https://www.sec.gov/Archives/edgar/data/1656456/000165645624000003/xslForm13F_X02/primary_doc.xml" xr:uid="{8D53AE65-09E4-4AB7-AAA9-8E13DAB46194}"/>
    <hyperlink ref="Q38" r:id="rId296" display="https://www.sec.gov/Archives/edgar/data/1656456/000165645624000002/xslForm13F_X02/primary_doc.xml" xr:uid="{BAD6536B-E5F9-45A8-87C5-098DE6263CF0}"/>
    <hyperlink ref="R39" r:id="rId297" display="https://www.sec.gov/Archives/edgar/data/1747057/000117266124003352/xslForm13F_X02/primary_doc.xml" xr:uid="{FF4D0DE9-92F3-40E1-A532-85C4329F7B75}"/>
    <hyperlink ref="Q39" r:id="rId298" display="https://www.sec.gov/Archives/edgar/data/1747057/000117266124002322/xslForm13F_X02/primary_doc.xml" xr:uid="{7C6C125C-7391-415E-844A-B89AA453913D}"/>
    <hyperlink ref="R40" r:id="rId299" display="https://www.sec.gov/Archives/edgar/data/1387322/000117266124003527/xslForm13F_X02/primary_doc.xml" xr:uid="{4E0C2AA7-76C3-408C-9E0B-69FF44664D57}"/>
    <hyperlink ref="Q40" r:id="rId300" display="https://www.sec.gov/Archives/edgar/data/1387322/000138732224000004/xslForm13F_X02/primary_doc.xml" xr:uid="{011B6B5F-5865-4BBA-8289-2372CC51220A}"/>
    <hyperlink ref="R41" r:id="rId301" display="https://www.sec.gov/Archives/edgar/data/1009258/000095015924000249/xslForm13F_X02/primary_doc.xml" xr:uid="{207F6644-0D54-407E-9FCD-AA941152BCD8}"/>
    <hyperlink ref="Q41" r:id="rId302" display="https://www.sec.gov/Archives/edgar/data/1009258/000095015924000176/xslForm13F_X02/primary_doc.xml" xr:uid="{1E2EAF7D-A930-4B3B-B8BC-65859FC51D36}"/>
    <hyperlink ref="R42" r:id="rId303" display="https://www.sec.gov/Archives/edgar/data/1421097/000091957424004698/xslForm13F_X02/primary_doc.xml" xr:uid="{14EBE368-448D-4F18-A175-8DC22C34E9E7}"/>
    <hyperlink ref="Q42" r:id="rId304" display="https://www.sec.gov/Archives/edgar/data/1421097/000091957424003156/xslForm13F_X02/primary_doc.xml" xr:uid="{447D5F8B-79C4-48B3-8F21-FFA064B0A17D}"/>
    <hyperlink ref="R43" r:id="rId305" display="https://www.sec.gov/Archives/edgar/data/1055951/000117266124003539/xslForm13F_X02/primary_doc.xml" xr:uid="{FA4B05DB-81AA-4E19-9BDE-5D7AE878507B}"/>
    <hyperlink ref="Q43" r:id="rId306" display="https://www.sec.gov/Archives/edgar/data/1055951/000117266124002506/xslForm13F_X02/primary_doc.xml" xr:uid="{827EA756-C0E5-49D7-A4F6-E8EF5FBE9202}"/>
    <hyperlink ref="R44" r:id="rId307" display="https://www.sec.gov/Archives/edgar/data/934639/000094787124000690/xslForm13F_X02/primary_doc.xml" xr:uid="{5CF815A6-5559-4EDA-833E-90A5B42447B6}"/>
    <hyperlink ref="Q44" r:id="rId308" display="https://www.sec.gov/Archives/edgar/data/934639/000094787124000481/xslForm13F_X02/primary_doc.xml" xr:uid="{1144DA80-A012-449C-941A-2EB6B1DF61BE}"/>
    <hyperlink ref="R45" r:id="rId309" display="https://www.sec.gov/Archives/edgar/data/1054587/000095012324008753/xslForm13F_X02/primary_doc.xml" xr:uid="{43C49EA2-F799-4EFF-9529-72005064B49E}"/>
    <hyperlink ref="Q45" r:id="rId310" display="https://www.sec.gov/Archives/edgar/data/1054587/000095012324005626/xslForm13F_X02/primary_doc.xml" xr:uid="{D018B3CE-CC13-4D7A-A3C8-74344E1EEBE0}"/>
    <hyperlink ref="R46" r:id="rId311" display="https://www.sec.gov/Archives/edgar/data/1319998/000101297524000330/xslForm13F_X02/primary_doc.xml" xr:uid="{B0766213-A499-42DC-A923-1E2DD4963AF8}"/>
    <hyperlink ref="Q46" r:id="rId312" display="https://www.sec.gov/Archives/edgar/data/1319998/000101297524000225/xslForm13F_X02/primary_doc.xml" xr:uid="{E94966F1-019E-4238-A2AC-42FC2A503F52}"/>
    <hyperlink ref="R47" r:id="rId313" display="https://www.sec.gov/Archives/edgar/data/1061768/000156761924000363/xslForm13F_X02/primary_doc.xml" xr:uid="{6C8238DE-28EC-4F2E-AB94-32FB0A061FB0}"/>
    <hyperlink ref="Q47" r:id="rId314" display="https://www.sec.gov/Archives/edgar/data/1061768/000156761924000317/xslForm13F_X02/primary_doc.xml" xr:uid="{6542D9C5-7F31-4A28-A03D-C7AE47BCDFE4}"/>
    <hyperlink ref="R48" r:id="rId315" display="https://www.sec.gov/Archives/edgar/data/1595082/000159508224000047/xslForm13F_X02/primary_doc.xml" xr:uid="{B06ACE8E-9710-4E91-88A6-6C67D9FFE886}"/>
    <hyperlink ref="Q48" r:id="rId316" display="https://www.sec.gov/Archives/edgar/data/1595082/000159508224000032/xslForm13F_X02/primary_doc.xml" xr:uid="{6DE85CA7-94ED-4BCF-AAEE-BE441A132FD7}"/>
    <hyperlink ref="R49" r:id="rId317" display="https://www.sec.gov/Archives/edgar/data/1224962/000101297524000329/xslForm13F_X02/primary_doc.xml" xr:uid="{9F308DA5-20BD-4ACB-B608-BBBCD8F307B2}"/>
    <hyperlink ref="Q49" r:id="rId318" display="https://www.sec.gov/Archives/edgar/data/1224962/000101297524000218/xslForm13F_X02/primary_doc.xml" xr:uid="{9C8A5BA5-0403-4FEE-8AF0-222486610EC0}"/>
    <hyperlink ref="R50" r:id="rId319" display="https://www.sec.gov/Archives/edgar/data/1352851/000110465924089338/xslForm13F_X02/primary_doc.xml" xr:uid="{859EE926-5F7E-4355-ACB5-3DEF3B9E6B77}"/>
    <hyperlink ref="Q50" r:id="rId320" display="https://www.sec.gov/Archives/edgar/data/1352851/000110465924061615/xslForm13F_X02/primary_doc.xml" xr:uid="{BFA97946-69CB-4642-8D20-290708EDD539}"/>
    <hyperlink ref="R51" r:id="rId321" display="https://www.sec.gov/Archives/edgar/data/1856083/000185608324000003/xslForm13F_X02/primary_doc.xml" xr:uid="{4F6D29E3-77B5-414C-A3AE-9090CAA7615F}"/>
    <hyperlink ref="Q51" r:id="rId322" display="https://www.sec.gov/Archives/edgar/data/1856083/000185608324000002/xslForm13F_X02/primary_doc.xml" xr:uid="{191D46AC-51C6-4FCD-927E-84403C716A36}"/>
    <hyperlink ref="P51" r:id="rId323" display="https://www.sec.gov/Archives/edgar/data/1856083/000185608324000001/xslForm13F_X02/primary_doc.xml" xr:uid="{9D0516F2-1F7E-4ACF-9DAE-A8696C12B258}"/>
    <hyperlink ref="R52" r:id="rId324" display="https://www.sec.gov/Archives/edgar/data/1666335/000166633524000011/xslForm13F_X02/primary_doc.xml" xr:uid="{A8BC07D5-7D3F-4231-96DA-830ED3DCA3E2}"/>
    <hyperlink ref="Q52" r:id="rId325" display="https://www.sec.gov/Archives/edgar/data/1666335/000166633524000008/xslForm13F_X02/primary_doc.xml" xr:uid="{DFB8487F-810A-48A1-9AC3-097192BEE32D}"/>
    <hyperlink ref="R53" r:id="rId326" display="https://www.sec.gov/Archives/edgar/data/1443689/000144368924000012/xslForm13F_X02/primary_doc.xml" xr:uid="{66B4FDD9-F647-49D3-BD5B-AD6D1285B664}"/>
    <hyperlink ref="Q53" r:id="rId327" display="https://www.sec.gov/Archives/edgar/data/1443689/000144368924000005/xslForm13F_X02/primary_doc.xml" xr:uid="{A8F2A4B5-023B-443A-A358-9AB6D0945F26}"/>
    <hyperlink ref="R55" r:id="rId328" display="https://www.sec.gov/Archives/edgar/data/1290162/000095012324008706/xslForm13F_X02/primary_doc.xml" xr:uid="{5AEBD1D5-C337-449D-955C-234BC4DF2557}"/>
    <hyperlink ref="Q55" r:id="rId329" display="https://www.sec.gov/Archives/edgar/data/1290162/000095012324005532/xslForm13F_X02/primary_doc.xml" xr:uid="{48B439C5-0B05-4A8E-9B2A-3ED8A281371F}"/>
    <hyperlink ref="R56" r:id="rId330" display="https://www.sec.gov/Archives/edgar/data/1998597/000090266424005100/xslForm13F_X02/primary_doc.xml" xr:uid="{82A76293-0486-495C-9EBC-A6460D7D3F10}"/>
    <hyperlink ref="Q56" r:id="rId331" display="https://www.sec.gov/Archives/edgar/data/1998597/000090266424003586/xslForm13F_X02/primary_doc.xml" xr:uid="{82316700-CD88-42C9-BBDE-F85D8E48F304}"/>
    <hyperlink ref="R57" r:id="rId332" display="https://www.sec.gov/Archives/edgar/data/1608485/000091957424004539/xslForm13F_X02/primary_doc.xml" xr:uid="{C85C7BB6-8807-4FA6-8606-4BCE6B10A6FD}"/>
    <hyperlink ref="Q57" r:id="rId333" display="https://www.sec.gov/Archives/edgar/data/1608485/000091957424002890/xslForm13F_X02/primary_doc.xml" xr:uid="{57E48549-351D-4871-B294-B51EAD7384A4}"/>
    <hyperlink ref="R58" r:id="rId334" display="https://www.sec.gov/Archives/edgar/data/1306923/000130692324000010/xslForm13F_X02/primary_doc.xml" xr:uid="{381F1CC8-2DA0-4500-843D-CBF79864963A}"/>
    <hyperlink ref="Q58" r:id="rId335" display="https://www.sec.gov/Archives/edgar/data/1306923/000130692324000008/xslForm13F_X02/primary_doc.xml" xr:uid="{9EAFEAFD-FBBF-48F8-8012-4BD5D5FD3E1C}"/>
    <hyperlink ref="R59" r:id="rId336" display="https://www.sec.gov/Archives/edgar/data/1817652/000181765224000004/xslForm13F_X02/primary_doc.xml" xr:uid="{517C6364-CBED-4DDA-B6AC-E0113B993E4E}"/>
    <hyperlink ref="Q59" r:id="rId337" display="https://www.sec.gov/Archives/edgar/data/1817652/000181765224000003/xslForm13F_X02/primary_doc.xml" xr:uid="{4CDEDDDE-7F92-4063-8C44-F119BE025583}"/>
    <hyperlink ref="R60" r:id="rId338" display="https://www.sec.gov/Archives/edgar/data/1232621/000121465924014706/xslForm13F_X02/primary_doc.xml" xr:uid="{1385A9AA-11EA-4110-AD65-AB8E85F329DD}"/>
    <hyperlink ref="Q60" r:id="rId339" display="https://www.sec.gov/Archives/edgar/data/1232621/000121465924009328/xslForm13F_X02/primary_doc.xml" xr:uid="{5A40FAC4-E535-4316-8A88-48554530AABD}"/>
    <hyperlink ref="R62" r:id="rId340" display="https://www.sec.gov/Archives/edgar/data/1534261/000091957424004750/xslForm13F_X02/primary_doc.xml" xr:uid="{B29A2B30-D612-4093-972F-52310C3A5E79}"/>
    <hyperlink ref="Q62" r:id="rId341" display="https://www.sec.gov/Archives/edgar/data/1534261/000091957424003198/xslForm13F_X02/primary_doc.xml" xr:uid="{E0C8D444-ABA5-492E-A820-817E70BE1B66}"/>
    <hyperlink ref="R63" r:id="rId342" display="https://www.sec.gov/Archives/edgar/data/1512857/000090514824002211/xslForm13F_X02/primary_doc.xml" xr:uid="{1761334C-56A2-4846-8F57-4A9DD09F5ECB}"/>
    <hyperlink ref="Q63" r:id="rId343" display="https://www.sec.gov/Archives/edgar/data/1512857/000090514824001428/xslForm13F_X02/primary_doc.xml" xr:uid="{7E1A6809-D273-45E4-983B-D2CB04D5C260}"/>
    <hyperlink ref="R64" r:id="rId344" display="https://www.sec.gov/Archives/edgar/data/1279150/000199937124010097/xslForm13F_X02/primary_doc.xml" xr:uid="{ADFD8AB4-808C-468F-85A1-2E21CDB320FE}"/>
    <hyperlink ref="Q64" r:id="rId345" display="https://www.sec.gov/Archives/edgar/data/1279150/000199937124006136/xslForm13F_X02/primary_doc.xml" xr:uid="{88E53C5B-5DD6-4C5E-9460-AA69DA132B22}"/>
    <hyperlink ref="B29" r:id="rId346" xr:uid="{1E6E3C8D-5839-4837-95D4-93A295AE3A18}"/>
    <hyperlink ref="R29" r:id="rId347" display="https://www.sec.gov/Archives/edgar/data/1541617/000154161724000007/xslForm13F_X02/primary_doc.xml" xr:uid="{481D1746-D6ED-474F-8BE4-34D4D4759CFF}"/>
    <hyperlink ref="Q29" r:id="rId348" display="https://www.sec.gov/Archives/edgar/data/1541617/000154161724000006/xslForm13F_X02/primary_doc.xml" xr:uid="{D3FFF611-340F-47FC-9BA1-F8B336CFBF18}"/>
    <hyperlink ref="P29" r:id="rId349" display="https://www.sec.gov/Archives/edgar/data/1541617/000154161724000004/xslForm13F_X02/primary_doc.xml" xr:uid="{06EDB189-B640-4942-917A-7DB590381FB8}"/>
    <hyperlink ref="B61" r:id="rId350" xr:uid="{83904953-99D5-46A7-AB9A-51816F9E05BD}"/>
    <hyperlink ref="R61" r:id="rId351" display="https://www.sec.gov/Archives/edgar/data/1583977/000158397724000003/xslForm13F_X02/primary_doc.xml" xr:uid="{59C53B2D-3983-4FAF-B152-B54147E1CDCD}"/>
    <hyperlink ref="Q61" r:id="rId352" display="https://www.sec.gov/Archives/edgar/data/1583977/000158397724000002/xslForm13F_X02/primary_doc.xml" xr:uid="{CD57EC89-86CA-48E0-96C9-3C439F58F2B5}"/>
    <hyperlink ref="P61" r:id="rId353" display="https://www.sec.gov/Archives/edgar/data/1583977/000158397724000001/xslForm13F_X02/primary_doc.xml" xr:uid="{B9C7A2BA-FBD9-4FAF-A09E-1C8DE7F140AB}"/>
    <hyperlink ref="O10" r:id="rId354" display="https://www.sec.gov/Archives/edgar/data/1167557/000108514622004118/xslForm13F_X01/primary_doc.xml" xr:uid="{38CC0D06-6D9F-4333-9097-760F1202AD4E}"/>
    <hyperlink ref="N10" r:id="rId355" display="https://www.sec.gov/Archives/edgar/data/1167557/000108514623003416/xslForm13F_X02/primary_doc.xml" xr:uid="{4FE4B2E7-AFA1-421D-AA3D-32F9082ED7E7}"/>
    <hyperlink ref="M10" r:id="rId356" display="https://www.sec.gov/Archives/edgar/data/1167557/000108514624002596/xslForm13F_X02/primary_doc.xml" xr:uid="{15E646F2-7AF3-41C2-97AE-1C1B68785302}"/>
  </hyperlinks>
  <pageMargins left="0.7" right="0.7" top="0.75" bottom="0.75" header="0.3" footer="0.3"/>
  <pageSetup orientation="portrait" horizontalDpi="1200" verticalDpi="1200" r:id="rId357"/>
  <legacyDrawing r:id="rId35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9513-C119-4456-AA2C-C776D1B6FF5E}">
  <dimension ref="A1:J12"/>
  <sheetViews>
    <sheetView zoomScale="220" zoomScaleNormal="220" workbookViewId="0">
      <pane xSplit="2" ySplit="2" topLeftCell="C3" activePane="bottomRight" state="frozen"/>
      <selection pane="topRight" activeCell="C1" sqref="C1"/>
      <selection pane="bottomLeft" activeCell="A3" sqref="A3"/>
      <selection pane="bottomRight" activeCell="L17" sqref="L17"/>
    </sheetView>
  </sheetViews>
  <sheetFormatPr defaultRowHeight="12.75" x14ac:dyDescent="0.2"/>
  <cols>
    <col min="1" max="1" width="5" bestFit="1" customWidth="1"/>
    <col min="2" max="2" width="16" bestFit="1" customWidth="1"/>
    <col min="3" max="3" width="12.28515625" bestFit="1" customWidth="1"/>
  </cols>
  <sheetData>
    <row r="1" spans="1:10" x14ac:dyDescent="0.2">
      <c r="A1" s="2" t="s">
        <v>80</v>
      </c>
    </row>
    <row r="2" spans="1:10" x14ac:dyDescent="0.2">
      <c r="B2" t="s">
        <v>250</v>
      </c>
      <c r="C2" t="s">
        <v>251</v>
      </c>
      <c r="D2" t="s">
        <v>586</v>
      </c>
      <c r="E2" s="6" t="s">
        <v>588</v>
      </c>
      <c r="F2" t="s">
        <v>583</v>
      </c>
      <c r="G2" t="s">
        <v>584</v>
      </c>
      <c r="H2" t="s">
        <v>585</v>
      </c>
      <c r="I2" t="s">
        <v>1232</v>
      </c>
      <c r="J2" t="s">
        <v>716</v>
      </c>
    </row>
    <row r="3" spans="1:10" x14ac:dyDescent="0.2">
      <c r="B3" t="s">
        <v>1257</v>
      </c>
      <c r="C3" s="11">
        <v>45524</v>
      </c>
    </row>
    <row r="4" spans="1:10" x14ac:dyDescent="0.2">
      <c r="B4" t="s">
        <v>1258</v>
      </c>
      <c r="C4" s="11">
        <v>45471</v>
      </c>
    </row>
    <row r="5" spans="1:10" x14ac:dyDescent="0.2">
      <c r="B5" t="s">
        <v>1259</v>
      </c>
      <c r="C5" s="11">
        <v>45468</v>
      </c>
      <c r="D5" t="s">
        <v>594</v>
      </c>
      <c r="E5">
        <v>120</v>
      </c>
      <c r="F5" t="s">
        <v>1225</v>
      </c>
      <c r="G5" t="s">
        <v>1267</v>
      </c>
      <c r="H5" t="s">
        <v>1268</v>
      </c>
    </row>
    <row r="6" spans="1:10" x14ac:dyDescent="0.2">
      <c r="B6" t="s">
        <v>1260</v>
      </c>
      <c r="C6" s="11">
        <v>45464</v>
      </c>
    </row>
    <row r="7" spans="1:10" x14ac:dyDescent="0.2">
      <c r="B7" t="s">
        <v>1261</v>
      </c>
      <c r="C7" s="11">
        <v>45428</v>
      </c>
    </row>
    <row r="8" spans="1:10" x14ac:dyDescent="0.2">
      <c r="B8" t="s">
        <v>1262</v>
      </c>
      <c r="C8" s="11">
        <v>45370</v>
      </c>
    </row>
    <row r="9" spans="1:10" x14ac:dyDescent="0.2">
      <c r="B9" t="s">
        <v>1263</v>
      </c>
      <c r="C9" s="11">
        <v>45342</v>
      </c>
    </row>
    <row r="10" spans="1:10" x14ac:dyDescent="0.2">
      <c r="B10" t="s">
        <v>1264</v>
      </c>
      <c r="C10" s="11">
        <v>45337</v>
      </c>
    </row>
    <row r="11" spans="1:10" x14ac:dyDescent="0.2">
      <c r="B11" t="s">
        <v>1265</v>
      </c>
      <c r="C11" s="11">
        <v>45202</v>
      </c>
    </row>
    <row r="12" spans="1:10" x14ac:dyDescent="0.2">
      <c r="B12" t="s">
        <v>1266</v>
      </c>
      <c r="C12" s="11">
        <v>45196</v>
      </c>
    </row>
  </sheetData>
  <hyperlinks>
    <hyperlink ref="A1" location="VC!A1" display="Main" xr:uid="{30CFF667-CA23-432A-8A0F-1830CFFBC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Q36"/>
  <sheetViews>
    <sheetView zoomScale="170" zoomScaleNormal="170" workbookViewId="0">
      <pane xSplit="4" ySplit="2" topLeftCell="E3" activePane="bottomRight" state="frozen"/>
      <selection pane="topRight" activeCell="E1" sqref="E1"/>
      <selection pane="bottomLeft" activeCell="A3" sqref="A3"/>
      <selection pane="bottomRight" activeCell="E3" sqref="E3"/>
    </sheetView>
  </sheetViews>
  <sheetFormatPr defaultColWidth="11.42578125" defaultRowHeight="12.75" x14ac:dyDescent="0.2"/>
  <cols>
    <col min="1" max="1" width="4.85546875" bestFit="1" customWidth="1"/>
  </cols>
  <sheetData>
    <row r="1" spans="1:17" x14ac:dyDescent="0.2">
      <c r="A1" s="2" t="s">
        <v>80</v>
      </c>
    </row>
    <row r="2" spans="1:17" x14ac:dyDescent="0.2">
      <c r="B2" t="s">
        <v>893</v>
      </c>
      <c r="C2" t="s">
        <v>923</v>
      </c>
      <c r="D2" t="s">
        <v>894</v>
      </c>
      <c r="E2" t="s">
        <v>915</v>
      </c>
      <c r="F2" t="s">
        <v>898</v>
      </c>
      <c r="G2" t="s">
        <v>900</v>
      </c>
      <c r="H2" t="s">
        <v>904</v>
      </c>
      <c r="I2" t="s">
        <v>914</v>
      </c>
      <c r="J2" t="s">
        <v>917</v>
      </c>
      <c r="K2" t="s">
        <v>918</v>
      </c>
      <c r="L2" t="s">
        <v>930</v>
      </c>
      <c r="M2" t="s">
        <v>977</v>
      </c>
      <c r="N2" t="s">
        <v>979</v>
      </c>
      <c r="O2" t="s">
        <v>981</v>
      </c>
      <c r="P2" t="s">
        <v>982</v>
      </c>
      <c r="Q2" t="s">
        <v>716</v>
      </c>
    </row>
    <row r="3" spans="1:17" x14ac:dyDescent="0.2">
      <c r="B3" t="s">
        <v>895</v>
      </c>
      <c r="C3" t="s">
        <v>896</v>
      </c>
      <c r="D3" t="s">
        <v>897</v>
      </c>
      <c r="E3" t="s">
        <v>726</v>
      </c>
      <c r="F3" s="2" t="s">
        <v>899</v>
      </c>
      <c r="G3" t="s">
        <v>910</v>
      </c>
      <c r="H3" t="s">
        <v>909</v>
      </c>
      <c r="I3" t="s">
        <v>1023</v>
      </c>
    </row>
    <row r="4" spans="1:17" x14ac:dyDescent="0.2">
      <c r="B4" t="s">
        <v>901</v>
      </c>
      <c r="C4" t="s">
        <v>902</v>
      </c>
      <c r="D4" t="s">
        <v>903</v>
      </c>
      <c r="E4" t="s">
        <v>906</v>
      </c>
      <c r="F4" s="2" t="s">
        <v>907</v>
      </c>
      <c r="G4" t="s">
        <v>908</v>
      </c>
      <c r="H4" t="s">
        <v>905</v>
      </c>
      <c r="I4" t="s">
        <v>1023</v>
      </c>
    </row>
    <row r="5" spans="1:17" x14ac:dyDescent="0.2">
      <c r="B5" t="s">
        <v>911</v>
      </c>
      <c r="D5" t="s">
        <v>912</v>
      </c>
      <c r="E5" t="s">
        <v>916</v>
      </c>
      <c r="F5" s="2" t="s">
        <v>921</v>
      </c>
      <c r="G5" t="s">
        <v>922</v>
      </c>
      <c r="H5" t="s">
        <v>913</v>
      </c>
      <c r="I5" t="s">
        <v>1024</v>
      </c>
      <c r="J5" t="s">
        <v>919</v>
      </c>
      <c r="K5" t="s">
        <v>920</v>
      </c>
    </row>
    <row r="6" spans="1:17" x14ac:dyDescent="0.2">
      <c r="B6" t="s">
        <v>924</v>
      </c>
      <c r="C6" t="s">
        <v>925</v>
      </c>
      <c r="D6" t="s">
        <v>926</v>
      </c>
      <c r="E6" t="s">
        <v>927</v>
      </c>
      <c r="F6" s="2" t="s">
        <v>929</v>
      </c>
      <c r="G6" t="s">
        <v>922</v>
      </c>
      <c r="H6" t="s">
        <v>928</v>
      </c>
      <c r="I6" t="s">
        <v>1024</v>
      </c>
      <c r="J6" t="s">
        <v>932</v>
      </c>
      <c r="L6" s="2" t="s">
        <v>931</v>
      </c>
    </row>
    <row r="7" spans="1:17" x14ac:dyDescent="0.2">
      <c r="B7" t="s">
        <v>933</v>
      </c>
      <c r="D7" t="s">
        <v>934</v>
      </c>
      <c r="E7" t="s">
        <v>935</v>
      </c>
      <c r="F7" s="2" t="s">
        <v>936</v>
      </c>
      <c r="G7" t="s">
        <v>908</v>
      </c>
      <c r="H7" t="s">
        <v>937</v>
      </c>
      <c r="I7" t="s">
        <v>1023</v>
      </c>
      <c r="J7" t="s">
        <v>938</v>
      </c>
    </row>
    <row r="8" spans="1:17" x14ac:dyDescent="0.2">
      <c r="B8" t="s">
        <v>939</v>
      </c>
      <c r="C8" t="s">
        <v>902</v>
      </c>
      <c r="D8" t="s">
        <v>940</v>
      </c>
      <c r="E8" t="s">
        <v>941</v>
      </c>
      <c r="F8" s="2" t="s">
        <v>942</v>
      </c>
      <c r="G8" t="s">
        <v>908</v>
      </c>
      <c r="H8" t="s">
        <v>943</v>
      </c>
      <c r="I8" t="s">
        <v>1023</v>
      </c>
    </row>
    <row r="9" spans="1:17" x14ac:dyDescent="0.2">
      <c r="B9" t="s">
        <v>944</v>
      </c>
      <c r="D9" t="s">
        <v>945</v>
      </c>
      <c r="E9" t="s">
        <v>946</v>
      </c>
      <c r="G9" t="s">
        <v>922</v>
      </c>
      <c r="H9" t="s">
        <v>947</v>
      </c>
      <c r="I9" t="s">
        <v>948</v>
      </c>
      <c r="J9" t="s">
        <v>949</v>
      </c>
    </row>
    <row r="10" spans="1:17" x14ac:dyDescent="0.2">
      <c r="B10" t="s">
        <v>950</v>
      </c>
      <c r="C10" t="s">
        <v>951</v>
      </c>
      <c r="D10" t="s">
        <v>952</v>
      </c>
      <c r="E10" t="s">
        <v>953</v>
      </c>
      <c r="F10" s="2" t="s">
        <v>954</v>
      </c>
      <c r="G10" t="s">
        <v>908</v>
      </c>
      <c r="H10" t="s">
        <v>955</v>
      </c>
      <c r="I10" t="s">
        <v>1023</v>
      </c>
    </row>
    <row r="11" spans="1:17" x14ac:dyDescent="0.2">
      <c r="B11" t="s">
        <v>956</v>
      </c>
      <c r="C11" t="s">
        <v>957</v>
      </c>
      <c r="D11" t="s">
        <v>958</v>
      </c>
      <c r="E11" t="s">
        <v>959</v>
      </c>
      <c r="F11" s="2" t="s">
        <v>960</v>
      </c>
      <c r="G11" t="s">
        <v>910</v>
      </c>
      <c r="H11" t="s">
        <v>961</v>
      </c>
      <c r="I11" t="s">
        <v>1023</v>
      </c>
    </row>
    <row r="12" spans="1:17" x14ac:dyDescent="0.2">
      <c r="B12" t="s">
        <v>962</v>
      </c>
      <c r="D12" t="s">
        <v>963</v>
      </c>
      <c r="E12" t="s">
        <v>964</v>
      </c>
      <c r="F12" s="2" t="s">
        <v>965</v>
      </c>
      <c r="G12" t="s">
        <v>908</v>
      </c>
      <c r="H12" t="s">
        <v>966</v>
      </c>
      <c r="I12" t="s">
        <v>1023</v>
      </c>
      <c r="J12" t="s">
        <v>967</v>
      </c>
    </row>
    <row r="13" spans="1:17" x14ac:dyDescent="0.2">
      <c r="B13" t="s">
        <v>968</v>
      </c>
      <c r="D13" t="s">
        <v>969</v>
      </c>
      <c r="E13" t="s">
        <v>970</v>
      </c>
      <c r="F13" s="2" t="s">
        <v>971</v>
      </c>
      <c r="G13" t="s">
        <v>908</v>
      </c>
      <c r="I13" t="s">
        <v>1023</v>
      </c>
      <c r="J13" t="s">
        <v>972</v>
      </c>
    </row>
    <row r="14" spans="1:17" x14ac:dyDescent="0.2">
      <c r="B14" t="s">
        <v>973</v>
      </c>
      <c r="D14" t="s">
        <v>974</v>
      </c>
      <c r="G14" t="s">
        <v>4</v>
      </c>
      <c r="M14" t="s">
        <v>978</v>
      </c>
      <c r="N14" t="s">
        <v>980</v>
      </c>
      <c r="O14" t="s">
        <v>975</v>
      </c>
      <c r="P14" s="2" t="s">
        <v>976</v>
      </c>
    </row>
    <row r="15" spans="1:17" x14ac:dyDescent="0.2">
      <c r="B15" t="s">
        <v>983</v>
      </c>
      <c r="D15" t="s">
        <v>984</v>
      </c>
      <c r="E15" t="s">
        <v>985</v>
      </c>
      <c r="F15" s="2" t="s">
        <v>986</v>
      </c>
      <c r="G15" t="s">
        <v>908</v>
      </c>
      <c r="I15" t="s">
        <v>987</v>
      </c>
    </row>
    <row r="16" spans="1:17" x14ac:dyDescent="0.2">
      <c r="B16" t="s">
        <v>988</v>
      </c>
      <c r="D16" t="s">
        <v>989</v>
      </c>
      <c r="E16" t="s">
        <v>990</v>
      </c>
      <c r="F16" s="2" t="s">
        <v>991</v>
      </c>
      <c r="G16" t="s">
        <v>908</v>
      </c>
      <c r="H16" t="s">
        <v>966</v>
      </c>
      <c r="I16" t="s">
        <v>1025</v>
      </c>
    </row>
    <row r="17" spans="2:17" x14ac:dyDescent="0.2">
      <c r="B17" t="s">
        <v>992</v>
      </c>
      <c r="D17" t="s">
        <v>993</v>
      </c>
      <c r="E17" t="s">
        <v>994</v>
      </c>
      <c r="F17" s="2" t="s">
        <v>995</v>
      </c>
      <c r="G17" t="s">
        <v>922</v>
      </c>
      <c r="H17" t="s">
        <v>996</v>
      </c>
      <c r="I17" t="s">
        <v>1024</v>
      </c>
      <c r="J17" t="s">
        <v>997</v>
      </c>
      <c r="L17" s="2" t="s">
        <v>998</v>
      </c>
    </row>
    <row r="18" spans="2:17" x14ac:dyDescent="0.2">
      <c r="B18" t="s">
        <v>999</v>
      </c>
      <c r="C18" t="s">
        <v>1000</v>
      </c>
      <c r="D18" t="s">
        <v>1001</v>
      </c>
      <c r="E18" t="s">
        <v>1002</v>
      </c>
      <c r="F18" s="2" t="s">
        <v>1003</v>
      </c>
      <c r="G18" t="s">
        <v>922</v>
      </c>
      <c r="H18" t="s">
        <v>966</v>
      </c>
      <c r="I18" t="s">
        <v>1024</v>
      </c>
      <c r="J18" t="s">
        <v>1004</v>
      </c>
      <c r="L18" s="2" t="s">
        <v>1005</v>
      </c>
    </row>
    <row r="19" spans="2:17" x14ac:dyDescent="0.2">
      <c r="B19" t="s">
        <v>1006</v>
      </c>
      <c r="D19" t="s">
        <v>1007</v>
      </c>
      <c r="E19" t="s">
        <v>1008</v>
      </c>
      <c r="F19" s="2" t="s">
        <v>1009</v>
      </c>
      <c r="G19" t="s">
        <v>908</v>
      </c>
      <c r="H19" t="s">
        <v>1010</v>
      </c>
      <c r="I19" t="s">
        <v>1023</v>
      </c>
      <c r="J19" t="s">
        <v>1011</v>
      </c>
      <c r="L19" s="2" t="s">
        <v>1012</v>
      </c>
    </row>
    <row r="20" spans="2:17" x14ac:dyDescent="0.2">
      <c r="B20" t="s">
        <v>1013</v>
      </c>
      <c r="D20" t="s">
        <v>1014</v>
      </c>
      <c r="E20" t="s">
        <v>1015</v>
      </c>
      <c r="F20" s="2" t="s">
        <v>1016</v>
      </c>
      <c r="G20" t="s">
        <v>908</v>
      </c>
      <c r="H20" t="s">
        <v>1017</v>
      </c>
      <c r="I20" t="s">
        <v>1023</v>
      </c>
    </row>
    <row r="21" spans="2:17" x14ac:dyDescent="0.2">
      <c r="B21" t="s">
        <v>1018</v>
      </c>
      <c r="D21" t="s">
        <v>1019</v>
      </c>
      <c r="E21" t="s">
        <v>1020</v>
      </c>
      <c r="F21" s="2" t="s">
        <v>1021</v>
      </c>
      <c r="G21" t="s">
        <v>922</v>
      </c>
      <c r="I21" t="s">
        <v>1022</v>
      </c>
      <c r="J21" t="s">
        <v>1027</v>
      </c>
      <c r="L21" s="2" t="s">
        <v>1026</v>
      </c>
    </row>
    <row r="22" spans="2:17" x14ac:dyDescent="0.2">
      <c r="B22" t="s">
        <v>1028</v>
      </c>
      <c r="D22" t="s">
        <v>1029</v>
      </c>
      <c r="E22" t="s">
        <v>1030</v>
      </c>
      <c r="F22" s="2" t="s">
        <v>1031</v>
      </c>
      <c r="G22" t="s">
        <v>922</v>
      </c>
      <c r="H22" t="s">
        <v>1032</v>
      </c>
      <c r="I22" t="s">
        <v>1033</v>
      </c>
    </row>
    <row r="23" spans="2:17" x14ac:dyDescent="0.2">
      <c r="B23" t="s">
        <v>1034</v>
      </c>
      <c r="D23" t="s">
        <v>1035</v>
      </c>
      <c r="E23" t="s">
        <v>1036</v>
      </c>
      <c r="G23" t="s">
        <v>922</v>
      </c>
      <c r="H23" t="s">
        <v>966</v>
      </c>
      <c r="I23" t="s">
        <v>1024</v>
      </c>
      <c r="J23" t="s">
        <v>1037</v>
      </c>
      <c r="Q23" t="s">
        <v>1038</v>
      </c>
    </row>
    <row r="24" spans="2:17" x14ac:dyDescent="0.2">
      <c r="B24" t="s">
        <v>1039</v>
      </c>
      <c r="D24" t="s">
        <v>1040</v>
      </c>
      <c r="E24" t="s">
        <v>1041</v>
      </c>
      <c r="F24" s="2" t="s">
        <v>1042</v>
      </c>
      <c r="G24" t="s">
        <v>922</v>
      </c>
      <c r="H24" t="s">
        <v>1043</v>
      </c>
      <c r="I24" t="s">
        <v>1044</v>
      </c>
    </row>
    <row r="25" spans="2:17" x14ac:dyDescent="0.2">
      <c r="B25" t="s">
        <v>1045</v>
      </c>
      <c r="D25" t="s">
        <v>1046</v>
      </c>
      <c r="E25" t="s">
        <v>1047</v>
      </c>
      <c r="F25" s="2" t="s">
        <v>1048</v>
      </c>
      <c r="G25" t="s">
        <v>908</v>
      </c>
      <c r="H25" t="s">
        <v>1049</v>
      </c>
      <c r="I25" t="s">
        <v>1023</v>
      </c>
      <c r="J25" t="s">
        <v>1050</v>
      </c>
      <c r="L25" s="2" t="s">
        <v>1051</v>
      </c>
    </row>
    <row r="26" spans="2:17" x14ac:dyDescent="0.2">
      <c r="B26" t="s">
        <v>1052</v>
      </c>
      <c r="D26" t="s">
        <v>1053</v>
      </c>
      <c r="E26" t="s">
        <v>1054</v>
      </c>
      <c r="F26" s="2" t="s">
        <v>1055</v>
      </c>
      <c r="G26" t="s">
        <v>908</v>
      </c>
      <c r="H26" t="s">
        <v>1056</v>
      </c>
      <c r="I26" t="s">
        <v>1023</v>
      </c>
      <c r="J26" t="s">
        <v>1057</v>
      </c>
      <c r="L26" s="2" t="s">
        <v>1058</v>
      </c>
    </row>
    <row r="27" spans="2:17" x14ac:dyDescent="0.2">
      <c r="B27" t="s">
        <v>1059</v>
      </c>
      <c r="D27" t="s">
        <v>1060</v>
      </c>
      <c r="E27" t="s">
        <v>1061</v>
      </c>
      <c r="F27" s="2" t="s">
        <v>1062</v>
      </c>
      <c r="G27" t="s">
        <v>908</v>
      </c>
      <c r="H27" t="s">
        <v>966</v>
      </c>
      <c r="I27" t="s">
        <v>1023</v>
      </c>
    </row>
    <row r="28" spans="2:17" x14ac:dyDescent="0.2">
      <c r="B28" t="s">
        <v>1063</v>
      </c>
      <c r="D28" t="s">
        <v>1064</v>
      </c>
      <c r="E28" t="s">
        <v>1065</v>
      </c>
      <c r="F28" s="2" t="s">
        <v>1066</v>
      </c>
      <c r="G28" t="s">
        <v>908</v>
      </c>
      <c r="H28" t="s">
        <v>966</v>
      </c>
      <c r="I28" t="s">
        <v>1023</v>
      </c>
    </row>
    <row r="29" spans="2:17" x14ac:dyDescent="0.2">
      <c r="B29" t="s">
        <v>1067</v>
      </c>
      <c r="D29" t="s">
        <v>1068</v>
      </c>
      <c r="E29" t="s">
        <v>1069</v>
      </c>
      <c r="G29" t="s">
        <v>908</v>
      </c>
      <c r="H29" t="s">
        <v>966</v>
      </c>
      <c r="I29" t="s">
        <v>1023</v>
      </c>
    </row>
    <row r="30" spans="2:17" x14ac:dyDescent="0.2">
      <c r="B30" t="s">
        <v>1070</v>
      </c>
      <c r="D30" t="s">
        <v>1071</v>
      </c>
      <c r="E30" t="s">
        <v>1072</v>
      </c>
      <c r="F30" s="2" t="s">
        <v>1073</v>
      </c>
      <c r="G30" t="s">
        <v>1074</v>
      </c>
      <c r="I30" t="s">
        <v>1075</v>
      </c>
    </row>
    <row r="31" spans="2:17" x14ac:dyDescent="0.2">
      <c r="B31" t="s">
        <v>1076</v>
      </c>
      <c r="D31" t="s">
        <v>1077</v>
      </c>
      <c r="E31" t="s">
        <v>1078</v>
      </c>
      <c r="F31" s="2" t="s">
        <v>1079</v>
      </c>
      <c r="G31" t="s">
        <v>910</v>
      </c>
      <c r="H31" t="s">
        <v>1080</v>
      </c>
      <c r="I31" t="s">
        <v>1023</v>
      </c>
      <c r="J31" t="s">
        <v>1081</v>
      </c>
      <c r="L31" s="2" t="s">
        <v>1082</v>
      </c>
    </row>
    <row r="32" spans="2:17" x14ac:dyDescent="0.2">
      <c r="B32" t="s">
        <v>1083</v>
      </c>
      <c r="C32" t="s">
        <v>1084</v>
      </c>
      <c r="D32" t="s">
        <v>1085</v>
      </c>
      <c r="E32" t="s">
        <v>1086</v>
      </c>
      <c r="F32" s="2" t="s">
        <v>1087</v>
      </c>
      <c r="G32" t="s">
        <v>1088</v>
      </c>
      <c r="H32" t="s">
        <v>966</v>
      </c>
      <c r="I32" t="s">
        <v>1089</v>
      </c>
      <c r="J32" t="s">
        <v>1090</v>
      </c>
      <c r="L32" s="2" t="s">
        <v>1091</v>
      </c>
    </row>
    <row r="33" spans="2:10" x14ac:dyDescent="0.2">
      <c r="B33" t="s">
        <v>1092</v>
      </c>
      <c r="D33" t="s">
        <v>1093</v>
      </c>
      <c r="E33" t="s">
        <v>1094</v>
      </c>
      <c r="G33" t="s">
        <v>1095</v>
      </c>
      <c r="I33" t="s">
        <v>1096</v>
      </c>
    </row>
    <row r="34" spans="2:10" x14ac:dyDescent="0.2">
      <c r="B34" t="s">
        <v>1097</v>
      </c>
      <c r="D34" t="s">
        <v>1098</v>
      </c>
      <c r="E34" t="s">
        <v>1099</v>
      </c>
      <c r="F34" s="2" t="s">
        <v>1100</v>
      </c>
      <c r="G34" t="s">
        <v>908</v>
      </c>
      <c r="H34" t="s">
        <v>1102</v>
      </c>
      <c r="I34" t="s">
        <v>1023</v>
      </c>
      <c r="J34" t="s">
        <v>1101</v>
      </c>
    </row>
    <row r="35" spans="2:10" x14ac:dyDescent="0.2">
      <c r="B35" t="s">
        <v>1103</v>
      </c>
      <c r="D35" t="s">
        <v>1104</v>
      </c>
      <c r="E35" t="s">
        <v>1105</v>
      </c>
      <c r="F35" t="s">
        <v>1106</v>
      </c>
      <c r="G35" t="s">
        <v>910</v>
      </c>
      <c r="H35" t="s">
        <v>1107</v>
      </c>
      <c r="I35" t="s">
        <v>1023</v>
      </c>
      <c r="J35" t="s">
        <v>1108</v>
      </c>
    </row>
    <row r="36" spans="2:10" x14ac:dyDescent="0.2">
      <c r="B36" t="s">
        <v>1109</v>
      </c>
      <c r="D36" t="s">
        <v>1110</v>
      </c>
      <c r="E36" t="s">
        <v>1111</v>
      </c>
      <c r="F36" s="2" t="s">
        <v>1112</v>
      </c>
      <c r="G36" t="s">
        <v>1113</v>
      </c>
      <c r="H36" t="s">
        <v>1114</v>
      </c>
      <c r="I36" t="s">
        <v>1115</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N77"/>
  <sheetViews>
    <sheetView zoomScale="160" zoomScaleNormal="160" workbookViewId="0">
      <pane xSplit="2" ySplit="2" topLeftCell="C24" activePane="bottomRight" state="frozen"/>
      <selection pane="topRight" activeCell="C1" sqref="C1"/>
      <selection pane="bottomLeft" activeCell="A3" sqref="A3"/>
      <selection pane="bottomRight" activeCell="C35" sqref="C35"/>
    </sheetView>
  </sheetViews>
  <sheetFormatPr defaultColWidth="11.42578125" defaultRowHeight="12.75" x14ac:dyDescent="0.2"/>
  <cols>
    <col min="1" max="1" width="4.85546875" bestFit="1" customWidth="1"/>
    <col min="2" max="2" width="24.140625" customWidth="1"/>
    <col min="3" max="3" width="15.42578125" bestFit="1" customWidth="1"/>
  </cols>
  <sheetData>
    <row r="1" spans="1:14" x14ac:dyDescent="0.2">
      <c r="A1" s="2" t="s">
        <v>80</v>
      </c>
    </row>
    <row r="2" spans="1:14" x14ac:dyDescent="0.2">
      <c r="C2" t="s">
        <v>17</v>
      </c>
      <c r="D2" t="s">
        <v>242</v>
      </c>
      <c r="E2" t="s">
        <v>228</v>
      </c>
      <c r="F2" t="s">
        <v>727</v>
      </c>
      <c r="G2">
        <v>1992</v>
      </c>
      <c r="H2">
        <v>1994</v>
      </c>
      <c r="I2">
        <v>1995</v>
      </c>
      <c r="J2">
        <v>1996</v>
      </c>
      <c r="K2">
        <v>1998</v>
      </c>
      <c r="L2">
        <v>1999</v>
      </c>
      <c r="M2">
        <v>2000</v>
      </c>
      <c r="N2">
        <v>2023</v>
      </c>
    </row>
    <row r="3" spans="1:14" s="12" customFormat="1" x14ac:dyDescent="0.2">
      <c r="B3" s="12" t="s">
        <v>847</v>
      </c>
      <c r="C3" s="19">
        <f>SUM(C6:C32)</f>
        <v>493706983890</v>
      </c>
    </row>
    <row r="4" spans="1:14" s="12" customFormat="1" x14ac:dyDescent="0.2">
      <c r="B4" s="20" t="s">
        <v>879</v>
      </c>
      <c r="C4" s="19"/>
    </row>
    <row r="5" spans="1:14" s="12" customFormat="1" x14ac:dyDescent="0.2">
      <c r="B5" s="20" t="s">
        <v>880</v>
      </c>
      <c r="C5" s="19"/>
    </row>
    <row r="6" spans="1:14" x14ac:dyDescent="0.2">
      <c r="B6" t="s">
        <v>734</v>
      </c>
      <c r="C6" s="18">
        <v>89284508261</v>
      </c>
      <c r="F6">
        <v>501</v>
      </c>
    </row>
    <row r="7" spans="1:14" x14ac:dyDescent="0.2">
      <c r="B7" s="2" t="s">
        <v>690</v>
      </c>
      <c r="C7" s="18">
        <v>56310737031</v>
      </c>
      <c r="E7">
        <v>1972</v>
      </c>
      <c r="I7" t="s">
        <v>694</v>
      </c>
      <c r="K7" t="s">
        <v>693</v>
      </c>
      <c r="L7" t="s">
        <v>692</v>
      </c>
      <c r="M7" t="s">
        <v>691</v>
      </c>
    </row>
    <row r="8" spans="1:14" x14ac:dyDescent="0.2">
      <c r="B8" t="s">
        <v>710</v>
      </c>
      <c r="C8" s="18">
        <v>56035682377</v>
      </c>
      <c r="D8" t="s">
        <v>755</v>
      </c>
    </row>
    <row r="9" spans="1:14" x14ac:dyDescent="0.2">
      <c r="B9" t="s">
        <v>728</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42</v>
      </c>
      <c r="F9">
        <v>168</v>
      </c>
    </row>
    <row r="10" spans="1:14" x14ac:dyDescent="0.2">
      <c r="B10" t="s">
        <v>711</v>
      </c>
      <c r="C10" s="18">
        <v>27317948305</v>
      </c>
      <c r="F10">
        <v>205</v>
      </c>
    </row>
    <row r="11" spans="1:14" x14ac:dyDescent="0.2">
      <c r="B11" t="s">
        <v>712</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row>
    <row r="12" spans="1:14" x14ac:dyDescent="0.2">
      <c r="B12" t="s">
        <v>735</v>
      </c>
      <c r="C12" s="18">
        <v>25912724688</v>
      </c>
      <c r="F12">
        <v>126</v>
      </c>
    </row>
    <row r="13" spans="1:14" x14ac:dyDescent="0.2">
      <c r="B13" t="s">
        <v>746</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row>
    <row r="14" spans="1:14" x14ac:dyDescent="0.2">
      <c r="B14" t="s">
        <v>742</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848</v>
      </c>
    </row>
    <row r="15" spans="1:14" x14ac:dyDescent="0.2">
      <c r="B15" t="s">
        <v>738</v>
      </c>
      <c r="C15" s="18">
        <f>2466824687+42655284+80625393+25572324+513728402+7833115+1965850505+2653751169+1406264189+681492875+218854800+107743813+3964584+1554338536+31828742+89147256+187712081+1508677+2877595778+58290222+1739860714+44112110+2319815192+56189162+1485113509+46661559+364396080+18931456</f>
        <v>21050662214</v>
      </c>
    </row>
    <row r="16" spans="1:14" x14ac:dyDescent="0.2">
      <c r="B16" t="s">
        <v>851</v>
      </c>
      <c r="C16" s="18">
        <f>111985019+38833130+114718+76481673+8938422+68134674+3668385+96648193+172761607+127417945+1997350176+623987982+28021416+31511097+555082436+1479327494+882411998+416952116+93694983+154088397+307267086+2520958881+1076948478+1630417140+1061336382+84588716</f>
        <v>13648928544</v>
      </c>
      <c r="D16" t="s">
        <v>858</v>
      </c>
    </row>
    <row r="17" spans="2:14" x14ac:dyDescent="0.2">
      <c r="B17" t="s">
        <v>739</v>
      </c>
      <c r="C17" s="18">
        <f>2418252+13442584+9083808+10263054+11774687+7175353+442243+10189216+16012489+14205149+19400591+828004094+1489747037+1354935239+1554874073+1930890584+365599117+1306005156+831038878+834775666+714102049+689297480+777439058+20110499+648588</f>
        <v>12811874944</v>
      </c>
    </row>
    <row r="18" spans="2:14" x14ac:dyDescent="0.2">
      <c r="B18" t="s">
        <v>741</v>
      </c>
      <c r="C18" s="18">
        <v>10775605970</v>
      </c>
      <c r="F18">
        <v>86</v>
      </c>
    </row>
    <row r="19" spans="2:14" x14ac:dyDescent="0.2">
      <c r="B19" t="s">
        <v>695</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699</v>
      </c>
      <c r="H19" t="s">
        <v>700</v>
      </c>
      <c r="J19" t="s">
        <v>698</v>
      </c>
      <c r="L19" t="s">
        <v>697</v>
      </c>
      <c r="M19" t="s">
        <v>696</v>
      </c>
    </row>
    <row r="20" spans="2:14" x14ac:dyDescent="0.2">
      <c r="B20" t="s">
        <v>729</v>
      </c>
      <c r="C20" s="18">
        <v>10289314151</v>
      </c>
      <c r="D20" t="s">
        <v>733</v>
      </c>
    </row>
    <row r="21" spans="2:14" x14ac:dyDescent="0.2">
      <c r="B21" t="s">
        <v>740</v>
      </c>
      <c r="C21" s="18">
        <f>1600000000+6040000+21075000+73230897+2800652+1792045690+43883901+6128340+10661384+16036393+14964609+2342772147+35631197+441248824+12165510+2095773575</f>
        <v>8514458119</v>
      </c>
    </row>
    <row r="22" spans="2:14" x14ac:dyDescent="0.2">
      <c r="B22" t="s">
        <v>736</v>
      </c>
      <c r="C22" s="18">
        <f>984551000+21971000+157809000+17525000+289381000+24387000+3468542000+192681000+1511036000+84440000+1473744000+52169000+205320000</f>
        <v>8483556000</v>
      </c>
    </row>
    <row r="23" spans="2:14" x14ac:dyDescent="0.2">
      <c r="B23" t="s">
        <v>23</v>
      </c>
      <c r="C23" s="18">
        <f>203206353+101828815+749308243+171219000+2521976000+1746580274+238358974+326160803+1422097382+396154680</f>
        <v>7876890524</v>
      </c>
      <c r="D23" t="s">
        <v>850</v>
      </c>
      <c r="E23">
        <v>1999</v>
      </c>
      <c r="F23">
        <v>174</v>
      </c>
    </row>
    <row r="24" spans="2:14" x14ac:dyDescent="0.2">
      <c r="B24" t="s">
        <v>748</v>
      </c>
      <c r="C24" s="18">
        <f>870211039+200298599+783761122+6022316+75643+144709095+428529747+1147196244+4713305+1152924156+10330343+780543450+3884838+1150262436</f>
        <v>6683462333</v>
      </c>
      <c r="D24" t="s">
        <v>878</v>
      </c>
    </row>
    <row r="25" spans="2:14" x14ac:dyDescent="0.2">
      <c r="B25" t="s">
        <v>737</v>
      </c>
      <c r="C25" s="18">
        <f>197879166+1279551615+152170350+1570061376+209382573+1335134504+148562541+1419515977</f>
        <v>6312258102</v>
      </c>
      <c r="D25" t="s">
        <v>849</v>
      </c>
    </row>
    <row r="26" spans="2:14" x14ac:dyDescent="0.2">
      <c r="B26" t="s">
        <v>749</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row>
    <row r="27" spans="2:14" x14ac:dyDescent="0.2">
      <c r="B27" t="s">
        <v>857</v>
      </c>
      <c r="C27" s="18">
        <f>69592514+223430527+1690270+8038652+310327+811168420+400645484+176028093+125869622+1210455843+7258142+1129814+10801058+7294991+896967+185227405+41911466+101287097+192589763+87099047+167302210+36945929+2968186+2169088+89076850+740617468+14666056+37205131</f>
        <v>4753676420</v>
      </c>
    </row>
    <row r="28" spans="2:14" x14ac:dyDescent="0.2">
      <c r="B28" t="s">
        <v>730</v>
      </c>
      <c r="C28" s="18">
        <f>6667680+281044637+880000000+640000000</f>
        <v>1807712317</v>
      </c>
      <c r="D28" t="s">
        <v>732</v>
      </c>
      <c r="N28" t="s">
        <v>731</v>
      </c>
    </row>
    <row r="29" spans="2:14" x14ac:dyDescent="0.2">
      <c r="B29" t="s">
        <v>743</v>
      </c>
    </row>
    <row r="30" spans="2:14" x14ac:dyDescent="0.2">
      <c r="B30" t="s">
        <v>744</v>
      </c>
    </row>
    <row r="31" spans="2:14" x14ac:dyDescent="0.2">
      <c r="B31" t="s">
        <v>745</v>
      </c>
    </row>
    <row r="32" spans="2:14" x14ac:dyDescent="0.2">
      <c r="B32" t="s">
        <v>747</v>
      </c>
    </row>
    <row r="33" spans="2:2" x14ac:dyDescent="0.2">
      <c r="B33" t="s">
        <v>750</v>
      </c>
    </row>
    <row r="34" spans="2:2" x14ac:dyDescent="0.2">
      <c r="B34" t="s">
        <v>751</v>
      </c>
    </row>
    <row r="35" spans="2:2" x14ac:dyDescent="0.2">
      <c r="B35" t="s">
        <v>1256</v>
      </c>
    </row>
    <row r="36" spans="2:2" x14ac:dyDescent="0.2">
      <c r="B36" t="s">
        <v>752</v>
      </c>
    </row>
    <row r="37" spans="2:2" x14ac:dyDescent="0.2">
      <c r="B37" t="s">
        <v>753</v>
      </c>
    </row>
    <row r="38" spans="2:2" x14ac:dyDescent="0.2">
      <c r="B38" t="s">
        <v>754</v>
      </c>
    </row>
    <row r="39" spans="2:2" x14ac:dyDescent="0.2">
      <c r="B39" t="s">
        <v>852</v>
      </c>
    </row>
    <row r="40" spans="2:2" x14ac:dyDescent="0.2">
      <c r="B40" t="s">
        <v>853</v>
      </c>
    </row>
    <row r="41" spans="2:2" x14ac:dyDescent="0.2">
      <c r="B41" t="s">
        <v>854</v>
      </c>
    </row>
    <row r="42" spans="2:2" x14ac:dyDescent="0.2">
      <c r="B42" t="s">
        <v>855</v>
      </c>
    </row>
    <row r="43" spans="2:2" x14ac:dyDescent="0.2">
      <c r="B43" t="s">
        <v>856</v>
      </c>
    </row>
    <row r="44" spans="2:2" x14ac:dyDescent="0.2">
      <c r="B44" t="s">
        <v>859</v>
      </c>
    </row>
    <row r="45" spans="2:2" x14ac:dyDescent="0.2">
      <c r="B45" t="s">
        <v>860</v>
      </c>
    </row>
    <row r="46" spans="2:2" x14ac:dyDescent="0.2">
      <c r="B46" t="s">
        <v>861</v>
      </c>
    </row>
    <row r="47" spans="2:2" x14ac:dyDescent="0.2">
      <c r="B47" t="s">
        <v>862</v>
      </c>
    </row>
    <row r="48" spans="2:2" x14ac:dyDescent="0.2">
      <c r="B48" t="s">
        <v>863</v>
      </c>
    </row>
    <row r="49" spans="2:2" x14ac:dyDescent="0.2">
      <c r="B49" t="s">
        <v>864</v>
      </c>
    </row>
    <row r="50" spans="2:2" x14ac:dyDescent="0.2">
      <c r="B50" t="s">
        <v>865</v>
      </c>
    </row>
    <row r="51" spans="2:2" x14ac:dyDescent="0.2">
      <c r="B51" t="s">
        <v>866</v>
      </c>
    </row>
    <row r="52" spans="2:2" x14ac:dyDescent="0.2">
      <c r="B52" t="s">
        <v>53</v>
      </c>
    </row>
    <row r="53" spans="2:2" x14ac:dyDescent="0.2">
      <c r="B53" t="s">
        <v>867</v>
      </c>
    </row>
    <row r="54" spans="2:2" x14ac:dyDescent="0.2">
      <c r="B54" t="s">
        <v>868</v>
      </c>
    </row>
    <row r="55" spans="2:2" x14ac:dyDescent="0.2">
      <c r="B55" t="s">
        <v>869</v>
      </c>
    </row>
    <row r="56" spans="2:2" x14ac:dyDescent="0.2">
      <c r="B56" t="s">
        <v>870</v>
      </c>
    </row>
    <row r="57" spans="2:2" x14ac:dyDescent="0.2">
      <c r="B57" t="s">
        <v>871</v>
      </c>
    </row>
    <row r="58" spans="2:2" x14ac:dyDescent="0.2">
      <c r="B58" t="s">
        <v>872</v>
      </c>
    </row>
    <row r="59" spans="2:2" x14ac:dyDescent="0.2">
      <c r="B59" t="s">
        <v>873</v>
      </c>
    </row>
    <row r="60" spans="2:2" x14ac:dyDescent="0.2">
      <c r="B60" t="s">
        <v>874</v>
      </c>
    </row>
    <row r="61" spans="2:2" x14ac:dyDescent="0.2">
      <c r="B61" t="s">
        <v>875</v>
      </c>
    </row>
    <row r="62" spans="2:2" x14ac:dyDescent="0.2">
      <c r="B62" t="s">
        <v>876</v>
      </c>
    </row>
    <row r="63" spans="2:2" x14ac:dyDescent="0.2">
      <c r="B63" t="s">
        <v>877</v>
      </c>
    </row>
    <row r="64" spans="2:2" x14ac:dyDescent="0.2">
      <c r="B64" s="20" t="s">
        <v>881</v>
      </c>
    </row>
    <row r="65" spans="2:2" x14ac:dyDescent="0.2">
      <c r="B65" s="20" t="s">
        <v>882</v>
      </c>
    </row>
    <row r="66" spans="2:2" x14ac:dyDescent="0.2">
      <c r="B66" s="20" t="s">
        <v>883</v>
      </c>
    </row>
    <row r="67" spans="2:2" x14ac:dyDescent="0.2">
      <c r="B67" s="20" t="s">
        <v>884</v>
      </c>
    </row>
    <row r="68" spans="2:2" x14ac:dyDescent="0.2">
      <c r="B68" s="20" t="s">
        <v>81</v>
      </c>
    </row>
    <row r="69" spans="2:2" x14ac:dyDescent="0.2">
      <c r="B69" s="20" t="s">
        <v>885</v>
      </c>
    </row>
    <row r="70" spans="2:2" x14ac:dyDescent="0.2">
      <c r="B70" s="20" t="s">
        <v>886</v>
      </c>
    </row>
    <row r="71" spans="2:2" x14ac:dyDescent="0.2">
      <c r="B71" s="20" t="s">
        <v>887</v>
      </c>
    </row>
    <row r="72" spans="2:2" x14ac:dyDescent="0.2">
      <c r="B72" s="20" t="s">
        <v>888</v>
      </c>
    </row>
    <row r="73" spans="2:2" x14ac:dyDescent="0.2">
      <c r="B73" s="20" t="s">
        <v>889</v>
      </c>
    </row>
    <row r="74" spans="2:2" x14ac:dyDescent="0.2">
      <c r="B74" s="20" t="s">
        <v>890</v>
      </c>
    </row>
    <row r="75" spans="2:2" x14ac:dyDescent="0.2">
      <c r="B75" s="20" t="s">
        <v>84</v>
      </c>
    </row>
    <row r="76" spans="2:2" x14ac:dyDescent="0.2">
      <c r="B76" s="20" t="s">
        <v>891</v>
      </c>
    </row>
    <row r="77" spans="2:2" x14ac:dyDescent="0.2">
      <c r="B77" s="20" t="s">
        <v>892</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
  <sheetViews>
    <sheetView workbookViewId="0"/>
  </sheetViews>
  <sheetFormatPr defaultColWidth="8.85546875"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U77"/>
  <sheetViews>
    <sheetView zoomScale="175" zoomScaleNormal="175" workbookViewId="0">
      <pane xSplit="2" ySplit="2" topLeftCell="C48" activePane="bottomRight" state="frozen"/>
      <selection pane="topRight" activeCell="C1" sqref="C1"/>
      <selection pane="bottomLeft" activeCell="A3" sqref="A3"/>
      <selection pane="bottomRight" activeCell="B78" sqref="B78"/>
    </sheetView>
  </sheetViews>
  <sheetFormatPr defaultColWidth="8.85546875" defaultRowHeight="12.75" x14ac:dyDescent="0.2"/>
  <cols>
    <col min="1" max="1" width="4.85546875" bestFit="1" customWidth="1"/>
    <col min="2" max="2" width="17" bestFit="1" customWidth="1"/>
    <col min="3" max="3" width="11.42578125" bestFit="1" customWidth="1"/>
    <col min="16" max="16" width="9.140625" bestFit="1" customWidth="1"/>
  </cols>
  <sheetData>
    <row r="1" spans="1:21" x14ac:dyDescent="0.2">
      <c r="A1" t="s">
        <v>80</v>
      </c>
    </row>
    <row r="2" spans="1:21" x14ac:dyDescent="0.2">
      <c r="B2" t="s">
        <v>0</v>
      </c>
      <c r="C2" t="s">
        <v>15</v>
      </c>
      <c r="D2" t="s">
        <v>17</v>
      </c>
      <c r="E2" s="1" t="s">
        <v>7</v>
      </c>
      <c r="F2" s="1" t="s">
        <v>8</v>
      </c>
      <c r="G2" s="1" t="s">
        <v>9</v>
      </c>
      <c r="H2" s="1" t="s">
        <v>10</v>
      </c>
      <c r="I2" s="3" t="s">
        <v>11</v>
      </c>
      <c r="J2" s="3" t="s">
        <v>13</v>
      </c>
      <c r="K2" s="3" t="s">
        <v>12</v>
      </c>
      <c r="L2" s="3" t="s">
        <v>14</v>
      </c>
      <c r="M2" s="3" t="s">
        <v>236</v>
      </c>
      <c r="N2" s="3" t="s">
        <v>237</v>
      </c>
      <c r="O2" s="3" t="s">
        <v>653</v>
      </c>
      <c r="P2" s="3" t="s">
        <v>654</v>
      </c>
      <c r="Q2" s="3" t="s">
        <v>1116</v>
      </c>
      <c r="R2" s="3" t="s">
        <v>1117</v>
      </c>
      <c r="S2" s="3" t="s">
        <v>1118</v>
      </c>
      <c r="T2" s="3" t="s">
        <v>1119</v>
      </c>
      <c r="U2" s="3" t="s">
        <v>716</v>
      </c>
    </row>
    <row r="3" spans="1:21" x14ac:dyDescent="0.2">
      <c r="A3">
        <v>1</v>
      </c>
      <c r="B3" s="2" t="s">
        <v>663</v>
      </c>
      <c r="P3" s="17">
        <v>4569610.3104980001</v>
      </c>
    </row>
    <row r="4" spans="1:21" x14ac:dyDescent="0.2">
      <c r="A4">
        <f>+A3+1</f>
        <v>2</v>
      </c>
      <c r="B4" s="2" t="s">
        <v>84</v>
      </c>
      <c r="C4" t="s">
        <v>662</v>
      </c>
      <c r="P4" s="17">
        <v>3921945.8484589998</v>
      </c>
    </row>
    <row r="5" spans="1:21" x14ac:dyDescent="0.2">
      <c r="A5">
        <f t="shared" ref="A5:A14" si="0">+A4+1</f>
        <v>3</v>
      </c>
      <c r="B5" s="2" t="s">
        <v>87</v>
      </c>
      <c r="P5" s="17">
        <v>2055899.0158520001</v>
      </c>
    </row>
    <row r="6" spans="1:21" x14ac:dyDescent="0.2">
      <c r="A6">
        <f t="shared" si="0"/>
        <v>4</v>
      </c>
      <c r="B6" s="2" t="s">
        <v>81</v>
      </c>
      <c r="P6" s="17">
        <v>1301824.856715</v>
      </c>
      <c r="U6" t="s">
        <v>1126</v>
      </c>
    </row>
    <row r="7" spans="1:21" x14ac:dyDescent="0.2">
      <c r="A7">
        <f t="shared" si="0"/>
        <v>5</v>
      </c>
      <c r="B7" s="2" t="s">
        <v>82</v>
      </c>
      <c r="P7" s="17">
        <v>1134780.9962540001</v>
      </c>
    </row>
    <row r="8" spans="1:21" x14ac:dyDescent="0.2">
      <c r="A8">
        <f t="shared" si="0"/>
        <v>6</v>
      </c>
      <c r="B8" s="2" t="s">
        <v>680</v>
      </c>
      <c r="P8" s="17">
        <v>1040788.602081</v>
      </c>
    </row>
    <row r="9" spans="1:21" x14ac:dyDescent="0.2">
      <c r="A9">
        <f t="shared" si="0"/>
        <v>7</v>
      </c>
      <c r="B9" s="2" t="s">
        <v>89</v>
      </c>
      <c r="P9" s="17">
        <v>955851.22653400002</v>
      </c>
    </row>
    <row r="10" spans="1:21" x14ac:dyDescent="0.2">
      <c r="A10">
        <f t="shared" si="0"/>
        <v>8</v>
      </c>
      <c r="B10" s="2" t="s">
        <v>85</v>
      </c>
      <c r="P10" s="17">
        <v>744231.402</v>
      </c>
    </row>
    <row r="11" spans="1:21" x14ac:dyDescent="0.2">
      <c r="A11">
        <f t="shared" si="0"/>
        <v>9</v>
      </c>
      <c r="B11" s="2" t="s">
        <v>681</v>
      </c>
      <c r="P11" s="17">
        <v>572290.29793500004</v>
      </c>
    </row>
    <row r="12" spans="1:21" x14ac:dyDescent="0.2">
      <c r="A12">
        <f t="shared" si="0"/>
        <v>10</v>
      </c>
      <c r="B12" s="2" t="s">
        <v>93</v>
      </c>
      <c r="P12" s="17">
        <v>557050.34983700002</v>
      </c>
    </row>
    <row r="13" spans="1:21" x14ac:dyDescent="0.2">
      <c r="A13">
        <f t="shared" si="0"/>
        <v>11</v>
      </c>
      <c r="B13" s="2" t="s">
        <v>677</v>
      </c>
      <c r="P13" s="17">
        <v>552459.06116399996</v>
      </c>
    </row>
    <row r="14" spans="1:21" x14ac:dyDescent="0.2">
      <c r="A14">
        <f t="shared" si="0"/>
        <v>12</v>
      </c>
      <c r="B14" s="2" t="s">
        <v>665</v>
      </c>
      <c r="P14" s="17">
        <v>535768.59564800002</v>
      </c>
    </row>
    <row r="15" spans="1:21" x14ac:dyDescent="0.2">
      <c r="A15">
        <f>+A14+1</f>
        <v>13</v>
      </c>
      <c r="B15" s="2" t="s">
        <v>92</v>
      </c>
      <c r="P15" s="17">
        <v>446093.60522999999</v>
      </c>
    </row>
    <row r="16" spans="1:21" x14ac:dyDescent="0.2">
      <c r="A16">
        <f>+A15+1</f>
        <v>14</v>
      </c>
      <c r="B16" s="2" t="s">
        <v>713</v>
      </c>
      <c r="P16" s="17">
        <v>420237.00497399998</v>
      </c>
    </row>
    <row r="17" spans="1:16" x14ac:dyDescent="0.2">
      <c r="A17">
        <f t="shared" ref="A17:A77" si="1">+A16+1</f>
        <v>15</v>
      </c>
      <c r="B17" s="2" t="s">
        <v>672</v>
      </c>
      <c r="P17" s="17">
        <v>342467.29001499998</v>
      </c>
    </row>
    <row r="18" spans="1:16" x14ac:dyDescent="0.2">
      <c r="A18">
        <f t="shared" si="1"/>
        <v>16</v>
      </c>
      <c r="B18" s="2" t="s">
        <v>678</v>
      </c>
      <c r="P18" s="17">
        <v>334075.07418200001</v>
      </c>
    </row>
    <row r="19" spans="1:16" x14ac:dyDescent="0.2">
      <c r="A19">
        <f t="shared" si="1"/>
        <v>17</v>
      </c>
      <c r="B19" s="2" t="s">
        <v>669</v>
      </c>
      <c r="P19" s="17">
        <v>259873.04769499999</v>
      </c>
    </row>
    <row r="20" spans="1:16" x14ac:dyDescent="0.2">
      <c r="A20">
        <f t="shared" si="1"/>
        <v>18</v>
      </c>
      <c r="B20" s="2" t="s">
        <v>91</v>
      </c>
      <c r="P20" s="17">
        <v>213868.38212200001</v>
      </c>
    </row>
    <row r="21" spans="1:16" x14ac:dyDescent="0.2">
      <c r="A21">
        <f t="shared" si="1"/>
        <v>19</v>
      </c>
      <c r="B21" s="2" t="s">
        <v>679</v>
      </c>
      <c r="P21" s="17">
        <v>167659.82777</v>
      </c>
    </row>
    <row r="22" spans="1:16" x14ac:dyDescent="0.2">
      <c r="A22">
        <f t="shared" si="1"/>
        <v>20</v>
      </c>
      <c r="B22" s="2" t="s">
        <v>686</v>
      </c>
      <c r="P22" s="17">
        <v>157303.97482100001</v>
      </c>
    </row>
    <row r="23" spans="1:16" x14ac:dyDescent="0.2">
      <c r="A23">
        <f t="shared" si="1"/>
        <v>21</v>
      </c>
      <c r="B23" s="2" t="s">
        <v>664</v>
      </c>
      <c r="P23" s="17">
        <v>135253.96826699999</v>
      </c>
    </row>
    <row r="24" spans="1:16" x14ac:dyDescent="0.2">
      <c r="A24">
        <f t="shared" si="1"/>
        <v>22</v>
      </c>
      <c r="B24" s="2" t="s">
        <v>83</v>
      </c>
      <c r="P24" s="17">
        <v>126191.005081</v>
      </c>
    </row>
    <row r="25" spans="1:16" x14ac:dyDescent="0.2">
      <c r="A25">
        <f t="shared" si="1"/>
        <v>23</v>
      </c>
      <c r="B25" s="2" t="s">
        <v>88</v>
      </c>
      <c r="P25" s="17">
        <v>134187.690302</v>
      </c>
    </row>
    <row r="26" spans="1:16" x14ac:dyDescent="0.2">
      <c r="A26">
        <f t="shared" si="1"/>
        <v>24</v>
      </c>
      <c r="B26" s="2" t="s">
        <v>684</v>
      </c>
      <c r="P26" s="17">
        <v>86567.032804000002</v>
      </c>
    </row>
    <row r="27" spans="1:16" x14ac:dyDescent="0.2">
      <c r="A27">
        <f t="shared" si="1"/>
        <v>25</v>
      </c>
      <c r="B27" s="2" t="s">
        <v>668</v>
      </c>
      <c r="P27" s="17">
        <v>40281.263610000002</v>
      </c>
    </row>
    <row r="28" spans="1:16" x14ac:dyDescent="0.2">
      <c r="A28">
        <f t="shared" si="1"/>
        <v>26</v>
      </c>
      <c r="B28" s="2" t="s">
        <v>675</v>
      </c>
      <c r="P28" s="17">
        <v>27940.746802000001</v>
      </c>
    </row>
    <row r="29" spans="1:16" x14ac:dyDescent="0.2">
      <c r="A29">
        <f t="shared" si="1"/>
        <v>27</v>
      </c>
      <c r="B29" s="2" t="s">
        <v>86</v>
      </c>
      <c r="C29" t="s">
        <v>661</v>
      </c>
      <c r="P29" s="17">
        <v>16890.984818000001</v>
      </c>
    </row>
    <row r="30" spans="1:16" x14ac:dyDescent="0.2">
      <c r="A30">
        <f t="shared" si="1"/>
        <v>28</v>
      </c>
      <c r="B30" t="s">
        <v>90</v>
      </c>
    </row>
    <row r="31" spans="1:16" x14ac:dyDescent="0.2">
      <c r="A31">
        <f t="shared" si="1"/>
        <v>29</v>
      </c>
      <c r="B31" t="s">
        <v>94</v>
      </c>
    </row>
    <row r="32" spans="1:16" x14ac:dyDescent="0.2">
      <c r="A32">
        <f t="shared" si="1"/>
        <v>30</v>
      </c>
      <c r="B32" t="s">
        <v>95</v>
      </c>
    </row>
    <row r="33" spans="1:16" x14ac:dyDescent="0.2">
      <c r="A33">
        <f t="shared" si="1"/>
        <v>31</v>
      </c>
      <c r="B33" t="s">
        <v>96</v>
      </c>
    </row>
    <row r="34" spans="1:16" x14ac:dyDescent="0.2">
      <c r="A34">
        <f t="shared" si="1"/>
        <v>32</v>
      </c>
      <c r="B34" t="s">
        <v>97</v>
      </c>
    </row>
    <row r="35" spans="1:16" x14ac:dyDescent="0.2">
      <c r="A35">
        <f t="shared" si="1"/>
        <v>33</v>
      </c>
      <c r="B35" s="2" t="s">
        <v>134</v>
      </c>
      <c r="P35" s="17">
        <v>3375.9219109999999</v>
      </c>
    </row>
    <row r="36" spans="1:16" x14ac:dyDescent="0.2">
      <c r="A36">
        <f t="shared" si="1"/>
        <v>34</v>
      </c>
      <c r="B36" t="s">
        <v>689</v>
      </c>
    </row>
    <row r="37" spans="1:16" x14ac:dyDescent="0.2">
      <c r="A37">
        <f t="shared" si="1"/>
        <v>35</v>
      </c>
      <c r="B37" t="s">
        <v>709</v>
      </c>
    </row>
    <row r="38" spans="1:16" x14ac:dyDescent="0.2">
      <c r="A38">
        <f t="shared" si="1"/>
        <v>36</v>
      </c>
      <c r="B38" t="s">
        <v>714</v>
      </c>
    </row>
    <row r="39" spans="1:16" x14ac:dyDescent="0.2">
      <c r="A39">
        <f t="shared" si="1"/>
        <v>37</v>
      </c>
      <c r="B39" t="s">
        <v>722</v>
      </c>
    </row>
    <row r="40" spans="1:16" x14ac:dyDescent="0.2">
      <c r="A40">
        <f t="shared" si="1"/>
        <v>38</v>
      </c>
      <c r="B40" t="s">
        <v>723</v>
      </c>
    </row>
    <row r="41" spans="1:16" x14ac:dyDescent="0.2">
      <c r="A41">
        <f t="shared" si="1"/>
        <v>39</v>
      </c>
      <c r="B41" t="s">
        <v>724</v>
      </c>
    </row>
    <row r="42" spans="1:16" x14ac:dyDescent="0.2">
      <c r="A42">
        <f t="shared" si="1"/>
        <v>40</v>
      </c>
      <c r="B42" t="s">
        <v>725</v>
      </c>
    </row>
    <row r="43" spans="1:16" x14ac:dyDescent="0.2">
      <c r="A43">
        <f t="shared" si="1"/>
        <v>41</v>
      </c>
      <c r="B43" t="s">
        <v>1123</v>
      </c>
    </row>
    <row r="44" spans="1:16" x14ac:dyDescent="0.2">
      <c r="A44">
        <f t="shared" si="1"/>
        <v>42</v>
      </c>
      <c r="B44" t="s">
        <v>1125</v>
      </c>
    </row>
    <row r="45" spans="1:16" x14ac:dyDescent="0.2">
      <c r="A45">
        <f t="shared" si="1"/>
        <v>43</v>
      </c>
      <c r="B45" t="s">
        <v>1129</v>
      </c>
    </row>
    <row r="46" spans="1:16" x14ac:dyDescent="0.2">
      <c r="A46">
        <f t="shared" si="1"/>
        <v>44</v>
      </c>
      <c r="B46" t="s">
        <v>1130</v>
      </c>
    </row>
    <row r="47" spans="1:16" x14ac:dyDescent="0.2">
      <c r="A47">
        <f t="shared" si="1"/>
        <v>45</v>
      </c>
      <c r="B47" t="s">
        <v>1131</v>
      </c>
    </row>
    <row r="48" spans="1:16" x14ac:dyDescent="0.2">
      <c r="A48">
        <f t="shared" si="1"/>
        <v>46</v>
      </c>
      <c r="B48" t="s">
        <v>1132</v>
      </c>
    </row>
    <row r="49" spans="1:2" x14ac:dyDescent="0.2">
      <c r="A49">
        <f t="shared" si="1"/>
        <v>47</v>
      </c>
      <c r="B49" t="s">
        <v>1133</v>
      </c>
    </row>
    <row r="50" spans="1:2" x14ac:dyDescent="0.2">
      <c r="A50">
        <f t="shared" si="1"/>
        <v>48</v>
      </c>
      <c r="B50" t="s">
        <v>1135</v>
      </c>
    </row>
    <row r="51" spans="1:2" x14ac:dyDescent="0.2">
      <c r="A51">
        <f t="shared" si="1"/>
        <v>49</v>
      </c>
      <c r="B51" t="s">
        <v>1136</v>
      </c>
    </row>
    <row r="52" spans="1:2" x14ac:dyDescent="0.2">
      <c r="A52">
        <f t="shared" si="1"/>
        <v>50</v>
      </c>
      <c r="B52" t="s">
        <v>1137</v>
      </c>
    </row>
    <row r="53" spans="1:2" x14ac:dyDescent="0.2">
      <c r="A53">
        <f t="shared" si="1"/>
        <v>51</v>
      </c>
      <c r="B53" t="s">
        <v>1138</v>
      </c>
    </row>
    <row r="54" spans="1:2" x14ac:dyDescent="0.2">
      <c r="A54">
        <f t="shared" si="1"/>
        <v>52</v>
      </c>
      <c r="B54" t="s">
        <v>1139</v>
      </c>
    </row>
    <row r="55" spans="1:2" x14ac:dyDescent="0.2">
      <c r="A55">
        <f t="shared" si="1"/>
        <v>53</v>
      </c>
      <c r="B55" t="s">
        <v>1142</v>
      </c>
    </row>
    <row r="56" spans="1:2" x14ac:dyDescent="0.2">
      <c r="A56">
        <f t="shared" si="1"/>
        <v>54</v>
      </c>
      <c r="B56" t="s">
        <v>1143</v>
      </c>
    </row>
    <row r="57" spans="1:2" x14ac:dyDescent="0.2">
      <c r="A57">
        <f t="shared" si="1"/>
        <v>55</v>
      </c>
      <c r="B57" t="s">
        <v>1144</v>
      </c>
    </row>
    <row r="58" spans="1:2" x14ac:dyDescent="0.2">
      <c r="A58">
        <f t="shared" si="1"/>
        <v>56</v>
      </c>
      <c r="B58" t="s">
        <v>1145</v>
      </c>
    </row>
    <row r="59" spans="1:2" x14ac:dyDescent="0.2">
      <c r="A59">
        <f t="shared" si="1"/>
        <v>57</v>
      </c>
      <c r="B59" t="s">
        <v>1146</v>
      </c>
    </row>
    <row r="60" spans="1:2" x14ac:dyDescent="0.2">
      <c r="A60">
        <f t="shared" si="1"/>
        <v>58</v>
      </c>
      <c r="B60" t="s">
        <v>1147</v>
      </c>
    </row>
    <row r="61" spans="1:2" x14ac:dyDescent="0.2">
      <c r="A61">
        <f t="shared" si="1"/>
        <v>59</v>
      </c>
      <c r="B61" t="s">
        <v>1148</v>
      </c>
    </row>
    <row r="62" spans="1:2" x14ac:dyDescent="0.2">
      <c r="A62">
        <f t="shared" si="1"/>
        <v>60</v>
      </c>
      <c r="B62" t="s">
        <v>1149</v>
      </c>
    </row>
    <row r="63" spans="1:2" x14ac:dyDescent="0.2">
      <c r="A63">
        <f t="shared" si="1"/>
        <v>61</v>
      </c>
      <c r="B63" t="s">
        <v>1150</v>
      </c>
    </row>
    <row r="64" spans="1:2" x14ac:dyDescent="0.2">
      <c r="A64">
        <f t="shared" si="1"/>
        <v>62</v>
      </c>
      <c r="B64" t="s">
        <v>1151</v>
      </c>
    </row>
    <row r="65" spans="1:2" x14ac:dyDescent="0.2">
      <c r="A65">
        <f t="shared" si="1"/>
        <v>63</v>
      </c>
      <c r="B65" t="s">
        <v>1152</v>
      </c>
    </row>
    <row r="66" spans="1:2" x14ac:dyDescent="0.2">
      <c r="A66">
        <f t="shared" si="1"/>
        <v>64</v>
      </c>
      <c r="B66" t="s">
        <v>1153</v>
      </c>
    </row>
    <row r="67" spans="1:2" x14ac:dyDescent="0.2">
      <c r="A67">
        <f t="shared" si="1"/>
        <v>65</v>
      </c>
      <c r="B67" t="s">
        <v>1154</v>
      </c>
    </row>
    <row r="68" spans="1:2" x14ac:dyDescent="0.2">
      <c r="A68">
        <f t="shared" si="1"/>
        <v>66</v>
      </c>
      <c r="B68" t="s">
        <v>1155</v>
      </c>
    </row>
    <row r="69" spans="1:2" x14ac:dyDescent="0.2">
      <c r="A69">
        <f t="shared" si="1"/>
        <v>67</v>
      </c>
      <c r="B69" t="s">
        <v>1156</v>
      </c>
    </row>
    <row r="70" spans="1:2" x14ac:dyDescent="0.2">
      <c r="A70">
        <f t="shared" si="1"/>
        <v>68</v>
      </c>
      <c r="B70" t="s">
        <v>1157</v>
      </c>
    </row>
    <row r="71" spans="1:2" x14ac:dyDescent="0.2">
      <c r="A71">
        <f t="shared" si="1"/>
        <v>69</v>
      </c>
      <c r="B71" t="s">
        <v>1158</v>
      </c>
    </row>
    <row r="72" spans="1:2" x14ac:dyDescent="0.2">
      <c r="A72">
        <f t="shared" si="1"/>
        <v>70</v>
      </c>
      <c r="B72" t="s">
        <v>1159</v>
      </c>
    </row>
    <row r="73" spans="1:2" x14ac:dyDescent="0.2">
      <c r="A73">
        <f t="shared" si="1"/>
        <v>71</v>
      </c>
      <c r="B73" t="s">
        <v>1160</v>
      </c>
    </row>
    <row r="74" spans="1:2" x14ac:dyDescent="0.2">
      <c r="A74">
        <f t="shared" si="1"/>
        <v>72</v>
      </c>
      <c r="B74" t="s">
        <v>1161</v>
      </c>
    </row>
    <row r="75" spans="1:2" x14ac:dyDescent="0.2">
      <c r="A75">
        <f t="shared" si="1"/>
        <v>73</v>
      </c>
      <c r="B75" t="s">
        <v>1162</v>
      </c>
    </row>
    <row r="76" spans="1:2" x14ac:dyDescent="0.2">
      <c r="A76">
        <f t="shared" si="1"/>
        <v>74</v>
      </c>
      <c r="B76" t="s">
        <v>1163</v>
      </c>
    </row>
    <row r="77" spans="1:2" x14ac:dyDescent="0.2">
      <c r="A77">
        <f t="shared" si="1"/>
        <v>75</v>
      </c>
      <c r="B77" t="s">
        <v>1214</v>
      </c>
    </row>
  </sheetData>
  <hyperlinks>
    <hyperlink ref="P29" r:id="rId1" display="https://www.sec.gov/Archives/edgar/data/1697748/000110465924004517/xslForm13F_X02/primary_doc.xml" xr:uid="{90675D98-C1D1-B348-AC46-FEEEA1B3CB22}"/>
    <hyperlink ref="B29"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5" r:id="rId7" xr:uid="{353931A5-0120-DE43-BFCE-810E4BD4066E}"/>
    <hyperlink ref="P5" r:id="rId8" display="https://www.sec.gov/Archives/edgar/data/93751/000009375124000484/xslForm13F_X02/primary_doc.xml" xr:uid="{082A01A6-C625-2448-8453-43911D0F4224}"/>
    <hyperlink ref="B23" r:id="rId9" xr:uid="{47F374D1-16E5-F844-A1B0-5FA92D4C1B51}"/>
    <hyperlink ref="P23" r:id="rId10" display="https://www.sec.gov/Archives/edgar/data/1475365/000121465924001344/xslForm13F_X02/primary_doc.xml" xr:uid="{F0C8B35E-4815-DB4E-8198-6DE1056D06FD}"/>
    <hyperlink ref="B7" r:id="rId11" xr:uid="{F6F52DFC-CABD-C542-AEC7-CBA6FA45546C}"/>
    <hyperlink ref="P7" r:id="rId12" display="https://www.sec.gov/Archives/edgar/data/895421/000089542124000245/xslForm13F_X02/primary_doc.xml" xr:uid="{9E6B51C3-4827-3649-B8EF-44A26894AEEF}"/>
    <hyperlink ref="B14" r:id="rId13" xr:uid="{3182BBF8-812A-B143-BFC8-8A084E1185ED}"/>
    <hyperlink ref="P14" r:id="rId14" display="https://www.sec.gov/Archives/edgar/data/902219/000090221924000290/xslForm13F_X02/primary_doc.xml" xr:uid="{3DE5B5B3-F3EB-F241-A6D1-04B6C917423B}"/>
    <hyperlink ref="B27" r:id="rId15" xr:uid="{5E0BA1A9-4485-6549-A493-6DB12657CC2C}"/>
    <hyperlink ref="P27" r:id="rId16" display="https://www.sec.gov/Archives/edgar/data/1056288/000162363224000202/xslForm13F_X02/primary_doc.xml" xr:uid="{BF3F7807-3C40-AD4B-B6EC-B780C627B860}"/>
    <hyperlink ref="B9" r:id="rId17" xr:uid="{0E6F07F2-0597-CF44-B706-69BC744500F3}"/>
    <hyperlink ref="P9" r:id="rId18" display="https://www.sec.gov/Archives/edgar/data/1214717/000126924124000004/xslForm13F_X02/primary_doc.xml" xr:uid="{F22DFA74-F243-C04F-9D30-77C5FFFE778A}"/>
    <hyperlink ref="B10" r:id="rId19" xr:uid="{D0E575BF-E466-B043-B3AF-43E0309FD505}"/>
    <hyperlink ref="P10" r:id="rId20" display="https://www.sec.gov/Archives/edgar/data/80255/000008025524000820/xslForm13F_X02/primary_doc.xml" xr:uid="{6CD7543C-43F4-5C46-A752-6E6FE2F8B88B}"/>
    <hyperlink ref="B19" r:id="rId21" xr:uid="{B27E58ED-B092-5C40-8645-5529C5C592A1}"/>
    <hyperlink ref="P19" r:id="rId22" display="https://www.sec.gov/Archives/edgar/data/1109448/000153215524000008/xslForm13F_X02/primary_doc.xml" xr:uid="{0880664A-4F14-2D41-B4ED-573510A4040F}"/>
    <hyperlink ref="P6" r:id="rId23" display="https://www.sec.gov/Archives/edgar/data/315066/000031506624001639/xslForm13F_X02/primary_doc.xml" xr:uid="{8611CB73-A53B-BA48-BC42-B51AC752BDA7}"/>
    <hyperlink ref="B6" r:id="rId24" xr:uid="{65D9DBE2-3539-B64A-9A96-FAEF241D1703}"/>
    <hyperlink ref="P17" r:id="rId25" display="https://www.sec.gov/Archives/edgar/data/354204/000035420424001740/xslForm13F_X02/primary_doc.xml" xr:uid="{F52B7F06-6B63-B144-A319-668E05A26DDC}"/>
    <hyperlink ref="B17" r:id="rId26" xr:uid="{12060422-446F-4745-9327-1899DD6D6F7F}"/>
    <hyperlink ref="B28" r:id="rId27" xr:uid="{231DCCD5-B18E-CC48-BE6F-1DCEB774BE85}"/>
    <hyperlink ref="P28" r:id="rId28" display="https://www.sec.gov/Archives/edgar/data/1462020/000108514624000448/xslForm13F_X02/primary_doc.xml" xr:uid="{451A4A59-A365-DB40-83A2-E93872D3F637}"/>
    <hyperlink ref="B13" r:id="rId29" xr:uid="{E5FE8DE6-BE5E-7642-94F1-E0043DF94D15}"/>
    <hyperlink ref="P13" r:id="rId30" display="https://www.sec.gov/Archives/edgar/data/73124/000125648424000002/xslForm13F_X02/primary_doc.xml" xr:uid="{0576038D-3175-5D41-BA38-098BECADB265}"/>
    <hyperlink ref="B35" r:id="rId31" xr:uid="{F4158713-A4C3-3F4C-B89C-A09A20C97A00}"/>
    <hyperlink ref="P35" r:id="rId32" display="https://www.sec.gov/Archives/edgar/data/1123274/000153560224000003/xslForm13F_X02/primary_doc.xml" xr:uid="{4C5B1D2E-54CF-4F47-94F3-81B6DB548419}"/>
    <hyperlink ref="B12" r:id="rId33" xr:uid="{C6AF6090-FE37-314F-9A5C-6E3385DC3D22}"/>
    <hyperlink ref="P12" r:id="rId34" display="https://www.sec.gov/Archives/edgar/data/886982/000076999324000161/xslForm13F_X02/primary_doc.xml" xr:uid="{84F4D4F6-DFAB-9246-BCDB-309E3CFD459E}"/>
    <hyperlink ref="B18" r:id="rId35" xr:uid="{F91F43F7-336D-D345-9E8B-19D1FBAA5777}"/>
    <hyperlink ref="P18" r:id="rId36" display="https://www.sec.gov/Archives/edgar/data/1610520/000095012324001214/xslForm13F_X02/primary_doc.xml" xr:uid="{98AFB0FA-254D-CD4E-B157-9B30BDFE7FC6}"/>
    <hyperlink ref="B15" r:id="rId37" xr:uid="{2F168197-BF21-45DB-9769-6F00A2181D88}"/>
    <hyperlink ref="P15" r:id="rId38" display="https://www.sec.gov/Archives/edgar/data/1562230/000001728324000011/xslForm13F_X02/primary_doc.xml" xr:uid="{2C14DD66-9CAE-45AF-91D8-1125C009AB65}"/>
    <hyperlink ref="B24" r:id="rId39" xr:uid="{203CD4DF-9385-4518-940F-30E160707702}"/>
    <hyperlink ref="P24" r:id="rId40" display="https://www.sec.gov/Archives/edgar/data/1088875/000108887524000015/xslForm13F_X02/primary_doc.xml" xr:uid="{7D5FB42F-A616-4D1E-BF35-6E828EE62102}"/>
    <hyperlink ref="B21" r:id="rId41" xr:uid="{07ED1DA9-1FC0-410C-96CB-8A0D6D40AE1F}"/>
    <hyperlink ref="P21" r:id="rId42" display="https://www.sec.gov/Archives/edgar/data/1274173/000108514624001304/xslForm13F_X02/primary_doc.xml" xr:uid="{7609BE17-1777-408E-AAC4-AD05CFCEFFD2}"/>
    <hyperlink ref="B8" r:id="rId43" xr:uid="{545F5C6B-67E4-404B-A183-7C24D87DDF5A}"/>
    <hyperlink ref="P8" r:id="rId44" display="https://www.sec.gov/Archives/edgar/data/19617/000001961724000190/xslForm13F_X02/primary_doc.xml" xr:uid="{E877B312-5597-4EC2-BEFE-64B2A7F64808}"/>
    <hyperlink ref="B26" r:id="rId45" xr:uid="{B2C2D37F-1334-412D-AD72-879E035EDE7C}"/>
    <hyperlink ref="P26" r:id="rId46" display="https://www.sec.gov/Archives/edgar/data/1418333/000095012324002158/xslForm13F_X02/primary_doc.xml" xr:uid="{7013A020-1D01-4C5B-B1B1-F95B887A5748}"/>
    <hyperlink ref="B22" r:id="rId47" xr:uid="{99D4D51F-5DB4-41F4-A01C-26047711184F}"/>
    <hyperlink ref="P22" r:id="rId48" display="https://www.sec.gov/Archives/edgar/data/200217/000095012324002669/xslForm13F_X02/primary_doc.xml" xr:uid="{EB541EB6-76AF-44E0-8645-04188946C789}"/>
    <hyperlink ref="B11" r:id="rId49" xr:uid="{5685646D-A751-4867-85D5-1F43B405608E}"/>
    <hyperlink ref="P11" r:id="rId50" display="https://www.sec.gov/Archives/edgar/data/1374170/000137417024000018/xslForm13F_X02/primary_doc.xml" xr:uid="{D9A6DC4B-3954-4849-8282-E181D930D69E}"/>
    <hyperlink ref="B25" r:id="rId51" xr:uid="{E51BF22C-EDCE-4FD7-B9B0-D49E83EEBD50}"/>
    <hyperlink ref="P25" r:id="rId52" display="https://www.sec.gov/Archives/edgar/data/53417/000005341724000002/xslForm13F_X02/primary_doc.xml" xr:uid="{AAC67348-DCFD-47C0-8770-D53E46B1ABB1}"/>
    <hyperlink ref="B20" r:id="rId53" xr:uid="{A442ED93-0B09-4B08-9749-76AFFE3BD9A0}"/>
    <hyperlink ref="P20" r:id="rId54" display="https://www.sec.gov/Archives/edgar/data/38777/000003877724000028/xslForm13F_X02/primary_doc.xml" xr:uid="{B50F2917-29BA-440D-AA2A-9A4201E4AC90}"/>
    <hyperlink ref="B16" r:id="rId55" xr:uid="{A013C637-8E0E-4A00-A457-D35A152ABF45}"/>
    <hyperlink ref="P16"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sheetView>
  </sheetViews>
  <sheetFormatPr defaultRowHeight="12.75" x14ac:dyDescent="0.2"/>
  <cols>
    <col min="1" max="1" width="3.5703125" bestFit="1" customWidth="1"/>
    <col min="2" max="2" width="19.85546875" bestFit="1" customWidth="1"/>
  </cols>
  <sheetData>
    <row r="1" spans="1:8" x14ac:dyDescent="0.2">
      <c r="A1" t="s">
        <v>1164</v>
      </c>
    </row>
    <row r="2" spans="1:8" x14ac:dyDescent="0.2">
      <c r="A2" s="2"/>
      <c r="B2" t="s">
        <v>0</v>
      </c>
      <c r="C2" t="s">
        <v>1166</v>
      </c>
      <c r="D2" s="6" t="s">
        <v>898</v>
      </c>
      <c r="E2" t="s">
        <v>716</v>
      </c>
      <c r="F2" t="s">
        <v>1179</v>
      </c>
      <c r="G2" t="s">
        <v>914</v>
      </c>
      <c r="H2" t="s">
        <v>1185</v>
      </c>
    </row>
    <row r="3" spans="1:8" x14ac:dyDescent="0.2">
      <c r="A3" s="2"/>
      <c r="B3" t="s">
        <v>1169</v>
      </c>
      <c r="C3" t="s">
        <v>1170</v>
      </c>
      <c r="D3" s="6"/>
    </row>
    <row r="4" spans="1:8" x14ac:dyDescent="0.2">
      <c r="A4" s="2"/>
      <c r="B4" t="s">
        <v>1173</v>
      </c>
      <c r="C4" t="s">
        <v>1174</v>
      </c>
      <c r="D4" s="6" t="s">
        <v>1175</v>
      </c>
    </row>
    <row r="5" spans="1:8" x14ac:dyDescent="0.2">
      <c r="A5" s="2"/>
      <c r="B5" t="s">
        <v>1165</v>
      </c>
      <c r="C5" s="14" t="s">
        <v>1167</v>
      </c>
      <c r="D5" s="6" t="s">
        <v>1168</v>
      </c>
    </row>
    <row r="6" spans="1:8" x14ac:dyDescent="0.2">
      <c r="A6" s="2"/>
      <c r="B6" t="s">
        <v>1187</v>
      </c>
      <c r="C6" s="14" t="s">
        <v>1183</v>
      </c>
      <c r="D6" s="6"/>
      <c r="G6" t="s">
        <v>1189</v>
      </c>
      <c r="H6" t="s">
        <v>1188</v>
      </c>
    </row>
    <row r="7" spans="1:8" x14ac:dyDescent="0.2">
      <c r="A7" s="2"/>
      <c r="B7" t="s">
        <v>1171</v>
      </c>
      <c r="D7" s="6"/>
      <c r="E7" t="s">
        <v>1172</v>
      </c>
    </row>
    <row r="8" spans="1:8" x14ac:dyDescent="0.2">
      <c r="A8" s="2"/>
      <c r="B8" t="s">
        <v>1176</v>
      </c>
      <c r="C8" t="s">
        <v>1177</v>
      </c>
      <c r="D8" s="6" t="s">
        <v>1178</v>
      </c>
      <c r="F8" t="s">
        <v>1180</v>
      </c>
      <c r="G8" t="s">
        <v>1181</v>
      </c>
    </row>
    <row r="9" spans="1:8" x14ac:dyDescent="0.2">
      <c r="A9" s="2"/>
      <c r="B9" t="s">
        <v>1190</v>
      </c>
      <c r="D9" s="6"/>
      <c r="H9" t="s">
        <v>1191</v>
      </c>
    </row>
    <row r="10" spans="1:8" x14ac:dyDescent="0.2">
      <c r="A10" s="2"/>
      <c r="B10" t="s">
        <v>1192</v>
      </c>
      <c r="D10" s="6"/>
      <c r="E10" t="s">
        <v>1172</v>
      </c>
      <c r="H10" t="s">
        <v>1193</v>
      </c>
    </row>
    <row r="11" spans="1:8" x14ac:dyDescent="0.2">
      <c r="A11" s="2"/>
      <c r="B11" t="s">
        <v>1196</v>
      </c>
      <c r="C11" t="s">
        <v>1197</v>
      </c>
      <c r="D11" s="6" t="s">
        <v>1198</v>
      </c>
      <c r="G11" t="s">
        <v>1181</v>
      </c>
      <c r="H11" t="s">
        <v>1199</v>
      </c>
    </row>
    <row r="12" spans="1:8" x14ac:dyDescent="0.2">
      <c r="A12" s="2"/>
      <c r="B12" t="s">
        <v>1194</v>
      </c>
      <c r="C12" t="s">
        <v>1183</v>
      </c>
      <c r="D12" s="6"/>
      <c r="G12" t="s">
        <v>1189</v>
      </c>
      <c r="H12" t="s">
        <v>1195</v>
      </c>
    </row>
    <row r="13" spans="1:8" x14ac:dyDescent="0.2">
      <c r="A13" s="2"/>
      <c r="B13" t="s">
        <v>1200</v>
      </c>
      <c r="C13" t="s">
        <v>1201</v>
      </c>
      <c r="D13" s="6"/>
      <c r="H13" t="s">
        <v>1202</v>
      </c>
    </row>
    <row r="14" spans="1:8" x14ac:dyDescent="0.2">
      <c r="A14" s="2"/>
      <c r="B14" t="s">
        <v>1206</v>
      </c>
      <c r="C14" t="s">
        <v>1183</v>
      </c>
      <c r="D14" s="6"/>
      <c r="G14" t="s">
        <v>1189</v>
      </c>
      <c r="H14" t="s">
        <v>1207</v>
      </c>
    </row>
    <row r="15" spans="1:8" x14ac:dyDescent="0.2">
      <c r="A15" s="2"/>
      <c r="B15" t="s">
        <v>1203</v>
      </c>
      <c r="C15" t="s">
        <v>1204</v>
      </c>
      <c r="D15" s="6"/>
      <c r="G15" t="s">
        <v>1189</v>
      </c>
      <c r="H15" t="s">
        <v>1205</v>
      </c>
    </row>
    <row r="16" spans="1:8" x14ac:dyDescent="0.2">
      <c r="A16" s="2"/>
      <c r="B16" t="s">
        <v>1208</v>
      </c>
      <c r="D16" s="6"/>
      <c r="E16" t="s">
        <v>1209</v>
      </c>
      <c r="H16" t="s">
        <v>1193</v>
      </c>
    </row>
    <row r="17" spans="1:8" x14ac:dyDescent="0.2">
      <c r="A17" s="2"/>
      <c r="B17" t="s">
        <v>1182</v>
      </c>
      <c r="C17" t="s">
        <v>1183</v>
      </c>
      <c r="D17" s="6"/>
      <c r="E17" t="s">
        <v>1186</v>
      </c>
      <c r="H17" t="s">
        <v>1184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47"/>
  <sheetViews>
    <sheetView zoomScale="160" zoomScaleNormal="160" workbookViewId="0">
      <pane xSplit="2" ySplit="19" topLeftCell="C20" activePane="bottomRight" state="frozen"/>
      <selection pane="topRight" activeCell="C1" sqref="C1"/>
      <selection pane="bottomLeft" activeCell="A4" sqref="A4"/>
      <selection pane="bottomRight" activeCell="D38" sqref="D38"/>
    </sheetView>
  </sheetViews>
  <sheetFormatPr defaultColWidth="11.42578125" defaultRowHeight="12.75" x14ac:dyDescent="0.2"/>
  <cols>
    <col min="1" max="1" width="4.85546875" bestFit="1" customWidth="1"/>
    <col min="2" max="2" width="25.140625" customWidth="1"/>
    <col min="3" max="3" width="15" customWidth="1"/>
    <col min="4" max="4" width="15.7109375" bestFit="1" customWidth="1"/>
    <col min="5" max="5" width="12.42578125" style="6" customWidth="1"/>
  </cols>
  <sheetData>
    <row r="1" spans="1:1" x14ac:dyDescent="0.2">
      <c r="A1" s="2" t="s">
        <v>1164</v>
      </c>
    </row>
    <row r="18" spans="1:11" x14ac:dyDescent="0.2">
      <c r="A18" s="2"/>
    </row>
    <row r="19" spans="1:11" x14ac:dyDescent="0.2">
      <c r="B19" t="s">
        <v>250</v>
      </c>
      <c r="C19" t="s">
        <v>251</v>
      </c>
      <c r="D19" t="s">
        <v>586</v>
      </c>
      <c r="E19" s="6" t="s">
        <v>588</v>
      </c>
      <c r="F19" t="s">
        <v>583</v>
      </c>
      <c r="G19" t="s">
        <v>584</v>
      </c>
      <c r="H19" t="s">
        <v>585</v>
      </c>
    </row>
    <row r="20" spans="1:11" x14ac:dyDescent="0.2">
      <c r="B20" t="s">
        <v>243</v>
      </c>
      <c r="C20" s="11">
        <v>45322</v>
      </c>
      <c r="D20" s="11" t="s">
        <v>587</v>
      </c>
      <c r="E20" s="5">
        <v>140</v>
      </c>
      <c r="G20" t="s">
        <v>589</v>
      </c>
      <c r="H20" t="s">
        <v>590</v>
      </c>
    </row>
    <row r="21" spans="1:11" x14ac:dyDescent="0.2">
      <c r="B21" t="s">
        <v>244</v>
      </c>
      <c r="C21" s="11">
        <v>45314</v>
      </c>
      <c r="D21" s="11" t="s">
        <v>591</v>
      </c>
      <c r="E21" s="5">
        <v>100</v>
      </c>
      <c r="G21" t="s">
        <v>592</v>
      </c>
      <c r="H21" t="s">
        <v>593</v>
      </c>
    </row>
    <row r="22" spans="1:11" s="12" customFormat="1" x14ac:dyDescent="0.2">
      <c r="B22" s="12" t="s">
        <v>610</v>
      </c>
      <c r="C22" s="13">
        <v>45208</v>
      </c>
      <c r="D22" s="13" t="s">
        <v>594</v>
      </c>
      <c r="E22" s="16">
        <v>10</v>
      </c>
      <c r="F22" s="12" t="s">
        <v>595</v>
      </c>
      <c r="G22" s="12" t="s">
        <v>107</v>
      </c>
      <c r="H22" s="12" t="s">
        <v>609</v>
      </c>
    </row>
    <row r="23" spans="1:11" x14ac:dyDescent="0.2">
      <c r="B23" t="s">
        <v>245</v>
      </c>
      <c r="C23" s="11">
        <v>45189</v>
      </c>
      <c r="D23" s="11" t="s">
        <v>591</v>
      </c>
      <c r="E23" s="5">
        <v>150</v>
      </c>
      <c r="G23" t="s">
        <v>596</v>
      </c>
      <c r="H23" t="s">
        <v>597</v>
      </c>
    </row>
    <row r="24" spans="1:11" x14ac:dyDescent="0.2">
      <c r="B24" t="s">
        <v>246</v>
      </c>
      <c r="C24" s="11">
        <v>45188</v>
      </c>
      <c r="D24" s="11" t="s">
        <v>239</v>
      </c>
      <c r="E24" s="5">
        <v>238</v>
      </c>
      <c r="G24" t="s">
        <v>598</v>
      </c>
      <c r="H24" t="s">
        <v>600</v>
      </c>
    </row>
    <row r="25" spans="1:11" x14ac:dyDescent="0.2">
      <c r="B25" t="s">
        <v>247</v>
      </c>
      <c r="C25" s="11">
        <v>45141</v>
      </c>
      <c r="D25" s="11" t="s">
        <v>239</v>
      </c>
      <c r="E25" s="5">
        <v>95</v>
      </c>
      <c r="G25" t="s">
        <v>592</v>
      </c>
      <c r="H25" t="s">
        <v>599</v>
      </c>
    </row>
    <row r="26" spans="1:11" x14ac:dyDescent="0.2">
      <c r="B26" t="s">
        <v>248</v>
      </c>
      <c r="C26" s="11">
        <v>45125</v>
      </c>
      <c r="D26" s="11" t="s">
        <v>587</v>
      </c>
      <c r="E26" s="5">
        <v>65</v>
      </c>
      <c r="G26" t="s">
        <v>592</v>
      </c>
      <c r="H26" t="s">
        <v>601</v>
      </c>
    </row>
    <row r="27" spans="1:11" x14ac:dyDescent="0.2">
      <c r="B27" t="s">
        <v>249</v>
      </c>
      <c r="C27" s="11">
        <v>45113</v>
      </c>
      <c r="D27" s="11" t="s">
        <v>602</v>
      </c>
      <c r="E27" s="5">
        <v>20</v>
      </c>
      <c r="G27" t="s">
        <v>598</v>
      </c>
      <c r="H27" t="s">
        <v>603</v>
      </c>
    </row>
    <row r="28" spans="1:11" x14ac:dyDescent="0.2">
      <c r="B28" t="s">
        <v>252</v>
      </c>
      <c r="C28" s="11">
        <v>45071</v>
      </c>
      <c r="D28" s="11" t="s">
        <v>591</v>
      </c>
      <c r="E28" s="5">
        <v>108</v>
      </c>
      <c r="G28" t="s">
        <v>604</v>
      </c>
      <c r="H28" t="s">
        <v>605</v>
      </c>
    </row>
    <row r="29" spans="1:11" x14ac:dyDescent="0.2">
      <c r="B29" t="s">
        <v>253</v>
      </c>
      <c r="C29" s="11">
        <v>45070</v>
      </c>
      <c r="D29" s="11" t="s">
        <v>591</v>
      </c>
      <c r="E29" s="5">
        <v>401</v>
      </c>
      <c r="G29" t="s">
        <v>606</v>
      </c>
      <c r="H29" t="s">
        <v>608</v>
      </c>
      <c r="K29" t="s">
        <v>607</v>
      </c>
    </row>
    <row r="30" spans="1:11" x14ac:dyDescent="0.2">
      <c r="B30" t="s">
        <v>254</v>
      </c>
      <c r="C30" s="11">
        <v>45062</v>
      </c>
      <c r="D30" s="11" t="s">
        <v>612</v>
      </c>
      <c r="E30" s="15" t="s">
        <v>239</v>
      </c>
      <c r="G30" t="s">
        <v>589</v>
      </c>
      <c r="H30" t="s">
        <v>611</v>
      </c>
    </row>
    <row r="31" spans="1:11" x14ac:dyDescent="0.2">
      <c r="B31" t="s">
        <v>255</v>
      </c>
      <c r="C31" s="11">
        <v>45035</v>
      </c>
      <c r="D31" s="11" t="s">
        <v>602</v>
      </c>
      <c r="E31" s="5">
        <v>150</v>
      </c>
      <c r="G31" t="s">
        <v>596</v>
      </c>
      <c r="H31" t="s">
        <v>597</v>
      </c>
    </row>
    <row r="32" spans="1:11" x14ac:dyDescent="0.2">
      <c r="B32" t="s">
        <v>256</v>
      </c>
      <c r="C32" s="11">
        <v>45027</v>
      </c>
      <c r="D32" s="11" t="s">
        <v>602</v>
      </c>
      <c r="E32" s="5">
        <v>75</v>
      </c>
      <c r="G32" t="s">
        <v>592</v>
      </c>
      <c r="H32" t="s">
        <v>613</v>
      </c>
    </row>
    <row r="33" spans="2:8" x14ac:dyDescent="0.2">
      <c r="B33" t="s">
        <v>257</v>
      </c>
      <c r="C33" s="11">
        <v>44978</v>
      </c>
      <c r="D33" s="11" t="s">
        <v>602</v>
      </c>
      <c r="E33" s="15" t="s">
        <v>239</v>
      </c>
      <c r="G33" t="s">
        <v>592</v>
      </c>
      <c r="H33" t="s">
        <v>614</v>
      </c>
    </row>
    <row r="34" spans="2:8" x14ac:dyDescent="0.2">
      <c r="B34" t="s">
        <v>258</v>
      </c>
      <c r="C34" s="11">
        <v>44935</v>
      </c>
      <c r="D34" s="11" t="s">
        <v>591</v>
      </c>
      <c r="E34" s="5">
        <v>230</v>
      </c>
      <c r="G34" t="s">
        <v>615</v>
      </c>
      <c r="H34" t="s">
        <v>616</v>
      </c>
    </row>
    <row r="35" spans="2:8" x14ac:dyDescent="0.2">
      <c r="B35" t="s">
        <v>259</v>
      </c>
      <c r="C35" s="11">
        <v>44929</v>
      </c>
      <c r="D35" s="11" t="s">
        <v>617</v>
      </c>
      <c r="E35" s="5">
        <v>250</v>
      </c>
      <c r="F35" s="12" t="s">
        <v>426</v>
      </c>
      <c r="G35" t="s">
        <v>615</v>
      </c>
      <c r="H35" t="s">
        <v>618</v>
      </c>
    </row>
    <row r="36" spans="2:8" x14ac:dyDescent="0.2">
      <c r="B36" t="s">
        <v>619</v>
      </c>
      <c r="C36" s="11">
        <v>44915</v>
      </c>
      <c r="D36" s="11" t="s">
        <v>620</v>
      </c>
      <c r="E36" s="5">
        <v>9</v>
      </c>
      <c r="G36" t="s">
        <v>592</v>
      </c>
      <c r="H36" t="s">
        <v>621</v>
      </c>
    </row>
    <row r="37" spans="2:8" x14ac:dyDescent="0.2">
      <c r="B37" t="s">
        <v>260</v>
      </c>
      <c r="C37" s="11">
        <v>44901</v>
      </c>
      <c r="D37" s="11" t="s">
        <v>239</v>
      </c>
      <c r="E37" s="5">
        <v>700</v>
      </c>
      <c r="G37" t="s">
        <v>622</v>
      </c>
      <c r="H37" t="s">
        <v>623</v>
      </c>
    </row>
    <row r="38" spans="2:8" x14ac:dyDescent="0.2">
      <c r="B38" t="s">
        <v>261</v>
      </c>
      <c r="C38" s="11">
        <v>44887</v>
      </c>
      <c r="D38" s="11" t="s">
        <v>602</v>
      </c>
      <c r="E38" s="5">
        <v>120</v>
      </c>
      <c r="G38" t="s">
        <v>624</v>
      </c>
      <c r="H38" t="s">
        <v>625</v>
      </c>
    </row>
    <row r="39" spans="2:8" x14ac:dyDescent="0.2">
      <c r="B39" t="s">
        <v>262</v>
      </c>
      <c r="C39" s="11">
        <v>44844</v>
      </c>
      <c r="D39" s="11" t="s">
        <v>591</v>
      </c>
      <c r="E39" s="5">
        <v>100</v>
      </c>
      <c r="G39" t="s">
        <v>107</v>
      </c>
      <c r="H39" t="s">
        <v>626</v>
      </c>
    </row>
    <row r="40" spans="2:8" x14ac:dyDescent="0.2">
      <c r="B40" t="s">
        <v>263</v>
      </c>
      <c r="C40" s="11">
        <v>44843</v>
      </c>
      <c r="D40" s="11" t="s">
        <v>591</v>
      </c>
      <c r="E40" s="5">
        <v>100</v>
      </c>
      <c r="G40" t="s">
        <v>627</v>
      </c>
      <c r="H40" t="s">
        <v>628</v>
      </c>
    </row>
    <row r="41" spans="2:8" x14ac:dyDescent="0.2">
      <c r="B41" t="s">
        <v>264</v>
      </c>
      <c r="C41" s="11">
        <v>44810</v>
      </c>
      <c r="D41" s="11" t="s">
        <v>602</v>
      </c>
      <c r="E41" s="5">
        <v>220</v>
      </c>
      <c r="G41" t="s">
        <v>606</v>
      </c>
      <c r="H41" t="s">
        <v>629</v>
      </c>
    </row>
    <row r="42" spans="2:8" x14ac:dyDescent="0.2">
      <c r="B42" t="s">
        <v>265</v>
      </c>
      <c r="C42" s="11">
        <v>44788</v>
      </c>
      <c r="D42" s="11" t="s">
        <v>591</v>
      </c>
      <c r="E42" s="5">
        <v>110</v>
      </c>
      <c r="G42" t="s">
        <v>592</v>
      </c>
      <c r="H42" t="s">
        <v>630</v>
      </c>
    </row>
    <row r="43" spans="2:8" x14ac:dyDescent="0.2">
      <c r="B43" t="s">
        <v>266</v>
      </c>
      <c r="C43" s="11">
        <v>44763</v>
      </c>
      <c r="D43" s="11" t="s">
        <v>632</v>
      </c>
      <c r="E43" s="5">
        <v>400</v>
      </c>
      <c r="G43" t="s">
        <v>592</v>
      </c>
      <c r="H43" t="s">
        <v>631</v>
      </c>
    </row>
    <row r="44" spans="2:8" x14ac:dyDescent="0.2">
      <c r="B44" t="s">
        <v>267</v>
      </c>
      <c r="C44" s="11">
        <v>44762</v>
      </c>
      <c r="D44" s="11" t="s">
        <v>591</v>
      </c>
      <c r="E44" s="5">
        <v>150</v>
      </c>
      <c r="G44" t="s">
        <v>627</v>
      </c>
      <c r="H44" t="s">
        <v>633</v>
      </c>
    </row>
    <row r="45" spans="2:8" x14ac:dyDescent="0.2">
      <c r="B45" t="s">
        <v>268</v>
      </c>
      <c r="C45" s="11">
        <v>44735</v>
      </c>
      <c r="D45" s="11" t="s">
        <v>591</v>
      </c>
      <c r="E45" s="5">
        <v>100</v>
      </c>
      <c r="G45" t="s">
        <v>592</v>
      </c>
      <c r="H45" t="s">
        <v>634</v>
      </c>
    </row>
    <row r="46" spans="2:8" x14ac:dyDescent="0.2">
      <c r="B46" t="s">
        <v>272</v>
      </c>
      <c r="C46" s="11">
        <v>44728</v>
      </c>
      <c r="D46" s="11" t="s">
        <v>602</v>
      </c>
      <c r="E46" s="5">
        <v>150</v>
      </c>
      <c r="G46" t="s">
        <v>592</v>
      </c>
      <c r="H46" t="s">
        <v>635</v>
      </c>
    </row>
    <row r="47" spans="2:8" x14ac:dyDescent="0.2">
      <c r="B47" t="s">
        <v>271</v>
      </c>
      <c r="C47" s="11">
        <v>44727</v>
      </c>
      <c r="D47" s="11" t="s">
        <v>636</v>
      </c>
      <c r="E47" s="5">
        <v>100</v>
      </c>
      <c r="G47" t="s">
        <v>592</v>
      </c>
      <c r="H47" t="s">
        <v>637</v>
      </c>
    </row>
    <row r="48" spans="2:8" x14ac:dyDescent="0.2">
      <c r="B48" t="s">
        <v>270</v>
      </c>
      <c r="C48" s="11">
        <v>44726</v>
      </c>
      <c r="D48" s="11" t="s">
        <v>636</v>
      </c>
      <c r="E48" s="5">
        <v>80</v>
      </c>
      <c r="G48" t="s">
        <v>592</v>
      </c>
      <c r="H48" t="s">
        <v>638</v>
      </c>
    </row>
    <row r="49" spans="2:8" x14ac:dyDescent="0.2">
      <c r="B49" t="s">
        <v>269</v>
      </c>
      <c r="C49" s="11">
        <v>44726</v>
      </c>
      <c r="D49" s="11" t="s">
        <v>636</v>
      </c>
      <c r="E49" s="5">
        <v>200</v>
      </c>
      <c r="G49" t="s">
        <v>592</v>
      </c>
      <c r="H49" t="s">
        <v>639</v>
      </c>
    </row>
    <row r="50" spans="2:8" x14ac:dyDescent="0.2">
      <c r="B50" t="s">
        <v>273</v>
      </c>
      <c r="C50" s="11">
        <v>44720</v>
      </c>
      <c r="D50" s="5" t="s">
        <v>239</v>
      </c>
      <c r="E50" s="5" t="s">
        <v>239</v>
      </c>
      <c r="G50" t="s">
        <v>592</v>
      </c>
      <c r="H50" t="s">
        <v>640</v>
      </c>
    </row>
    <row r="51" spans="2:8" x14ac:dyDescent="0.2">
      <c r="B51" t="s">
        <v>274</v>
      </c>
      <c r="C51" s="11">
        <v>44720</v>
      </c>
      <c r="D51" s="11" t="s">
        <v>239</v>
      </c>
      <c r="E51" s="5">
        <v>2.5</v>
      </c>
      <c r="G51" t="s">
        <v>641</v>
      </c>
    </row>
    <row r="52" spans="2:8" x14ac:dyDescent="0.2">
      <c r="B52" t="s">
        <v>275</v>
      </c>
      <c r="C52" s="11">
        <v>44720</v>
      </c>
      <c r="D52" s="11" t="s">
        <v>239</v>
      </c>
      <c r="E52" s="5">
        <v>405</v>
      </c>
      <c r="G52" t="s">
        <v>592</v>
      </c>
      <c r="H52" t="s">
        <v>642</v>
      </c>
    </row>
    <row r="53" spans="2:8" x14ac:dyDescent="0.2">
      <c r="B53" t="s">
        <v>276</v>
      </c>
      <c r="C53" s="11">
        <v>44719</v>
      </c>
      <c r="D53" s="11" t="s">
        <v>602</v>
      </c>
      <c r="E53" s="5">
        <v>100</v>
      </c>
      <c r="G53" t="s">
        <v>592</v>
      </c>
      <c r="H53" t="s">
        <v>643</v>
      </c>
    </row>
    <row r="54" spans="2:8" x14ac:dyDescent="0.2">
      <c r="B54" t="s">
        <v>277</v>
      </c>
      <c r="C54" s="11">
        <v>44718</v>
      </c>
      <c r="D54" s="11" t="s">
        <v>239</v>
      </c>
      <c r="E54" s="5">
        <v>100</v>
      </c>
      <c r="G54" t="s">
        <v>592</v>
      </c>
      <c r="H54" t="s">
        <v>644</v>
      </c>
    </row>
    <row r="55" spans="2:8" x14ac:dyDescent="0.2">
      <c r="B55" t="s">
        <v>278</v>
      </c>
      <c r="C55" s="11">
        <v>44713</v>
      </c>
      <c r="D55" s="11" t="s">
        <v>636</v>
      </c>
      <c r="E55" s="5">
        <v>100</v>
      </c>
      <c r="G55" t="s">
        <v>641</v>
      </c>
    </row>
    <row r="56" spans="2:8" x14ac:dyDescent="0.2">
      <c r="B56" t="s">
        <v>279</v>
      </c>
      <c r="C56" s="11">
        <v>44712</v>
      </c>
      <c r="D56" s="11" t="s">
        <v>591</v>
      </c>
      <c r="E56" s="5">
        <v>500</v>
      </c>
      <c r="G56" t="s">
        <v>627</v>
      </c>
      <c r="H56" t="s">
        <v>645</v>
      </c>
    </row>
    <row r="57" spans="2:8" x14ac:dyDescent="0.2">
      <c r="B57" t="s">
        <v>280</v>
      </c>
      <c r="C57" s="11">
        <v>44705</v>
      </c>
      <c r="D57" s="11" t="s">
        <v>602</v>
      </c>
      <c r="E57" s="5">
        <v>150</v>
      </c>
      <c r="G57" t="s">
        <v>592</v>
      </c>
      <c r="H57" t="s">
        <v>646</v>
      </c>
    </row>
    <row r="58" spans="2:8" x14ac:dyDescent="0.2">
      <c r="B58" t="s">
        <v>281</v>
      </c>
      <c r="C58" s="11">
        <v>44691</v>
      </c>
      <c r="D58" s="11" t="s">
        <v>636</v>
      </c>
      <c r="E58" s="5">
        <v>300</v>
      </c>
      <c r="G58" t="s">
        <v>627</v>
      </c>
      <c r="H58" t="s">
        <v>647</v>
      </c>
    </row>
    <row r="59" spans="2:8" x14ac:dyDescent="0.2">
      <c r="B59" t="s">
        <v>282</v>
      </c>
      <c r="C59" s="11">
        <v>44686</v>
      </c>
      <c r="D59" s="11" t="s">
        <v>591</v>
      </c>
      <c r="E59" s="5">
        <v>175</v>
      </c>
      <c r="G59" t="s">
        <v>627</v>
      </c>
      <c r="H59" t="s">
        <v>648</v>
      </c>
    </row>
    <row r="60" spans="2:8" x14ac:dyDescent="0.2">
      <c r="B60" t="s">
        <v>283</v>
      </c>
      <c r="C60" s="11">
        <v>44684</v>
      </c>
      <c r="D60" s="11" t="s">
        <v>602</v>
      </c>
      <c r="E60" s="5">
        <v>60</v>
      </c>
      <c r="G60" t="s">
        <v>592</v>
      </c>
      <c r="H60" t="s">
        <v>649</v>
      </c>
    </row>
    <row r="61" spans="2:8" x14ac:dyDescent="0.2">
      <c r="B61" t="s">
        <v>284</v>
      </c>
      <c r="C61" s="11">
        <v>44677</v>
      </c>
      <c r="D61" s="11" t="s">
        <v>636</v>
      </c>
      <c r="E61" s="5">
        <v>80</v>
      </c>
      <c r="G61" t="s">
        <v>107</v>
      </c>
      <c r="H61" t="s">
        <v>650</v>
      </c>
    </row>
    <row r="62" spans="2:8" x14ac:dyDescent="0.2">
      <c r="B62" t="s">
        <v>285</v>
      </c>
      <c r="C62" s="11">
        <v>44673</v>
      </c>
      <c r="D62" s="11" t="s">
        <v>602</v>
      </c>
      <c r="E62" s="5">
        <v>60</v>
      </c>
      <c r="G62" t="s">
        <v>641</v>
      </c>
    </row>
    <row r="63" spans="2:8" x14ac:dyDescent="0.2">
      <c r="B63" t="s">
        <v>286</v>
      </c>
      <c r="C63" s="11">
        <v>44672</v>
      </c>
      <c r="D63" s="11" t="s">
        <v>636</v>
      </c>
      <c r="E63" s="5">
        <v>400</v>
      </c>
      <c r="G63" t="s">
        <v>627</v>
      </c>
      <c r="H63" t="s">
        <v>651</v>
      </c>
    </row>
    <row r="64" spans="2:8" x14ac:dyDescent="0.2">
      <c r="B64" t="s">
        <v>287</v>
      </c>
      <c r="C64" s="11">
        <v>44670</v>
      </c>
      <c r="D64" s="11" t="s">
        <v>636</v>
      </c>
      <c r="E64" s="5">
        <v>300</v>
      </c>
      <c r="G64" t="s">
        <v>606</v>
      </c>
    </row>
    <row r="65" spans="2:5" x14ac:dyDescent="0.2">
      <c r="B65" s="12" t="s">
        <v>288</v>
      </c>
      <c r="C65" s="13">
        <v>44663</v>
      </c>
      <c r="D65" s="13"/>
      <c r="E65" s="5">
        <v>125</v>
      </c>
    </row>
    <row r="66" spans="2:5" x14ac:dyDescent="0.2">
      <c r="B66" t="s">
        <v>289</v>
      </c>
      <c r="C66" s="11">
        <v>44663</v>
      </c>
      <c r="D66" s="11"/>
      <c r="E66" s="5">
        <v>70</v>
      </c>
    </row>
    <row r="67" spans="2:5" x14ac:dyDescent="0.2">
      <c r="B67" t="s">
        <v>290</v>
      </c>
      <c r="C67" s="11">
        <v>44662</v>
      </c>
      <c r="D67" s="11"/>
      <c r="E67" s="5">
        <v>185</v>
      </c>
    </row>
    <row r="68" spans="2:5" x14ac:dyDescent="0.2">
      <c r="B68" t="s">
        <v>291</v>
      </c>
      <c r="C68" s="11">
        <v>44658</v>
      </c>
      <c r="D68" s="11"/>
      <c r="E68" s="5">
        <v>150</v>
      </c>
    </row>
    <row r="69" spans="2:5" x14ac:dyDescent="0.2">
      <c r="B69" t="s">
        <v>292</v>
      </c>
      <c r="C69" s="11">
        <v>44658</v>
      </c>
      <c r="D69" s="11"/>
      <c r="E69" s="5">
        <v>240</v>
      </c>
    </row>
    <row r="70" spans="2:5" x14ac:dyDescent="0.2">
      <c r="B70" t="s">
        <v>293</v>
      </c>
      <c r="C70" s="11">
        <v>44657</v>
      </c>
      <c r="D70" s="11"/>
      <c r="E70" s="5">
        <v>110</v>
      </c>
    </row>
    <row r="71" spans="2:5" x14ac:dyDescent="0.2">
      <c r="B71" s="12" t="s">
        <v>294</v>
      </c>
      <c r="C71" s="13">
        <v>44656</v>
      </c>
      <c r="D71" s="13"/>
      <c r="E71" s="5">
        <v>150</v>
      </c>
    </row>
    <row r="72" spans="2:5" x14ac:dyDescent="0.2">
      <c r="B72" t="s">
        <v>295</v>
      </c>
      <c r="C72" s="11">
        <v>44656</v>
      </c>
      <c r="D72" s="11"/>
      <c r="E72" s="5">
        <v>300</v>
      </c>
    </row>
    <row r="73" spans="2:5" x14ac:dyDescent="0.2">
      <c r="B73" t="s">
        <v>296</v>
      </c>
      <c r="C73" s="11">
        <v>44650</v>
      </c>
      <c r="D73" s="11"/>
      <c r="E73" s="5">
        <v>100</v>
      </c>
    </row>
    <row r="74" spans="2:5" x14ac:dyDescent="0.2">
      <c r="B74" t="s">
        <v>297</v>
      </c>
      <c r="C74" s="11">
        <v>44644</v>
      </c>
      <c r="D74" s="11"/>
      <c r="E74" s="5">
        <v>65</v>
      </c>
    </row>
    <row r="75" spans="2:5" x14ac:dyDescent="0.2">
      <c r="B75" t="s">
        <v>298</v>
      </c>
      <c r="C75" s="11">
        <v>44642</v>
      </c>
      <c r="D75" s="11"/>
      <c r="E75" s="5">
        <v>150</v>
      </c>
    </row>
    <row r="76" spans="2:5" x14ac:dyDescent="0.2">
      <c r="B76" t="s">
        <v>299</v>
      </c>
      <c r="C76" s="11">
        <v>44641</v>
      </c>
      <c r="D76" s="11"/>
      <c r="E76" s="5">
        <v>115</v>
      </c>
    </row>
    <row r="77" spans="2:5" x14ac:dyDescent="0.2">
      <c r="B77" t="s">
        <v>300</v>
      </c>
      <c r="C77" s="11">
        <v>44641</v>
      </c>
      <c r="D77" s="11"/>
      <c r="E77" s="5">
        <v>40</v>
      </c>
    </row>
    <row r="78" spans="2:5" x14ac:dyDescent="0.2">
      <c r="B78" t="s">
        <v>301</v>
      </c>
      <c r="C78" s="11">
        <v>44630</v>
      </c>
      <c r="D78" s="11"/>
      <c r="E78" s="5">
        <v>240</v>
      </c>
    </row>
    <row r="79" spans="2:5" x14ac:dyDescent="0.2">
      <c r="B79" t="s">
        <v>302</v>
      </c>
      <c r="C79" s="11">
        <v>44627</v>
      </c>
      <c r="D79" s="11"/>
      <c r="E79" s="5">
        <v>250</v>
      </c>
    </row>
    <row r="80" spans="2:5" x14ac:dyDescent="0.2">
      <c r="B80" t="s">
        <v>303</v>
      </c>
      <c r="C80" s="11">
        <v>44621</v>
      </c>
      <c r="D80" s="11"/>
      <c r="E80" s="5" t="s">
        <v>239</v>
      </c>
    </row>
    <row r="81" spans="2:5" x14ac:dyDescent="0.2">
      <c r="B81" t="s">
        <v>304</v>
      </c>
      <c r="C81" s="11">
        <v>44621</v>
      </c>
      <c r="D81" s="11"/>
      <c r="E81" s="5">
        <v>68</v>
      </c>
    </row>
    <row r="82" spans="2:5" x14ac:dyDescent="0.2">
      <c r="B82" t="s">
        <v>305</v>
      </c>
      <c r="C82" s="11">
        <v>44620</v>
      </c>
      <c r="D82" s="11"/>
      <c r="E82" s="5">
        <v>425</v>
      </c>
    </row>
    <row r="83" spans="2:5" x14ac:dyDescent="0.2">
      <c r="B83" t="s">
        <v>306</v>
      </c>
      <c r="C83" s="11">
        <v>44616</v>
      </c>
      <c r="D83" s="11"/>
      <c r="E83" s="5">
        <v>230</v>
      </c>
    </row>
    <row r="84" spans="2:5" x14ac:dyDescent="0.2">
      <c r="B84" t="s">
        <v>307</v>
      </c>
      <c r="C84" s="11">
        <v>44616</v>
      </c>
      <c r="D84" s="11"/>
      <c r="E84" s="5">
        <v>140</v>
      </c>
    </row>
    <row r="85" spans="2:5" x14ac:dyDescent="0.2">
      <c r="B85" t="s">
        <v>308</v>
      </c>
      <c r="C85" s="11">
        <v>44615</v>
      </c>
      <c r="D85" s="11"/>
      <c r="E85" s="5">
        <v>102</v>
      </c>
    </row>
    <row r="86" spans="2:5" x14ac:dyDescent="0.2">
      <c r="B86" t="s">
        <v>309</v>
      </c>
      <c r="C86" s="11">
        <v>44615</v>
      </c>
      <c r="D86" s="11"/>
      <c r="E86" s="5">
        <v>66</v>
      </c>
    </row>
    <row r="87" spans="2:5" x14ac:dyDescent="0.2">
      <c r="B87" t="s">
        <v>310</v>
      </c>
      <c r="C87" s="11">
        <v>44612</v>
      </c>
      <c r="D87" s="11"/>
      <c r="E87" s="5">
        <v>190</v>
      </c>
    </row>
    <row r="88" spans="2:5" x14ac:dyDescent="0.2">
      <c r="B88" t="s">
        <v>311</v>
      </c>
      <c r="C88" s="11">
        <v>44609</v>
      </c>
      <c r="D88" s="11"/>
      <c r="E88" s="5">
        <v>200</v>
      </c>
    </row>
    <row r="89" spans="2:5" x14ac:dyDescent="0.2">
      <c r="B89" t="s">
        <v>312</v>
      </c>
      <c r="C89" s="11">
        <v>44608</v>
      </c>
      <c r="D89" s="11"/>
      <c r="E89" s="5">
        <v>40</v>
      </c>
    </row>
    <row r="90" spans="2:5" x14ac:dyDescent="0.2">
      <c r="B90" t="s">
        <v>313</v>
      </c>
      <c r="C90" s="11">
        <v>44608</v>
      </c>
      <c r="D90" s="11"/>
      <c r="E90" s="5">
        <v>200</v>
      </c>
    </row>
    <row r="91" spans="2:5" x14ac:dyDescent="0.2">
      <c r="B91" t="s">
        <v>314</v>
      </c>
      <c r="C91" s="11">
        <v>44607</v>
      </c>
      <c r="D91" s="11"/>
      <c r="E91" s="5">
        <v>450</v>
      </c>
    </row>
    <row r="92" spans="2:5" x14ac:dyDescent="0.2">
      <c r="B92" t="s">
        <v>315</v>
      </c>
      <c r="C92" s="11">
        <v>44607</v>
      </c>
      <c r="D92" s="11"/>
      <c r="E92" s="5">
        <v>170</v>
      </c>
    </row>
    <row r="93" spans="2:5" x14ac:dyDescent="0.2">
      <c r="B93" t="s">
        <v>316</v>
      </c>
      <c r="C93" s="11">
        <v>44607</v>
      </c>
      <c r="D93" s="11"/>
      <c r="E93" s="5">
        <v>144</v>
      </c>
    </row>
    <row r="94" spans="2:5" x14ac:dyDescent="0.2">
      <c r="B94" t="s">
        <v>317</v>
      </c>
      <c r="C94" s="11">
        <v>44607</v>
      </c>
      <c r="D94" s="11"/>
      <c r="E94" s="5">
        <v>300</v>
      </c>
    </row>
    <row r="95" spans="2:5" x14ac:dyDescent="0.2">
      <c r="B95" t="s">
        <v>318</v>
      </c>
      <c r="C95" s="11">
        <v>44606</v>
      </c>
      <c r="D95" s="11"/>
      <c r="E95" s="5">
        <v>70</v>
      </c>
    </row>
    <row r="96" spans="2:5" x14ac:dyDescent="0.2">
      <c r="B96" t="s">
        <v>319</v>
      </c>
      <c r="C96" s="11">
        <v>44606</v>
      </c>
      <c r="D96" s="11"/>
      <c r="E96" s="5">
        <v>100</v>
      </c>
    </row>
    <row r="97" spans="2:5" x14ac:dyDescent="0.2">
      <c r="B97" t="s">
        <v>320</v>
      </c>
      <c r="C97" s="11">
        <v>44602</v>
      </c>
      <c r="D97" s="11"/>
      <c r="E97" s="5">
        <v>80</v>
      </c>
    </row>
    <row r="98" spans="2:5" x14ac:dyDescent="0.2">
      <c r="B98" t="s">
        <v>321</v>
      </c>
      <c r="C98" s="11">
        <v>44601</v>
      </c>
      <c r="D98" s="11"/>
      <c r="E98" s="5">
        <v>140</v>
      </c>
    </row>
    <row r="99" spans="2:5" x14ac:dyDescent="0.2">
      <c r="B99" t="s">
        <v>322</v>
      </c>
      <c r="C99" s="11">
        <v>44600</v>
      </c>
      <c r="D99" s="11"/>
      <c r="E99" s="5">
        <v>80</v>
      </c>
    </row>
    <row r="100" spans="2:5" x14ac:dyDescent="0.2">
      <c r="B100" t="s">
        <v>323</v>
      </c>
      <c r="C100" s="11">
        <v>44599</v>
      </c>
      <c r="D100" s="11"/>
      <c r="E100" s="5">
        <v>226</v>
      </c>
    </row>
    <row r="101" spans="2:5" x14ac:dyDescent="0.2">
      <c r="B101" s="12" t="s">
        <v>324</v>
      </c>
      <c r="C101" s="13">
        <v>44599</v>
      </c>
      <c r="D101" s="13"/>
      <c r="E101" s="16">
        <v>935</v>
      </c>
    </row>
    <row r="102" spans="2:5" x14ac:dyDescent="0.2">
      <c r="B102" t="s">
        <v>325</v>
      </c>
      <c r="C102" s="11">
        <v>44599</v>
      </c>
      <c r="D102" s="11"/>
      <c r="E102" s="5">
        <v>450</v>
      </c>
    </row>
    <row r="103" spans="2:5" x14ac:dyDescent="0.2">
      <c r="B103" t="s">
        <v>326</v>
      </c>
      <c r="C103" s="11">
        <v>44599</v>
      </c>
      <c r="D103" s="11"/>
      <c r="E103" s="5">
        <v>70</v>
      </c>
    </row>
    <row r="104" spans="2:5" x14ac:dyDescent="0.2">
      <c r="B104" t="s">
        <v>327</v>
      </c>
      <c r="C104" s="11">
        <v>44599</v>
      </c>
      <c r="D104" s="11"/>
      <c r="E104" s="5">
        <v>110</v>
      </c>
    </row>
    <row r="105" spans="2:5" x14ac:dyDescent="0.2">
      <c r="B105" t="s">
        <v>326</v>
      </c>
      <c r="C105" s="11">
        <v>44599</v>
      </c>
      <c r="D105" s="11"/>
      <c r="E105" s="5">
        <v>200</v>
      </c>
    </row>
    <row r="106" spans="2:5" x14ac:dyDescent="0.2">
      <c r="B106" t="s">
        <v>328</v>
      </c>
      <c r="C106" s="11">
        <v>44595</v>
      </c>
      <c r="D106" s="11"/>
      <c r="E106" s="5">
        <v>150</v>
      </c>
    </row>
    <row r="107" spans="2:5" x14ac:dyDescent="0.2">
      <c r="B107" t="s">
        <v>329</v>
      </c>
      <c r="C107" s="11">
        <v>44595</v>
      </c>
      <c r="D107" s="11"/>
      <c r="E107" s="5">
        <v>115</v>
      </c>
    </row>
    <row r="108" spans="2:5" x14ac:dyDescent="0.2">
      <c r="B108" t="s">
        <v>249</v>
      </c>
      <c r="C108" s="11">
        <v>44591</v>
      </c>
      <c r="D108" s="11"/>
      <c r="E108" s="5">
        <v>37</v>
      </c>
    </row>
    <row r="109" spans="2:5" x14ac:dyDescent="0.2">
      <c r="B109" t="s">
        <v>330</v>
      </c>
      <c r="C109" s="11">
        <v>44588</v>
      </c>
      <c r="D109" s="11"/>
      <c r="E109" s="5">
        <v>130</v>
      </c>
    </row>
    <row r="110" spans="2:5" x14ac:dyDescent="0.2">
      <c r="B110" t="s">
        <v>331</v>
      </c>
      <c r="C110" s="11">
        <v>44588</v>
      </c>
      <c r="D110" s="11"/>
      <c r="E110" s="5">
        <v>200</v>
      </c>
    </row>
    <row r="111" spans="2:5" x14ac:dyDescent="0.2">
      <c r="B111" t="s">
        <v>332</v>
      </c>
      <c r="C111" s="11">
        <v>44587</v>
      </c>
      <c r="D111" s="11"/>
      <c r="E111" s="5">
        <v>207</v>
      </c>
    </row>
    <row r="112" spans="2:5" x14ac:dyDescent="0.2">
      <c r="B112" t="s">
        <v>333</v>
      </c>
      <c r="C112" s="11">
        <v>44587</v>
      </c>
      <c r="D112" s="11"/>
      <c r="E112" s="5">
        <v>70</v>
      </c>
    </row>
    <row r="113" spans="2:6" x14ac:dyDescent="0.2">
      <c r="B113" t="s">
        <v>334</v>
      </c>
      <c r="C113" s="11">
        <v>44587</v>
      </c>
      <c r="D113" s="11"/>
      <c r="E113" s="5">
        <v>103</v>
      </c>
    </row>
    <row r="114" spans="2:6" x14ac:dyDescent="0.2">
      <c r="B114" t="s">
        <v>335</v>
      </c>
      <c r="C114" s="11">
        <v>44587</v>
      </c>
      <c r="D114" s="11"/>
      <c r="E114" s="5">
        <v>200</v>
      </c>
    </row>
    <row r="115" spans="2:6" x14ac:dyDescent="0.2">
      <c r="B115" s="12" t="s">
        <v>336</v>
      </c>
      <c r="C115" s="13">
        <v>44587</v>
      </c>
      <c r="D115" s="13"/>
      <c r="E115" s="16">
        <v>400</v>
      </c>
      <c r="F115" s="12" t="s">
        <v>426</v>
      </c>
    </row>
    <row r="116" spans="2:6" x14ac:dyDescent="0.2">
      <c r="B116" t="s">
        <v>337</v>
      </c>
      <c r="C116" s="11">
        <v>44586</v>
      </c>
      <c r="D116" s="11"/>
      <c r="E116" s="5">
        <v>400</v>
      </c>
    </row>
    <row r="117" spans="2:6" x14ac:dyDescent="0.2">
      <c r="B117" t="s">
        <v>338</v>
      </c>
      <c r="C117" s="11">
        <v>44586</v>
      </c>
      <c r="D117" s="11"/>
      <c r="E117" s="5">
        <v>260</v>
      </c>
    </row>
    <row r="118" spans="2:6" x14ac:dyDescent="0.2">
      <c r="B118" t="s">
        <v>339</v>
      </c>
      <c r="C118" s="11">
        <v>44586</v>
      </c>
      <c r="D118" s="11"/>
      <c r="E118" s="5">
        <v>140</v>
      </c>
    </row>
    <row r="119" spans="2:6" x14ac:dyDescent="0.2">
      <c r="B119" t="s">
        <v>340</v>
      </c>
      <c r="C119" s="11">
        <v>44581</v>
      </c>
      <c r="D119" s="11"/>
      <c r="E119" s="5">
        <v>150</v>
      </c>
    </row>
    <row r="120" spans="2:6" x14ac:dyDescent="0.2">
      <c r="B120" t="s">
        <v>341</v>
      </c>
      <c r="C120" s="11">
        <v>44581</v>
      </c>
      <c r="D120" s="11"/>
      <c r="E120" s="5">
        <v>200</v>
      </c>
    </row>
    <row r="121" spans="2:6" x14ac:dyDescent="0.2">
      <c r="B121" s="11" t="s">
        <v>342</v>
      </c>
      <c r="C121" s="11">
        <v>44580</v>
      </c>
      <c r="D121" s="11"/>
      <c r="E121" s="5">
        <v>75</v>
      </c>
    </row>
    <row r="122" spans="2:6" x14ac:dyDescent="0.2">
      <c r="B122" t="s">
        <v>343</v>
      </c>
      <c r="C122" s="11">
        <v>44580</v>
      </c>
      <c r="D122" s="11"/>
      <c r="E122" s="5">
        <v>100</v>
      </c>
    </row>
    <row r="123" spans="2:6" x14ac:dyDescent="0.2">
      <c r="B123" t="s">
        <v>344</v>
      </c>
      <c r="C123" s="11">
        <v>44573</v>
      </c>
      <c r="D123" s="11"/>
      <c r="E123" s="5">
        <v>125</v>
      </c>
    </row>
    <row r="124" spans="2:6" x14ac:dyDescent="0.2">
      <c r="B124" t="s">
        <v>247</v>
      </c>
      <c r="C124" s="11">
        <v>44572</v>
      </c>
      <c r="D124" s="11"/>
      <c r="E124" s="5">
        <v>300</v>
      </c>
    </row>
    <row r="125" spans="2:6" x14ac:dyDescent="0.2">
      <c r="B125" t="s">
        <v>345</v>
      </c>
      <c r="C125" s="11">
        <v>44572</v>
      </c>
      <c r="D125" s="11"/>
      <c r="E125" s="5">
        <v>200</v>
      </c>
    </row>
    <row r="126" spans="2:6" x14ac:dyDescent="0.2">
      <c r="B126" t="s">
        <v>252</v>
      </c>
      <c r="C126" s="11">
        <v>44571</v>
      </c>
      <c r="D126" s="11"/>
      <c r="E126" s="5">
        <v>90</v>
      </c>
    </row>
    <row r="127" spans="2:6" x14ac:dyDescent="0.2">
      <c r="B127" t="s">
        <v>306</v>
      </c>
      <c r="C127" s="11">
        <v>44567</v>
      </c>
      <c r="D127" s="11"/>
      <c r="E127" s="5">
        <v>74</v>
      </c>
    </row>
    <row r="128" spans="2:6" x14ac:dyDescent="0.2">
      <c r="B128" t="s">
        <v>346</v>
      </c>
      <c r="C128" s="11">
        <v>44567</v>
      </c>
      <c r="D128" s="11"/>
      <c r="E128" s="5">
        <v>110</v>
      </c>
    </row>
    <row r="129" spans="2:6" x14ac:dyDescent="0.2">
      <c r="B129" s="11" t="s">
        <v>347</v>
      </c>
      <c r="C129" s="11">
        <v>44558</v>
      </c>
      <c r="D129" s="11"/>
      <c r="E129" s="5">
        <v>110</v>
      </c>
    </row>
    <row r="130" spans="2:6" x14ac:dyDescent="0.2">
      <c r="B130" t="s">
        <v>348</v>
      </c>
      <c r="C130" s="11">
        <v>44550</v>
      </c>
      <c r="D130" s="11"/>
      <c r="E130" s="5">
        <v>140</v>
      </c>
    </row>
    <row r="131" spans="2:6" x14ac:dyDescent="0.2">
      <c r="B131" t="s">
        <v>348</v>
      </c>
      <c r="C131" s="11">
        <v>44550</v>
      </c>
      <c r="D131" s="11"/>
      <c r="E131" s="5">
        <v>185</v>
      </c>
    </row>
    <row r="132" spans="2:6" x14ac:dyDescent="0.2">
      <c r="B132" t="s">
        <v>349</v>
      </c>
      <c r="C132" s="11">
        <v>44550</v>
      </c>
      <c r="D132" s="11"/>
      <c r="E132" s="5">
        <v>228</v>
      </c>
    </row>
    <row r="133" spans="2:6" x14ac:dyDescent="0.2">
      <c r="B133" t="s">
        <v>350</v>
      </c>
      <c r="C133" s="11">
        <v>44547</v>
      </c>
      <c r="D133" s="11"/>
      <c r="E133" s="5">
        <v>37</v>
      </c>
    </row>
    <row r="134" spans="2:6" x14ac:dyDescent="0.2">
      <c r="B134" t="s">
        <v>351</v>
      </c>
      <c r="C134" s="11">
        <v>44546</v>
      </c>
      <c r="D134" s="11"/>
      <c r="E134" s="5" t="s">
        <v>239</v>
      </c>
    </row>
    <row r="135" spans="2:6" x14ac:dyDescent="0.2">
      <c r="B135" t="s">
        <v>352</v>
      </c>
      <c r="C135" s="11">
        <v>44545</v>
      </c>
      <c r="D135" s="11"/>
      <c r="E135" s="5">
        <v>100</v>
      </c>
    </row>
    <row r="136" spans="2:6" x14ac:dyDescent="0.2">
      <c r="B136" t="s">
        <v>353</v>
      </c>
      <c r="C136" s="11">
        <v>44545</v>
      </c>
      <c r="D136" s="11"/>
      <c r="E136" s="5">
        <v>60</v>
      </c>
    </row>
    <row r="137" spans="2:6" x14ac:dyDescent="0.2">
      <c r="B137" t="s">
        <v>354</v>
      </c>
      <c r="C137" s="11">
        <v>44539</v>
      </c>
      <c r="D137" s="11"/>
      <c r="E137" s="5">
        <v>19</v>
      </c>
    </row>
    <row r="138" spans="2:6" x14ac:dyDescent="0.2">
      <c r="B138" t="s">
        <v>355</v>
      </c>
      <c r="C138" s="11">
        <v>44539</v>
      </c>
      <c r="D138" s="11"/>
      <c r="E138" s="5">
        <v>228</v>
      </c>
    </row>
    <row r="139" spans="2:6" x14ac:dyDescent="0.2">
      <c r="B139" t="s">
        <v>356</v>
      </c>
      <c r="C139" s="11">
        <v>44538</v>
      </c>
      <c r="D139" s="11"/>
      <c r="E139" s="5">
        <v>300</v>
      </c>
    </row>
    <row r="140" spans="2:6" x14ac:dyDescent="0.2">
      <c r="B140" t="s">
        <v>357</v>
      </c>
      <c r="C140" s="11">
        <v>44538</v>
      </c>
      <c r="D140" s="11"/>
      <c r="E140" s="5">
        <v>400</v>
      </c>
    </row>
    <row r="141" spans="2:6" x14ac:dyDescent="0.2">
      <c r="B141" t="s">
        <v>358</v>
      </c>
      <c r="C141" s="11">
        <v>44536</v>
      </c>
      <c r="D141" s="11"/>
      <c r="E141" s="5">
        <v>125</v>
      </c>
      <c r="F141" t="s">
        <v>426</v>
      </c>
    </row>
    <row r="142" spans="2:6" x14ac:dyDescent="0.2">
      <c r="B142" t="s">
        <v>359</v>
      </c>
      <c r="C142" s="11">
        <v>44535</v>
      </c>
      <c r="D142" s="11"/>
      <c r="E142" s="5">
        <v>50</v>
      </c>
    </row>
    <row r="143" spans="2:6" x14ac:dyDescent="0.2">
      <c r="B143" s="12" t="s">
        <v>360</v>
      </c>
      <c r="C143" s="13">
        <v>44532</v>
      </c>
      <c r="D143" s="13"/>
      <c r="E143" s="5">
        <v>50</v>
      </c>
    </row>
    <row r="144" spans="2:6" x14ac:dyDescent="0.2">
      <c r="B144" t="s">
        <v>361</v>
      </c>
      <c r="C144" s="11">
        <v>44531</v>
      </c>
      <c r="D144" s="11"/>
      <c r="E144" s="5">
        <v>500</v>
      </c>
    </row>
    <row r="145" spans="2:5" x14ac:dyDescent="0.2">
      <c r="B145" t="s">
        <v>362</v>
      </c>
      <c r="C145" s="11">
        <v>44531</v>
      </c>
      <c r="D145" s="11"/>
      <c r="E145" s="5">
        <v>29</v>
      </c>
    </row>
    <row r="146" spans="2:5" x14ac:dyDescent="0.2">
      <c r="B146" t="s">
        <v>363</v>
      </c>
      <c r="C146" s="11">
        <v>44530</v>
      </c>
      <c r="D146" s="11"/>
      <c r="E146" s="5">
        <v>75</v>
      </c>
    </row>
    <row r="147" spans="2:5" x14ac:dyDescent="0.2">
      <c r="B147" t="s">
        <v>364</v>
      </c>
      <c r="C147" s="11">
        <v>44529</v>
      </c>
      <c r="D147" s="11"/>
      <c r="E147" s="5">
        <v>300</v>
      </c>
    </row>
    <row r="148" spans="2:5" x14ac:dyDescent="0.2">
      <c r="B148" t="s">
        <v>365</v>
      </c>
      <c r="C148" s="11">
        <v>44522</v>
      </c>
      <c r="D148" s="11"/>
      <c r="E148" s="5">
        <v>300</v>
      </c>
    </row>
    <row r="149" spans="2:5" x14ac:dyDescent="0.2">
      <c r="B149" t="s">
        <v>366</v>
      </c>
      <c r="C149" s="11">
        <v>44511</v>
      </c>
      <c r="D149" s="11"/>
      <c r="E149" s="5" t="s">
        <v>239</v>
      </c>
    </row>
    <row r="150" spans="2:5" x14ac:dyDescent="0.2">
      <c r="B150" t="s">
        <v>367</v>
      </c>
      <c r="C150" s="11">
        <v>44510</v>
      </c>
      <c r="D150" s="11"/>
      <c r="E150" s="5">
        <v>150</v>
      </c>
    </row>
    <row r="151" spans="2:5" x14ac:dyDescent="0.2">
      <c r="B151" t="s">
        <v>368</v>
      </c>
      <c r="C151" s="11">
        <v>44509</v>
      </c>
      <c r="D151" s="11"/>
      <c r="E151" s="5">
        <v>105</v>
      </c>
    </row>
    <row r="152" spans="2:5" x14ac:dyDescent="0.2">
      <c r="B152" t="s">
        <v>369</v>
      </c>
      <c r="C152" s="11">
        <v>44509</v>
      </c>
      <c r="D152" s="11"/>
      <c r="E152" s="5">
        <v>50</v>
      </c>
    </row>
    <row r="153" spans="2:5" x14ac:dyDescent="0.2">
      <c r="B153" t="s">
        <v>370</v>
      </c>
      <c r="C153" s="11">
        <v>44509</v>
      </c>
      <c r="D153" s="11"/>
      <c r="E153" s="5">
        <v>200</v>
      </c>
    </row>
    <row r="154" spans="2:5" x14ac:dyDescent="0.2">
      <c r="B154" t="s">
        <v>371</v>
      </c>
      <c r="C154" s="11">
        <v>44504</v>
      </c>
      <c r="D154" s="11"/>
      <c r="E154" s="5">
        <v>150</v>
      </c>
    </row>
    <row r="155" spans="2:5" x14ac:dyDescent="0.2">
      <c r="B155" t="s">
        <v>271</v>
      </c>
      <c r="C155" s="11">
        <v>44504</v>
      </c>
      <c r="D155" s="11"/>
      <c r="E155" s="5">
        <v>85</v>
      </c>
    </row>
    <row r="156" spans="2:5" x14ac:dyDescent="0.2">
      <c r="B156" t="s">
        <v>372</v>
      </c>
      <c r="C156" s="11">
        <v>44503</v>
      </c>
      <c r="D156" s="11"/>
      <c r="E156" s="5">
        <v>150</v>
      </c>
    </row>
    <row r="157" spans="2:5" x14ac:dyDescent="0.2">
      <c r="B157" t="s">
        <v>373</v>
      </c>
      <c r="C157" s="11">
        <v>44502</v>
      </c>
      <c r="D157" s="11"/>
      <c r="E157" s="5">
        <v>75</v>
      </c>
    </row>
    <row r="158" spans="2:5" x14ac:dyDescent="0.2">
      <c r="B158" s="11" t="s">
        <v>374</v>
      </c>
      <c r="C158" s="11">
        <v>44502</v>
      </c>
      <c r="D158" s="11"/>
      <c r="E158" s="5">
        <v>600</v>
      </c>
    </row>
    <row r="159" spans="2:5" x14ac:dyDescent="0.2">
      <c r="B159" t="s">
        <v>375</v>
      </c>
      <c r="C159" s="11">
        <v>44501</v>
      </c>
      <c r="D159" s="11"/>
      <c r="E159" s="5">
        <v>700</v>
      </c>
    </row>
    <row r="160" spans="2:5" x14ac:dyDescent="0.2">
      <c r="B160" t="s">
        <v>376</v>
      </c>
      <c r="C160" s="11">
        <v>44497</v>
      </c>
      <c r="D160" s="11"/>
      <c r="E160" s="5">
        <v>68</v>
      </c>
    </row>
    <row r="161" spans="2:5" x14ac:dyDescent="0.2">
      <c r="B161" t="s">
        <v>377</v>
      </c>
      <c r="C161" s="11">
        <v>44497</v>
      </c>
      <c r="D161" s="11"/>
      <c r="E161" s="5">
        <v>312</v>
      </c>
    </row>
    <row r="162" spans="2:5" x14ac:dyDescent="0.2">
      <c r="B162" t="s">
        <v>378</v>
      </c>
      <c r="C162" s="11">
        <v>44496</v>
      </c>
      <c r="D162" s="11"/>
      <c r="E162" s="5">
        <v>25</v>
      </c>
    </row>
    <row r="163" spans="2:5" x14ac:dyDescent="0.2">
      <c r="B163" t="s">
        <v>254</v>
      </c>
      <c r="C163" s="11">
        <v>44494</v>
      </c>
      <c r="D163" s="11"/>
      <c r="E163" s="5">
        <v>175</v>
      </c>
    </row>
    <row r="164" spans="2:5" x14ac:dyDescent="0.2">
      <c r="B164" t="s">
        <v>379</v>
      </c>
      <c r="C164" s="11">
        <v>44490</v>
      </c>
      <c r="D164" s="11"/>
      <c r="E164" s="5">
        <v>100</v>
      </c>
    </row>
    <row r="165" spans="2:5" x14ac:dyDescent="0.2">
      <c r="B165" t="s">
        <v>380</v>
      </c>
      <c r="C165" s="11">
        <v>44490</v>
      </c>
      <c r="D165" s="11"/>
      <c r="E165" s="5">
        <v>200</v>
      </c>
    </row>
    <row r="166" spans="2:5" x14ac:dyDescent="0.2">
      <c r="B166" t="s">
        <v>381</v>
      </c>
      <c r="C166" s="11">
        <v>44489</v>
      </c>
      <c r="D166" s="11"/>
      <c r="E166" s="5">
        <v>215</v>
      </c>
    </row>
    <row r="167" spans="2:5" x14ac:dyDescent="0.2">
      <c r="B167" t="s">
        <v>382</v>
      </c>
      <c r="C167" s="11">
        <v>44487</v>
      </c>
      <c r="D167" s="11"/>
      <c r="E167" s="5">
        <v>230</v>
      </c>
    </row>
    <row r="168" spans="2:5" x14ac:dyDescent="0.2">
      <c r="B168" t="s">
        <v>258</v>
      </c>
      <c r="C168" s="11">
        <v>44486</v>
      </c>
      <c r="D168" s="11"/>
      <c r="E168" s="5">
        <v>150</v>
      </c>
    </row>
    <row r="169" spans="2:5" x14ac:dyDescent="0.2">
      <c r="B169" t="s">
        <v>383</v>
      </c>
      <c r="C169" s="11">
        <v>44482</v>
      </c>
      <c r="D169" s="11"/>
      <c r="E169" s="5">
        <v>400</v>
      </c>
    </row>
    <row r="170" spans="2:5" x14ac:dyDescent="0.2">
      <c r="B170" t="s">
        <v>384</v>
      </c>
      <c r="C170" s="11">
        <v>44481</v>
      </c>
      <c r="D170" s="11"/>
      <c r="E170" s="5">
        <v>300</v>
      </c>
    </row>
    <row r="171" spans="2:5" x14ac:dyDescent="0.2">
      <c r="B171" t="s">
        <v>385</v>
      </c>
      <c r="C171" s="11">
        <v>44480</v>
      </c>
      <c r="D171" s="11"/>
      <c r="E171" s="5">
        <v>60</v>
      </c>
    </row>
    <row r="172" spans="2:5" x14ac:dyDescent="0.2">
      <c r="B172" t="s">
        <v>386</v>
      </c>
      <c r="C172" s="11">
        <v>44477</v>
      </c>
      <c r="D172" s="11"/>
      <c r="E172" s="5">
        <v>1200</v>
      </c>
    </row>
    <row r="173" spans="2:5" x14ac:dyDescent="0.2">
      <c r="B173" t="s">
        <v>304</v>
      </c>
      <c r="C173" s="11">
        <v>44476</v>
      </c>
      <c r="D173" s="11"/>
      <c r="E173" s="5">
        <v>50</v>
      </c>
    </row>
    <row r="174" spans="2:5" x14ac:dyDescent="0.2">
      <c r="B174" t="s">
        <v>387</v>
      </c>
      <c r="C174" s="11">
        <v>44476</v>
      </c>
      <c r="D174" s="11"/>
      <c r="E174" s="5">
        <v>400</v>
      </c>
    </row>
    <row r="175" spans="2:5" x14ac:dyDescent="0.2">
      <c r="B175" t="s">
        <v>388</v>
      </c>
      <c r="C175" s="11">
        <v>44475</v>
      </c>
      <c r="D175" s="11"/>
      <c r="E175" s="5">
        <v>219</v>
      </c>
    </row>
    <row r="176" spans="2:5" x14ac:dyDescent="0.2">
      <c r="B176" t="s">
        <v>243</v>
      </c>
      <c r="C176" s="11">
        <v>44475</v>
      </c>
      <c r="D176" s="11"/>
      <c r="E176" s="5">
        <v>130</v>
      </c>
    </row>
    <row r="177" spans="2:5" x14ac:dyDescent="0.2">
      <c r="B177" t="s">
        <v>389</v>
      </c>
      <c r="C177" s="11">
        <v>44470</v>
      </c>
      <c r="D177" s="11"/>
      <c r="E177" s="5">
        <v>75</v>
      </c>
    </row>
    <row r="178" spans="2:5" x14ac:dyDescent="0.2">
      <c r="B178" t="s">
        <v>390</v>
      </c>
      <c r="C178" s="11">
        <v>44469</v>
      </c>
      <c r="D178" s="11"/>
      <c r="E178" s="5">
        <v>570</v>
      </c>
    </row>
    <row r="179" spans="2:5" x14ac:dyDescent="0.2">
      <c r="B179" s="12" t="s">
        <v>391</v>
      </c>
      <c r="C179" s="13">
        <v>44469</v>
      </c>
      <c r="D179" s="13"/>
      <c r="E179" s="16">
        <v>115</v>
      </c>
    </row>
    <row r="180" spans="2:5" x14ac:dyDescent="0.2">
      <c r="B180" t="s">
        <v>348</v>
      </c>
      <c r="C180" s="11">
        <v>44469</v>
      </c>
      <c r="D180" s="11"/>
      <c r="E180" s="5">
        <v>200</v>
      </c>
    </row>
    <row r="181" spans="2:5" x14ac:dyDescent="0.2">
      <c r="B181" t="s">
        <v>392</v>
      </c>
      <c r="C181" s="11">
        <v>44468</v>
      </c>
      <c r="D181" s="11"/>
      <c r="E181" s="5">
        <v>200</v>
      </c>
    </row>
    <row r="182" spans="2:5" x14ac:dyDescent="0.2">
      <c r="B182" t="s">
        <v>393</v>
      </c>
      <c r="C182" s="11">
        <v>44462</v>
      </c>
      <c r="D182" s="11"/>
      <c r="E182" s="5">
        <v>200</v>
      </c>
    </row>
    <row r="183" spans="2:5" x14ac:dyDescent="0.2">
      <c r="B183" t="s">
        <v>394</v>
      </c>
      <c r="C183" s="11">
        <v>44461</v>
      </c>
      <c r="D183" s="11"/>
      <c r="E183" s="5">
        <v>100</v>
      </c>
    </row>
    <row r="184" spans="2:5" x14ac:dyDescent="0.2">
      <c r="B184" t="s">
        <v>395</v>
      </c>
      <c r="C184" s="11">
        <v>44461</v>
      </c>
      <c r="D184" s="11"/>
      <c r="E184" s="5">
        <v>178</v>
      </c>
    </row>
    <row r="185" spans="2:5" x14ac:dyDescent="0.2">
      <c r="B185" t="s">
        <v>396</v>
      </c>
      <c r="C185" s="11">
        <v>44461</v>
      </c>
      <c r="D185" s="11"/>
      <c r="E185" s="5">
        <v>61</v>
      </c>
    </row>
    <row r="186" spans="2:5" x14ac:dyDescent="0.2">
      <c r="B186" t="s">
        <v>397</v>
      </c>
      <c r="C186" s="11">
        <v>44461</v>
      </c>
      <c r="D186" s="11"/>
      <c r="E186" s="5">
        <v>400</v>
      </c>
    </row>
    <row r="187" spans="2:5" x14ac:dyDescent="0.2">
      <c r="B187" t="s">
        <v>332</v>
      </c>
      <c r="C187" s="11">
        <v>44460</v>
      </c>
      <c r="D187" s="11"/>
      <c r="E187" s="5">
        <v>155</v>
      </c>
    </row>
    <row r="188" spans="2:5" x14ac:dyDescent="0.2">
      <c r="B188" t="s">
        <v>349</v>
      </c>
      <c r="C188" s="11">
        <v>44459</v>
      </c>
      <c r="D188" s="11"/>
      <c r="E188" s="5">
        <v>340</v>
      </c>
    </row>
    <row r="189" spans="2:5" x14ac:dyDescent="0.2">
      <c r="B189" t="s">
        <v>398</v>
      </c>
      <c r="C189" s="11">
        <v>44454</v>
      </c>
      <c r="D189" s="11"/>
      <c r="E189" s="5">
        <v>177</v>
      </c>
    </row>
    <row r="190" spans="2:5" x14ac:dyDescent="0.2">
      <c r="B190" t="s">
        <v>399</v>
      </c>
      <c r="C190" s="11">
        <v>44454</v>
      </c>
      <c r="D190" s="11"/>
      <c r="E190" s="5">
        <v>125</v>
      </c>
    </row>
    <row r="191" spans="2:5" x14ac:dyDescent="0.2">
      <c r="B191" t="s">
        <v>400</v>
      </c>
      <c r="C191" s="11">
        <v>44454</v>
      </c>
      <c r="D191" s="11"/>
      <c r="E191" s="5">
        <v>200</v>
      </c>
    </row>
    <row r="192" spans="2:5" x14ac:dyDescent="0.2">
      <c r="B192" t="s">
        <v>401</v>
      </c>
      <c r="C192" s="11">
        <v>44453</v>
      </c>
      <c r="D192" s="11"/>
      <c r="E192" s="5">
        <v>100</v>
      </c>
    </row>
    <row r="193" spans="2:5" x14ac:dyDescent="0.2">
      <c r="B193" t="s">
        <v>402</v>
      </c>
      <c r="C193" s="11">
        <v>44453</v>
      </c>
      <c r="D193" s="11"/>
      <c r="E193" s="5">
        <v>125</v>
      </c>
    </row>
    <row r="194" spans="2:5" x14ac:dyDescent="0.2">
      <c r="B194" t="s">
        <v>403</v>
      </c>
      <c r="C194" s="11">
        <v>44453</v>
      </c>
      <c r="D194" s="11"/>
      <c r="E194" s="5">
        <v>225</v>
      </c>
    </row>
    <row r="195" spans="2:5" x14ac:dyDescent="0.2">
      <c r="B195" t="s">
        <v>404</v>
      </c>
      <c r="C195" s="11">
        <v>44453</v>
      </c>
      <c r="D195" s="11"/>
      <c r="E195" s="5">
        <v>100</v>
      </c>
    </row>
    <row r="196" spans="2:5" x14ac:dyDescent="0.2">
      <c r="B196" t="s">
        <v>405</v>
      </c>
      <c r="C196" s="11">
        <v>44452</v>
      </c>
      <c r="D196" s="11"/>
      <c r="E196" s="5">
        <v>140</v>
      </c>
    </row>
    <row r="197" spans="2:5" x14ac:dyDescent="0.2">
      <c r="B197" t="s">
        <v>406</v>
      </c>
      <c r="C197" s="11">
        <v>44448</v>
      </c>
      <c r="D197" s="11"/>
      <c r="E197" s="5">
        <v>220</v>
      </c>
    </row>
    <row r="198" spans="2:5" x14ac:dyDescent="0.2">
      <c r="B198" t="s">
        <v>407</v>
      </c>
      <c r="C198" s="11">
        <v>44441</v>
      </c>
      <c r="D198" s="11"/>
      <c r="E198" s="5">
        <v>100</v>
      </c>
    </row>
    <row r="199" spans="2:5" x14ac:dyDescent="0.2">
      <c r="B199" t="s">
        <v>408</v>
      </c>
      <c r="C199" s="11">
        <v>44439</v>
      </c>
      <c r="D199" s="11"/>
      <c r="E199" s="5">
        <v>75</v>
      </c>
    </row>
    <row r="200" spans="2:5" x14ac:dyDescent="0.2">
      <c r="B200" t="s">
        <v>409</v>
      </c>
      <c r="C200" s="11">
        <v>44438</v>
      </c>
      <c r="D200" s="11"/>
      <c r="E200" s="5">
        <v>200</v>
      </c>
    </row>
    <row r="201" spans="2:5" x14ac:dyDescent="0.2">
      <c r="B201" t="s">
        <v>410</v>
      </c>
      <c r="C201" s="11">
        <v>44435</v>
      </c>
      <c r="D201" s="11"/>
      <c r="E201" s="5">
        <v>122</v>
      </c>
    </row>
    <row r="202" spans="2:5" x14ac:dyDescent="0.2">
      <c r="B202" t="s">
        <v>411</v>
      </c>
      <c r="C202" s="11">
        <v>44434</v>
      </c>
      <c r="D202" s="11"/>
      <c r="E202" s="5">
        <v>130</v>
      </c>
    </row>
    <row r="203" spans="2:5" x14ac:dyDescent="0.2">
      <c r="B203" t="s">
        <v>412</v>
      </c>
      <c r="C203" s="11">
        <v>44433</v>
      </c>
      <c r="D203" s="11"/>
      <c r="E203" s="5">
        <v>100</v>
      </c>
    </row>
    <row r="204" spans="2:5" x14ac:dyDescent="0.2">
      <c r="B204" t="s">
        <v>413</v>
      </c>
      <c r="C204" s="11">
        <v>44431</v>
      </c>
      <c r="D204" s="11"/>
      <c r="E204" s="5">
        <v>400</v>
      </c>
    </row>
    <row r="205" spans="2:5" x14ac:dyDescent="0.2">
      <c r="B205" t="s">
        <v>414</v>
      </c>
      <c r="C205" s="11">
        <v>44428</v>
      </c>
      <c r="D205" s="11"/>
      <c r="E205" s="5">
        <v>450</v>
      </c>
    </row>
    <row r="206" spans="2:5" x14ac:dyDescent="0.2">
      <c r="B206" t="s">
        <v>364</v>
      </c>
      <c r="C206" s="11">
        <v>44427</v>
      </c>
      <c r="D206" s="11"/>
      <c r="E206" s="5">
        <v>1000</v>
      </c>
    </row>
    <row r="207" spans="2:5" x14ac:dyDescent="0.2">
      <c r="B207" t="s">
        <v>415</v>
      </c>
      <c r="C207" s="11">
        <v>44425</v>
      </c>
      <c r="D207" s="11"/>
      <c r="E207" s="5">
        <v>160</v>
      </c>
    </row>
    <row r="208" spans="2:5" x14ac:dyDescent="0.2">
      <c r="B208" t="s">
        <v>416</v>
      </c>
      <c r="C208" s="11">
        <v>44424</v>
      </c>
      <c r="D208" s="11"/>
      <c r="E208" s="5">
        <v>220</v>
      </c>
    </row>
    <row r="209" spans="2:5" x14ac:dyDescent="0.2">
      <c r="B209" t="s">
        <v>417</v>
      </c>
      <c r="C209" s="11">
        <v>44424</v>
      </c>
      <c r="D209" s="11"/>
      <c r="E209" s="5">
        <v>120</v>
      </c>
    </row>
    <row r="210" spans="2:5" x14ac:dyDescent="0.2">
      <c r="B210" t="s">
        <v>418</v>
      </c>
      <c r="C210" s="11">
        <v>44421</v>
      </c>
      <c r="D210" s="11"/>
      <c r="E210" s="5">
        <v>750</v>
      </c>
    </row>
    <row r="211" spans="2:5" x14ac:dyDescent="0.2">
      <c r="B211" t="s">
        <v>419</v>
      </c>
      <c r="C211" s="11">
        <v>44420</v>
      </c>
      <c r="D211" s="11"/>
      <c r="E211" s="5">
        <v>430</v>
      </c>
    </row>
    <row r="212" spans="2:5" x14ac:dyDescent="0.2">
      <c r="B212" t="s">
        <v>260</v>
      </c>
      <c r="C212" s="11">
        <v>44418</v>
      </c>
      <c r="D212" s="11"/>
      <c r="E212" s="5">
        <v>325</v>
      </c>
    </row>
    <row r="213" spans="2:5" x14ac:dyDescent="0.2">
      <c r="B213" t="s">
        <v>420</v>
      </c>
      <c r="C213" s="11">
        <v>44417</v>
      </c>
      <c r="D213" s="11"/>
      <c r="E213" s="5">
        <v>1500</v>
      </c>
    </row>
    <row r="214" spans="2:5" x14ac:dyDescent="0.2">
      <c r="B214" t="s">
        <v>421</v>
      </c>
      <c r="C214" s="11">
        <v>44413</v>
      </c>
      <c r="D214" s="11"/>
      <c r="E214" s="5">
        <v>100</v>
      </c>
    </row>
    <row r="215" spans="2:5" x14ac:dyDescent="0.2">
      <c r="B215" t="s">
        <v>422</v>
      </c>
      <c r="C215" s="11">
        <v>44412</v>
      </c>
      <c r="D215" s="11"/>
      <c r="E215" s="5">
        <v>200</v>
      </c>
    </row>
    <row r="216" spans="2:5" x14ac:dyDescent="0.2">
      <c r="B216" t="s">
        <v>423</v>
      </c>
      <c r="C216" s="11">
        <v>44409</v>
      </c>
      <c r="D216" s="11"/>
      <c r="E216" s="5">
        <v>440</v>
      </c>
    </row>
    <row r="217" spans="2:5" x14ac:dyDescent="0.2">
      <c r="B217" t="s">
        <v>348</v>
      </c>
      <c r="C217" s="11">
        <v>44408</v>
      </c>
      <c r="D217" s="11"/>
      <c r="E217" s="5">
        <v>160</v>
      </c>
    </row>
    <row r="218" spans="2:5" x14ac:dyDescent="0.2">
      <c r="B218" t="s">
        <v>424</v>
      </c>
      <c r="C218" s="11">
        <v>44407</v>
      </c>
      <c r="D218" s="11"/>
      <c r="E218" s="5">
        <v>1000</v>
      </c>
    </row>
    <row r="219" spans="2:5" x14ac:dyDescent="0.2">
      <c r="B219" t="s">
        <v>425</v>
      </c>
      <c r="C219" s="11">
        <v>44407</v>
      </c>
      <c r="D219" s="11"/>
      <c r="E219" s="5">
        <v>250</v>
      </c>
    </row>
    <row r="220" spans="2:5" x14ac:dyDescent="0.2">
      <c r="B220" t="s">
        <v>427</v>
      </c>
      <c r="C220" s="11">
        <v>44405</v>
      </c>
      <c r="D220" s="11"/>
      <c r="E220" s="5">
        <v>180</v>
      </c>
    </row>
    <row r="221" spans="2:5" x14ac:dyDescent="0.2">
      <c r="B221" t="s">
        <v>428</v>
      </c>
      <c r="C221" s="11">
        <v>44405</v>
      </c>
      <c r="D221" s="11"/>
      <c r="E221" s="5">
        <v>105</v>
      </c>
    </row>
    <row r="222" spans="2:5" x14ac:dyDescent="0.2">
      <c r="B222" t="s">
        <v>429</v>
      </c>
      <c r="C222" s="11">
        <v>44404</v>
      </c>
      <c r="D222" s="11"/>
      <c r="E222" s="5">
        <v>200</v>
      </c>
    </row>
    <row r="223" spans="2:5" x14ac:dyDescent="0.2">
      <c r="B223" t="s">
        <v>430</v>
      </c>
      <c r="C223" s="11">
        <v>44403</v>
      </c>
      <c r="D223" s="11"/>
      <c r="E223" s="5">
        <v>75</v>
      </c>
    </row>
    <row r="224" spans="2:5" x14ac:dyDescent="0.2">
      <c r="B224" t="s">
        <v>431</v>
      </c>
      <c r="C224" s="11">
        <v>44398</v>
      </c>
      <c r="D224" s="11"/>
      <c r="E224" s="5">
        <v>100</v>
      </c>
    </row>
    <row r="225" spans="2:6" x14ac:dyDescent="0.2">
      <c r="B225" t="s">
        <v>432</v>
      </c>
      <c r="C225" s="11">
        <v>44398</v>
      </c>
      <c r="D225" s="11"/>
      <c r="E225" s="5">
        <v>35</v>
      </c>
    </row>
    <row r="226" spans="2:6" x14ac:dyDescent="0.2">
      <c r="B226" s="12" t="s">
        <v>336</v>
      </c>
      <c r="C226" s="13">
        <v>44397</v>
      </c>
      <c r="D226" s="13"/>
      <c r="E226" s="16">
        <v>1000</v>
      </c>
      <c r="F226" s="12" t="s">
        <v>426</v>
      </c>
    </row>
    <row r="227" spans="2:6" x14ac:dyDescent="0.2">
      <c r="B227" t="s">
        <v>277</v>
      </c>
      <c r="C227" s="11">
        <v>44396</v>
      </c>
      <c r="D227" s="11"/>
      <c r="E227" s="5">
        <v>200</v>
      </c>
    </row>
    <row r="228" spans="2:6" x14ac:dyDescent="0.2">
      <c r="B228" t="s">
        <v>347</v>
      </c>
      <c r="C228" s="11">
        <v>44395</v>
      </c>
      <c r="D228" s="11"/>
      <c r="E228" s="5">
        <v>75</v>
      </c>
    </row>
    <row r="229" spans="2:6" x14ac:dyDescent="0.2">
      <c r="B229" t="s">
        <v>433</v>
      </c>
      <c r="C229" s="11">
        <v>44392</v>
      </c>
      <c r="D229" s="11"/>
      <c r="E229" s="5">
        <v>150</v>
      </c>
    </row>
    <row r="230" spans="2:6" x14ac:dyDescent="0.2">
      <c r="B230" t="s">
        <v>434</v>
      </c>
      <c r="C230" s="11">
        <v>44392</v>
      </c>
      <c r="D230" s="11"/>
      <c r="E230" s="5">
        <v>800</v>
      </c>
    </row>
    <row r="231" spans="2:6" x14ac:dyDescent="0.2">
      <c r="B231" t="s">
        <v>435</v>
      </c>
      <c r="C231" s="11">
        <v>44392</v>
      </c>
      <c r="D231" s="11"/>
      <c r="E231" s="5">
        <v>1700</v>
      </c>
    </row>
    <row r="232" spans="2:6" x14ac:dyDescent="0.2">
      <c r="B232" t="s">
        <v>436</v>
      </c>
      <c r="C232" s="11">
        <v>44391</v>
      </c>
      <c r="D232" s="11"/>
      <c r="E232" s="5">
        <v>150</v>
      </c>
    </row>
    <row r="233" spans="2:6" x14ac:dyDescent="0.2">
      <c r="B233" t="s">
        <v>437</v>
      </c>
      <c r="C233" s="11">
        <v>44391</v>
      </c>
      <c r="D233" s="11"/>
      <c r="E233" s="5">
        <v>275</v>
      </c>
    </row>
    <row r="234" spans="2:6" x14ac:dyDescent="0.2">
      <c r="B234" t="s">
        <v>438</v>
      </c>
      <c r="C234" s="11">
        <v>44390</v>
      </c>
      <c r="D234" s="11"/>
      <c r="E234" s="5">
        <v>100</v>
      </c>
    </row>
    <row r="235" spans="2:6" x14ac:dyDescent="0.2">
      <c r="B235" t="s">
        <v>439</v>
      </c>
      <c r="C235" s="11">
        <v>44389</v>
      </c>
      <c r="D235" s="11"/>
      <c r="E235" s="5">
        <v>3600</v>
      </c>
    </row>
    <row r="236" spans="2:6" x14ac:dyDescent="0.2">
      <c r="B236" t="s">
        <v>440</v>
      </c>
      <c r="C236" s="11">
        <v>44389</v>
      </c>
      <c r="D236" s="11"/>
      <c r="E236" s="5">
        <v>450</v>
      </c>
    </row>
    <row r="237" spans="2:6" x14ac:dyDescent="0.2">
      <c r="B237" t="s">
        <v>441</v>
      </c>
      <c r="C237" s="11">
        <v>44385</v>
      </c>
      <c r="D237" s="11"/>
      <c r="E237" s="5">
        <v>215</v>
      </c>
    </row>
    <row r="238" spans="2:6" x14ac:dyDescent="0.2">
      <c r="B238" t="s">
        <v>442</v>
      </c>
      <c r="C238" s="11">
        <v>44384</v>
      </c>
      <c r="D238" s="11"/>
      <c r="E238" s="5">
        <v>75</v>
      </c>
    </row>
    <row r="239" spans="2:6" x14ac:dyDescent="0.2">
      <c r="B239" t="s">
        <v>443</v>
      </c>
      <c r="C239" s="11">
        <v>44384</v>
      </c>
      <c r="D239" s="11"/>
      <c r="E239" s="5">
        <v>100</v>
      </c>
    </row>
    <row r="240" spans="2:6" x14ac:dyDescent="0.2">
      <c r="B240" t="s">
        <v>444</v>
      </c>
      <c r="C240" s="11">
        <v>44384</v>
      </c>
      <c r="D240" s="11"/>
      <c r="E240" s="5">
        <v>235</v>
      </c>
    </row>
    <row r="241" spans="2:5" x14ac:dyDescent="0.2">
      <c r="B241" t="s">
        <v>445</v>
      </c>
      <c r="C241" s="11">
        <v>44382</v>
      </c>
      <c r="D241" s="11"/>
      <c r="E241" s="5">
        <v>115</v>
      </c>
    </row>
    <row r="242" spans="2:5" x14ac:dyDescent="0.2">
      <c r="B242" t="s">
        <v>281</v>
      </c>
      <c r="C242" s="11">
        <v>44378</v>
      </c>
      <c r="D242" s="11"/>
      <c r="E242" s="5">
        <v>415</v>
      </c>
    </row>
    <row r="243" spans="2:5" x14ac:dyDescent="0.2">
      <c r="B243" t="s">
        <v>446</v>
      </c>
      <c r="C243" s="11">
        <v>44377</v>
      </c>
      <c r="D243" s="11"/>
      <c r="E243" s="5">
        <v>40</v>
      </c>
    </row>
    <row r="244" spans="2:5" x14ac:dyDescent="0.2">
      <c r="B244" t="s">
        <v>447</v>
      </c>
      <c r="C244" s="11">
        <v>44376</v>
      </c>
      <c r="D244" s="11"/>
      <c r="E244" s="5">
        <v>220</v>
      </c>
    </row>
    <row r="245" spans="2:5" x14ac:dyDescent="0.2">
      <c r="B245" t="s">
        <v>245</v>
      </c>
      <c r="C245" s="11">
        <v>44375</v>
      </c>
      <c r="D245" s="11"/>
      <c r="E245" s="5">
        <v>450</v>
      </c>
    </row>
    <row r="246" spans="2:5" x14ac:dyDescent="0.2">
      <c r="B246" t="s">
        <v>247</v>
      </c>
      <c r="C246" s="11">
        <v>44369</v>
      </c>
      <c r="D246" s="11"/>
      <c r="E246" s="5">
        <v>210</v>
      </c>
    </row>
    <row r="247" spans="2:5" x14ac:dyDescent="0.2">
      <c r="B247" t="s">
        <v>302</v>
      </c>
      <c r="C247" s="11">
        <v>44368</v>
      </c>
      <c r="D247" s="11"/>
      <c r="E247" s="5">
        <v>210</v>
      </c>
    </row>
    <row r="248" spans="2:5" x14ac:dyDescent="0.2">
      <c r="B248" s="12" t="s">
        <v>448</v>
      </c>
      <c r="C248" s="13">
        <v>44363</v>
      </c>
      <c r="D248" s="13"/>
      <c r="E248" s="16">
        <v>140</v>
      </c>
    </row>
    <row r="249" spans="2:5" x14ac:dyDescent="0.2">
      <c r="B249" t="s">
        <v>449</v>
      </c>
      <c r="C249" s="11">
        <v>44362</v>
      </c>
      <c r="D249" s="11"/>
      <c r="E249" s="5">
        <v>360</v>
      </c>
    </row>
    <row r="250" spans="2:5" x14ac:dyDescent="0.2">
      <c r="B250" t="s">
        <v>450</v>
      </c>
      <c r="C250" s="11">
        <v>44362</v>
      </c>
      <c r="D250" s="11"/>
      <c r="E250" s="5">
        <v>210</v>
      </c>
    </row>
    <row r="251" spans="2:5" x14ac:dyDescent="0.2">
      <c r="B251" t="s">
        <v>451</v>
      </c>
      <c r="C251" s="11">
        <v>44362</v>
      </c>
      <c r="D251" s="11"/>
      <c r="E251" s="5">
        <v>170</v>
      </c>
    </row>
    <row r="252" spans="2:5" x14ac:dyDescent="0.2">
      <c r="B252" t="s">
        <v>452</v>
      </c>
      <c r="C252" s="11">
        <v>44357</v>
      </c>
      <c r="D252" s="11"/>
      <c r="E252" s="5">
        <v>300</v>
      </c>
    </row>
    <row r="253" spans="2:5" x14ac:dyDescent="0.2">
      <c r="B253" s="12" t="s">
        <v>453</v>
      </c>
      <c r="C253" s="13">
        <v>44357</v>
      </c>
      <c r="D253" s="13"/>
      <c r="E253" s="16">
        <v>220</v>
      </c>
    </row>
    <row r="254" spans="2:5" x14ac:dyDescent="0.2">
      <c r="B254" t="s">
        <v>454</v>
      </c>
      <c r="C254" s="11">
        <v>44357</v>
      </c>
      <c r="D254" s="11"/>
      <c r="E254" s="5">
        <v>639</v>
      </c>
    </row>
    <row r="255" spans="2:5" x14ac:dyDescent="0.2">
      <c r="B255" t="s">
        <v>455</v>
      </c>
      <c r="C255" s="11">
        <v>44355</v>
      </c>
      <c r="D255" s="11"/>
      <c r="E255" s="5">
        <v>90</v>
      </c>
    </row>
    <row r="256" spans="2:5" x14ac:dyDescent="0.2">
      <c r="B256" t="s">
        <v>456</v>
      </c>
      <c r="C256" s="11">
        <v>44354</v>
      </c>
      <c r="D256" s="11"/>
      <c r="E256" s="5">
        <v>400</v>
      </c>
    </row>
    <row r="257" spans="2:5" x14ac:dyDescent="0.2">
      <c r="B257" t="s">
        <v>457</v>
      </c>
      <c r="C257" s="11">
        <v>44351</v>
      </c>
      <c r="D257" s="11"/>
      <c r="E257" s="5" t="s">
        <v>239</v>
      </c>
    </row>
    <row r="258" spans="2:5" x14ac:dyDescent="0.2">
      <c r="B258" t="s">
        <v>458</v>
      </c>
      <c r="C258" s="11">
        <v>44351</v>
      </c>
      <c r="D258" s="11"/>
      <c r="E258" s="5">
        <v>350</v>
      </c>
    </row>
    <row r="259" spans="2:5" x14ac:dyDescent="0.2">
      <c r="B259" t="s">
        <v>459</v>
      </c>
      <c r="C259" s="11">
        <v>44342</v>
      </c>
      <c r="D259" s="11"/>
      <c r="E259" s="5">
        <v>775</v>
      </c>
    </row>
    <row r="260" spans="2:5" x14ac:dyDescent="0.2">
      <c r="B260" t="s">
        <v>266</v>
      </c>
      <c r="C260" s="11">
        <v>44341</v>
      </c>
      <c r="D260" s="11"/>
      <c r="E260" s="5">
        <v>500</v>
      </c>
    </row>
    <row r="261" spans="2:5" x14ac:dyDescent="0.2">
      <c r="B261" t="s">
        <v>460</v>
      </c>
      <c r="C261" s="11">
        <v>44340</v>
      </c>
      <c r="D261" s="11"/>
      <c r="E261" s="5">
        <v>250</v>
      </c>
    </row>
    <row r="262" spans="2:5" x14ac:dyDescent="0.2">
      <c r="B262" t="s">
        <v>461</v>
      </c>
      <c r="C262" s="11">
        <v>44340</v>
      </c>
      <c r="D262" s="11"/>
      <c r="E262" s="5">
        <v>175</v>
      </c>
    </row>
    <row r="263" spans="2:5" x14ac:dyDescent="0.2">
      <c r="B263" t="s">
        <v>462</v>
      </c>
      <c r="C263" s="11">
        <v>44335</v>
      </c>
      <c r="D263" s="11"/>
      <c r="E263" s="5">
        <v>150</v>
      </c>
    </row>
    <row r="264" spans="2:5" x14ac:dyDescent="0.2">
      <c r="B264" t="s">
        <v>463</v>
      </c>
      <c r="C264" s="11">
        <v>44334</v>
      </c>
      <c r="D264" s="11"/>
      <c r="E264" s="5">
        <v>260</v>
      </c>
    </row>
    <row r="265" spans="2:5" x14ac:dyDescent="0.2">
      <c r="B265" t="s">
        <v>464</v>
      </c>
      <c r="C265" s="11">
        <v>44328</v>
      </c>
      <c r="D265" s="11"/>
      <c r="E265" s="5">
        <v>330</v>
      </c>
    </row>
    <row r="266" spans="2:5" x14ac:dyDescent="0.2">
      <c r="B266" t="s">
        <v>465</v>
      </c>
      <c r="C266" s="11">
        <v>44328</v>
      </c>
      <c r="D266" s="11"/>
      <c r="E266" s="5" t="s">
        <v>239</v>
      </c>
    </row>
    <row r="267" spans="2:5" x14ac:dyDescent="0.2">
      <c r="B267" t="s">
        <v>466</v>
      </c>
      <c r="C267" s="11">
        <v>44327</v>
      </c>
      <c r="D267" s="11"/>
      <c r="E267" s="5">
        <v>260</v>
      </c>
    </row>
    <row r="268" spans="2:5" x14ac:dyDescent="0.2">
      <c r="B268" t="s">
        <v>467</v>
      </c>
      <c r="C268" s="11">
        <v>44327</v>
      </c>
      <c r="D268" s="11"/>
      <c r="E268" s="5">
        <v>70</v>
      </c>
    </row>
    <row r="269" spans="2:5" x14ac:dyDescent="0.2">
      <c r="B269" t="s">
        <v>468</v>
      </c>
      <c r="C269" s="11">
        <v>44327</v>
      </c>
      <c r="D269" s="11"/>
      <c r="E269" s="5">
        <v>1000</v>
      </c>
    </row>
    <row r="270" spans="2:5" x14ac:dyDescent="0.2">
      <c r="B270" t="s">
        <v>469</v>
      </c>
      <c r="C270" s="11">
        <v>44320</v>
      </c>
      <c r="D270" s="11"/>
      <c r="E270" s="5">
        <v>75</v>
      </c>
    </row>
    <row r="271" spans="2:5" x14ac:dyDescent="0.2">
      <c r="B271" t="s">
        <v>470</v>
      </c>
      <c r="C271" s="11">
        <v>44320</v>
      </c>
      <c r="D271" s="11"/>
      <c r="E271" s="5">
        <v>280</v>
      </c>
    </row>
    <row r="272" spans="2:5" x14ac:dyDescent="0.2">
      <c r="B272" t="s">
        <v>471</v>
      </c>
      <c r="C272" s="11">
        <v>44306</v>
      </c>
      <c r="D272" s="11"/>
      <c r="E272" s="5">
        <v>225</v>
      </c>
    </row>
    <row r="273" spans="2:5" x14ac:dyDescent="0.2">
      <c r="B273" t="s">
        <v>472</v>
      </c>
      <c r="C273" s="11">
        <v>44302</v>
      </c>
      <c r="D273" s="11"/>
      <c r="E273" s="5">
        <v>80</v>
      </c>
    </row>
    <row r="274" spans="2:5" x14ac:dyDescent="0.2">
      <c r="B274" t="s">
        <v>473</v>
      </c>
      <c r="C274" s="11">
        <v>44299</v>
      </c>
      <c r="D274" s="11"/>
      <c r="E274" s="5">
        <v>189</v>
      </c>
    </row>
    <row r="275" spans="2:5" x14ac:dyDescent="0.2">
      <c r="B275" t="s">
        <v>474</v>
      </c>
      <c r="C275" s="11">
        <v>44299</v>
      </c>
      <c r="D275" s="11"/>
      <c r="E275" s="5">
        <v>220</v>
      </c>
    </row>
    <row r="276" spans="2:5" x14ac:dyDescent="0.2">
      <c r="B276" s="12" t="s">
        <v>475</v>
      </c>
      <c r="C276" s="13">
        <v>44299</v>
      </c>
      <c r="D276" s="13"/>
      <c r="E276" s="16">
        <v>676</v>
      </c>
    </row>
    <row r="277" spans="2:5" x14ac:dyDescent="0.2">
      <c r="B277" t="s">
        <v>476</v>
      </c>
      <c r="C277" s="11">
        <v>44296</v>
      </c>
      <c r="D277" s="11"/>
      <c r="E277" s="5">
        <v>30</v>
      </c>
    </row>
    <row r="278" spans="2:5" x14ac:dyDescent="0.2">
      <c r="B278" t="s">
        <v>477</v>
      </c>
      <c r="C278" s="11">
        <v>44294</v>
      </c>
      <c r="D278" s="11"/>
      <c r="E278" s="5">
        <v>500</v>
      </c>
    </row>
    <row r="279" spans="2:5" x14ac:dyDescent="0.2">
      <c r="B279" t="s">
        <v>478</v>
      </c>
      <c r="C279" s="11">
        <v>44294</v>
      </c>
      <c r="D279" s="11"/>
      <c r="E279" s="5">
        <v>160</v>
      </c>
    </row>
    <row r="280" spans="2:5" x14ac:dyDescent="0.2">
      <c r="B280" t="s">
        <v>479</v>
      </c>
      <c r="C280" s="11">
        <v>44294</v>
      </c>
      <c r="D280" s="11"/>
      <c r="E280" s="5">
        <v>223</v>
      </c>
    </row>
    <row r="281" spans="2:5" x14ac:dyDescent="0.2">
      <c r="B281" t="s">
        <v>480</v>
      </c>
      <c r="C281" s="11">
        <v>44293</v>
      </c>
      <c r="D281" s="11"/>
      <c r="E281" s="5">
        <v>640</v>
      </c>
    </row>
    <row r="282" spans="2:5" x14ac:dyDescent="0.2">
      <c r="B282" t="s">
        <v>481</v>
      </c>
      <c r="C282" s="11">
        <v>44293</v>
      </c>
      <c r="D282" s="11"/>
      <c r="E282" s="5">
        <v>110</v>
      </c>
    </row>
    <row r="283" spans="2:5" x14ac:dyDescent="0.2">
      <c r="B283" t="s">
        <v>482</v>
      </c>
      <c r="C283" s="11">
        <v>44293</v>
      </c>
      <c r="D283" s="11"/>
      <c r="E283" s="5">
        <v>150</v>
      </c>
    </row>
    <row r="284" spans="2:5" x14ac:dyDescent="0.2">
      <c r="B284" s="11" t="s">
        <v>483</v>
      </c>
      <c r="C284" s="11">
        <v>44292</v>
      </c>
      <c r="D284" s="11"/>
      <c r="E284" s="5">
        <v>210</v>
      </c>
    </row>
    <row r="285" spans="2:5" x14ac:dyDescent="0.2">
      <c r="B285" t="s">
        <v>484</v>
      </c>
      <c r="C285" s="11">
        <v>44292</v>
      </c>
      <c r="D285" s="11"/>
      <c r="E285" s="5">
        <v>100</v>
      </c>
    </row>
    <row r="286" spans="2:5" x14ac:dyDescent="0.2">
      <c r="B286" t="s">
        <v>390</v>
      </c>
      <c r="C286" s="11">
        <v>44291</v>
      </c>
      <c r="D286" s="11"/>
      <c r="E286" s="5">
        <v>300</v>
      </c>
    </row>
    <row r="287" spans="2:5" x14ac:dyDescent="0.2">
      <c r="B287" t="s">
        <v>485</v>
      </c>
      <c r="C287" s="11">
        <v>44286</v>
      </c>
      <c r="D287" s="11"/>
      <c r="E287" s="5">
        <v>110</v>
      </c>
    </row>
    <row r="288" spans="2:5" x14ac:dyDescent="0.2">
      <c r="B288" t="s">
        <v>292</v>
      </c>
      <c r="C288" s="11">
        <v>44286</v>
      </c>
      <c r="D288" s="11"/>
      <c r="E288" s="5">
        <v>210</v>
      </c>
    </row>
    <row r="289" spans="2:5" x14ac:dyDescent="0.2">
      <c r="B289" t="s">
        <v>486</v>
      </c>
      <c r="C289" s="11">
        <v>44285</v>
      </c>
      <c r="D289" s="11"/>
      <c r="E289" s="5">
        <v>100</v>
      </c>
    </row>
    <row r="290" spans="2:5" x14ac:dyDescent="0.2">
      <c r="B290" t="s">
        <v>424</v>
      </c>
      <c r="C290" s="11">
        <v>44278</v>
      </c>
      <c r="D290" s="11"/>
      <c r="E290" s="5">
        <v>1200</v>
      </c>
    </row>
    <row r="291" spans="2:5" x14ac:dyDescent="0.2">
      <c r="B291" t="s">
        <v>487</v>
      </c>
      <c r="C291" s="11">
        <v>44271</v>
      </c>
      <c r="D291" s="11"/>
      <c r="E291" s="5">
        <v>300</v>
      </c>
    </row>
    <row r="292" spans="2:5" x14ac:dyDescent="0.2">
      <c r="B292" t="s">
        <v>488</v>
      </c>
      <c r="C292" s="11">
        <v>44270</v>
      </c>
      <c r="D292" s="11"/>
      <c r="E292" s="5">
        <v>400</v>
      </c>
    </row>
    <row r="293" spans="2:5" x14ac:dyDescent="0.2">
      <c r="B293" t="s">
        <v>253</v>
      </c>
      <c r="C293" s="11">
        <v>44270</v>
      </c>
      <c r="D293" s="11"/>
      <c r="E293" s="5">
        <v>525</v>
      </c>
    </row>
    <row r="294" spans="2:5" x14ac:dyDescent="0.2">
      <c r="B294" t="s">
        <v>489</v>
      </c>
      <c r="C294" s="11">
        <v>44267</v>
      </c>
      <c r="D294" s="11"/>
      <c r="E294" s="5">
        <v>204</v>
      </c>
    </row>
    <row r="295" spans="2:5" x14ac:dyDescent="0.2">
      <c r="B295" t="s">
        <v>490</v>
      </c>
      <c r="C295" s="11">
        <v>44266</v>
      </c>
      <c r="D295" s="11"/>
      <c r="E295" s="5">
        <v>225</v>
      </c>
    </row>
    <row r="296" spans="2:5" x14ac:dyDescent="0.2">
      <c r="B296" t="s">
        <v>489</v>
      </c>
      <c r="C296" s="11">
        <v>44266</v>
      </c>
      <c r="D296" s="11"/>
      <c r="E296" s="5">
        <v>200</v>
      </c>
    </row>
    <row r="297" spans="2:5" x14ac:dyDescent="0.2">
      <c r="B297" t="s">
        <v>361</v>
      </c>
      <c r="C297" s="11">
        <v>44264</v>
      </c>
      <c r="D297" s="11"/>
      <c r="E297" s="5">
        <v>110</v>
      </c>
    </row>
    <row r="298" spans="2:5" x14ac:dyDescent="0.2">
      <c r="B298" t="s">
        <v>491</v>
      </c>
      <c r="C298" s="11">
        <v>44251</v>
      </c>
      <c r="D298" s="11"/>
      <c r="E298" s="5">
        <v>135</v>
      </c>
    </row>
    <row r="299" spans="2:5" x14ac:dyDescent="0.2">
      <c r="B299" t="s">
        <v>492</v>
      </c>
      <c r="C299" s="11">
        <v>44244</v>
      </c>
      <c r="D299" s="11"/>
      <c r="E299" s="5">
        <v>150</v>
      </c>
    </row>
    <row r="300" spans="2:5" x14ac:dyDescent="0.2">
      <c r="B300" t="s">
        <v>493</v>
      </c>
      <c r="C300" s="11">
        <v>44222</v>
      </c>
      <c r="D300" s="11"/>
      <c r="E300" s="5">
        <v>200</v>
      </c>
    </row>
    <row r="301" spans="2:5" x14ac:dyDescent="0.2">
      <c r="B301" t="s">
        <v>494</v>
      </c>
      <c r="C301" s="11">
        <v>44217</v>
      </c>
      <c r="D301" s="11"/>
      <c r="E301" s="5">
        <v>140</v>
      </c>
    </row>
    <row r="302" spans="2:5" x14ac:dyDescent="0.2">
      <c r="B302" t="s">
        <v>287</v>
      </c>
      <c r="C302" s="11">
        <v>44208</v>
      </c>
      <c r="D302" s="11"/>
      <c r="E302" s="5">
        <v>230</v>
      </c>
    </row>
    <row r="303" spans="2:5" x14ac:dyDescent="0.2">
      <c r="B303" t="s">
        <v>495</v>
      </c>
      <c r="C303" s="11">
        <v>44206</v>
      </c>
      <c r="D303" s="11"/>
      <c r="E303" s="5">
        <v>360</v>
      </c>
    </row>
    <row r="304" spans="2:5" x14ac:dyDescent="0.2">
      <c r="B304" t="s">
        <v>496</v>
      </c>
      <c r="C304" s="11">
        <v>44193</v>
      </c>
      <c r="D304" s="11"/>
      <c r="E304" s="5">
        <v>1600</v>
      </c>
    </row>
    <row r="305" spans="2:6" x14ac:dyDescent="0.2">
      <c r="B305" t="s">
        <v>338</v>
      </c>
      <c r="C305" s="11">
        <v>44183</v>
      </c>
      <c r="D305" s="11"/>
      <c r="E305" s="5">
        <v>225</v>
      </c>
    </row>
    <row r="306" spans="2:6" x14ac:dyDescent="0.2">
      <c r="B306" s="12" t="s">
        <v>358</v>
      </c>
      <c r="C306" s="13">
        <v>44173</v>
      </c>
      <c r="D306" s="13"/>
      <c r="E306" s="16">
        <v>80</v>
      </c>
      <c r="F306" s="12" t="s">
        <v>426</v>
      </c>
    </row>
    <row r="307" spans="2:6" x14ac:dyDescent="0.2">
      <c r="B307" t="s">
        <v>381</v>
      </c>
      <c r="C307" s="11">
        <v>44166</v>
      </c>
      <c r="D307" s="11"/>
      <c r="E307" s="5">
        <v>114</v>
      </c>
    </row>
    <row r="308" spans="2:6" x14ac:dyDescent="0.2">
      <c r="B308" t="s">
        <v>497</v>
      </c>
      <c r="C308" s="11">
        <v>44159</v>
      </c>
      <c r="D308" s="11"/>
      <c r="E308" s="5">
        <v>1700</v>
      </c>
    </row>
    <row r="309" spans="2:6" x14ac:dyDescent="0.2">
      <c r="B309" t="s">
        <v>421</v>
      </c>
      <c r="C309" s="11">
        <v>44161</v>
      </c>
      <c r="D309" s="11"/>
      <c r="E309" s="5">
        <v>100</v>
      </c>
    </row>
    <row r="310" spans="2:6" x14ac:dyDescent="0.2">
      <c r="B310" t="s">
        <v>498</v>
      </c>
      <c r="C310" s="11">
        <v>44151</v>
      </c>
      <c r="D310" s="11"/>
      <c r="E310" s="5">
        <v>171.42857142857142</v>
      </c>
    </row>
    <row r="311" spans="2:6" x14ac:dyDescent="0.2">
      <c r="B311" t="s">
        <v>499</v>
      </c>
      <c r="C311" s="11">
        <v>44148</v>
      </c>
      <c r="D311" s="11"/>
      <c r="E311" s="5">
        <v>55</v>
      </c>
    </row>
    <row r="312" spans="2:6" x14ac:dyDescent="0.2">
      <c r="B312" t="s">
        <v>254</v>
      </c>
      <c r="C312" s="11">
        <v>44145</v>
      </c>
      <c r="D312" s="11"/>
      <c r="E312" s="5">
        <v>250</v>
      </c>
    </row>
    <row r="313" spans="2:6" x14ac:dyDescent="0.2">
      <c r="B313" t="s">
        <v>374</v>
      </c>
      <c r="C313" s="11">
        <v>44144</v>
      </c>
      <c r="D313" s="11"/>
      <c r="E313" s="5">
        <v>500</v>
      </c>
    </row>
    <row r="314" spans="2:6" x14ac:dyDescent="0.2">
      <c r="B314" t="s">
        <v>500</v>
      </c>
      <c r="C314" s="11">
        <v>44141</v>
      </c>
      <c r="D314" s="11"/>
      <c r="E314" s="5">
        <v>180</v>
      </c>
    </row>
    <row r="315" spans="2:6" x14ac:dyDescent="0.2">
      <c r="B315" t="s">
        <v>501</v>
      </c>
      <c r="C315" s="11">
        <v>44133</v>
      </c>
      <c r="D315" s="11"/>
      <c r="E315" s="5">
        <v>120</v>
      </c>
    </row>
    <row r="316" spans="2:6" x14ac:dyDescent="0.2">
      <c r="B316" t="s">
        <v>409</v>
      </c>
      <c r="C316" s="11">
        <v>44132</v>
      </c>
      <c r="D316" s="11"/>
      <c r="E316" s="5">
        <v>100</v>
      </c>
    </row>
    <row r="317" spans="2:6" x14ac:dyDescent="0.2">
      <c r="B317" t="s">
        <v>502</v>
      </c>
      <c r="C317" s="11">
        <v>44131</v>
      </c>
      <c r="D317" s="11"/>
      <c r="E317" s="5">
        <v>120</v>
      </c>
    </row>
    <row r="318" spans="2:6" x14ac:dyDescent="0.2">
      <c r="B318" t="s">
        <v>503</v>
      </c>
      <c r="C318" s="11">
        <v>44118</v>
      </c>
      <c r="D318" s="11"/>
      <c r="E318" s="5">
        <v>140</v>
      </c>
    </row>
    <row r="319" spans="2:6" x14ac:dyDescent="0.2">
      <c r="B319" t="s">
        <v>337</v>
      </c>
      <c r="C319" s="11">
        <v>44118</v>
      </c>
      <c r="D319" s="11"/>
      <c r="E319" s="5">
        <v>140</v>
      </c>
    </row>
    <row r="320" spans="2:6" x14ac:dyDescent="0.2">
      <c r="B320" t="s">
        <v>424</v>
      </c>
      <c r="C320" s="11">
        <v>44112</v>
      </c>
      <c r="D320" s="11"/>
      <c r="E320" s="5">
        <v>378</v>
      </c>
    </row>
    <row r="321" spans="2:5" x14ac:dyDescent="0.2">
      <c r="B321" s="11" t="s">
        <v>504</v>
      </c>
      <c r="C321" s="11">
        <v>44105</v>
      </c>
      <c r="D321" s="11"/>
      <c r="E321" s="5">
        <v>400</v>
      </c>
    </row>
    <row r="322" spans="2:5" x14ac:dyDescent="0.2">
      <c r="B322" t="s">
        <v>505</v>
      </c>
      <c r="C322" s="11">
        <v>44102</v>
      </c>
      <c r="D322" s="11"/>
      <c r="E322" s="5">
        <v>68</v>
      </c>
    </row>
    <row r="323" spans="2:5" x14ac:dyDescent="0.2">
      <c r="B323" t="s">
        <v>506</v>
      </c>
      <c r="C323" s="11">
        <v>44102</v>
      </c>
      <c r="D323" s="11"/>
      <c r="E323" s="5">
        <v>319</v>
      </c>
    </row>
    <row r="324" spans="2:5" x14ac:dyDescent="0.2">
      <c r="B324" t="s">
        <v>507</v>
      </c>
      <c r="C324" s="11">
        <v>44082</v>
      </c>
      <c r="D324" s="11"/>
      <c r="E324" s="5">
        <v>300</v>
      </c>
    </row>
    <row r="325" spans="2:5" x14ac:dyDescent="0.2">
      <c r="B325" t="s">
        <v>508</v>
      </c>
      <c r="C325" s="11">
        <v>44077</v>
      </c>
      <c r="D325" s="11"/>
      <c r="E325" s="5">
        <v>100</v>
      </c>
    </row>
    <row r="326" spans="2:5" x14ac:dyDescent="0.2">
      <c r="B326" t="s">
        <v>423</v>
      </c>
      <c r="C326" s="11">
        <v>44076</v>
      </c>
      <c r="D326" s="11"/>
      <c r="E326" s="5">
        <v>150</v>
      </c>
    </row>
    <row r="327" spans="2:5" x14ac:dyDescent="0.2">
      <c r="B327" t="s">
        <v>509</v>
      </c>
      <c r="C327" s="11">
        <v>44042</v>
      </c>
      <c r="D327" s="11"/>
      <c r="E327" s="5">
        <v>260</v>
      </c>
    </row>
    <row r="328" spans="2:5" x14ac:dyDescent="0.2">
      <c r="B328" t="s">
        <v>510</v>
      </c>
      <c r="C328" s="11">
        <v>44034</v>
      </c>
      <c r="D328" s="11"/>
      <c r="E328" s="5">
        <v>135</v>
      </c>
    </row>
    <row r="329" spans="2:5" x14ac:dyDescent="0.2">
      <c r="B329" t="s">
        <v>511</v>
      </c>
      <c r="C329" s="11">
        <v>44019</v>
      </c>
      <c r="D329" s="11"/>
      <c r="E329" s="5">
        <f>50+80</f>
        <v>130</v>
      </c>
    </row>
    <row r="330" spans="2:5" x14ac:dyDescent="0.2">
      <c r="B330" t="s">
        <v>496</v>
      </c>
      <c r="C330" s="11">
        <v>44011</v>
      </c>
      <c r="D330" s="11"/>
      <c r="E330" s="5">
        <v>750</v>
      </c>
    </row>
    <row r="331" spans="2:5" x14ac:dyDescent="0.2">
      <c r="B331" t="s">
        <v>512</v>
      </c>
      <c r="C331" s="11">
        <v>43980</v>
      </c>
      <c r="D331" s="11"/>
      <c r="E331" s="5">
        <v>500</v>
      </c>
    </row>
    <row r="332" spans="2:5" x14ac:dyDescent="0.2">
      <c r="B332" t="s">
        <v>452</v>
      </c>
      <c r="C332" s="11">
        <v>43957</v>
      </c>
      <c r="D332" s="11"/>
      <c r="E332" s="5">
        <v>200</v>
      </c>
    </row>
    <row r="333" spans="2:5" x14ac:dyDescent="0.2">
      <c r="B333" t="s">
        <v>513</v>
      </c>
      <c r="C333" s="11">
        <v>43948</v>
      </c>
      <c r="D333" s="11"/>
      <c r="E333" s="5">
        <v>36</v>
      </c>
    </row>
    <row r="334" spans="2:5" x14ac:dyDescent="0.2">
      <c r="B334" t="s">
        <v>514</v>
      </c>
      <c r="C334" s="11">
        <v>43930</v>
      </c>
      <c r="D334" s="11"/>
      <c r="E334" s="5">
        <v>250</v>
      </c>
    </row>
    <row r="335" spans="2:5" x14ac:dyDescent="0.2">
      <c r="B335" t="s">
        <v>515</v>
      </c>
      <c r="C335" s="11">
        <v>43895</v>
      </c>
      <c r="D335" s="11"/>
      <c r="E335" s="5">
        <v>2400</v>
      </c>
    </row>
    <row r="336" spans="2:5" x14ac:dyDescent="0.2">
      <c r="B336" t="s">
        <v>516</v>
      </c>
      <c r="C336" s="11">
        <v>43895</v>
      </c>
      <c r="D336" s="11"/>
      <c r="E336" s="5">
        <f>500+500</f>
        <v>1000</v>
      </c>
    </row>
    <row r="337" spans="2:5" x14ac:dyDescent="0.2">
      <c r="B337" t="s">
        <v>517</v>
      </c>
      <c r="C337" s="11">
        <v>43885</v>
      </c>
      <c r="D337" s="11"/>
      <c r="E337" s="5">
        <v>100</v>
      </c>
    </row>
    <row r="338" spans="2:5" x14ac:dyDescent="0.2">
      <c r="B338" t="s">
        <v>518</v>
      </c>
      <c r="C338" s="11">
        <v>43885</v>
      </c>
      <c r="D338" s="11"/>
      <c r="E338" s="5">
        <v>165</v>
      </c>
    </row>
    <row r="339" spans="2:5" x14ac:dyDescent="0.2">
      <c r="B339" t="s">
        <v>519</v>
      </c>
      <c r="C339" s="11">
        <v>43868</v>
      </c>
      <c r="D339" s="11"/>
      <c r="E339" s="5">
        <v>150</v>
      </c>
    </row>
    <row r="340" spans="2:5" x14ac:dyDescent="0.2">
      <c r="B340" t="s">
        <v>331</v>
      </c>
      <c r="C340" s="11">
        <v>43860</v>
      </c>
      <c r="D340" s="11"/>
      <c r="E340" s="5">
        <v>250</v>
      </c>
    </row>
    <row r="341" spans="2:5" x14ac:dyDescent="0.2">
      <c r="B341" t="s">
        <v>286</v>
      </c>
      <c r="C341" s="11">
        <v>43852</v>
      </c>
      <c r="D341" s="11"/>
      <c r="E341" s="5">
        <v>161</v>
      </c>
    </row>
    <row r="342" spans="2:5" x14ac:dyDescent="0.2">
      <c r="B342" t="s">
        <v>520</v>
      </c>
      <c r="C342" s="11">
        <v>43851</v>
      </c>
      <c r="D342" s="11"/>
      <c r="E342" s="5">
        <v>263</v>
      </c>
    </row>
    <row r="343" spans="2:5" x14ac:dyDescent="0.2">
      <c r="B343" t="s">
        <v>521</v>
      </c>
      <c r="C343" s="11">
        <v>43819</v>
      </c>
      <c r="D343" s="11"/>
      <c r="E343" s="5">
        <v>275</v>
      </c>
    </row>
    <row r="344" spans="2:5" x14ac:dyDescent="0.2">
      <c r="B344" t="s">
        <v>522</v>
      </c>
      <c r="C344" s="11">
        <v>43794</v>
      </c>
      <c r="D344" s="11"/>
      <c r="E344" s="5">
        <v>1000</v>
      </c>
    </row>
    <row r="345" spans="2:5" x14ac:dyDescent="0.2">
      <c r="B345" t="s">
        <v>523</v>
      </c>
      <c r="C345" s="11">
        <v>43791</v>
      </c>
      <c r="D345" s="11"/>
      <c r="E345" s="5">
        <v>290</v>
      </c>
    </row>
    <row r="346" spans="2:5" x14ac:dyDescent="0.2">
      <c r="B346" t="s">
        <v>524</v>
      </c>
      <c r="C346" s="11">
        <v>43779</v>
      </c>
      <c r="D346" s="11"/>
      <c r="E346" s="5">
        <v>15</v>
      </c>
    </row>
    <row r="347" spans="2:5" x14ac:dyDescent="0.2">
      <c r="B347" t="s">
        <v>525</v>
      </c>
      <c r="C347" s="11">
        <v>43766</v>
      </c>
      <c r="D347" s="11"/>
      <c r="E347" s="5">
        <v>655</v>
      </c>
    </row>
    <row r="348" spans="2:5" x14ac:dyDescent="0.2">
      <c r="B348" t="s">
        <v>499</v>
      </c>
      <c r="C348" s="11">
        <v>43696</v>
      </c>
      <c r="D348" s="11"/>
      <c r="E348" s="5">
        <v>70</v>
      </c>
    </row>
    <row r="349" spans="2:5" x14ac:dyDescent="0.2">
      <c r="B349" t="s">
        <v>412</v>
      </c>
      <c r="C349" s="11">
        <v>43691</v>
      </c>
      <c r="D349" s="11"/>
      <c r="E349" s="5">
        <v>110</v>
      </c>
    </row>
    <row r="350" spans="2:5" x14ac:dyDescent="0.2">
      <c r="B350" t="s">
        <v>424</v>
      </c>
      <c r="C350" s="11">
        <v>43685</v>
      </c>
      <c r="D350" s="11"/>
      <c r="E350" s="5">
        <v>750</v>
      </c>
    </row>
    <row r="351" spans="2:5" x14ac:dyDescent="0.2">
      <c r="B351" t="s">
        <v>527</v>
      </c>
      <c r="C351" s="11">
        <v>43684</v>
      </c>
      <c r="D351" s="11"/>
      <c r="E351" s="5">
        <v>200</v>
      </c>
    </row>
    <row r="352" spans="2:5" x14ac:dyDescent="0.2">
      <c r="B352" t="s">
        <v>528</v>
      </c>
      <c r="C352" s="11">
        <v>43676</v>
      </c>
      <c r="D352" s="11"/>
      <c r="E352" s="5">
        <v>370</v>
      </c>
    </row>
    <row r="353" spans="2:5" x14ac:dyDescent="0.2">
      <c r="B353" t="s">
        <v>425</v>
      </c>
      <c r="C353" s="11">
        <v>43671</v>
      </c>
      <c r="D353" s="11"/>
      <c r="E353" s="5">
        <v>300</v>
      </c>
    </row>
    <row r="354" spans="2:5" x14ac:dyDescent="0.2">
      <c r="B354" t="s">
        <v>338</v>
      </c>
      <c r="C354" s="11">
        <v>43656</v>
      </c>
      <c r="D354" s="11"/>
      <c r="E354" s="5">
        <v>231</v>
      </c>
    </row>
    <row r="355" spans="2:5" x14ac:dyDescent="0.2">
      <c r="B355" t="s">
        <v>529</v>
      </c>
      <c r="C355" s="11">
        <v>43643</v>
      </c>
      <c r="D355" s="11"/>
      <c r="E355" s="5">
        <v>200</v>
      </c>
    </row>
    <row r="356" spans="2:5" x14ac:dyDescent="0.2">
      <c r="B356" t="s">
        <v>470</v>
      </c>
      <c r="C356" s="11">
        <v>43633</v>
      </c>
      <c r="D356" s="11"/>
      <c r="E356" s="5">
        <v>210</v>
      </c>
    </row>
    <row r="357" spans="2:5" x14ac:dyDescent="0.2">
      <c r="B357" t="s">
        <v>447</v>
      </c>
      <c r="C357" s="11">
        <v>43628</v>
      </c>
      <c r="D357" s="11"/>
      <c r="E357" s="5">
        <v>300</v>
      </c>
    </row>
    <row r="358" spans="2:5" x14ac:dyDescent="0.2">
      <c r="B358" t="s">
        <v>530</v>
      </c>
      <c r="C358" s="11">
        <v>43609</v>
      </c>
      <c r="D358" s="11"/>
      <c r="E358" s="5">
        <v>600</v>
      </c>
    </row>
    <row r="359" spans="2:5" x14ac:dyDescent="0.2">
      <c r="B359" t="s">
        <v>501</v>
      </c>
      <c r="C359" s="11">
        <v>43601</v>
      </c>
      <c r="D359" s="11"/>
      <c r="E359" s="5">
        <v>484</v>
      </c>
    </row>
    <row r="360" spans="2:5" x14ac:dyDescent="0.2">
      <c r="B360" t="s">
        <v>499</v>
      </c>
      <c r="C360" s="11">
        <v>43600</v>
      </c>
      <c r="D360" s="11"/>
      <c r="E360" s="5">
        <v>220</v>
      </c>
    </row>
    <row r="361" spans="2:5" x14ac:dyDescent="0.2">
      <c r="B361" t="s">
        <v>525</v>
      </c>
      <c r="C361" s="11">
        <v>43598</v>
      </c>
      <c r="D361" s="11"/>
      <c r="E361" s="5">
        <v>800</v>
      </c>
    </row>
    <row r="362" spans="2:5" x14ac:dyDescent="0.2">
      <c r="B362" t="s">
        <v>526</v>
      </c>
      <c r="C362" s="11">
        <v>43592</v>
      </c>
      <c r="D362" s="11"/>
      <c r="E362" s="5">
        <v>1200</v>
      </c>
    </row>
    <row r="363" spans="2:5" x14ac:dyDescent="0.2">
      <c r="B363" t="s">
        <v>531</v>
      </c>
      <c r="C363" s="11">
        <v>43585</v>
      </c>
      <c r="D363" s="11"/>
      <c r="E363" s="5">
        <v>1000</v>
      </c>
    </row>
    <row r="364" spans="2:5" x14ac:dyDescent="0.2">
      <c r="B364" t="s">
        <v>532</v>
      </c>
      <c r="C364" s="11">
        <v>43574</v>
      </c>
      <c r="D364" s="11"/>
      <c r="E364" s="5">
        <v>1000</v>
      </c>
    </row>
    <row r="365" spans="2:5" x14ac:dyDescent="0.2">
      <c r="B365" t="s">
        <v>493</v>
      </c>
      <c r="C365" s="11">
        <v>43564</v>
      </c>
      <c r="D365" s="11"/>
      <c r="E365" s="5">
        <v>225</v>
      </c>
    </row>
    <row r="366" spans="2:5" x14ac:dyDescent="0.2">
      <c r="B366" t="s">
        <v>533</v>
      </c>
      <c r="C366" s="11">
        <v>43548</v>
      </c>
      <c r="D366" s="11"/>
      <c r="E366" s="5">
        <v>413</v>
      </c>
    </row>
    <row r="367" spans="2:5" x14ac:dyDescent="0.2">
      <c r="B367" t="s">
        <v>534</v>
      </c>
      <c r="C367" s="11">
        <v>43544</v>
      </c>
      <c r="D367" s="11"/>
      <c r="E367" s="5">
        <v>300</v>
      </c>
    </row>
    <row r="368" spans="2:5" x14ac:dyDescent="0.2">
      <c r="B368" t="s">
        <v>535</v>
      </c>
      <c r="C368" s="11">
        <v>43530</v>
      </c>
      <c r="D368" s="11"/>
      <c r="E368" s="5">
        <v>1500</v>
      </c>
    </row>
    <row r="369" spans="2:6" x14ac:dyDescent="0.2">
      <c r="B369" t="s">
        <v>536</v>
      </c>
      <c r="C369" s="11">
        <v>43530</v>
      </c>
      <c r="D369" s="11"/>
      <c r="E369" s="5">
        <v>1700</v>
      </c>
    </row>
    <row r="370" spans="2:6" x14ac:dyDescent="0.2">
      <c r="B370" t="s">
        <v>452</v>
      </c>
      <c r="C370" s="11">
        <v>43524</v>
      </c>
      <c r="D370" s="11"/>
      <c r="E370" s="5">
        <v>1500</v>
      </c>
    </row>
    <row r="371" spans="2:6" x14ac:dyDescent="0.2">
      <c r="B371" s="11" t="s">
        <v>324</v>
      </c>
      <c r="C371" s="11">
        <v>43517</v>
      </c>
      <c r="D371" s="11"/>
      <c r="E371" s="5">
        <v>1000</v>
      </c>
    </row>
    <row r="372" spans="2:6" x14ac:dyDescent="0.2">
      <c r="B372" t="s">
        <v>530</v>
      </c>
      <c r="C372" s="11">
        <v>43517</v>
      </c>
      <c r="D372" s="11"/>
      <c r="E372" s="5">
        <v>400</v>
      </c>
    </row>
    <row r="373" spans="2:6" x14ac:dyDescent="0.2">
      <c r="B373" t="s">
        <v>374</v>
      </c>
      <c r="C373" s="11">
        <v>43507</v>
      </c>
      <c r="D373" s="11"/>
      <c r="E373" s="5">
        <v>940</v>
      </c>
    </row>
    <row r="374" spans="2:6" x14ac:dyDescent="0.2">
      <c r="B374" t="s">
        <v>537</v>
      </c>
      <c r="C374" s="11">
        <v>43504</v>
      </c>
      <c r="D374" s="11"/>
      <c r="E374" s="5">
        <v>440</v>
      </c>
    </row>
    <row r="375" spans="2:6" x14ac:dyDescent="0.2">
      <c r="B375" t="s">
        <v>538</v>
      </c>
      <c r="C375" s="11">
        <v>43497</v>
      </c>
      <c r="D375" s="11"/>
      <c r="E375" s="5">
        <v>200</v>
      </c>
    </row>
    <row r="376" spans="2:6" x14ac:dyDescent="0.2">
      <c r="B376" t="s">
        <v>519</v>
      </c>
      <c r="C376" s="11">
        <v>43487</v>
      </c>
      <c r="D376" s="11"/>
      <c r="E376" s="5">
        <v>150</v>
      </c>
    </row>
    <row r="377" spans="2:6" x14ac:dyDescent="0.2">
      <c r="B377" t="s">
        <v>494</v>
      </c>
      <c r="C377" s="11">
        <v>43487</v>
      </c>
      <c r="D377" s="11"/>
      <c r="E377" s="5">
        <v>100</v>
      </c>
    </row>
    <row r="378" spans="2:6" x14ac:dyDescent="0.2">
      <c r="B378" t="s">
        <v>539</v>
      </c>
      <c r="C378" s="11">
        <v>43497</v>
      </c>
      <c r="D378" s="11"/>
      <c r="E378" s="5">
        <v>328</v>
      </c>
      <c r="F378" t="s">
        <v>540</v>
      </c>
    </row>
    <row r="379" spans="2:6" x14ac:dyDescent="0.2">
      <c r="B379" t="s">
        <v>541</v>
      </c>
      <c r="C379" s="11">
        <v>43454</v>
      </c>
      <c r="D379" s="11"/>
      <c r="E379" s="5">
        <v>400</v>
      </c>
    </row>
    <row r="380" spans="2:6" x14ac:dyDescent="0.2">
      <c r="B380" t="s">
        <v>542</v>
      </c>
      <c r="C380" s="11">
        <v>43454</v>
      </c>
      <c r="D380" s="11"/>
      <c r="E380" s="5">
        <v>385</v>
      </c>
    </row>
    <row r="381" spans="2:6" x14ac:dyDescent="0.2">
      <c r="B381" t="s">
        <v>543</v>
      </c>
      <c r="C381" s="11">
        <v>43453</v>
      </c>
      <c r="D381" s="11"/>
      <c r="E381" s="5">
        <v>500</v>
      </c>
    </row>
    <row r="382" spans="2:6" x14ac:dyDescent="0.2">
      <c r="B382" t="s">
        <v>507</v>
      </c>
      <c r="C382" s="11">
        <v>43447</v>
      </c>
      <c r="D382" s="11"/>
      <c r="E382" s="5">
        <v>400</v>
      </c>
    </row>
    <row r="383" spans="2:6" x14ac:dyDescent="0.2">
      <c r="B383" t="s">
        <v>544</v>
      </c>
      <c r="C383" s="11">
        <v>43438</v>
      </c>
      <c r="D383" s="11"/>
      <c r="E383" s="5">
        <v>800</v>
      </c>
    </row>
    <row r="384" spans="2:6" x14ac:dyDescent="0.2">
      <c r="B384" t="s">
        <v>545</v>
      </c>
      <c r="C384" s="11">
        <v>43437</v>
      </c>
      <c r="D384" s="11"/>
      <c r="E384" s="5" t="s">
        <v>239</v>
      </c>
    </row>
    <row r="385" spans="2:6" x14ac:dyDescent="0.2">
      <c r="B385" t="s">
        <v>546</v>
      </c>
      <c r="C385" s="11">
        <v>43425</v>
      </c>
      <c r="D385" s="11"/>
      <c r="E385" s="5">
        <v>1100</v>
      </c>
    </row>
    <row r="386" spans="2:6" x14ac:dyDescent="0.2">
      <c r="B386" t="s">
        <v>547</v>
      </c>
      <c r="C386" s="11">
        <v>43424</v>
      </c>
      <c r="D386" s="11"/>
      <c r="E386" s="5">
        <v>2000</v>
      </c>
    </row>
    <row r="387" spans="2:6" x14ac:dyDescent="0.2">
      <c r="B387" t="s">
        <v>523</v>
      </c>
      <c r="C387" s="11">
        <v>43419</v>
      </c>
      <c r="D387" s="11"/>
      <c r="E387" s="5">
        <v>300</v>
      </c>
    </row>
    <row r="388" spans="2:6" x14ac:dyDescent="0.2">
      <c r="B388" t="s">
        <v>548</v>
      </c>
      <c r="C388" s="11">
        <v>43417</v>
      </c>
      <c r="D388" s="11"/>
      <c r="E388" s="5">
        <v>200</v>
      </c>
    </row>
    <row r="389" spans="2:6" x14ac:dyDescent="0.2">
      <c r="B389" t="s">
        <v>549</v>
      </c>
      <c r="C389" s="11">
        <v>43412</v>
      </c>
      <c r="D389" s="11"/>
      <c r="E389" s="5">
        <v>4000</v>
      </c>
    </row>
    <row r="390" spans="2:6" x14ac:dyDescent="0.2">
      <c r="B390" t="s">
        <v>550</v>
      </c>
      <c r="C390" s="11">
        <v>43409</v>
      </c>
      <c r="D390" s="11"/>
      <c r="E390" s="5">
        <v>1100</v>
      </c>
    </row>
    <row r="391" spans="2:6" x14ac:dyDescent="0.2">
      <c r="B391" t="s">
        <v>551</v>
      </c>
      <c r="C391" s="11">
        <v>43406</v>
      </c>
      <c r="D391" s="11"/>
      <c r="E391" s="5">
        <v>375</v>
      </c>
    </row>
    <row r="392" spans="2:6" x14ac:dyDescent="0.2">
      <c r="B392" t="s">
        <v>552</v>
      </c>
      <c r="C392" s="11">
        <v>43398</v>
      </c>
      <c r="D392" s="11"/>
      <c r="E392" s="5">
        <v>3000</v>
      </c>
    </row>
    <row r="393" spans="2:6" x14ac:dyDescent="0.2">
      <c r="B393" t="s">
        <v>553</v>
      </c>
      <c r="C393" s="11">
        <v>43389</v>
      </c>
      <c r="D393" s="11"/>
      <c r="E393" s="5">
        <v>111</v>
      </c>
    </row>
    <row r="394" spans="2:6" x14ac:dyDescent="0.2">
      <c r="B394" t="s">
        <v>534</v>
      </c>
      <c r="C394" s="11">
        <v>43370</v>
      </c>
      <c r="D394" s="11"/>
      <c r="E394" s="5">
        <v>400</v>
      </c>
    </row>
    <row r="395" spans="2:6" x14ac:dyDescent="0.2">
      <c r="B395" t="s">
        <v>528</v>
      </c>
      <c r="C395" s="11">
        <v>43370</v>
      </c>
      <c r="D395" s="11"/>
      <c r="E395" s="5">
        <v>400</v>
      </c>
    </row>
    <row r="396" spans="2:6" x14ac:dyDescent="0.2">
      <c r="B396" t="s">
        <v>489</v>
      </c>
      <c r="C396" s="11">
        <v>43368</v>
      </c>
      <c r="D396" s="11"/>
      <c r="E396" s="5">
        <v>800</v>
      </c>
    </row>
    <row r="397" spans="2:6" x14ac:dyDescent="0.2">
      <c r="B397" t="s">
        <v>554</v>
      </c>
      <c r="C397" s="11">
        <v>43353</v>
      </c>
      <c r="D397" s="11"/>
      <c r="E397" s="5">
        <v>1000</v>
      </c>
      <c r="F397" t="s">
        <v>555</v>
      </c>
    </row>
    <row r="398" spans="2:6" x14ac:dyDescent="0.2">
      <c r="B398" s="11" t="s">
        <v>556</v>
      </c>
      <c r="C398" s="11">
        <v>43333</v>
      </c>
      <c r="D398" s="11"/>
      <c r="E398" s="5">
        <v>427</v>
      </c>
      <c r="F398" t="s">
        <v>557</v>
      </c>
    </row>
    <row r="399" spans="2:6" x14ac:dyDescent="0.2">
      <c r="B399" t="s">
        <v>503</v>
      </c>
      <c r="C399" s="11">
        <v>43333</v>
      </c>
      <c r="D399" s="11"/>
      <c r="E399" s="5">
        <v>300</v>
      </c>
    </row>
    <row r="400" spans="2:6" x14ac:dyDescent="0.2">
      <c r="B400" t="s">
        <v>558</v>
      </c>
      <c r="C400" s="11">
        <v>43332</v>
      </c>
      <c r="D400" s="11"/>
      <c r="E400" s="5" t="s">
        <v>239</v>
      </c>
    </row>
    <row r="401" spans="2:6" x14ac:dyDescent="0.2">
      <c r="B401" s="11" t="s">
        <v>559</v>
      </c>
      <c r="C401" s="11">
        <v>43312</v>
      </c>
      <c r="D401" s="11"/>
      <c r="E401" s="5">
        <v>240</v>
      </c>
    </row>
    <row r="402" spans="2:6" x14ac:dyDescent="0.2">
      <c r="B402" t="s">
        <v>560</v>
      </c>
      <c r="C402" s="11">
        <v>43307</v>
      </c>
      <c r="D402" s="11"/>
      <c r="E402" s="5">
        <v>500</v>
      </c>
    </row>
    <row r="403" spans="2:6" x14ac:dyDescent="0.2">
      <c r="B403" t="s">
        <v>561</v>
      </c>
      <c r="C403" s="11">
        <v>43299</v>
      </c>
      <c r="D403" s="11"/>
      <c r="E403" s="5">
        <v>121</v>
      </c>
    </row>
    <row r="404" spans="2:6" x14ac:dyDescent="0.2">
      <c r="B404" t="s">
        <v>514</v>
      </c>
      <c r="C404" s="11">
        <v>43262</v>
      </c>
      <c r="D404" s="11"/>
      <c r="E404" s="5">
        <v>250</v>
      </c>
    </row>
    <row r="405" spans="2:6" x14ac:dyDescent="0.2">
      <c r="B405" t="s">
        <v>562</v>
      </c>
      <c r="C405" s="11">
        <v>43253</v>
      </c>
      <c r="D405" s="11"/>
      <c r="E405" s="5">
        <v>445</v>
      </c>
    </row>
    <row r="406" spans="2:6" x14ac:dyDescent="0.2">
      <c r="B406" t="s">
        <v>526</v>
      </c>
      <c r="C406" s="11">
        <v>43251</v>
      </c>
      <c r="D406" s="11"/>
      <c r="E406" s="5">
        <v>2000</v>
      </c>
    </row>
    <row r="407" spans="2:6" x14ac:dyDescent="0.2">
      <c r="B407" t="s">
        <v>511</v>
      </c>
      <c r="C407" s="11">
        <v>43221</v>
      </c>
      <c r="D407" s="11"/>
      <c r="E407" s="5">
        <v>200</v>
      </c>
    </row>
    <row r="408" spans="2:6" x14ac:dyDescent="0.2">
      <c r="B408" t="s">
        <v>563</v>
      </c>
      <c r="C408" s="11">
        <v>43220</v>
      </c>
      <c r="D408" s="11"/>
      <c r="E408" s="5">
        <v>40.5</v>
      </c>
    </row>
    <row r="409" spans="2:6" x14ac:dyDescent="0.2">
      <c r="B409" t="s">
        <v>564</v>
      </c>
      <c r="C409" s="11">
        <v>43216</v>
      </c>
      <c r="D409" s="11"/>
      <c r="E409" s="5">
        <v>50</v>
      </c>
      <c r="F409" t="s">
        <v>555</v>
      </c>
    </row>
    <row r="410" spans="2:6" x14ac:dyDescent="0.2">
      <c r="B410" t="s">
        <v>497</v>
      </c>
      <c r="C410" s="11">
        <v>43214</v>
      </c>
      <c r="D410" s="11"/>
      <c r="E410" s="5">
        <v>1900</v>
      </c>
    </row>
    <row r="411" spans="2:6" x14ac:dyDescent="0.2">
      <c r="B411" t="s">
        <v>499</v>
      </c>
      <c r="C411" s="11">
        <v>43175</v>
      </c>
      <c r="D411" s="11"/>
      <c r="E411" s="5">
        <v>40</v>
      </c>
    </row>
    <row r="412" spans="2:6" x14ac:dyDescent="0.2">
      <c r="B412" t="s">
        <v>530</v>
      </c>
      <c r="C412" s="11">
        <v>43160</v>
      </c>
      <c r="D412" s="11"/>
      <c r="E412" s="5">
        <v>535</v>
      </c>
      <c r="F412" t="s">
        <v>555</v>
      </c>
    </row>
    <row r="413" spans="2:6" x14ac:dyDescent="0.2">
      <c r="B413" t="s">
        <v>565</v>
      </c>
      <c r="C413" s="11">
        <v>43134</v>
      </c>
      <c r="D413" s="11"/>
      <c r="E413" s="5">
        <v>1200</v>
      </c>
    </row>
    <row r="414" spans="2:6" x14ac:dyDescent="0.2">
      <c r="B414" t="s">
        <v>566</v>
      </c>
      <c r="C414" s="11">
        <v>43133</v>
      </c>
      <c r="D414" s="11"/>
      <c r="E414" s="5">
        <v>650</v>
      </c>
    </row>
    <row r="415" spans="2:6" x14ac:dyDescent="0.2">
      <c r="B415" t="s">
        <v>567</v>
      </c>
      <c r="C415" s="11">
        <v>43130</v>
      </c>
      <c r="D415" s="11"/>
      <c r="E415" s="5">
        <v>300</v>
      </c>
    </row>
    <row r="416" spans="2:6" x14ac:dyDescent="0.2">
      <c r="B416" t="s">
        <v>568</v>
      </c>
      <c r="C416" s="11">
        <v>43124</v>
      </c>
      <c r="D416" s="11"/>
      <c r="E416" s="5">
        <v>865</v>
      </c>
    </row>
    <row r="417" spans="2:6" x14ac:dyDescent="0.2">
      <c r="B417" t="s">
        <v>509</v>
      </c>
      <c r="C417" s="11">
        <v>43115</v>
      </c>
      <c r="D417" s="11"/>
      <c r="E417" s="5">
        <v>470</v>
      </c>
    </row>
    <row r="418" spans="2:6" x14ac:dyDescent="0.2">
      <c r="B418" t="s">
        <v>569</v>
      </c>
      <c r="C418" s="11">
        <v>43097</v>
      </c>
      <c r="D418" s="11"/>
      <c r="E418" s="5">
        <f>7700+1300</f>
        <v>9000</v>
      </c>
      <c r="F418" t="s">
        <v>555</v>
      </c>
    </row>
    <row r="419" spans="2:6" x14ac:dyDescent="0.2">
      <c r="B419" t="s">
        <v>528</v>
      </c>
      <c r="C419" s="11">
        <v>43076</v>
      </c>
      <c r="D419" s="11"/>
      <c r="E419" s="5">
        <v>400</v>
      </c>
    </row>
    <row r="420" spans="2:6" x14ac:dyDescent="0.2">
      <c r="B420" t="s">
        <v>570</v>
      </c>
      <c r="C420" s="11">
        <v>43018</v>
      </c>
      <c r="D420" s="11"/>
      <c r="E420" s="5">
        <v>93</v>
      </c>
    </row>
    <row r="421" spans="2:6" x14ac:dyDescent="0.2">
      <c r="B421" t="s">
        <v>571</v>
      </c>
      <c r="C421" s="11">
        <v>43018</v>
      </c>
      <c r="D421" s="11"/>
      <c r="E421" s="5">
        <v>164</v>
      </c>
    </row>
    <row r="422" spans="2:6" x14ac:dyDescent="0.2">
      <c r="B422" t="s">
        <v>572</v>
      </c>
      <c r="C422" s="11">
        <v>43010</v>
      </c>
      <c r="D422" s="11"/>
      <c r="E422" s="5">
        <v>1100</v>
      </c>
    </row>
    <row r="423" spans="2:6" x14ac:dyDescent="0.2">
      <c r="B423" t="s">
        <v>573</v>
      </c>
      <c r="C423" s="11">
        <v>43009</v>
      </c>
      <c r="D423" s="11"/>
      <c r="E423" s="5">
        <v>400</v>
      </c>
    </row>
    <row r="424" spans="2:6" x14ac:dyDescent="0.2">
      <c r="B424" t="s">
        <v>556</v>
      </c>
      <c r="C424" s="11">
        <v>42995</v>
      </c>
      <c r="D424" s="11"/>
      <c r="E424" s="5">
        <v>412.7</v>
      </c>
      <c r="F424" t="s">
        <v>557</v>
      </c>
    </row>
    <row r="425" spans="2:6" x14ac:dyDescent="0.2">
      <c r="B425" t="s">
        <v>489</v>
      </c>
      <c r="C425" s="11">
        <v>42985</v>
      </c>
      <c r="D425" s="11"/>
      <c r="E425" s="5">
        <v>260</v>
      </c>
    </row>
    <row r="426" spans="2:6" x14ac:dyDescent="0.2">
      <c r="B426" t="s">
        <v>260</v>
      </c>
      <c r="C426" s="11">
        <v>42984</v>
      </c>
      <c r="D426" s="11"/>
      <c r="E426" s="5">
        <v>1000</v>
      </c>
    </row>
    <row r="427" spans="2:6" x14ac:dyDescent="0.2">
      <c r="B427" s="12" t="s">
        <v>259</v>
      </c>
      <c r="C427" s="13">
        <v>42972</v>
      </c>
      <c r="D427" s="13"/>
      <c r="E427" s="16">
        <v>4400</v>
      </c>
      <c r="F427" s="12" t="s">
        <v>426</v>
      </c>
    </row>
    <row r="428" spans="2:6" x14ac:dyDescent="0.2">
      <c r="B428" t="s">
        <v>439</v>
      </c>
      <c r="C428" s="11">
        <v>42957</v>
      </c>
      <c r="D428" s="11"/>
      <c r="E428" s="5">
        <f>1500+1000</f>
        <v>2500</v>
      </c>
      <c r="F428" t="s">
        <v>555</v>
      </c>
    </row>
    <row r="429" spans="2:6" x14ac:dyDescent="0.2">
      <c r="B429" t="s">
        <v>548</v>
      </c>
      <c r="C429" s="11">
        <v>42956</v>
      </c>
      <c r="D429" s="11"/>
      <c r="E429" s="5">
        <v>1100</v>
      </c>
      <c r="F429" t="s">
        <v>555</v>
      </c>
    </row>
    <row r="430" spans="2:6" x14ac:dyDescent="0.2">
      <c r="B430" t="s">
        <v>574</v>
      </c>
      <c r="C430" s="11">
        <v>42950</v>
      </c>
      <c r="D430" s="11"/>
      <c r="E430" s="5">
        <v>250</v>
      </c>
    </row>
    <row r="431" spans="2:6" x14ac:dyDescent="0.2">
      <c r="B431" t="s">
        <v>560</v>
      </c>
      <c r="C431" s="11">
        <v>42943</v>
      </c>
      <c r="D431" s="11"/>
      <c r="E431" s="5">
        <v>500</v>
      </c>
    </row>
    <row r="432" spans="2:6" x14ac:dyDescent="0.2">
      <c r="B432" t="s">
        <v>535</v>
      </c>
      <c r="C432" s="11">
        <v>42940</v>
      </c>
      <c r="D432" s="11"/>
      <c r="E432" s="5">
        <v>2000</v>
      </c>
    </row>
    <row r="433" spans="2:6" x14ac:dyDescent="0.2">
      <c r="B433" t="s">
        <v>337</v>
      </c>
      <c r="C433" s="11">
        <v>42935</v>
      </c>
      <c r="D433" s="11"/>
      <c r="E433" s="5">
        <v>200</v>
      </c>
    </row>
    <row r="434" spans="2:6" x14ac:dyDescent="0.2">
      <c r="B434" t="s">
        <v>575</v>
      </c>
      <c r="C434" s="11">
        <v>42935</v>
      </c>
      <c r="D434" s="11"/>
      <c r="E434" s="5">
        <v>159</v>
      </c>
    </row>
    <row r="435" spans="2:6" x14ac:dyDescent="0.2">
      <c r="B435" t="s">
        <v>513</v>
      </c>
      <c r="C435" s="11">
        <v>42935</v>
      </c>
      <c r="D435" s="11"/>
      <c r="E435" s="5">
        <v>114</v>
      </c>
    </row>
    <row r="436" spans="2:6" x14ac:dyDescent="0.2">
      <c r="B436" t="s">
        <v>576</v>
      </c>
      <c r="C436" s="11">
        <v>42886</v>
      </c>
      <c r="D436" s="11"/>
      <c r="E436" s="15" t="s">
        <v>239</v>
      </c>
    </row>
    <row r="437" spans="2:6" x14ac:dyDescent="0.2">
      <c r="B437" t="s">
        <v>577</v>
      </c>
      <c r="C437" s="11">
        <v>42879</v>
      </c>
      <c r="D437" s="11"/>
      <c r="E437" s="5">
        <v>4000</v>
      </c>
    </row>
    <row r="438" spans="2:6" x14ac:dyDescent="0.2">
      <c r="B438" s="14" t="s">
        <v>578</v>
      </c>
      <c r="C438" s="11">
        <v>42879</v>
      </c>
      <c r="D438" s="11"/>
      <c r="E438" s="5">
        <v>100</v>
      </c>
    </row>
    <row r="439" spans="2:6" x14ac:dyDescent="0.2">
      <c r="B439" t="s">
        <v>579</v>
      </c>
      <c r="C439" s="11">
        <v>42866</v>
      </c>
      <c r="D439" s="11"/>
      <c r="E439" s="5">
        <v>502</v>
      </c>
    </row>
    <row r="440" spans="2:6" x14ac:dyDescent="0.2">
      <c r="B440" t="s">
        <v>580</v>
      </c>
      <c r="C440" s="11">
        <v>42866</v>
      </c>
      <c r="D440" s="11"/>
      <c r="E440" s="5">
        <v>360</v>
      </c>
      <c r="F440" t="s">
        <v>555</v>
      </c>
    </row>
    <row r="441" spans="2:6" x14ac:dyDescent="0.2">
      <c r="B441" t="s">
        <v>572</v>
      </c>
      <c r="C441" s="11">
        <v>42792</v>
      </c>
      <c r="D441" s="11"/>
      <c r="E441" s="5">
        <v>330</v>
      </c>
    </row>
    <row r="442" spans="2:6" x14ac:dyDescent="0.2">
      <c r="B442" t="s">
        <v>581</v>
      </c>
      <c r="C442" s="11">
        <v>42790</v>
      </c>
      <c r="D442" s="11"/>
      <c r="E442" s="5">
        <v>100</v>
      </c>
    </row>
    <row r="443" spans="2:6" x14ac:dyDescent="0.2">
      <c r="B443" t="s">
        <v>539</v>
      </c>
      <c r="C443" s="11">
        <v>42741</v>
      </c>
      <c r="D443" s="11"/>
      <c r="E443" s="5">
        <v>150</v>
      </c>
      <c r="F443" t="s">
        <v>555</v>
      </c>
    </row>
    <row r="444" spans="2:6" x14ac:dyDescent="0.2">
      <c r="B444" t="s">
        <v>581</v>
      </c>
      <c r="C444" s="11">
        <v>42491</v>
      </c>
      <c r="D444" s="11"/>
      <c r="E444" s="5">
        <v>30</v>
      </c>
    </row>
    <row r="445" spans="2:6" x14ac:dyDescent="0.2">
      <c r="B445" t="s">
        <v>564</v>
      </c>
      <c r="C445" s="11">
        <v>42417</v>
      </c>
      <c r="D445" s="11"/>
      <c r="E445" s="5">
        <v>75</v>
      </c>
    </row>
    <row r="446" spans="2:6" x14ac:dyDescent="0.2">
      <c r="B446" t="s">
        <v>499</v>
      </c>
      <c r="C446" s="11">
        <v>42334</v>
      </c>
      <c r="D446" s="11"/>
      <c r="E446" s="5">
        <v>120</v>
      </c>
    </row>
    <row r="447" spans="2:6" x14ac:dyDescent="0.2">
      <c r="B447" t="s">
        <v>582</v>
      </c>
      <c r="C447" s="11">
        <v>40707</v>
      </c>
      <c r="D447" s="11"/>
      <c r="E447" s="5">
        <v>30</v>
      </c>
    </row>
  </sheetData>
  <hyperlinks>
    <hyperlink ref="A1" location="VC!A1" display="Main" xr:uid="{D9ED3F5B-2669-4E92-9387-EA8D217131B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ColWidth="8.85546875" defaultRowHeight="12.75" x14ac:dyDescent="0.2"/>
  <cols>
    <col min="1" max="1" width="5" bestFit="1" customWidth="1"/>
    <col min="2" max="2" width="20" bestFit="1" customWidth="1"/>
    <col min="3" max="3" width="12.42578125" bestFit="1" customWidth="1"/>
    <col min="4" max="4" width="12.85546875" customWidth="1"/>
  </cols>
  <sheetData>
    <row r="1" spans="1:10" x14ac:dyDescent="0.2">
      <c r="A1" t="s">
        <v>80</v>
      </c>
    </row>
    <row r="2" spans="1:10" x14ac:dyDescent="0.2">
      <c r="B2" t="s">
        <v>250</v>
      </c>
      <c r="C2" t="s">
        <v>251</v>
      </c>
      <c r="D2" t="s">
        <v>586</v>
      </c>
      <c r="E2" s="6" t="s">
        <v>588</v>
      </c>
      <c r="F2" t="s">
        <v>583</v>
      </c>
      <c r="G2" t="s">
        <v>584</v>
      </c>
      <c r="H2" t="s">
        <v>585</v>
      </c>
      <c r="J2" t="s">
        <v>756</v>
      </c>
    </row>
    <row r="3" spans="1:10" x14ac:dyDescent="0.2">
      <c r="B3" t="s">
        <v>757</v>
      </c>
      <c r="C3" s="11">
        <v>45399</v>
      </c>
      <c r="D3" t="s">
        <v>758</v>
      </c>
      <c r="E3">
        <v>150</v>
      </c>
      <c r="G3" t="s">
        <v>592</v>
      </c>
      <c r="H3" t="s">
        <v>801</v>
      </c>
    </row>
    <row r="4" spans="1:10" x14ac:dyDescent="0.2">
      <c r="B4" t="s">
        <v>759</v>
      </c>
      <c r="C4" s="11">
        <v>45393</v>
      </c>
      <c r="D4" t="s">
        <v>602</v>
      </c>
      <c r="E4">
        <v>30</v>
      </c>
      <c r="G4" t="s">
        <v>592</v>
      </c>
      <c r="H4" t="s">
        <v>803</v>
      </c>
    </row>
    <row r="5" spans="1:10" x14ac:dyDescent="0.2">
      <c r="B5" t="s">
        <v>760</v>
      </c>
      <c r="C5" s="11">
        <v>45392</v>
      </c>
      <c r="D5" t="s">
        <v>602</v>
      </c>
      <c r="E5">
        <v>100</v>
      </c>
      <c r="G5" t="s">
        <v>598</v>
      </c>
      <c r="H5" t="s">
        <v>633</v>
      </c>
    </row>
    <row r="6" spans="1:10" x14ac:dyDescent="0.2">
      <c r="B6" t="s">
        <v>761</v>
      </c>
      <c r="C6" s="11">
        <v>45391</v>
      </c>
      <c r="D6" t="s">
        <v>636</v>
      </c>
      <c r="E6">
        <v>300</v>
      </c>
      <c r="G6" t="s">
        <v>592</v>
      </c>
      <c r="H6" t="s">
        <v>804</v>
      </c>
    </row>
    <row r="7" spans="1:10" x14ac:dyDescent="0.2">
      <c r="B7" t="s">
        <v>762</v>
      </c>
      <c r="C7" s="11">
        <v>45390</v>
      </c>
      <c r="D7" t="s">
        <v>636</v>
      </c>
      <c r="E7">
        <v>88</v>
      </c>
      <c r="G7" t="s">
        <v>592</v>
      </c>
      <c r="H7" t="s">
        <v>805</v>
      </c>
    </row>
    <row r="8" spans="1:10" x14ac:dyDescent="0.2">
      <c r="B8" t="s">
        <v>763</v>
      </c>
      <c r="C8" s="11">
        <v>45386</v>
      </c>
      <c r="D8" t="s">
        <v>620</v>
      </c>
      <c r="E8">
        <v>0</v>
      </c>
      <c r="G8" t="s">
        <v>592</v>
      </c>
      <c r="H8" t="s">
        <v>806</v>
      </c>
    </row>
    <row r="9" spans="1:10" x14ac:dyDescent="0.2">
      <c r="B9" t="s">
        <v>764</v>
      </c>
      <c r="C9" s="11">
        <v>45379</v>
      </c>
      <c r="D9" t="s">
        <v>594</v>
      </c>
      <c r="E9">
        <v>25</v>
      </c>
      <c r="G9" t="s">
        <v>592</v>
      </c>
      <c r="H9" t="s">
        <v>804</v>
      </c>
    </row>
    <row r="10" spans="1:10" x14ac:dyDescent="0.2">
      <c r="B10" t="s">
        <v>765</v>
      </c>
      <c r="C10" s="11">
        <v>45378</v>
      </c>
      <c r="D10" t="s">
        <v>594</v>
      </c>
      <c r="E10">
        <v>25</v>
      </c>
      <c r="G10" t="s">
        <v>592</v>
      </c>
      <c r="H10" t="s">
        <v>809</v>
      </c>
    </row>
    <row r="11" spans="1:10" x14ac:dyDescent="0.2">
      <c r="B11" t="s">
        <v>766</v>
      </c>
      <c r="C11" s="11">
        <v>45373</v>
      </c>
      <c r="D11" t="s">
        <v>620</v>
      </c>
      <c r="E11">
        <v>4</v>
      </c>
      <c r="G11" t="s">
        <v>592</v>
      </c>
      <c r="H11" t="s">
        <v>807</v>
      </c>
    </row>
    <row r="12" spans="1:10" x14ac:dyDescent="0.2">
      <c r="B12" t="s">
        <v>767</v>
      </c>
      <c r="C12" s="11">
        <v>45372</v>
      </c>
      <c r="D12" t="s">
        <v>594</v>
      </c>
      <c r="E12">
        <v>80</v>
      </c>
      <c r="G12" t="s">
        <v>592</v>
      </c>
      <c r="H12" t="s">
        <v>808</v>
      </c>
    </row>
    <row r="13" spans="1:10" x14ac:dyDescent="0.2">
      <c r="B13" t="s">
        <v>768</v>
      </c>
      <c r="C13" s="11">
        <v>45371</v>
      </c>
      <c r="D13" t="s">
        <v>620</v>
      </c>
      <c r="E13">
        <v>7.6</v>
      </c>
      <c r="G13" t="s">
        <v>592</v>
      </c>
      <c r="H13" t="s">
        <v>810</v>
      </c>
    </row>
    <row r="14" spans="1:10" x14ac:dyDescent="0.2">
      <c r="B14" t="s">
        <v>769</v>
      </c>
      <c r="C14" s="11">
        <v>45371</v>
      </c>
      <c r="D14" t="s">
        <v>620</v>
      </c>
      <c r="E14">
        <v>18</v>
      </c>
      <c r="G14" t="s">
        <v>592</v>
      </c>
      <c r="H14" t="s">
        <v>811</v>
      </c>
    </row>
    <row r="15" spans="1:10" x14ac:dyDescent="0.2">
      <c r="B15" t="s">
        <v>770</v>
      </c>
      <c r="C15" s="11">
        <v>45370</v>
      </c>
      <c r="D15" t="s">
        <v>802</v>
      </c>
      <c r="E15">
        <v>7</v>
      </c>
      <c r="G15" t="s">
        <v>592</v>
      </c>
      <c r="H15" t="s">
        <v>812</v>
      </c>
    </row>
    <row r="16" spans="1:10" x14ac:dyDescent="0.2">
      <c r="B16" t="s">
        <v>771</v>
      </c>
      <c r="C16" s="11">
        <v>45369</v>
      </c>
      <c r="D16" t="s">
        <v>620</v>
      </c>
      <c r="E16">
        <v>2.5</v>
      </c>
      <c r="G16" t="s">
        <v>592</v>
      </c>
      <c r="H16" t="s">
        <v>814</v>
      </c>
    </row>
    <row r="17" spans="2:8" x14ac:dyDescent="0.2">
      <c r="B17" t="s">
        <v>772</v>
      </c>
      <c r="C17" s="11">
        <v>45363</v>
      </c>
      <c r="D17" t="s">
        <v>620</v>
      </c>
      <c r="E17">
        <v>70</v>
      </c>
      <c r="G17" t="s">
        <v>592</v>
      </c>
      <c r="H17" t="s">
        <v>633</v>
      </c>
    </row>
    <row r="18" spans="2:8" x14ac:dyDescent="0.2">
      <c r="B18" t="s">
        <v>773</v>
      </c>
      <c r="C18" s="11">
        <v>45362</v>
      </c>
      <c r="D18" t="s">
        <v>802</v>
      </c>
      <c r="E18">
        <v>2.4</v>
      </c>
      <c r="G18" t="s">
        <v>592</v>
      </c>
      <c r="H18" t="s">
        <v>815</v>
      </c>
    </row>
    <row r="19" spans="2:8" x14ac:dyDescent="0.2">
      <c r="B19" t="s">
        <v>774</v>
      </c>
      <c r="C19" s="11">
        <v>45356</v>
      </c>
      <c r="D19" t="s">
        <v>620</v>
      </c>
      <c r="E19">
        <v>6</v>
      </c>
      <c r="G19" t="s">
        <v>592</v>
      </c>
      <c r="H19" t="s">
        <v>816</v>
      </c>
    </row>
    <row r="20" spans="2:8" x14ac:dyDescent="0.2">
      <c r="B20" t="s">
        <v>775</v>
      </c>
      <c r="C20" s="11">
        <v>45356</v>
      </c>
      <c r="D20" t="s">
        <v>620</v>
      </c>
      <c r="E20">
        <v>3.5</v>
      </c>
      <c r="G20" t="s">
        <v>592</v>
      </c>
      <c r="H20" t="s">
        <v>817</v>
      </c>
    </row>
    <row r="21" spans="2:8" x14ac:dyDescent="0.2">
      <c r="B21" t="s">
        <v>776</v>
      </c>
      <c r="C21" s="11">
        <v>45349</v>
      </c>
      <c r="D21" t="s">
        <v>591</v>
      </c>
      <c r="E21">
        <v>203.2</v>
      </c>
      <c r="G21" t="s">
        <v>592</v>
      </c>
      <c r="H21" t="s">
        <v>818</v>
      </c>
    </row>
    <row r="22" spans="2:8" x14ac:dyDescent="0.2">
      <c r="B22" t="s">
        <v>777</v>
      </c>
      <c r="C22" s="11">
        <v>45348</v>
      </c>
      <c r="D22" t="s">
        <v>602</v>
      </c>
      <c r="E22">
        <v>43</v>
      </c>
      <c r="G22" t="s">
        <v>598</v>
      </c>
      <c r="H22" t="s">
        <v>633</v>
      </c>
    </row>
    <row r="23" spans="2:8" x14ac:dyDescent="0.2">
      <c r="B23" t="s">
        <v>778</v>
      </c>
      <c r="C23" s="11">
        <v>45348</v>
      </c>
      <c r="D23" t="s">
        <v>802</v>
      </c>
      <c r="E23">
        <v>3</v>
      </c>
    </row>
    <row r="24" spans="2:8" x14ac:dyDescent="0.2">
      <c r="B24" t="s">
        <v>779</v>
      </c>
      <c r="C24" s="11">
        <v>45337</v>
      </c>
      <c r="D24" t="s">
        <v>594</v>
      </c>
      <c r="E24">
        <v>25</v>
      </c>
    </row>
    <row r="25" spans="2:8" x14ac:dyDescent="0.2">
      <c r="B25" t="s">
        <v>780</v>
      </c>
      <c r="C25" s="11">
        <v>45336</v>
      </c>
      <c r="D25" t="s">
        <v>813</v>
      </c>
      <c r="E25">
        <v>4</v>
      </c>
    </row>
    <row r="26" spans="2:8" x14ac:dyDescent="0.2">
      <c r="B26" t="s">
        <v>781</v>
      </c>
      <c r="C26" s="11">
        <v>45335</v>
      </c>
      <c r="E26">
        <v>110</v>
      </c>
    </row>
    <row r="27" spans="2:8" x14ac:dyDescent="0.2">
      <c r="B27" t="s">
        <v>782</v>
      </c>
      <c r="C27" s="11">
        <v>45335</v>
      </c>
      <c r="E27">
        <v>35</v>
      </c>
    </row>
    <row r="28" spans="2:8" x14ac:dyDescent="0.2">
      <c r="B28" t="s">
        <v>783</v>
      </c>
      <c r="C28" s="11">
        <v>45335</v>
      </c>
      <c r="D28" t="s">
        <v>620</v>
      </c>
      <c r="E28">
        <v>6</v>
      </c>
    </row>
    <row r="29" spans="2:8" x14ac:dyDescent="0.2">
      <c r="B29" t="s">
        <v>784</v>
      </c>
      <c r="C29" s="11">
        <v>45330</v>
      </c>
      <c r="D29" t="s">
        <v>636</v>
      </c>
      <c r="E29">
        <v>45</v>
      </c>
    </row>
    <row r="30" spans="2:8" x14ac:dyDescent="0.2">
      <c r="B30" t="s">
        <v>785</v>
      </c>
      <c r="C30" s="11">
        <v>45329</v>
      </c>
      <c r="D30" t="s">
        <v>620</v>
      </c>
      <c r="E30">
        <v>5</v>
      </c>
    </row>
    <row r="31" spans="2:8" x14ac:dyDescent="0.2">
      <c r="B31" t="s">
        <v>786</v>
      </c>
      <c r="C31" s="11">
        <v>45323</v>
      </c>
      <c r="D31" t="s">
        <v>636</v>
      </c>
      <c r="E31">
        <v>100</v>
      </c>
    </row>
    <row r="32" spans="2:8" x14ac:dyDescent="0.2">
      <c r="B32" t="s">
        <v>243</v>
      </c>
      <c r="C32" s="11">
        <v>45322</v>
      </c>
    </row>
    <row r="33" spans="2:3" x14ac:dyDescent="0.2">
      <c r="B33" t="s">
        <v>787</v>
      </c>
      <c r="C33" s="11">
        <v>45322</v>
      </c>
    </row>
    <row r="34" spans="2:3" x14ac:dyDescent="0.2">
      <c r="B34" t="s">
        <v>788</v>
      </c>
      <c r="C34" s="11">
        <v>45314</v>
      </c>
    </row>
    <row r="35" spans="2:3" x14ac:dyDescent="0.2">
      <c r="B35" t="s">
        <v>789</v>
      </c>
      <c r="C35" s="11">
        <v>45314</v>
      </c>
    </row>
    <row r="36" spans="2:3" x14ac:dyDescent="0.2">
      <c r="B36" t="s">
        <v>790</v>
      </c>
      <c r="C36" s="11">
        <v>45314</v>
      </c>
    </row>
    <row r="37" spans="2:3" x14ac:dyDescent="0.2">
      <c r="B37" t="s">
        <v>791</v>
      </c>
      <c r="C37" s="11">
        <v>45313</v>
      </c>
    </row>
    <row r="38" spans="2:3" x14ac:dyDescent="0.2">
      <c r="B38" t="s">
        <v>792</v>
      </c>
      <c r="C38" s="11">
        <v>45308</v>
      </c>
    </row>
    <row r="39" spans="2:3" x14ac:dyDescent="0.2">
      <c r="B39" t="s">
        <v>793</v>
      </c>
      <c r="C39" s="11">
        <v>45307</v>
      </c>
    </row>
    <row r="40" spans="2:3" x14ac:dyDescent="0.2">
      <c r="B40" t="s">
        <v>794</v>
      </c>
      <c r="C40" s="11">
        <v>45288</v>
      </c>
    </row>
    <row r="41" spans="2:3" x14ac:dyDescent="0.2">
      <c r="B41" t="s">
        <v>795</v>
      </c>
      <c r="C41" s="11">
        <v>45280</v>
      </c>
    </row>
    <row r="42" spans="2:3" x14ac:dyDescent="0.2">
      <c r="B42" t="s">
        <v>796</v>
      </c>
      <c r="C42" s="11">
        <v>45279</v>
      </c>
    </row>
    <row r="43" spans="2:3" x14ac:dyDescent="0.2">
      <c r="B43" t="s">
        <v>797</v>
      </c>
      <c r="C43" s="11">
        <v>45271</v>
      </c>
    </row>
    <row r="44" spans="2:3" x14ac:dyDescent="0.2">
      <c r="B44" t="s">
        <v>798</v>
      </c>
      <c r="C44" s="11">
        <v>45265</v>
      </c>
    </row>
    <row r="45" spans="2:3" x14ac:dyDescent="0.2">
      <c r="B45" t="s">
        <v>799</v>
      </c>
      <c r="C45" s="11">
        <v>45259</v>
      </c>
    </row>
    <row r="46" spans="2:3" x14ac:dyDescent="0.2">
      <c r="B46" t="s">
        <v>800</v>
      </c>
    </row>
    <row r="49" spans="2:6" x14ac:dyDescent="0.2">
      <c r="B49" t="s">
        <v>530</v>
      </c>
      <c r="C49" s="11">
        <v>42451</v>
      </c>
      <c r="D49" t="s">
        <v>636</v>
      </c>
      <c r="E49">
        <v>127</v>
      </c>
      <c r="F49" t="s">
        <v>819</v>
      </c>
    </row>
    <row r="50" spans="2:6" x14ac:dyDescent="0.2">
      <c r="B50" t="s">
        <v>580</v>
      </c>
      <c r="C50" s="11">
        <v>42376</v>
      </c>
      <c r="D50" t="s">
        <v>591</v>
      </c>
      <c r="E50">
        <v>100</v>
      </c>
    </row>
    <row r="51" spans="2:6" x14ac:dyDescent="0.2">
      <c r="B51" t="s">
        <v>820</v>
      </c>
      <c r="C51" s="11">
        <v>42214</v>
      </c>
      <c r="D51" t="s">
        <v>602</v>
      </c>
      <c r="E51">
        <v>250</v>
      </c>
      <c r="F51" t="s">
        <v>821</v>
      </c>
    </row>
    <row r="52" spans="2:6" x14ac:dyDescent="0.2">
      <c r="B52" t="s">
        <v>822</v>
      </c>
      <c r="C52" s="11">
        <v>42183</v>
      </c>
      <c r="D52" t="s">
        <v>587</v>
      </c>
      <c r="E52">
        <v>1500</v>
      </c>
      <c r="F52" t="s">
        <v>819</v>
      </c>
    </row>
    <row r="53" spans="2:6" x14ac:dyDescent="0.2">
      <c r="B53" t="s">
        <v>823</v>
      </c>
      <c r="C53" s="11">
        <v>42156</v>
      </c>
      <c r="D53" t="s">
        <v>587</v>
      </c>
      <c r="E53">
        <v>80</v>
      </c>
    </row>
    <row r="54" spans="2:6" x14ac:dyDescent="0.2">
      <c r="B54" t="s">
        <v>530</v>
      </c>
      <c r="C54" s="11">
        <v>42089</v>
      </c>
      <c r="D54" t="s">
        <v>602</v>
      </c>
      <c r="E54">
        <v>40</v>
      </c>
      <c r="F54" t="s">
        <v>819</v>
      </c>
    </row>
    <row r="55" spans="2:6" x14ac:dyDescent="0.2">
      <c r="B55" t="s">
        <v>824</v>
      </c>
      <c r="C55" s="11">
        <v>42017</v>
      </c>
      <c r="D55" t="s">
        <v>636</v>
      </c>
      <c r="E55">
        <v>220</v>
      </c>
      <c r="F55" t="s">
        <v>819</v>
      </c>
    </row>
    <row r="56" spans="2:6" x14ac:dyDescent="0.2">
      <c r="B56" t="s">
        <v>825</v>
      </c>
      <c r="C56" s="11">
        <v>42013</v>
      </c>
      <c r="D56" t="s">
        <v>632</v>
      </c>
      <c r="E56">
        <v>80</v>
      </c>
      <c r="F56" t="s">
        <v>819</v>
      </c>
    </row>
    <row r="57" spans="2:6" x14ac:dyDescent="0.2">
      <c r="B57" t="s">
        <v>826</v>
      </c>
      <c r="C57" s="11">
        <v>41975</v>
      </c>
      <c r="D57" t="s">
        <v>636</v>
      </c>
      <c r="E57">
        <v>70</v>
      </c>
    </row>
    <row r="58" spans="2:6" x14ac:dyDescent="0.2">
      <c r="B58" t="s">
        <v>827</v>
      </c>
      <c r="C58" s="11">
        <v>41912</v>
      </c>
      <c r="D58" t="s">
        <v>602</v>
      </c>
      <c r="E58">
        <v>50</v>
      </c>
      <c r="F58" t="s">
        <v>819</v>
      </c>
    </row>
    <row r="59" spans="2:6" x14ac:dyDescent="0.2">
      <c r="B59" t="s">
        <v>828</v>
      </c>
      <c r="C59" s="11">
        <v>41799</v>
      </c>
      <c r="D59" t="s">
        <v>587</v>
      </c>
      <c r="E59">
        <v>75</v>
      </c>
      <c r="F59" t="s">
        <v>819</v>
      </c>
    </row>
    <row r="60" spans="2:6" x14ac:dyDescent="0.2">
      <c r="B60" t="s">
        <v>547</v>
      </c>
      <c r="C60" s="11">
        <v>41787</v>
      </c>
      <c r="E60">
        <v>100</v>
      </c>
      <c r="F60" t="s">
        <v>819</v>
      </c>
    </row>
    <row r="61" spans="2:6" x14ac:dyDescent="0.2">
      <c r="B61" t="s">
        <v>530</v>
      </c>
      <c r="C61" s="11">
        <v>41781</v>
      </c>
      <c r="D61" t="s">
        <v>594</v>
      </c>
      <c r="E61">
        <v>17.3</v>
      </c>
      <c r="F61" t="s">
        <v>819</v>
      </c>
    </row>
    <row r="62" spans="2:6" x14ac:dyDescent="0.2">
      <c r="B62" t="s">
        <v>822</v>
      </c>
      <c r="C62" s="11">
        <v>41575</v>
      </c>
      <c r="D62" t="s">
        <v>636</v>
      </c>
      <c r="E62">
        <v>200</v>
      </c>
      <c r="F62" t="s">
        <v>819</v>
      </c>
    </row>
    <row r="63" spans="2:6" x14ac:dyDescent="0.2">
      <c r="B63" t="s">
        <v>829</v>
      </c>
      <c r="C63" s="11">
        <v>41456</v>
      </c>
      <c r="D63" t="s">
        <v>602</v>
      </c>
      <c r="E63">
        <v>52</v>
      </c>
      <c r="F63" t="s">
        <v>821</v>
      </c>
    </row>
    <row r="64" spans="2:6" x14ac:dyDescent="0.2">
      <c r="B64" t="s">
        <v>824</v>
      </c>
      <c r="C64" s="11">
        <v>41368</v>
      </c>
      <c r="D64" t="s">
        <v>594</v>
      </c>
      <c r="E64">
        <v>8.5</v>
      </c>
      <c r="F64" t="s">
        <v>819</v>
      </c>
    </row>
    <row r="65" spans="2:6" x14ac:dyDescent="0.2">
      <c r="B65" t="s">
        <v>830</v>
      </c>
      <c r="C65" s="11">
        <v>41218</v>
      </c>
      <c r="D65" t="s">
        <v>587</v>
      </c>
      <c r="E65">
        <v>35</v>
      </c>
      <c r="F65" t="s">
        <v>819</v>
      </c>
    </row>
    <row r="66" spans="2:6" x14ac:dyDescent="0.2">
      <c r="B66" t="s">
        <v>826</v>
      </c>
      <c r="C66" s="11">
        <v>41099</v>
      </c>
      <c r="D66" t="s">
        <v>602</v>
      </c>
      <c r="E66">
        <v>20</v>
      </c>
    </row>
    <row r="67" spans="2:6" x14ac:dyDescent="0.2">
      <c r="B67" t="s">
        <v>825</v>
      </c>
      <c r="C67" s="11">
        <v>41058</v>
      </c>
      <c r="D67" t="s">
        <v>587</v>
      </c>
      <c r="E67">
        <v>42</v>
      </c>
      <c r="F67" t="s">
        <v>819</v>
      </c>
    </row>
    <row r="68" spans="2:6" x14ac:dyDescent="0.2">
      <c r="B68" t="s">
        <v>831</v>
      </c>
      <c r="C68" s="11">
        <v>41004</v>
      </c>
      <c r="D68" t="s">
        <v>602</v>
      </c>
      <c r="E68">
        <v>50</v>
      </c>
      <c r="F68" t="s">
        <v>821</v>
      </c>
    </row>
    <row r="69" spans="2:6" x14ac:dyDescent="0.2">
      <c r="B69" s="11" t="s">
        <v>826</v>
      </c>
      <c r="C69" s="11">
        <v>40948</v>
      </c>
      <c r="D69" t="s">
        <v>594</v>
      </c>
      <c r="E69">
        <v>18</v>
      </c>
    </row>
    <row r="70" spans="2:6" x14ac:dyDescent="0.2">
      <c r="B70" t="s">
        <v>832</v>
      </c>
      <c r="C70" s="11">
        <v>40834</v>
      </c>
      <c r="D70" t="s">
        <v>602</v>
      </c>
      <c r="E70">
        <v>250</v>
      </c>
      <c r="F70" t="s">
        <v>819</v>
      </c>
    </row>
    <row r="71" spans="2:6" x14ac:dyDescent="0.2">
      <c r="B71" t="s">
        <v>822</v>
      </c>
      <c r="C71" s="11">
        <v>40749</v>
      </c>
      <c r="D71" t="s">
        <v>602</v>
      </c>
      <c r="E71">
        <v>112</v>
      </c>
      <c r="F71" t="s">
        <v>819</v>
      </c>
    </row>
    <row r="72" spans="2:6" x14ac:dyDescent="0.2">
      <c r="B72" t="s">
        <v>833</v>
      </c>
      <c r="C72" s="11">
        <v>40744</v>
      </c>
      <c r="D72" t="s">
        <v>602</v>
      </c>
      <c r="E72">
        <v>17.5</v>
      </c>
      <c r="F72" t="s">
        <v>819</v>
      </c>
    </row>
    <row r="73" spans="2:6" x14ac:dyDescent="0.2">
      <c r="B73" t="s">
        <v>829</v>
      </c>
      <c r="C73" s="11">
        <v>40641</v>
      </c>
      <c r="D73" t="s">
        <v>594</v>
      </c>
      <c r="E73">
        <v>8</v>
      </c>
      <c r="F73" t="s">
        <v>821</v>
      </c>
    </row>
    <row r="74" spans="2:6" x14ac:dyDescent="0.2">
      <c r="B74" t="s">
        <v>826</v>
      </c>
      <c r="C74" s="11">
        <v>40630</v>
      </c>
      <c r="D74" t="s">
        <v>620</v>
      </c>
      <c r="E74">
        <v>2</v>
      </c>
    </row>
    <row r="75" spans="2:6" x14ac:dyDescent="0.2">
      <c r="B75" t="s">
        <v>822</v>
      </c>
      <c r="C75" s="11">
        <v>40492</v>
      </c>
      <c r="D75" t="s">
        <v>594</v>
      </c>
      <c r="E75">
        <v>7.2</v>
      </c>
      <c r="F75" t="s">
        <v>819</v>
      </c>
    </row>
    <row r="76" spans="2:6" x14ac:dyDescent="0.2">
      <c r="B76" t="s">
        <v>833</v>
      </c>
      <c r="C76" s="11">
        <v>40112</v>
      </c>
      <c r="D76" t="s">
        <v>594</v>
      </c>
      <c r="E76">
        <v>7.8</v>
      </c>
      <c r="F76" t="s">
        <v>819</v>
      </c>
    </row>
    <row r="77" spans="2:6" x14ac:dyDescent="0.2">
      <c r="B77" t="s">
        <v>822</v>
      </c>
      <c r="C77" s="11">
        <v>39904</v>
      </c>
      <c r="D77" t="s">
        <v>620</v>
      </c>
      <c r="E77">
        <v>0.6</v>
      </c>
      <c r="F77" t="s">
        <v>819</v>
      </c>
    </row>
    <row r="78" spans="2:6" x14ac:dyDescent="0.2">
      <c r="B78" t="s">
        <v>832</v>
      </c>
      <c r="C78" s="11">
        <v>39776</v>
      </c>
      <c r="D78" t="s">
        <v>594</v>
      </c>
      <c r="E78">
        <v>6</v>
      </c>
      <c r="F78" t="s">
        <v>819</v>
      </c>
    </row>
    <row r="79" spans="2:6" x14ac:dyDescent="0.2">
      <c r="B79" t="s">
        <v>834</v>
      </c>
      <c r="C79" s="11">
        <v>39678</v>
      </c>
      <c r="D79" t="s">
        <v>636</v>
      </c>
      <c r="E79">
        <v>27</v>
      </c>
      <c r="F79" t="s">
        <v>819</v>
      </c>
    </row>
    <row r="80" spans="2:6" x14ac:dyDescent="0.2">
      <c r="B80" t="s">
        <v>835</v>
      </c>
      <c r="C80" s="11">
        <v>39616</v>
      </c>
      <c r="D80" t="s">
        <v>591</v>
      </c>
      <c r="E80">
        <v>53</v>
      </c>
      <c r="F80" t="s">
        <v>821</v>
      </c>
    </row>
    <row r="81" spans="2:6" x14ac:dyDescent="0.2">
      <c r="B81" t="s">
        <v>836</v>
      </c>
      <c r="C81" s="11">
        <v>39286</v>
      </c>
      <c r="D81" t="s">
        <v>602</v>
      </c>
      <c r="E81">
        <v>12</v>
      </c>
    </row>
    <row r="82" spans="2:6" x14ac:dyDescent="0.2">
      <c r="B82" t="s">
        <v>834</v>
      </c>
      <c r="C82" s="11">
        <v>39258</v>
      </c>
      <c r="D82" t="s">
        <v>602</v>
      </c>
      <c r="E82">
        <v>18</v>
      </c>
      <c r="F82" t="s">
        <v>819</v>
      </c>
    </row>
    <row r="83" spans="2:6" x14ac:dyDescent="0.2">
      <c r="B83" t="s">
        <v>846</v>
      </c>
      <c r="C83" s="11">
        <v>39387</v>
      </c>
      <c r="D83" t="s">
        <v>602</v>
      </c>
      <c r="E83">
        <v>16</v>
      </c>
    </row>
    <row r="84" spans="2:6" x14ac:dyDescent="0.2">
      <c r="B84" t="s">
        <v>834</v>
      </c>
      <c r="C84" s="11">
        <v>38869</v>
      </c>
      <c r="D84" t="s">
        <v>594</v>
      </c>
      <c r="E84">
        <v>10</v>
      </c>
      <c r="F84" t="s">
        <v>819</v>
      </c>
    </row>
    <row r="85" spans="2:6" x14ac:dyDescent="0.2">
      <c r="B85" t="s">
        <v>836</v>
      </c>
      <c r="C85" s="11">
        <v>38679</v>
      </c>
      <c r="D85" t="s">
        <v>594</v>
      </c>
      <c r="E85">
        <v>5</v>
      </c>
    </row>
    <row r="86" spans="2:6" x14ac:dyDescent="0.2">
      <c r="B86" t="s">
        <v>845</v>
      </c>
      <c r="C86" s="11">
        <v>38657</v>
      </c>
      <c r="D86" t="s">
        <v>594</v>
      </c>
      <c r="E86">
        <v>3.5</v>
      </c>
      <c r="F86" t="s">
        <v>821</v>
      </c>
    </row>
    <row r="87" spans="2:6" x14ac:dyDescent="0.2">
      <c r="B87" t="s">
        <v>844</v>
      </c>
      <c r="C87" s="11">
        <v>38078</v>
      </c>
      <c r="D87" t="s">
        <v>636</v>
      </c>
      <c r="E87">
        <v>7</v>
      </c>
    </row>
    <row r="88" spans="2:6" x14ac:dyDescent="0.2">
      <c r="B88" t="s">
        <v>835</v>
      </c>
      <c r="C88" s="11">
        <v>37926</v>
      </c>
      <c r="D88" t="s">
        <v>594</v>
      </c>
      <c r="E88">
        <v>4.7</v>
      </c>
      <c r="F88" t="s">
        <v>819</v>
      </c>
    </row>
    <row r="89" spans="2:6" x14ac:dyDescent="0.2">
      <c r="B89" t="s">
        <v>844</v>
      </c>
      <c r="C89" s="11">
        <v>37803</v>
      </c>
      <c r="D89" t="s">
        <v>602</v>
      </c>
      <c r="E89">
        <v>8.5</v>
      </c>
    </row>
    <row r="90" spans="2:6" x14ac:dyDescent="0.2">
      <c r="B90" t="s">
        <v>844</v>
      </c>
      <c r="C90" s="11">
        <v>37561</v>
      </c>
      <c r="D90" t="s">
        <v>594</v>
      </c>
      <c r="E90">
        <v>3.8</v>
      </c>
    </row>
    <row r="91" spans="2:6" x14ac:dyDescent="0.2">
      <c r="B91" t="s">
        <v>843</v>
      </c>
      <c r="C91" s="11">
        <v>36621</v>
      </c>
      <c r="D91" t="s">
        <v>636</v>
      </c>
      <c r="E91">
        <v>100</v>
      </c>
      <c r="F91" t="s">
        <v>819</v>
      </c>
    </row>
    <row r="92" spans="2:6" x14ac:dyDescent="0.2">
      <c r="B92" t="s">
        <v>842</v>
      </c>
      <c r="C92" s="11">
        <v>36318</v>
      </c>
      <c r="D92" t="s">
        <v>594</v>
      </c>
      <c r="E92">
        <v>25</v>
      </c>
      <c r="F92" t="s">
        <v>819</v>
      </c>
    </row>
    <row r="93" spans="2:6" x14ac:dyDescent="0.2">
      <c r="B93" t="s">
        <v>841</v>
      </c>
      <c r="C93" s="11">
        <v>36161</v>
      </c>
      <c r="D93" t="s">
        <v>620</v>
      </c>
      <c r="F93" t="s">
        <v>819</v>
      </c>
    </row>
    <row r="94" spans="2:6" x14ac:dyDescent="0.2">
      <c r="B94" t="s">
        <v>840</v>
      </c>
      <c r="C94" s="11">
        <v>34790</v>
      </c>
      <c r="D94" t="s">
        <v>594</v>
      </c>
      <c r="E94">
        <v>2</v>
      </c>
      <c r="F94" t="s">
        <v>819</v>
      </c>
    </row>
    <row r="95" spans="2:6" x14ac:dyDescent="0.2">
      <c r="B95" t="s">
        <v>839</v>
      </c>
      <c r="C95" s="11">
        <v>33970</v>
      </c>
      <c r="D95" t="s">
        <v>620</v>
      </c>
      <c r="F95" t="s">
        <v>819</v>
      </c>
    </row>
    <row r="96" spans="2:6" x14ac:dyDescent="0.2">
      <c r="B96" t="s">
        <v>838</v>
      </c>
      <c r="C96" s="11">
        <v>30286</v>
      </c>
      <c r="D96" t="s">
        <v>594</v>
      </c>
      <c r="E96">
        <v>2</v>
      </c>
      <c r="F96" t="s">
        <v>819</v>
      </c>
    </row>
    <row r="97" spans="2:6" x14ac:dyDescent="0.2">
      <c r="B97" t="s">
        <v>837</v>
      </c>
      <c r="C97" s="11">
        <v>28614</v>
      </c>
      <c r="D97" t="s">
        <v>620</v>
      </c>
      <c r="E97">
        <v>0.15</v>
      </c>
      <c r="F97" t="s">
        <v>819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zoomScale="160" zoomScaleNormal="160" workbookViewId="0">
      <pane xSplit="2" ySplit="2" topLeftCell="C3" activePane="bottomRight" state="frozen"/>
      <selection pane="topRight" activeCell="C1" sqref="C1"/>
      <selection pane="bottomLeft" activeCell="A3" sqref="A3"/>
      <selection pane="bottomRight" activeCell="B2" sqref="B2:J2"/>
    </sheetView>
  </sheetViews>
  <sheetFormatPr defaultColWidth="8.85546875" defaultRowHeight="12.75" x14ac:dyDescent="0.2"/>
  <cols>
    <col min="1" max="1" width="5" bestFit="1" customWidth="1"/>
    <col min="2" max="2" width="16.5703125" customWidth="1"/>
    <col min="3" max="3" width="12.42578125" bestFit="1" customWidth="1"/>
    <col min="4" max="4" width="9.85546875" bestFit="1" customWidth="1"/>
    <col min="7" max="7" width="9.85546875" bestFit="1" customWidth="1"/>
    <col min="8" max="8" width="24.7109375" customWidth="1"/>
    <col min="9" max="9" width="9.85546875" customWidth="1"/>
    <col min="10" max="10" width="9.28515625" customWidth="1"/>
  </cols>
  <sheetData>
    <row r="1" spans="1:10" x14ac:dyDescent="0.2">
      <c r="A1" s="2" t="s">
        <v>1164</v>
      </c>
    </row>
    <row r="2" spans="1:10" x14ac:dyDescent="0.2">
      <c r="B2" t="s">
        <v>250</v>
      </c>
      <c r="C2" t="s">
        <v>251</v>
      </c>
      <c r="D2" t="s">
        <v>586</v>
      </c>
      <c r="E2" s="6" t="s">
        <v>588</v>
      </c>
      <c r="F2" t="s">
        <v>583</v>
      </c>
      <c r="G2" t="s">
        <v>584</v>
      </c>
      <c r="H2" t="s">
        <v>585</v>
      </c>
      <c r="I2" t="s">
        <v>1232</v>
      </c>
      <c r="J2" t="s">
        <v>716</v>
      </c>
    </row>
    <row r="3" spans="1:10" x14ac:dyDescent="0.2">
      <c r="B3" t="s">
        <v>1216</v>
      </c>
      <c r="C3" s="11">
        <v>45532</v>
      </c>
      <c r="D3" t="s">
        <v>594</v>
      </c>
      <c r="E3" s="21">
        <v>17</v>
      </c>
      <c r="F3" t="s">
        <v>1225</v>
      </c>
      <c r="G3" t="s">
        <v>1226</v>
      </c>
      <c r="H3" t="s">
        <v>1227</v>
      </c>
    </row>
    <row r="4" spans="1:10" x14ac:dyDescent="0.2">
      <c r="B4" t="s">
        <v>1217</v>
      </c>
      <c r="C4" s="11">
        <v>45531</v>
      </c>
      <c r="D4" t="s">
        <v>813</v>
      </c>
      <c r="E4" s="21">
        <v>0.5</v>
      </c>
      <c r="F4" t="s">
        <v>1225</v>
      </c>
      <c r="G4" t="s">
        <v>641</v>
      </c>
      <c r="H4" t="s">
        <v>1228</v>
      </c>
    </row>
    <row r="5" spans="1:10" x14ac:dyDescent="0.2">
      <c r="B5" t="s">
        <v>1218</v>
      </c>
      <c r="C5" s="11">
        <v>45530</v>
      </c>
      <c r="D5" t="s">
        <v>594</v>
      </c>
      <c r="E5" s="21">
        <f>26*0.74</f>
        <v>19.239999999999998</v>
      </c>
      <c r="F5" t="s">
        <v>1225</v>
      </c>
      <c r="G5" t="s">
        <v>1229</v>
      </c>
      <c r="H5" t="s">
        <v>1230</v>
      </c>
    </row>
    <row r="6" spans="1:10" x14ac:dyDescent="0.2">
      <c r="B6" t="s">
        <v>1219</v>
      </c>
      <c r="C6" s="11">
        <v>45525</v>
      </c>
      <c r="D6" t="s">
        <v>602</v>
      </c>
      <c r="E6" s="21">
        <v>80</v>
      </c>
      <c r="F6" t="s">
        <v>1225</v>
      </c>
      <c r="G6" t="s">
        <v>641</v>
      </c>
      <c r="H6" t="s">
        <v>1231</v>
      </c>
      <c r="I6">
        <v>2000</v>
      </c>
      <c r="J6" t="s">
        <v>1233</v>
      </c>
    </row>
    <row r="7" spans="1:10" x14ac:dyDescent="0.2">
      <c r="B7" t="s">
        <v>1220</v>
      </c>
      <c r="C7" s="11">
        <v>45524</v>
      </c>
      <c r="D7" t="s">
        <v>620</v>
      </c>
      <c r="E7" s="21">
        <v>30</v>
      </c>
      <c r="F7" t="s">
        <v>1225</v>
      </c>
      <c r="G7" t="s">
        <v>1236</v>
      </c>
      <c r="H7" t="s">
        <v>1235</v>
      </c>
      <c r="I7">
        <v>190</v>
      </c>
      <c r="J7" t="s">
        <v>1234</v>
      </c>
    </row>
    <row r="8" spans="1:10" x14ac:dyDescent="0.2">
      <c r="B8" t="s">
        <v>1221</v>
      </c>
      <c r="C8" s="11">
        <v>45523</v>
      </c>
      <c r="D8" t="s">
        <v>620</v>
      </c>
      <c r="E8" s="21">
        <v>4</v>
      </c>
      <c r="F8" t="s">
        <v>1225</v>
      </c>
      <c r="G8" t="s">
        <v>1229</v>
      </c>
      <c r="H8" t="s">
        <v>1237</v>
      </c>
    </row>
    <row r="9" spans="1:10" x14ac:dyDescent="0.2">
      <c r="B9" t="s">
        <v>1222</v>
      </c>
      <c r="C9" s="11">
        <v>45518</v>
      </c>
      <c r="D9" t="s">
        <v>594</v>
      </c>
      <c r="E9" s="21">
        <v>10</v>
      </c>
      <c r="F9" t="s">
        <v>1225</v>
      </c>
      <c r="G9" t="s">
        <v>1236</v>
      </c>
      <c r="H9" t="s">
        <v>1247</v>
      </c>
    </row>
    <row r="10" spans="1:10" x14ac:dyDescent="0.2">
      <c r="B10" t="s">
        <v>1223</v>
      </c>
      <c r="C10" s="11">
        <v>45517</v>
      </c>
      <c r="D10" t="s">
        <v>602</v>
      </c>
      <c r="E10" s="21">
        <v>31</v>
      </c>
      <c r="F10" t="s">
        <v>1225</v>
      </c>
      <c r="G10" t="s">
        <v>807</v>
      </c>
      <c r="H10" t="s">
        <v>1248</v>
      </c>
    </row>
    <row r="11" spans="1:10" x14ac:dyDescent="0.2">
      <c r="B11" t="s">
        <v>1224</v>
      </c>
      <c r="C11" s="11">
        <v>45513</v>
      </c>
      <c r="D11" t="s">
        <v>594</v>
      </c>
      <c r="E11" s="21">
        <v>60</v>
      </c>
      <c r="F11" t="s">
        <v>1225</v>
      </c>
      <c r="G11" t="s">
        <v>592</v>
      </c>
      <c r="H11" t="s">
        <v>1249</v>
      </c>
      <c r="I11">
        <v>340</v>
      </c>
    </row>
    <row r="12" spans="1:10" x14ac:dyDescent="0.2">
      <c r="B12" t="s">
        <v>1238</v>
      </c>
      <c r="C12" s="11">
        <v>45511</v>
      </c>
      <c r="D12" t="s">
        <v>602</v>
      </c>
      <c r="E12" s="21">
        <v>120</v>
      </c>
      <c r="F12" t="s">
        <v>1225</v>
      </c>
      <c r="G12" t="s">
        <v>606</v>
      </c>
    </row>
    <row r="13" spans="1:10" x14ac:dyDescent="0.2">
      <c r="B13" t="s">
        <v>1239</v>
      </c>
      <c r="C13" s="11">
        <v>45510</v>
      </c>
      <c r="D13" t="s">
        <v>1245</v>
      </c>
      <c r="E13" s="21">
        <v>0</v>
      </c>
      <c r="F13" t="s">
        <v>1225</v>
      </c>
      <c r="G13" t="s">
        <v>807</v>
      </c>
    </row>
    <row r="14" spans="1:10" x14ac:dyDescent="0.2">
      <c r="B14" t="s">
        <v>1240</v>
      </c>
      <c r="C14" s="11">
        <v>45505</v>
      </c>
      <c r="D14" t="s">
        <v>620</v>
      </c>
      <c r="E14" s="21">
        <v>30</v>
      </c>
      <c r="F14" t="s">
        <v>1225</v>
      </c>
      <c r="G14" t="s">
        <v>1229</v>
      </c>
      <c r="H14" t="s">
        <v>1250</v>
      </c>
    </row>
    <row r="15" spans="1:10" x14ac:dyDescent="0.2">
      <c r="B15" t="s">
        <v>1241</v>
      </c>
      <c r="C15" s="11">
        <v>45498</v>
      </c>
      <c r="D15" t="s">
        <v>1246</v>
      </c>
      <c r="E15" s="21">
        <v>300</v>
      </c>
      <c r="F15" t="s">
        <v>1225</v>
      </c>
      <c r="G15" t="s">
        <v>592</v>
      </c>
      <c r="H15" t="s">
        <v>1251</v>
      </c>
    </row>
    <row r="16" spans="1:10" x14ac:dyDescent="0.2">
      <c r="B16" t="s">
        <v>1242</v>
      </c>
      <c r="C16" s="11">
        <v>45497</v>
      </c>
      <c r="D16" t="s">
        <v>591</v>
      </c>
      <c r="E16" s="21">
        <v>200</v>
      </c>
      <c r="F16" t="s">
        <v>1225</v>
      </c>
      <c r="G16" t="s">
        <v>1252</v>
      </c>
      <c r="H16" t="s">
        <v>1253</v>
      </c>
    </row>
    <row r="17" spans="2:9" x14ac:dyDescent="0.2">
      <c r="B17" t="s">
        <v>1243</v>
      </c>
      <c r="C17" s="11">
        <v>45496</v>
      </c>
      <c r="D17" t="s">
        <v>591</v>
      </c>
      <c r="E17" s="21">
        <v>100</v>
      </c>
      <c r="F17" t="s">
        <v>1225</v>
      </c>
      <c r="G17" t="s">
        <v>1236</v>
      </c>
      <c r="H17" t="s">
        <v>1254</v>
      </c>
      <c r="I17">
        <v>2200</v>
      </c>
    </row>
    <row r="18" spans="2:9" x14ac:dyDescent="0.2">
      <c r="B18" t="s">
        <v>1244</v>
      </c>
      <c r="C18" s="11">
        <v>45496</v>
      </c>
      <c r="D18" t="s">
        <v>620</v>
      </c>
      <c r="E18" s="21">
        <v>5</v>
      </c>
      <c r="F18" t="s">
        <v>1225</v>
      </c>
      <c r="G18" t="s">
        <v>592</v>
      </c>
      <c r="H18" t="s">
        <v>1255</v>
      </c>
    </row>
  </sheetData>
  <hyperlinks>
    <hyperlink ref="A1" location="VC!A1" display="Main" xr:uid="{2F3CF8C9-14B7-42D3-8E7A-29C59916DCC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Hedge</vt:lpstr>
      <vt:lpstr>Millennium</vt:lpstr>
      <vt:lpstr>VC</vt:lpstr>
      <vt:lpstr>Private Equity</vt:lpstr>
      <vt:lpstr>Long Only</vt:lpstr>
      <vt:lpstr>Softbank - Overview</vt:lpstr>
      <vt:lpstr>SoftBank - Positions</vt:lpstr>
      <vt:lpstr>Sequoia</vt:lpstr>
      <vt:lpstr>a16z</vt:lpstr>
      <vt:lpstr>Hummingbird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2024-09-17T15:13:42Z</dcterms:modified>
</cp:coreProperties>
</file>