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261C9280-84A6-45B6-9ACE-D2F6592F3241}" xr6:coauthVersionLast="47" xr6:coauthVersionMax="47" xr10:uidLastSave="{00000000-0000-0000-0000-000000000000}"/>
  <bookViews>
    <workbookView xWindow="8655" yWindow="5085" windowWidth="38700" windowHeight="15345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6" l="1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E8" i="1" a="1"/>
  <c r="E8" i="1" s="1"/>
  <c r="H7" i="1" l="1"/>
  <c r="F7" i="1"/>
  <c r="E7" i="1"/>
  <c r="O4" i="1"/>
  <c r="N4" i="1"/>
  <c r="M4" i="1"/>
  <c r="L4" i="1"/>
  <c r="H4" i="1"/>
  <c r="G7" i="1" l="1"/>
  <c r="H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<sst xmlns="http://schemas.openxmlformats.org/spreadsheetml/2006/main" count="879" uniqueCount="548">
  <si>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</si>
  <si>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</si>
  <si>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</si>
  <si>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</si>
  <si>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</si>
  <si>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</si>
  <si>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</si>
  <si>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</si>
  <si>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</si>
  <si>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</si>
  <si>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</si>
  <si>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</si>
  <si>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</si>
  <si>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</si>
  <si>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</si>
  <si>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</si>
  <si>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</si>
  <si>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</si>
  <si>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</si>
  <si>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</si>
  <si>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</si>
  <si>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</si>
  <si>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</si>
  <si>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</si>
  <si>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</si>
  <si>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</si>
  <si>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</si>
  <si>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</si>
  <si>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</si>
  <si>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</si>
  <si>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</si>
  <si>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</si>
  <si>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</si>
  <si>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</si>
  <si>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</si>
  <si>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</si>
  <si>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</si>
  <si>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</si>
  <si>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</si>
  <si>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</si>
  <si>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</si>
  <si>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</si>
  <si>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</si>
  <si>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</si>
  <si>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</si>
  <si>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</si>
  <si>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</si>
  <si>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</si>
  <si>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</si>
  <si>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</si>
  <si>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</si>
  <si>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</si>
  <si>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</si>
  <si>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</si>
  <si>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</si>
  <si>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</si>
  <si>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</si>
  <si>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</si>
  <si>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</si>
  <si>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</si>
  <si>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</si>
  <si>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</si>
  <si>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</si>
  <si>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</si>
  <si>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</si>
  <si>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</si>
  <si>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</si>
  <si>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</si>
  <si>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</si>
  <si>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</si>
  <si>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</si>
  <si>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</si>
  <si>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</si>
  <si>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</si>
  <si>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</si>
  <si>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</si>
  <si>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</si>
  <si>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</si>
  <si>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</si>
  <si>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</si>
  <si>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</si>
  <si>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</si>
  <si>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</si>
  <si>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</si>
  <si>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</si>
  <si>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</si>
  <si>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</si>
  <si>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</si>
  <si>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</si>
  <si>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</si>
  <si>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</si>
  <si>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</si>
  <si>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</si>
  <si>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</si>
  <si>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</si>
  <si>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</si>
  <si>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</si>
  <si>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</si>
  <si>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</si>
  <si>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</si>
  <si>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</si>
  <si>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</si>
  <si>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</si>
  <si>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</si>
  <si>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</si>
  <si>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</si>
  <si>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</si>
  <si>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</si>
  <si>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</si>
  <si>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</si>
  <si>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</si>
  <si>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</si>
  <si>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</si>
  <si>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</si>
  <si>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</si>
  <si>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</si>
  <si>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</si>
  <si>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</si>
  <si>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</si>
  <si>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</si>
  <si>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</si>
  <si>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</si>
  <si>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</si>
  <si>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</si>
  <si>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</si>
  <si>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</si>
  <si>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</si>
  <si>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</si>
  <si>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</si>
  <si>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</si>
  <si>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</si>
  <si>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</si>
  <si>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</si>
  <si>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</si>
  <si>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</si>
  <si>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</si>
  <si>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</si>
  <si>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</si>
  <si>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</si>
  <si>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</si>
  <si>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</si>
  <si>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</si>
  <si>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</si>
  <si>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</si>
  <si>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</si>
  <si>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</si>
  <si>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</si>
  <si>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</si>
  <si>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</si>
  <si>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</si>
  <si>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</si>
  <si>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</si>
  <si>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</si>
  <si>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</si>
  <si>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</si>
  <si>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</si>
  <si>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</si>
  <si>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</si>
  <si>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</si>
  <si>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</si>
  <si>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</si>
  <si>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</si>
  <si>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</si>
  <si>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</si>
  <si>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</si>
  <si>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</si>
  <si>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</si>
  <si>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</si>
  <si>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</si>
  <si>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</si>
  <si>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</si>
  <si>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</si>
  <si>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</si>
  <si>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</si>
  <si>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</si>
  <si>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</si>
  <si>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</si>
  <si>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</si>
  <si>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</si>
  <si>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</si>
  <si>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</si>
  <si>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</si>
  <si>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</si>
  <si>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</si>
  <si>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</si>
  <si>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</si>
  <si>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</si>
  <si>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</si>
  <si>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</si>
  <si>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</si>
  <si>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</si>
  <si>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</si>
  <si>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</si>
  <si>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</si>
  <si>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</si>
  <si>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</si>
  <si>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</si>
  <si>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</si>
  <si>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</si>
  <si>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</si>
  <si>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</si>
  <si>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</si>
  <si>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</si>
  <si>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</si>
  <si>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</si>
  <si>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</si>
  <si>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</si>
  <si>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</si>
  <si>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</si>
  <si>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</si>
  <si>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</si>
  <si>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</si>
  <si>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</si>
  <si>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</si>
  <si>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</si>
  <si>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</si>
  <si>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</si>
  <si>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</si>
  <si>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</si>
  <si>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</si>
  <si>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</si>
  <si>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</si>
  <si>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</si>
  <si>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</si>
  <si>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</si>
  <si>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</si>
  <si>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</si>
  <si>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</si>
  <si>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</si>
  <si>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</si>
  <si>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</si>
  <si>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</si>
  <si>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</si>
  <si>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</si>
  <si>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</si>
  <si>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</si>
  <si>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</si>
  <si>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</si>
  <si>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</si>
  <si>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</si>
  <si>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</si>
  <si>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</si>
  <si>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</si>
  <si>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</si>
  <si>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</si>
  <si>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</si>
  <si>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</si>
  <si>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</si>
  <si>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</si>
  <si>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</si>
  <si>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</si>
  <si>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</si>
  <si>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</si>
  <si>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</si>
  <si>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</si>
  <si>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</si>
  <si>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</si>
  <si>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</si>
  <si>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</si>
  <si>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</si>
  <si>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</si>
  <si>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</si>
  <si>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</si>
  <si>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</si>
  <si>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</si>
  <si>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</si>
  <si>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</si>
  <si>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</si>
  <si>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</si>
  <si>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</si>
  <si>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</si>
  <si>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</si>
  <si>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</si>
  <si>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</si>
  <si>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</si>
  <si>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</si>
  <si>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</si>
  <si>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</si>
  <si>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</si>
  <si>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</si>
  <si>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</si>
  <si>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</si>
  <si>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</si>
  <si>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</si>
  <si>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</si>
  <si>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</si>
  <si>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</si>
  <si>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</si>
  <si>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</si>
  <si>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</si>
  <si>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</si>
  <si>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</si>
  <si>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</si>
  <si>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</si>
  <si>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</si>
  <si>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</si>
  <si>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</si>
  <si>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</si>
  <si>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</si>
  <si>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</si>
  <si>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</si>
  <si>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</si>
  <si>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</si>
  <si>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</si>
  <si>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</si>
  <si>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</si>
  <si>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</si>
  <si>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</si>
  <si>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</si>
  <si>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</si>
  <si>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</si>
  <si>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</si>
  <si>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</si>
  <si>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</si>
  <si>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</si>
  <si>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</si>
  <si>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</si>
  <si>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</si>
  <si>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</si>
  <si>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</si>
  <si>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</si>
  <si>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</si>
  <si>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</si>
  <si>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</si>
  <si>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</si>
  <si>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</si>
  <si>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</si>
  <si>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</si>
  <si>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</si>
  <si>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</si>
  <si>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</si>
  <si>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</si>
  <si>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</si>
  <si>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</si>
  <si>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</si>
  <si>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</si>
  <si>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</si>
  <si>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</si>
  <si>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</si>
  <si>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</si>
  <si>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</si>
  <si>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</si>
  <si>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</si>
  <si>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</si>
  <si>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</si>
  <si>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</si>
  <si>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</si>
  <si>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</si>
  <si>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</si>
  <si>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</si>
  <si>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</si>
  <si>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</si>
  <si>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</si>
  <si>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</si>
  <si>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</si>
  <si>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</si>
  <si>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</si>
  <si>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</si>
  <si>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</si>
  <si>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</si>
  <si>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</si>
  <si>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</si>
  <si>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</si>
  <si>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</si>
  <si>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</si>
  <si>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</si>
  <si>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</si>
  <si>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</si>
  <si>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</si>
  <si>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</si>
  <si>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</si>
  <si>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</si>
  <si>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</si>
  <si>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</si>
  <si>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</si>
  <si>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</si>
  <si>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</si>
  <si>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</si>
  <si>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</si>
  <si>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</si>
  <si>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</si>
  <si>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</si>
  <si>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</si>
  <si>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</si>
  <si>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</si>
  <si>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</si>
  <si>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</si>
  <si>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</si>
  <si>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</si>
  <si>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</si>
  <si>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</si>
  <si>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</si>
  <si>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</si>
  <si>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</si>
  <si>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</si>
  <si>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</si>
  <si>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</si>
  <si>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</si>
  <si>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</si>
  <si>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</si>
  <si>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</si>
  <si>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</si>
  <si>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</si>
  <si>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</si>
  <si>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</si>
  <si>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</si>
  <si>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</si>
  <si>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</si>
  <si>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</si>
  <si>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</si>
  <si>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</si>
  <si>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</si>
  <si>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</si>
  <si>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</si>
  <si>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</si>
  <si>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</si>
  <si>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</si>
  <si>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</si>
  <si>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</si>
  <si>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</si>
  <si>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</si>
  <si>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</si>
  <si>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</si>
  <si>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</si>
  <si>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</si>
  <si>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</si>
  <si>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</si>
  <si>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</si>
  <si>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</si>
  <si>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</si>
  <si>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</si>
  <si>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</si>
  <si>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</si>
  <si>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</si>
  <si>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</si>
  <si>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</si>
  <si>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</si>
  <si>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</si>
  <si>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</si>
  <si>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</si>
  <si>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</si>
  <si>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</si>
  <si>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</si>
  <si>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</si>
  <si>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</si>
  <si>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</si>
  <si>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</si>
  <si>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</si>
  <si>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</si>
  <si>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</si>
  <si>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</si>
  <si>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</si>
  <si>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</si>
  <si>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</si>
  <si>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</si>
  <si>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</si>
  <si>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</si>
  <si>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</si>
  <si>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</si>
  <si>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</si>
  <si>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</si>
  <si>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</si>
  <si>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</si>
  <si>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</si>
  <si>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</si>
  <si>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</si>
  <si>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</si>
  <si>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</si>
  <si>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</si>
  <si>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</si>
  <si>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</si>
  <si>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</si>
  <si>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</si>
  <si>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</si>
  <si>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</si>
  <si>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</si>
  <si>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</si>
  <si>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</si>
  <si>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</si>
  <si>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</si>
  <si>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</si>
  <si>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</si>
  <si>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</si>
  <si>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</si>
  <si>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</si>
  <si>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</si>
  <si>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</si>
  <si>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</si>
  <si>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</si>
  <si>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</si>
  <si>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</si>
  <si>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</si>
  <si>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100m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</si>
  <si>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</si>
  <si>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</si>
  <si>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</si>
  <si>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</si>
  <si>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</si>
  <si>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</si>
  <si>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</si>
  <si>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</si>
  <si>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</si>
  <si>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</si>
  <si>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</si>
  <si>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</si>
  <si>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</si>
  <si>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</si>
  <si>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</si>
  <si>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</si>
  <si>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</si>
  <si>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175m</t>
  </si>
  <si>
    <t>FSD</t>
  </si>
  <si>
    <t>Command</t>
  </si>
  <si>
    <t>TSLA</t>
  </si>
  <si>
    <t>10m</t>
  </si>
  <si>
    <t>Midjourney</t>
  </si>
  <si>
    <t>0m</t>
  </si>
  <si>
    <t>Dev Platform</t>
  </si>
  <si>
    <t>135m</t>
  </si>
  <si>
    <t>125m</t>
  </si>
  <si>
    <t>N/A</t>
  </si>
  <si>
    <t>FB</t>
  </si>
  <si>
    <t>Llama</t>
  </si>
  <si>
    <t>Yann Le Cun</t>
  </si>
  <si>
    <t>Ilya Sustkever, Andrej Karpathy</t>
  </si>
  <si>
    <t>GPT4, ChatGPT</t>
  </si>
  <si>
    <t>Series C in progress</t>
  </si>
  <si>
    <t>Self-Funded</t>
  </si>
  <si>
    <t>Hyperwrite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</si>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</sst>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2" fillId="0" borderId="0" applyNumberFormat="0" applyFill="0" applyBorder="0" applyAlignment="0" applyProtection="0"/>
  </cellStyleXfs>
  <cellXfs count="185">
    <xf numFmtId="0" fontId="0" fillId="0" borderId="0" xfId="0"/>
    <xf numFmtId="0" fontId="71" fillId="0" borderId="0" xfId="0" applyFont="1"/>
    <xf numFmtId="2" fontId="71" fillId="0" borderId="0" xfId="0" applyNumberFormat="1" applyFont="1" applyAlignment="1">
      <alignment horizontal="right"/>
    </xf>
    <xf numFmtId="3" fontId="71" fillId="0" borderId="0" xfId="0" applyNumberFormat="1" applyFont="1" applyAlignment="1">
      <alignment horizontal="right"/>
    </xf>
    <xf numFmtId="0" fontId="71" fillId="0" borderId="0" xfId="0" applyFont="1" applyAlignment="1">
      <alignment horizontal="right"/>
    </xf>
    <xf numFmtId="0" fontId="73" fillId="0" borderId="0" xfId="1" applyFont="1"/>
    <xf numFmtId="0" fontId="70" fillId="0" borderId="0" xfId="0" applyFont="1"/>
    <xf numFmtId="3" fontId="70" fillId="0" borderId="0" xfId="0" applyNumberFormat="1" applyFont="1" applyAlignment="1">
      <alignment horizontal="right"/>
    </xf>
    <xf numFmtId="0" fontId="69" fillId="0" borderId="0" xfId="0" applyFont="1"/>
    <xf numFmtId="3" fontId="74" fillId="0" borderId="0" xfId="0" applyNumberFormat="1" applyFont="1" applyAlignment="1">
      <alignment horizontal="right"/>
    </xf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3" xfId="0" applyFont="1" applyBorder="1"/>
    <xf numFmtId="0" fontId="65" fillId="0" borderId="4" xfId="0" applyFont="1" applyBorder="1"/>
    <xf numFmtId="2" fontId="65" fillId="0" borderId="4" xfId="0" applyNumberFormat="1" applyFont="1" applyBorder="1" applyAlignment="1">
      <alignment horizontal="right"/>
    </xf>
    <xf numFmtId="3" fontId="65" fillId="0" borderId="4" xfId="0" applyNumberFormat="1" applyFont="1" applyBorder="1" applyAlignment="1">
      <alignment horizontal="right"/>
    </xf>
    <xf numFmtId="0" fontId="65" fillId="0" borderId="4" xfId="0" applyFont="1" applyBorder="1" applyAlignment="1">
      <alignment horizontal="right"/>
    </xf>
    <xf numFmtId="0" fontId="65" fillId="0" borderId="4" xfId="0" applyFont="1" applyBorder="1" applyAlignment="1">
      <alignment horizontal="center"/>
    </xf>
    <xf numFmtId="0" fontId="65" fillId="0" borderId="5" xfId="0" applyFont="1" applyBorder="1" applyAlignment="1">
      <alignment horizontal="center"/>
    </xf>
    <xf numFmtId="0" fontId="65" fillId="0" borderId="0" xfId="0" applyFont="1"/>
    <xf numFmtId="2" fontId="65" fillId="0" borderId="0" xfId="0" applyNumberFormat="1" applyFont="1" applyAlignment="1">
      <alignment horizontal="right"/>
    </xf>
    <xf numFmtId="3" fontId="65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 applyAlignment="1">
      <alignment horizontal="center"/>
    </xf>
    <xf numFmtId="0" fontId="65" fillId="0" borderId="1" xfId="0" applyFont="1" applyBorder="1" applyAlignment="1">
      <alignment horizontal="center"/>
    </xf>
    <xf numFmtId="0" fontId="65" fillId="0" borderId="2" xfId="0" applyFont="1" applyBorder="1" applyAlignment="1">
      <alignment horizontal="center"/>
    </xf>
    <xf numFmtId="4" fontId="65" fillId="0" borderId="0" xfId="0" applyNumberFormat="1" applyFont="1" applyAlignment="1">
      <alignment horizontal="center"/>
    </xf>
    <xf numFmtId="9" fontId="65" fillId="0" borderId="0" xfId="0" applyNumberFormat="1" applyFont="1" applyAlignment="1">
      <alignment horizontal="center"/>
    </xf>
    <xf numFmtId="164" fontId="65" fillId="0" borderId="1" xfId="0" applyNumberFormat="1" applyFont="1" applyBorder="1" applyAlignment="1">
      <alignment horizontal="center"/>
    </xf>
    <xf numFmtId="164" fontId="65" fillId="0" borderId="0" xfId="0" applyNumberFormat="1" applyFont="1" applyAlignment="1">
      <alignment horizontal="center"/>
    </xf>
    <xf numFmtId="164" fontId="65" fillId="0" borderId="2" xfId="0" applyNumberFormat="1" applyFont="1" applyBorder="1" applyAlignment="1">
      <alignment horizontal="center"/>
    </xf>
    <xf numFmtId="4" fontId="65" fillId="0" borderId="1" xfId="0" applyNumberFormat="1" applyFont="1" applyBorder="1" applyAlignment="1">
      <alignment horizontal="center"/>
    </xf>
    <xf numFmtId="4" fontId="65" fillId="0" borderId="2" xfId="0" applyNumberFormat="1" applyFont="1" applyBorder="1" applyAlignment="1">
      <alignment horizontal="center"/>
    </xf>
    <xf numFmtId="0" fontId="64" fillId="0" borderId="0" xfId="0" applyFont="1" applyAlignment="1">
      <alignment horizontal="right"/>
    </xf>
    <xf numFmtId="0" fontId="63" fillId="0" borderId="0" xfId="0" applyFont="1" applyAlignment="1">
      <alignment horizontal="right"/>
    </xf>
    <xf numFmtId="9" fontId="63" fillId="0" borderId="0" xfId="0" applyNumberFormat="1" applyFont="1" applyAlignment="1">
      <alignment horizontal="center"/>
    </xf>
    <xf numFmtId="164" fontId="65" fillId="0" borderId="6" xfId="0" applyNumberFormat="1" applyFont="1" applyBorder="1" applyAlignment="1">
      <alignment horizontal="center"/>
    </xf>
    <xf numFmtId="0" fontId="62" fillId="0" borderId="0" xfId="0" applyFont="1" applyAlignment="1">
      <alignment horizontal="right"/>
    </xf>
    <xf numFmtId="0" fontId="61" fillId="0" borderId="0" xfId="0" applyFont="1" applyAlignment="1">
      <alignment horizontal="right"/>
    </xf>
    <xf numFmtId="0" fontId="60" fillId="0" borderId="0" xfId="0" applyFont="1"/>
    <xf numFmtId="4" fontId="65" fillId="0" borderId="0" xfId="0" applyNumberFormat="1" applyFont="1" applyAlignment="1">
      <alignment horizontal="right"/>
    </xf>
    <xf numFmtId="0" fontId="59" fillId="0" borderId="4" xfId="0" applyFont="1" applyBorder="1" applyAlignment="1">
      <alignment horizontal="right"/>
    </xf>
    <xf numFmtId="14" fontId="65" fillId="0" borderId="0" xfId="0" applyNumberFormat="1" applyFont="1" applyAlignment="1">
      <alignment horizontal="right"/>
    </xf>
    <xf numFmtId="0" fontId="59" fillId="0" borderId="0" xfId="0" applyFont="1" applyAlignment="1">
      <alignment horizontal="right"/>
    </xf>
    <xf numFmtId="0" fontId="59" fillId="0" borderId="0" xfId="0" applyFont="1"/>
    <xf numFmtId="0" fontId="58" fillId="0" borderId="0" xfId="0" applyFont="1"/>
    <xf numFmtId="0" fontId="58" fillId="0" borderId="0" xfId="0" applyFont="1" applyAlignment="1">
      <alignment horizontal="right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8" fillId="0" borderId="4" xfId="0" applyFont="1" applyBorder="1" applyAlignment="1">
      <alignment horizontal="center"/>
    </xf>
    <xf numFmtId="0" fontId="65" fillId="0" borderId="5" xfId="0" applyFont="1" applyBorder="1"/>
    <xf numFmtId="3" fontId="68" fillId="0" borderId="0" xfId="0" applyNumberFormat="1" applyFont="1"/>
    <xf numFmtId="0" fontId="57" fillId="0" borderId="0" xfId="0" applyFont="1"/>
    <xf numFmtId="0" fontId="56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0" fontId="55" fillId="0" borderId="0" xfId="0" applyFont="1"/>
    <xf numFmtId="3" fontId="71" fillId="0" borderId="0" xfId="0" applyNumberFormat="1" applyFont="1"/>
    <xf numFmtId="3" fontId="74" fillId="0" borderId="0" xfId="0" applyNumberFormat="1" applyFont="1"/>
    <xf numFmtId="3" fontId="55" fillId="0" borderId="0" xfId="0" applyNumberFormat="1" applyFont="1"/>
    <xf numFmtId="4" fontId="71" fillId="0" borderId="0" xfId="0" applyNumberFormat="1" applyFont="1" applyAlignment="1">
      <alignment horizontal="right"/>
    </xf>
    <xf numFmtId="4" fontId="74" fillId="0" borderId="0" xfId="0" applyNumberFormat="1" applyFont="1" applyAlignment="1">
      <alignment horizontal="right"/>
    </xf>
    <xf numFmtId="0" fontId="54" fillId="0" borderId="0" xfId="0" applyFont="1"/>
    <xf numFmtId="0" fontId="53" fillId="0" borderId="0" xfId="0" applyFont="1"/>
    <xf numFmtId="0" fontId="75" fillId="0" borderId="0" xfId="0" applyFont="1"/>
    <xf numFmtId="0" fontId="52" fillId="0" borderId="0" xfId="0" applyFont="1"/>
    <xf numFmtId="0" fontId="52" fillId="0" borderId="0" xfId="0" applyFont="1" applyAlignment="1">
      <alignment horizontal="right"/>
    </xf>
    <xf numFmtId="14" fontId="68" fillId="0" borderId="0" xfId="0" applyNumberFormat="1" applyFont="1"/>
    <xf numFmtId="0" fontId="68" fillId="0" borderId="0" xfId="0" applyFont="1" applyAlignment="1">
      <alignment horizontal="right"/>
    </xf>
    <xf numFmtId="4" fontId="68" fillId="0" borderId="0" xfId="0" applyNumberFormat="1" applyFont="1" applyAlignment="1">
      <alignment horizontal="right"/>
    </xf>
    <xf numFmtId="3" fontId="68" fillId="0" borderId="0" xfId="0" applyNumberFormat="1" applyFont="1" applyAlignment="1">
      <alignment horizontal="right"/>
    </xf>
    <xf numFmtId="3" fontId="51" fillId="0" borderId="0" xfId="0" applyNumberFormat="1" applyFont="1"/>
    <xf numFmtId="0" fontId="51" fillId="0" borderId="0" xfId="0" applyFont="1"/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6" xfId="0" applyFont="1" applyBorder="1" applyAlignment="1">
      <alignment horizontal="center"/>
    </xf>
    <xf numFmtId="0" fontId="50" fillId="0" borderId="0" xfId="0" applyFont="1"/>
    <xf numFmtId="3" fontId="50" fillId="0" borderId="0" xfId="0" applyNumberFormat="1" applyFont="1"/>
    <xf numFmtId="3" fontId="49" fillId="0" borderId="0" xfId="0" applyNumberFormat="1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76" fillId="0" borderId="0" xfId="0" applyFont="1"/>
    <xf numFmtId="0" fontId="39" fillId="0" borderId="0" xfId="0" applyFont="1"/>
    <xf numFmtId="0" fontId="77" fillId="0" borderId="0" xfId="1" applyFont="1"/>
    <xf numFmtId="0" fontId="38" fillId="0" borderId="0" xfId="0" applyFont="1"/>
    <xf numFmtId="3" fontId="38" fillId="0" borderId="0" xfId="0" applyNumberFormat="1" applyFont="1"/>
    <xf numFmtId="0" fontId="37" fillId="0" borderId="0" xfId="0" applyFont="1" applyAlignment="1">
      <alignment horizontal="right"/>
    </xf>
    <xf numFmtId="0" fontId="36" fillId="0" borderId="0" xfId="0" applyFont="1"/>
    <xf numFmtId="0" fontId="36" fillId="0" borderId="0" xfId="0" applyFont="1" applyAlignment="1">
      <alignment horizontal="right"/>
    </xf>
    <xf numFmtId="14" fontId="51" fillId="0" borderId="0" xfId="0" applyNumberFormat="1" applyFont="1"/>
    <xf numFmtId="3" fontId="35" fillId="0" borderId="0" xfId="0" applyNumberFormat="1" applyFont="1"/>
    <xf numFmtId="0" fontId="34" fillId="0" borderId="0" xfId="0" applyFont="1"/>
    <xf numFmtId="3" fontId="34" fillId="0" borderId="0" xfId="0" applyNumberFormat="1" applyFont="1"/>
    <xf numFmtId="0" fontId="33" fillId="0" borderId="0" xfId="0" applyFont="1"/>
    <xf numFmtId="0" fontId="32" fillId="0" borderId="0" xfId="0" applyFont="1"/>
    <xf numFmtId="3" fontId="31" fillId="0" borderId="0" xfId="0" applyNumberFormat="1" applyFont="1"/>
    <xf numFmtId="0" fontId="30" fillId="0" borderId="0" xfId="0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73" fillId="0" borderId="1" xfId="1" applyFont="1" applyBorder="1"/>
    <xf numFmtId="9" fontId="65" fillId="0" borderId="2" xfId="0" applyNumberFormat="1" applyFont="1" applyBorder="1" applyAlignment="1">
      <alignment horizontal="center"/>
    </xf>
    <xf numFmtId="0" fontId="40" fillId="0" borderId="0" xfId="0" applyFont="1" applyAlignment="1">
      <alignment horizontal="right"/>
    </xf>
    <xf numFmtId="0" fontId="32" fillId="0" borderId="1" xfId="0" applyFont="1" applyBorder="1"/>
    <xf numFmtId="0" fontId="62" fillId="0" borderId="1" xfId="0" applyFont="1" applyBorder="1"/>
    <xf numFmtId="0" fontId="62" fillId="0" borderId="0" xfId="0" applyFont="1"/>
    <xf numFmtId="0" fontId="29" fillId="0" borderId="1" xfId="0" applyFont="1" applyBorder="1"/>
    <xf numFmtId="0" fontId="65" fillId="0" borderId="1" xfId="0" applyFont="1" applyBorder="1"/>
    <xf numFmtId="0" fontId="63" fillId="0" borderId="1" xfId="0" applyFont="1" applyBorder="1"/>
    <xf numFmtId="0" fontId="63" fillId="0" borderId="0" xfId="0" applyFont="1"/>
    <xf numFmtId="0" fontId="58" fillId="0" borderId="1" xfId="0" applyFont="1" applyBorder="1"/>
    <xf numFmtId="0" fontId="65" fillId="0" borderId="7" xfId="0" applyFont="1" applyBorder="1"/>
    <xf numFmtId="0" fontId="65" fillId="0" borderId="6" xfId="0" applyFont="1" applyBorder="1"/>
    <xf numFmtId="2" fontId="65" fillId="0" borderId="6" xfId="0" applyNumberFormat="1" applyFont="1" applyBorder="1" applyAlignment="1">
      <alignment horizontal="right"/>
    </xf>
    <xf numFmtId="3" fontId="65" fillId="0" borderId="6" xfId="0" applyNumberFormat="1" applyFont="1" applyBorder="1" applyAlignment="1">
      <alignment horizontal="right"/>
    </xf>
    <xf numFmtId="0" fontId="65" fillId="0" borderId="6" xfId="0" applyFont="1" applyBorder="1" applyAlignment="1">
      <alignment horizontal="right"/>
    </xf>
    <xf numFmtId="0" fontId="65" fillId="0" borderId="6" xfId="0" applyFont="1" applyBorder="1" applyAlignment="1">
      <alignment horizontal="center"/>
    </xf>
    <xf numFmtId="0" fontId="65" fillId="0" borderId="8" xfId="0" applyFont="1" applyBorder="1" applyAlignment="1">
      <alignment horizontal="center"/>
    </xf>
    <xf numFmtId="0" fontId="27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right"/>
    </xf>
    <xf numFmtId="0" fontId="18" fillId="0" borderId="0" xfId="0" applyFont="1"/>
    <xf numFmtId="0" fontId="73" fillId="0" borderId="0" xfId="1" applyFont="1" applyBorder="1"/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3" fillId="0" borderId="0" xfId="0" applyFont="1"/>
    <xf numFmtId="14" fontId="13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4" fontId="71" fillId="0" borderId="0" xfId="0" applyNumberFormat="1" applyFont="1"/>
    <xf numFmtId="0" fontId="11" fillId="0" borderId="0" xfId="0" applyFont="1"/>
    <xf numFmtId="165" fontId="65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8" fillId="0" borderId="0" xfId="0" applyFont="1"/>
    <xf numFmtId="4" fontId="51" fillId="0" borderId="0" xfId="0" applyNumberFormat="1" applyFont="1"/>
    <xf numFmtId="0" fontId="7" fillId="0" borderId="0" xfId="0" applyFont="1"/>
    <xf numFmtId="0" fontId="6" fillId="0" borderId="1" xfId="0" applyFont="1" applyBorder="1"/>
    <xf numFmtId="0" fontId="6" fillId="0" borderId="0" xfId="0" applyFont="1"/>
    <xf numFmtId="0" fontId="5" fillId="0" borderId="0" xfId="0" applyFont="1"/>
    <xf numFmtId="3" fontId="78" fillId="0" borderId="0" xfId="0" applyNumberFormat="1" applyFont="1"/>
    <xf numFmtId="4" fontId="79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3" fontId="53" fillId="0" borderId="0" xfId="0" applyNumberFormat="1" applyFont="1"/>
    <xf numFmtId="0" fontId="4" fillId="0" borderId="0" xfId="0" applyFont="1"/>
    <xf numFmtId="0" fontId="3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73" fillId="0" borderId="0" xfId="1" applyFont="1" applyAlignment="1"/>
    <xf numFmtId="0" fontId="80" fillId="0" borderId="0" xfId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/>
  <cols>
    <col min="1" max="1" width="5" style="138" bestFit="1" customWidth="1"/>
    <col min="2" max="16384" width="9.140625" style="138"/>
  </cols>
  <sheetData>
    <row r="1" spans="1:3">
      <c r="A1" s="5" t="s">
        <v>148</v>
      </c>
    </row>
    <row r="2" spans="1:3">
      <c r="A2" s="5"/>
      <c r="B2" s="138" t="s">
        <v>19</v>
      </c>
    </row>
    <row r="3" spans="1:3">
      <c r="B3" s="138" t="s">
        <v>349</v>
      </c>
      <c r="C3" s="138" t="s">
        <v>350</v>
      </c>
    </row>
    <row r="4" spans="1:3">
      <c r="B4" s="138" t="s">
        <v>351</v>
      </c>
      <c r="C4" s="138" t="s">
        <v>352</v>
      </c>
    </row>
    <row r="5" spans="1:3">
      <c r="B5" s="138" t="s">
        <v>353</v>
      </c>
    </row>
    <row r="6" spans="1:3">
      <c r="B6" s="138" t="s">
        <v>346</v>
      </c>
    </row>
    <row r="7" spans="1:3">
      <c r="B7" s="138" t="s">
        <v>344</v>
      </c>
    </row>
    <row r="8" spans="1:3">
      <c r="B8" s="138" t="s">
        <v>348</v>
      </c>
    </row>
    <row r="9" spans="1:3">
      <c r="B9" s="138" t="s">
        <v>345</v>
      </c>
    </row>
    <row r="10" spans="1:3">
      <c r="B10" s="138" t="s">
        <v>354</v>
      </c>
    </row>
    <row r="11" spans="1:3">
      <c r="B11" s="138" t="s">
        <v>355</v>
      </c>
    </row>
    <row r="12" spans="1:3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>
      <selection activeCell="B7" sqref="B7"/>
    </sheetView>
  </sheetViews>
  <sheetFormatPr defaultRowHeight="12.75"/>
  <cols>
    <col min="1" max="1" width="5" style="138" bestFit="1" customWidth="1"/>
    <col min="2" max="2" width="10.5703125" style="138" customWidth="1"/>
    <col min="3" max="16384" width="9.140625" style="138"/>
  </cols>
  <sheetData>
    <row r="1" spans="1:3">
      <c r="A1" s="5" t="s">
        <v>148</v>
      </c>
    </row>
    <row r="2" spans="1:3">
      <c r="A2" s="5"/>
      <c r="B2" s="177" t="s">
        <v>507</v>
      </c>
    </row>
    <row r="3" spans="1:3">
      <c r="A3" s="5"/>
      <c r="B3" s="177" t="s">
        <v>503</v>
      </c>
    </row>
    <row r="4" spans="1:3">
      <c r="A4" s="5"/>
      <c r="B4" s="177" t="s">
        <v>506</v>
      </c>
    </row>
    <row r="5" spans="1:3">
      <c r="A5" s="5"/>
      <c r="B5" s="177" t="s">
        <v>504</v>
      </c>
    </row>
    <row r="6" spans="1:3">
      <c r="A6" s="5"/>
      <c r="B6" s="177" t="s">
        <v>508</v>
      </c>
    </row>
    <row r="7" spans="1:3">
      <c r="A7" s="5"/>
      <c r="B7" s="177" t="s">
        <v>505</v>
      </c>
    </row>
    <row r="8" spans="1:3">
      <c r="A8" s="5"/>
      <c r="B8" s="177"/>
    </row>
    <row r="9" spans="1:3">
      <c r="A9" s="5"/>
      <c r="B9" s="177"/>
    </row>
    <row r="10" spans="1:3">
      <c r="A10" s="5"/>
      <c r="B10" s="138" t="s">
        <v>360</v>
      </c>
    </row>
    <row r="11" spans="1:3">
      <c r="B11" s="138" t="s">
        <v>356</v>
      </c>
    </row>
    <row r="12" spans="1:3">
      <c r="B12" s="138" t="s">
        <v>357</v>
      </c>
      <c r="C12" s="138" t="s">
        <v>358</v>
      </c>
    </row>
    <row r="13" spans="1:3">
      <c r="B13" s="138" t="s">
        <v>359</v>
      </c>
    </row>
    <row r="14" spans="1:3">
      <c r="B14" s="173" t="s">
        <v>499</v>
      </c>
      <c r="C14" s="173" t="s">
        <v>500</v>
      </c>
    </row>
    <row r="15" spans="1:3">
      <c r="B15" s="173" t="s">
        <v>501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7" sqref="J7"/>
    </sheetView>
  </sheetViews>
  <sheetFormatPr defaultColWidth="8.5703125" defaultRowHeight="12.75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>
      <c r="A4" s="72" t="s">
        <v>263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6" t="s">
        <v>502</v>
      </c>
      <c r="J4" s="170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263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6" t="s">
        <v>502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263</v>
      </c>
      <c r="B6" s="114" t="s">
        <v>182</v>
      </c>
      <c r="C6" s="20" t="s">
        <v>183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6" t="s">
        <v>392</v>
      </c>
      <c r="J6" s="43">
        <v>45047</v>
      </c>
      <c r="O6" s="26"/>
      <c r="X6" s="20">
        <v>1995</v>
      </c>
    </row>
    <row r="7" spans="1:24">
      <c r="A7" s="90" t="s">
        <v>263</v>
      </c>
      <c r="B7" s="114" t="s">
        <v>38</v>
      </c>
      <c r="C7" s="20" t="s">
        <v>39</v>
      </c>
      <c r="D7" s="21">
        <v>120.61</v>
      </c>
      <c r="E7" s="22">
        <f>+D7*[4]Main!$L$3</f>
        <v>41715.983749999999</v>
      </c>
      <c r="F7" s="22">
        <f>([4]Main!$L$5-[4]Main!$L$6)/RMB</f>
        <v>25459.792284866468</v>
      </c>
      <c r="G7" s="22">
        <f>E7-F7</f>
        <v>16256.191465133532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>
      <c r="B50" s="124" t="s">
        <v>236</v>
      </c>
      <c r="C50" s="46" t="s">
        <v>237</v>
      </c>
      <c r="O50" s="26"/>
    </row>
    <row r="51" spans="2:15">
      <c r="B51" s="164" t="s">
        <v>410</v>
      </c>
      <c r="O51" s="26"/>
    </row>
    <row r="52" spans="2:15">
      <c r="B52" s="164" t="s">
        <v>411</v>
      </c>
      <c r="O52" s="26"/>
    </row>
    <row r="53" spans="2:15">
      <c r="B53" s="121"/>
      <c r="O53" s="26"/>
    </row>
    <row r="54" spans="2:15">
      <c r="B54" s="121"/>
      <c r="O54" s="26"/>
    </row>
    <row r="55" spans="2:15">
      <c r="B55" s="121"/>
      <c r="O55" s="26"/>
    </row>
    <row r="56" spans="2:15">
      <c r="B56" s="121"/>
      <c r="O56" s="26"/>
    </row>
    <row r="57" spans="2:15">
      <c r="B57" s="121"/>
      <c r="O57" s="26"/>
    </row>
    <row r="58" spans="2:15">
      <c r="B58" s="121"/>
      <c r="O58" s="26"/>
    </row>
    <row r="59" spans="2:15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2.75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>
      <c r="A1" s="5" t="s">
        <v>148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>
      <c r="A3" s="72" t="s">
        <v>263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6" t="s">
        <v>502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6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>
      <c r="A9" s="82" t="s">
        <v>263</v>
      </c>
      <c r="B9" s="82" t="s">
        <v>266</v>
      </c>
      <c r="C9" s="82" t="s">
        <v>266</v>
      </c>
      <c r="D9" s="162">
        <v>129.71</v>
      </c>
      <c r="E9" s="71">
        <v>118000</v>
      </c>
      <c r="X9" s="72">
        <v>1911</v>
      </c>
    </row>
    <row r="10" spans="1:24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7" t="s">
        <v>392</v>
      </c>
      <c r="J11" s="43">
        <v>45006</v>
      </c>
      <c r="X11" s="72">
        <v>2005</v>
      </c>
    </row>
    <row r="12" spans="1:24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>
      <c r="B20" s="165" t="s">
        <v>412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>
      <c r="B22" s="161" t="s">
        <v>399</v>
      </c>
      <c r="C22" s="161" t="s">
        <v>400</v>
      </c>
      <c r="D22" s="72">
        <v>10.88</v>
      </c>
      <c r="E22" s="71">
        <v>3000</v>
      </c>
    </row>
    <row r="27" spans="2:24">
      <c r="B27" s="95" t="s">
        <v>258</v>
      </c>
      <c r="I27" s="166" t="s">
        <v>224</v>
      </c>
    </row>
    <row r="28" spans="2:24">
      <c r="B28" s="166" t="s">
        <v>432</v>
      </c>
      <c r="E28" s="72">
        <v>30000</v>
      </c>
      <c r="I28" s="166"/>
    </row>
    <row r="29" spans="2:24">
      <c r="B29" s="166" t="s">
        <v>486</v>
      </c>
      <c r="E29" s="72">
        <v>10000</v>
      </c>
      <c r="F29" s="166" t="s">
        <v>488</v>
      </c>
      <c r="G29" s="166" t="s">
        <v>487</v>
      </c>
      <c r="H29" s="166" t="s">
        <v>489</v>
      </c>
      <c r="I29" s="72">
        <v>2013</v>
      </c>
    </row>
    <row r="30" spans="2:24">
      <c r="B30" s="166" t="s">
        <v>126</v>
      </c>
      <c r="F30" s="166"/>
      <c r="G30" s="166"/>
      <c r="H30" s="166"/>
    </row>
    <row r="31" spans="2:24">
      <c r="B31" s="94" t="s">
        <v>286</v>
      </c>
      <c r="E3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>
      <c r="A3" s="72" t="s">
        <v>263</v>
      </c>
      <c r="B3" s="5" t="s">
        <v>13</v>
      </c>
      <c r="C3" s="20" t="s">
        <v>205</v>
      </c>
      <c r="D3" s="21">
        <v>210</v>
      </c>
      <c r="E3" s="22">
        <f>+D3*[18]Main!$M$3</f>
        <v>556825.22154000006</v>
      </c>
      <c r="F3" s="22">
        <f>+[18]Main!$M$5-[18]Main!$M$6</f>
        <v>38382</v>
      </c>
      <c r="G3" s="22">
        <f t="shared" ref="G3:G4" si="0">+E3-F3</f>
        <v>518443.22154000006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2.7984143349522261E-2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49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8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>
      <c r="B14" s="133" t="s">
        <v>334</v>
      </c>
      <c r="C14" s="133" t="s">
        <v>335</v>
      </c>
    </row>
    <row r="15" spans="1:24" s="20" customFormat="1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>
      <c r="B16" s="64" t="s">
        <v>258</v>
      </c>
    </row>
    <row r="17" spans="2:6">
      <c r="B17" s="96" t="s">
        <v>288</v>
      </c>
      <c r="E17" s="171">
        <v>400000</v>
      </c>
    </row>
    <row r="18" spans="2:6">
      <c r="B18" s="63" t="s">
        <v>257</v>
      </c>
      <c r="E18" s="171">
        <v>30000</v>
      </c>
    </row>
    <row r="19" spans="2:6">
      <c r="B19" s="20" t="s">
        <v>171</v>
      </c>
      <c r="C19" s="20" t="s">
        <v>172</v>
      </c>
      <c r="D19" s="21">
        <v>44.5</v>
      </c>
      <c r="E19" s="22">
        <v>34050</v>
      </c>
    </row>
    <row r="20" spans="2:6">
      <c r="B20" s="133" t="s">
        <v>328</v>
      </c>
      <c r="E20" s="171">
        <v>14500</v>
      </c>
      <c r="F20" s="63">
        <v>2015</v>
      </c>
    </row>
    <row r="21" spans="2:6">
      <c r="B21" s="64" t="s">
        <v>332</v>
      </c>
      <c r="E21" s="171">
        <v>10000</v>
      </c>
    </row>
    <row r="22" spans="2:6">
      <c r="B22" s="63" t="s">
        <v>256</v>
      </c>
      <c r="E22" s="63">
        <v>200</v>
      </c>
    </row>
    <row r="23" spans="2:6">
      <c r="B23" s="133" t="s">
        <v>331</v>
      </c>
    </row>
    <row r="24" spans="2:6">
      <c r="B24" s="133" t="s">
        <v>333</v>
      </c>
    </row>
    <row r="25" spans="2:6">
      <c r="B25" s="133" t="s">
        <v>336</v>
      </c>
    </row>
    <row r="26" spans="2:6">
      <c r="B26" s="133" t="s">
        <v>337</v>
      </c>
    </row>
    <row r="27" spans="2:6">
      <c r="B27" s="133" t="s">
        <v>338</v>
      </c>
    </row>
    <row r="28" spans="2:6">
      <c r="B28" s="140" t="s">
        <v>362</v>
      </c>
    </row>
    <row r="29" spans="2:6">
      <c r="B29" s="63" t="s">
        <v>255</v>
      </c>
    </row>
    <row r="30" spans="2:6">
      <c r="B30" s="140" t="s">
        <v>363</v>
      </c>
    </row>
    <row r="31" spans="2:6">
      <c r="B31" s="172" t="s">
        <v>495</v>
      </c>
    </row>
    <row r="32" spans="2:6">
      <c r="B32" s="140" t="s">
        <v>364</v>
      </c>
    </row>
    <row r="33" spans="2:2">
      <c r="B33" s="140" t="s">
        <v>365</v>
      </c>
    </row>
    <row r="34" spans="2:2">
      <c r="B34" s="140" t="s">
        <v>306</v>
      </c>
    </row>
    <row r="35" spans="2:2">
      <c r="B35" s="140" t="s">
        <v>366</v>
      </c>
    </row>
    <row r="36" spans="2:2">
      <c r="B36" s="140" t="s">
        <v>367</v>
      </c>
    </row>
    <row r="37" spans="2:2">
      <c r="B37" s="140" t="s">
        <v>368</v>
      </c>
    </row>
    <row r="38" spans="2:2">
      <c r="B38" s="140" t="s">
        <v>369</v>
      </c>
    </row>
    <row r="39" spans="2:2">
      <c r="B39" s="140" t="s">
        <v>371</v>
      </c>
    </row>
    <row r="40" spans="2:2">
      <c r="B40" s="140" t="s">
        <v>372</v>
      </c>
    </row>
    <row r="41" spans="2:2">
      <c r="B41" s="140" t="s">
        <v>373</v>
      </c>
    </row>
    <row r="42" spans="2:2">
      <c r="B42" s="140" t="s">
        <v>374</v>
      </c>
    </row>
    <row r="43" spans="2:2">
      <c r="B43" s="140" t="s">
        <v>375</v>
      </c>
    </row>
    <row r="44" spans="2:2">
      <c r="B44" s="140" t="s">
        <v>376</v>
      </c>
    </row>
    <row r="45" spans="2:2">
      <c r="B45" s="140" t="s">
        <v>377</v>
      </c>
    </row>
    <row r="46" spans="2:2">
      <c r="B46" s="140" t="s">
        <v>378</v>
      </c>
    </row>
    <row r="47" spans="2:2">
      <c r="B47" s="140" t="s">
        <v>379</v>
      </c>
    </row>
    <row r="48" spans="2:2">
      <c r="B48" s="140" t="s">
        <v>380</v>
      </c>
    </row>
    <row r="49" spans="2:2">
      <c r="B49" s="140" t="s">
        <v>381</v>
      </c>
    </row>
    <row r="50" spans="2:2">
      <c r="B50" s="140" t="s">
        <v>382</v>
      </c>
    </row>
    <row r="51" spans="2: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2.75"/>
  <cols>
    <col min="1" max="1" width="5" style="113" bestFit="1" customWidth="1"/>
    <col min="2" max="2" width="15" style="113" customWidth="1"/>
    <col min="3" max="16384" width="9.140625" style="113"/>
  </cols>
  <sheetData>
    <row r="1" spans="1:24">
      <c r="A1" s="5" t="s">
        <v>148</v>
      </c>
    </row>
    <row r="2" spans="1:24">
      <c r="A2" s="5"/>
      <c r="B2" s="158" t="s">
        <v>0</v>
      </c>
      <c r="C2" s="158" t="s">
        <v>1</v>
      </c>
      <c r="D2" s="159" t="s">
        <v>2</v>
      </c>
      <c r="E2" s="160" t="s">
        <v>3</v>
      </c>
      <c r="F2" s="159" t="s">
        <v>397</v>
      </c>
      <c r="G2" s="159" t="s">
        <v>5</v>
      </c>
      <c r="H2" s="159" t="s">
        <v>223</v>
      </c>
      <c r="I2" s="159" t="s">
        <v>398</v>
      </c>
      <c r="J2" s="159" t="s">
        <v>234</v>
      </c>
    </row>
    <row r="3" spans="1:24" s="20" customFormat="1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>
      <c r="B17" s="95" t="s">
        <v>258</v>
      </c>
    </row>
    <row r="18" spans="2:5">
      <c r="B18" s="166" t="s">
        <v>494</v>
      </c>
      <c r="C18" s="72"/>
      <c r="D18" s="72"/>
      <c r="E18" s="72">
        <v>2400</v>
      </c>
    </row>
    <row r="19" spans="2:5">
      <c r="B19" s="158" t="s">
        <v>394</v>
      </c>
      <c r="E19" s="113">
        <v>1500</v>
      </c>
    </row>
    <row r="20" spans="2:5">
      <c r="B20" s="158" t="s">
        <v>396</v>
      </c>
      <c r="E20" s="113">
        <v>1000</v>
      </c>
    </row>
    <row r="21" spans="2:5">
      <c r="B21" s="166" t="s">
        <v>493</v>
      </c>
      <c r="E21" s="113">
        <v>1000</v>
      </c>
    </row>
    <row r="22" spans="2:5">
      <c r="B22" s="142" t="s">
        <v>385</v>
      </c>
    </row>
    <row r="23" spans="2:5">
      <c r="B23" s="158" t="s">
        <v>395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74"/>
  <sheetViews>
    <sheetView tabSelected="1" zoomScale="160" zoomScaleNormal="160" workbookViewId="0">
      <pane xSplit="2" ySplit="2" topLeftCell="C57" activePane="bottomRight" state="frozen"/>
      <selection pane="topRight" activeCell="C1" sqref="C1"/>
      <selection pane="bottomLeft" activeCell="A3" sqref="A3"/>
      <selection pane="bottomRight" activeCell="E63" sqref="E63"/>
    </sheetView>
  </sheetViews>
  <sheetFormatPr defaultRowHeight="12.75"/>
  <cols>
    <col min="1" max="1" width="5.42578125" style="179" bestFit="1" customWidth="1"/>
    <col min="2" max="2" width="23.42578125" style="179" customWidth="1"/>
    <col min="3" max="3" width="9.140625" style="182"/>
    <col min="4" max="4" width="9.140625" style="180"/>
    <col min="5" max="5" width="19" style="179" bestFit="1" customWidth="1"/>
    <col min="6" max="6" width="9.140625" style="180"/>
    <col min="7" max="7" width="13.28515625" style="179" customWidth="1"/>
    <col min="8" max="8" width="16" style="179" customWidth="1"/>
    <col min="9" max="16384" width="9.140625" style="179"/>
  </cols>
  <sheetData>
    <row r="1" spans="1:10">
      <c r="A1" s="5" t="s">
        <v>148</v>
      </c>
    </row>
    <row r="2" spans="1:10">
      <c r="B2" s="179" t="s">
        <v>0</v>
      </c>
      <c r="C2" s="182" t="s">
        <v>1</v>
      </c>
      <c r="D2" s="180" t="s">
        <v>3</v>
      </c>
      <c r="E2" s="179" t="s">
        <v>415</v>
      </c>
      <c r="F2" s="180" t="s">
        <v>416</v>
      </c>
      <c r="G2" s="179" t="s">
        <v>417</v>
      </c>
      <c r="H2" s="179" t="s">
        <v>420</v>
      </c>
      <c r="I2" s="179" t="s">
        <v>438</v>
      </c>
      <c r="J2" s="180" t="s">
        <v>224</v>
      </c>
    </row>
    <row r="3" spans="1:10">
      <c r="B3" s="179" t="s">
        <v>7</v>
      </c>
      <c r="C3" s="182" t="s">
        <v>8</v>
      </c>
      <c r="D3" s="180">
        <v>2000000</v>
      </c>
      <c r="E3" s="179" t="s">
        <v>520</v>
      </c>
      <c r="F3" s="180" t="s">
        <v>520</v>
      </c>
      <c r="G3" s="179" t="s">
        <v>418</v>
      </c>
      <c r="J3" s="179">
        <v>1975</v>
      </c>
    </row>
    <row r="4" spans="1:10">
      <c r="B4" s="179" t="s">
        <v>9</v>
      </c>
      <c r="C4" s="182" t="s">
        <v>10</v>
      </c>
      <c r="D4" s="180">
        <v>1000000</v>
      </c>
      <c r="E4" s="179" t="s">
        <v>520</v>
      </c>
      <c r="F4" s="180" t="s">
        <v>520</v>
      </c>
      <c r="G4" s="179" t="s">
        <v>419</v>
      </c>
      <c r="J4" s="179">
        <v>1998</v>
      </c>
    </row>
    <row r="5" spans="1:10">
      <c r="B5" s="179" t="s">
        <v>434</v>
      </c>
      <c r="C5" s="182" t="s">
        <v>513</v>
      </c>
      <c r="D5" s="180">
        <v>1000000</v>
      </c>
      <c r="E5" s="179" t="s">
        <v>520</v>
      </c>
      <c r="F5" s="180" t="s">
        <v>520</v>
      </c>
      <c r="G5" s="179" t="s">
        <v>511</v>
      </c>
      <c r="J5" s="179">
        <v>2003</v>
      </c>
    </row>
    <row r="6" spans="1:10">
      <c r="B6" s="179" t="s">
        <v>13</v>
      </c>
      <c r="C6" s="182" t="s">
        <v>521</v>
      </c>
      <c r="D6" s="180">
        <v>500000</v>
      </c>
      <c r="E6" s="179" t="s">
        <v>520</v>
      </c>
      <c r="F6" s="180" t="s">
        <v>520</v>
      </c>
      <c r="G6" s="179" t="s">
        <v>522</v>
      </c>
      <c r="H6" s="179" t="s">
        <v>523</v>
      </c>
      <c r="J6" s="179">
        <v>2004</v>
      </c>
    </row>
    <row r="7" spans="1:10">
      <c r="B7" s="179" t="s">
        <v>403</v>
      </c>
      <c r="C7" s="182" t="s">
        <v>258</v>
      </c>
      <c r="D7" s="180">
        <v>35000</v>
      </c>
      <c r="F7" s="180" t="s">
        <v>436</v>
      </c>
      <c r="G7" s="179" t="s">
        <v>525</v>
      </c>
      <c r="H7" s="179" t="s">
        <v>524</v>
      </c>
      <c r="J7" s="179">
        <v>2015</v>
      </c>
    </row>
    <row r="8" spans="1:10">
      <c r="B8" s="179" t="s">
        <v>432</v>
      </c>
      <c r="C8" s="182" t="s">
        <v>258</v>
      </c>
      <c r="D8" s="180">
        <v>25000</v>
      </c>
      <c r="F8" s="180" t="s">
        <v>435</v>
      </c>
      <c r="J8" s="179">
        <v>2013</v>
      </c>
    </row>
    <row r="9" spans="1:10">
      <c r="B9" s="179" t="s">
        <v>431</v>
      </c>
      <c r="C9" s="182" t="s">
        <v>258</v>
      </c>
      <c r="D9" s="180">
        <v>21000</v>
      </c>
      <c r="F9" s="180" t="s">
        <v>433</v>
      </c>
      <c r="J9" s="179">
        <v>2013</v>
      </c>
    </row>
    <row r="10" spans="1:10">
      <c r="B10" s="179" t="s">
        <v>407</v>
      </c>
      <c r="C10" s="182" t="s">
        <v>258</v>
      </c>
      <c r="D10" s="180">
        <v>6000</v>
      </c>
      <c r="E10" s="179" t="s">
        <v>526</v>
      </c>
      <c r="F10" s="180" t="s">
        <v>510</v>
      </c>
      <c r="G10" s="179" t="s">
        <v>512</v>
      </c>
      <c r="J10" s="179">
        <v>2019</v>
      </c>
    </row>
    <row r="11" spans="1:10">
      <c r="B11" s="179" t="s">
        <v>146</v>
      </c>
      <c r="C11" s="182" t="s">
        <v>258</v>
      </c>
      <c r="D11" s="180">
        <v>4100</v>
      </c>
      <c r="E11" s="179" t="s">
        <v>404</v>
      </c>
      <c r="F11" s="180" t="s">
        <v>409</v>
      </c>
      <c r="G11" s="179" t="s">
        <v>405</v>
      </c>
      <c r="H11" s="179" t="s">
        <v>406</v>
      </c>
      <c r="J11" s="179">
        <v>2021</v>
      </c>
    </row>
    <row r="12" spans="1:10">
      <c r="B12" s="179" t="s">
        <v>421</v>
      </c>
      <c r="C12" s="182" t="s">
        <v>258</v>
      </c>
      <c r="D12" s="180">
        <v>4000</v>
      </c>
      <c r="F12" s="180" t="s">
        <v>492</v>
      </c>
      <c r="J12" s="179">
        <v>2019</v>
      </c>
    </row>
    <row r="13" spans="1:10">
      <c r="B13" s="179" t="s">
        <v>425</v>
      </c>
      <c r="C13" s="182" t="s">
        <v>258</v>
      </c>
      <c r="D13" s="180">
        <v>2000</v>
      </c>
      <c r="G13" s="179" t="s">
        <v>545</v>
      </c>
      <c r="H13" s="179" t="s">
        <v>546</v>
      </c>
      <c r="I13" s="184" t="s">
        <v>547</v>
      </c>
      <c r="J13" s="179">
        <v>2016</v>
      </c>
    </row>
    <row r="14" spans="1:10">
      <c r="B14" s="179" t="s">
        <v>422</v>
      </c>
      <c r="C14" s="182" t="s">
        <v>216</v>
      </c>
      <c r="D14" s="180">
        <v>1980</v>
      </c>
      <c r="E14" s="179" t="s">
        <v>520</v>
      </c>
      <c r="J14" s="179">
        <v>2009</v>
      </c>
    </row>
    <row r="15" spans="1:10">
      <c r="B15" s="179" t="s">
        <v>426</v>
      </c>
      <c r="C15" s="182" t="s">
        <v>258</v>
      </c>
      <c r="D15" s="180">
        <v>1500</v>
      </c>
      <c r="F15" s="180" t="s">
        <v>519</v>
      </c>
      <c r="J15" s="179">
        <v>2021</v>
      </c>
    </row>
    <row r="16" spans="1:10">
      <c r="B16" s="179" t="s">
        <v>428</v>
      </c>
      <c r="C16" s="182" t="s">
        <v>258</v>
      </c>
      <c r="D16" s="180">
        <v>1000</v>
      </c>
      <c r="F16" s="180" t="s">
        <v>518</v>
      </c>
      <c r="J16" s="179">
        <v>2017</v>
      </c>
    </row>
    <row r="17" spans="2:10">
      <c r="B17" s="179" t="s">
        <v>424</v>
      </c>
      <c r="C17" s="182" t="s">
        <v>258</v>
      </c>
      <c r="D17" s="180">
        <v>1000</v>
      </c>
      <c r="F17" s="180" t="s">
        <v>447</v>
      </c>
      <c r="H17" s="179" t="s">
        <v>462</v>
      </c>
      <c r="J17" s="179">
        <v>2021</v>
      </c>
    </row>
    <row r="18" spans="2:10">
      <c r="B18" s="179" t="s">
        <v>440</v>
      </c>
      <c r="C18" s="182" t="s">
        <v>258</v>
      </c>
      <c r="D18" s="180">
        <v>1000</v>
      </c>
      <c r="F18" s="180" t="s">
        <v>441</v>
      </c>
      <c r="J18" s="179">
        <v>2022</v>
      </c>
    </row>
    <row r="19" spans="2:10">
      <c r="B19" s="179" t="s">
        <v>515</v>
      </c>
      <c r="C19" s="182" t="s">
        <v>258</v>
      </c>
      <c r="D19" s="180">
        <v>1000</v>
      </c>
      <c r="E19" s="179" t="s">
        <v>527</v>
      </c>
      <c r="F19" s="180" t="s">
        <v>516</v>
      </c>
      <c r="J19" s="179">
        <v>2022</v>
      </c>
    </row>
    <row r="20" spans="2:10">
      <c r="B20" s="179" t="s">
        <v>413</v>
      </c>
      <c r="C20" s="182" t="s">
        <v>258</v>
      </c>
      <c r="D20" s="180">
        <v>750</v>
      </c>
      <c r="F20" s="180" t="s">
        <v>492</v>
      </c>
      <c r="J20" s="179">
        <v>2019</v>
      </c>
    </row>
    <row r="21" spans="2:10">
      <c r="B21" s="179" t="s">
        <v>408</v>
      </c>
      <c r="C21" s="182" t="s">
        <v>258</v>
      </c>
      <c r="D21" s="180">
        <v>600</v>
      </c>
      <c r="G21" s="179" t="s">
        <v>538</v>
      </c>
      <c r="I21" s="5" t="s">
        <v>349</v>
      </c>
      <c r="J21" s="179">
        <v>2017</v>
      </c>
    </row>
    <row r="22" spans="2:10">
      <c r="B22" s="179" t="s">
        <v>414</v>
      </c>
      <c r="C22" s="182" t="s">
        <v>258</v>
      </c>
      <c r="D22" s="180">
        <v>200</v>
      </c>
      <c r="F22" s="180" t="s">
        <v>514</v>
      </c>
      <c r="J22" s="179">
        <v>2023</v>
      </c>
    </row>
    <row r="23" spans="2:10">
      <c r="B23" s="179" t="s">
        <v>423</v>
      </c>
      <c r="C23" s="182" t="s">
        <v>258</v>
      </c>
      <c r="D23" s="180">
        <v>150</v>
      </c>
      <c r="F23" s="180">
        <v>26</v>
      </c>
      <c r="I23" s="179" t="s">
        <v>475</v>
      </c>
      <c r="J23" s="179">
        <v>2022</v>
      </c>
    </row>
    <row r="24" spans="2:10">
      <c r="B24" s="179" t="s">
        <v>427</v>
      </c>
      <c r="C24" s="182" t="s">
        <v>258</v>
      </c>
      <c r="I24" s="179" t="s">
        <v>517</v>
      </c>
    </row>
    <row r="25" spans="2:10">
      <c r="B25" s="179" t="s">
        <v>429</v>
      </c>
    </row>
    <row r="26" spans="2:10">
      <c r="B26" s="179" t="s">
        <v>430</v>
      </c>
      <c r="F26" s="180">
        <v>65</v>
      </c>
      <c r="J26" s="179">
        <v>2022</v>
      </c>
    </row>
    <row r="27" spans="2:10">
      <c r="B27" s="179" t="s">
        <v>463</v>
      </c>
      <c r="F27" s="180">
        <v>65</v>
      </c>
      <c r="J27" s="181">
        <v>44228</v>
      </c>
    </row>
    <row r="28" spans="2:10">
      <c r="B28" s="179" t="s">
        <v>464</v>
      </c>
      <c r="F28" s="180">
        <v>50</v>
      </c>
      <c r="I28" s="179" t="s">
        <v>249</v>
      </c>
      <c r="J28" s="181">
        <v>44378</v>
      </c>
    </row>
    <row r="29" spans="2:10">
      <c r="B29" s="179" t="s">
        <v>465</v>
      </c>
      <c r="F29" s="180">
        <v>50</v>
      </c>
      <c r="I29" s="179" t="s">
        <v>466</v>
      </c>
      <c r="J29" s="181">
        <v>44440</v>
      </c>
    </row>
    <row r="30" spans="2:10">
      <c r="B30" s="179" t="s">
        <v>467</v>
      </c>
      <c r="F30" s="180">
        <v>42</v>
      </c>
      <c r="J30" s="181">
        <v>44440</v>
      </c>
    </row>
    <row r="31" spans="2:10">
      <c r="B31" s="179" t="s">
        <v>468</v>
      </c>
      <c r="F31" s="180">
        <v>40</v>
      </c>
      <c r="J31" s="181">
        <v>44501</v>
      </c>
    </row>
    <row r="32" spans="2:10">
      <c r="B32" s="179" t="s">
        <v>469</v>
      </c>
      <c r="F32" s="180">
        <v>30</v>
      </c>
      <c r="I32" s="179" t="s">
        <v>470</v>
      </c>
      <c r="J32" s="181">
        <v>44562</v>
      </c>
    </row>
    <row r="33" spans="2:10">
      <c r="B33" s="179" t="s">
        <v>471</v>
      </c>
      <c r="F33" s="180">
        <v>30</v>
      </c>
      <c r="I33" s="179" t="s">
        <v>472</v>
      </c>
      <c r="J33" s="179">
        <v>2021</v>
      </c>
    </row>
    <row r="34" spans="2:10">
      <c r="B34" s="179" t="s">
        <v>473</v>
      </c>
      <c r="F34" s="180">
        <v>27</v>
      </c>
      <c r="I34" s="179" t="s">
        <v>474</v>
      </c>
      <c r="J34" s="179">
        <v>2021</v>
      </c>
    </row>
    <row r="35" spans="2:10">
      <c r="B35" s="179" t="s">
        <v>476</v>
      </c>
      <c r="F35" s="180">
        <v>23</v>
      </c>
      <c r="I35" s="179" t="s">
        <v>477</v>
      </c>
      <c r="J35" s="181">
        <v>44621</v>
      </c>
    </row>
    <row r="36" spans="2:10">
      <c r="B36" s="179" t="s">
        <v>478</v>
      </c>
      <c r="F36" s="180">
        <v>25</v>
      </c>
      <c r="I36" s="179" t="s">
        <v>470</v>
      </c>
      <c r="J36" s="179">
        <v>2021</v>
      </c>
    </row>
    <row r="37" spans="2:10">
      <c r="B37" s="179" t="s">
        <v>528</v>
      </c>
    </row>
    <row r="38" spans="2:10">
      <c r="B38" s="179" t="s">
        <v>437</v>
      </c>
      <c r="I38" s="179" t="s">
        <v>439</v>
      </c>
    </row>
    <row r="39" spans="2:10">
      <c r="B39" s="179" t="s">
        <v>442</v>
      </c>
      <c r="F39" s="180">
        <v>225</v>
      </c>
      <c r="J39" s="179">
        <v>2022</v>
      </c>
    </row>
    <row r="40" spans="2:10">
      <c r="B40" s="179" t="s">
        <v>443</v>
      </c>
    </row>
    <row r="41" spans="2:10">
      <c r="B41" s="179" t="s">
        <v>444</v>
      </c>
    </row>
    <row r="42" spans="2:10">
      <c r="B42" s="179" t="s">
        <v>445</v>
      </c>
      <c r="F42" s="180">
        <v>159</v>
      </c>
    </row>
    <row r="43" spans="2:10">
      <c r="B43" s="179" t="s">
        <v>446</v>
      </c>
      <c r="F43" s="180">
        <v>150</v>
      </c>
    </row>
    <row r="44" spans="2:10">
      <c r="B44" s="179" t="s">
        <v>448</v>
      </c>
      <c r="F44" s="180">
        <v>150</v>
      </c>
    </row>
    <row r="45" spans="2:10">
      <c r="B45" s="179" t="s">
        <v>449</v>
      </c>
      <c r="F45" s="180">
        <v>150</v>
      </c>
    </row>
    <row r="46" spans="2:10">
      <c r="B46" s="179" t="s">
        <v>450</v>
      </c>
      <c r="F46" s="180">
        <v>150</v>
      </c>
    </row>
    <row r="47" spans="2:10">
      <c r="B47" s="179" t="s">
        <v>451</v>
      </c>
      <c r="F47" s="180">
        <v>150</v>
      </c>
    </row>
    <row r="48" spans="2:10">
      <c r="B48" s="179" t="s">
        <v>452</v>
      </c>
      <c r="F48" s="180">
        <v>150</v>
      </c>
    </row>
    <row r="49" spans="2:10">
      <c r="B49" s="179" t="s">
        <v>453</v>
      </c>
      <c r="F49" s="180">
        <v>140</v>
      </c>
    </row>
    <row r="50" spans="2:10">
      <c r="B50" s="179" t="s">
        <v>454</v>
      </c>
      <c r="F50" s="180">
        <v>138</v>
      </c>
    </row>
    <row r="51" spans="2:10">
      <c r="B51" s="179" t="s">
        <v>455</v>
      </c>
      <c r="F51" s="180">
        <v>132</v>
      </c>
    </row>
    <row r="52" spans="2:10">
      <c r="B52" s="179" t="s">
        <v>456</v>
      </c>
      <c r="F52" s="180">
        <v>125</v>
      </c>
    </row>
    <row r="53" spans="2:10">
      <c r="B53" s="179" t="s">
        <v>457</v>
      </c>
      <c r="F53" s="180">
        <v>100</v>
      </c>
    </row>
    <row r="54" spans="2:10">
      <c r="B54" s="179" t="s">
        <v>458</v>
      </c>
      <c r="F54" s="180">
        <v>100</v>
      </c>
      <c r="I54" s="179" t="s">
        <v>460</v>
      </c>
    </row>
    <row r="55" spans="2:10">
      <c r="B55" s="179" t="s">
        <v>459</v>
      </c>
      <c r="F55" s="180">
        <v>100</v>
      </c>
    </row>
    <row r="56" spans="2:10">
      <c r="B56" s="179" t="s">
        <v>461</v>
      </c>
      <c r="F56" s="180">
        <v>100</v>
      </c>
      <c r="J56" s="179">
        <v>2022</v>
      </c>
    </row>
    <row r="57" spans="2:10">
      <c r="B57" s="179" t="s">
        <v>479</v>
      </c>
    </row>
    <row r="58" spans="2:10">
      <c r="B58" s="179" t="s">
        <v>532</v>
      </c>
    </row>
    <row r="59" spans="2:10">
      <c r="B59" s="179" t="s">
        <v>534</v>
      </c>
    </row>
    <row r="60" spans="2:10">
      <c r="B60" s="179" t="s">
        <v>533</v>
      </c>
      <c r="I60" s="5" t="s">
        <v>539</v>
      </c>
    </row>
    <row r="61" spans="2:10">
      <c r="B61" s="179" t="s">
        <v>480</v>
      </c>
    </row>
    <row r="62" spans="2:10">
      <c r="B62" s="179" t="s">
        <v>481</v>
      </c>
    </row>
    <row r="63" spans="2:10">
      <c r="B63" s="179" t="s">
        <v>482</v>
      </c>
    </row>
    <row r="64" spans="2:10">
      <c r="B64" s="179" t="s">
        <v>483</v>
      </c>
    </row>
    <row r="65" spans="2:9">
      <c r="B65" s="179" t="s">
        <v>484</v>
      </c>
    </row>
    <row r="66" spans="2:9">
      <c r="B66" s="179" t="s">
        <v>485</v>
      </c>
    </row>
    <row r="69" spans="2:9">
      <c r="B69" s="95" t="s">
        <v>536</v>
      </c>
    </row>
    <row r="70" spans="2:9">
      <c r="B70" s="179" t="s">
        <v>529</v>
      </c>
      <c r="H70" s="179" t="s">
        <v>531</v>
      </c>
      <c r="I70" s="5" t="s">
        <v>540</v>
      </c>
    </row>
    <row r="71" spans="2:9">
      <c r="B71" s="179" t="s">
        <v>530</v>
      </c>
    </row>
    <row r="72" spans="2:9">
      <c r="B72" s="179" t="s">
        <v>537</v>
      </c>
      <c r="C72" s="5" t="s">
        <v>535</v>
      </c>
    </row>
    <row r="73" spans="2:9">
      <c r="B73" s="179" t="s">
        <v>542</v>
      </c>
      <c r="C73" s="5" t="s">
        <v>541</v>
      </c>
    </row>
    <row r="74" spans="2:9">
      <c r="B74" s="179" t="s">
        <v>543</v>
      </c>
      <c r="C74" s="183" t="s">
        <v>544</v>
      </c>
    </row>
  </sheetData>
  <hyperlinks>
    <hyperlink ref="A1" location="Main!A1" display="Main" xr:uid="{A37A7071-3D61-430B-9870-62023C7BA352}"/>
    <hyperlink ref="C72" r:id="rId1" xr:uid="{61933356-4DAE-46D4-BAAB-523E916DA4CD}"/>
    <hyperlink ref="I21" r:id="rId2" xr:uid="{7C3C37F8-6BFF-44F4-8D86-2F59EFD976D8}"/>
    <hyperlink ref="I60" r:id="rId3" xr:uid="{82D25570-50C8-456F-B7DA-93D23837F857}"/>
    <hyperlink ref="I70" r:id="rId4" xr:uid="{1A3DF5F9-6F01-484D-8DB9-03E61CB068BA}"/>
    <hyperlink ref="C73" r:id="rId5" xr:uid="{EF10DB56-5F70-48B5-A61C-02F154472CAD}"/>
    <hyperlink ref="C74" r:id="rId6" xr:uid="{47D5FBF5-3BBD-473A-BCAE-24754E3588B6}"/>
    <hyperlink ref="I13" r:id="rId7" xr:uid="{07022640-08BF-41D5-A0CC-B198C79145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3" sqref="O3"/>
    </sheetView>
  </sheetViews>
  <sheetFormatPr defaultRowHeight="12.75"/>
  <cols>
    <col min="1" max="1" width="5" style="173" bestFit="1" customWidth="1"/>
    <col min="2" max="2" width="12.7109375" style="173" customWidth="1"/>
    <col min="3" max="16384" width="9.140625" style="173"/>
  </cols>
  <sheetData>
    <row r="1" spans="1:15">
      <c r="A1" s="5" t="s">
        <v>148</v>
      </c>
    </row>
    <row r="2" spans="1:15">
      <c r="B2" s="173" t="s">
        <v>0</v>
      </c>
      <c r="C2" s="173">
        <v>2010</v>
      </c>
      <c r="D2" s="173">
        <f>C2+1</f>
        <v>2011</v>
      </c>
      <c r="E2" s="173">
        <f t="shared" ref="E2:O2" si="0">D2+1</f>
        <v>2012</v>
      </c>
      <c r="F2" s="173">
        <f t="shared" si="0"/>
        <v>2013</v>
      </c>
      <c r="G2" s="173">
        <f t="shared" si="0"/>
        <v>2014</v>
      </c>
      <c r="H2" s="173">
        <f t="shared" si="0"/>
        <v>2015</v>
      </c>
      <c r="I2" s="173">
        <f t="shared" si="0"/>
        <v>2016</v>
      </c>
      <c r="J2" s="173">
        <f t="shared" si="0"/>
        <v>2017</v>
      </c>
      <c r="K2" s="173">
        <f t="shared" si="0"/>
        <v>2018</v>
      </c>
      <c r="L2" s="173">
        <f t="shared" si="0"/>
        <v>2019</v>
      </c>
      <c r="M2" s="173">
        <f t="shared" si="0"/>
        <v>2020</v>
      </c>
      <c r="N2" s="173">
        <f t="shared" si="0"/>
        <v>2021</v>
      </c>
      <c r="O2" s="173">
        <f t="shared" si="0"/>
        <v>2022</v>
      </c>
    </row>
    <row r="3" spans="1:15">
      <c r="B3" s="177" t="s">
        <v>509</v>
      </c>
      <c r="C3" s="174">
        <f>SUM(C5:C25)</f>
        <v>62484</v>
      </c>
      <c r="D3" s="174">
        <f t="shared" ref="D3:O3" si="1">SUM(D5:D25)</f>
        <v>69943</v>
      </c>
      <c r="E3" s="174">
        <f t="shared" si="1"/>
        <v>119762</v>
      </c>
      <c r="F3" s="174">
        <f t="shared" si="1"/>
        <v>141240</v>
      </c>
      <c r="G3" s="174">
        <f t="shared" si="1"/>
        <v>169944</v>
      </c>
      <c r="H3" s="174">
        <f t="shared" si="1"/>
        <v>194377</v>
      </c>
      <c r="I3" s="174">
        <f t="shared" si="1"/>
        <v>253177</v>
      </c>
      <c r="J3" s="174">
        <f t="shared" si="1"/>
        <v>305432</v>
      </c>
      <c r="K3" s="174">
        <f t="shared" si="1"/>
        <v>371389</v>
      </c>
      <c r="L3" s="174">
        <f t="shared" si="1"/>
        <v>436330</v>
      </c>
      <c r="M3" s="174">
        <f t="shared" si="1"/>
        <v>503965</v>
      </c>
      <c r="N3" s="174">
        <f t="shared" si="1"/>
        <v>718643</v>
      </c>
      <c r="O3" s="178">
        <f t="shared" si="1"/>
        <v>825015.8</v>
      </c>
    </row>
    <row r="5" spans="1:15">
      <c r="B5" s="173" t="s">
        <v>9</v>
      </c>
      <c r="E5" s="174">
        <v>46039</v>
      </c>
      <c r="F5" s="174">
        <v>55519</v>
      </c>
      <c r="G5" s="174">
        <v>66001</v>
      </c>
      <c r="H5" s="174">
        <v>74989</v>
      </c>
      <c r="I5" s="174">
        <v>90272</v>
      </c>
      <c r="J5" s="174">
        <v>110855</v>
      </c>
      <c r="K5" s="174">
        <v>136819</v>
      </c>
      <c r="L5" s="174">
        <v>161857</v>
      </c>
      <c r="M5" s="174">
        <v>182527</v>
      </c>
      <c r="N5" s="174">
        <v>257637</v>
      </c>
      <c r="O5" s="174">
        <v>282836</v>
      </c>
    </row>
    <row r="6" spans="1:15">
      <c r="B6" s="173" t="s">
        <v>7</v>
      </c>
      <c r="C6" s="174">
        <v>62484</v>
      </c>
      <c r="D6" s="174">
        <v>69943</v>
      </c>
      <c r="E6" s="174">
        <v>73723</v>
      </c>
      <c r="F6" s="174">
        <v>77849</v>
      </c>
      <c r="G6" s="174">
        <v>86833</v>
      </c>
      <c r="H6" s="174">
        <v>93580</v>
      </c>
      <c r="I6" s="174">
        <v>85320</v>
      </c>
      <c r="J6" s="174">
        <v>96571</v>
      </c>
      <c r="K6" s="174">
        <v>110360</v>
      </c>
      <c r="L6" s="174">
        <v>125843</v>
      </c>
      <c r="M6" s="174">
        <v>143015</v>
      </c>
      <c r="N6" s="174">
        <v>184903</v>
      </c>
      <c r="O6" s="174">
        <v>204094</v>
      </c>
    </row>
    <row r="7" spans="1:15">
      <c r="B7" s="173" t="s">
        <v>13</v>
      </c>
      <c r="F7" s="174">
        <v>7872</v>
      </c>
      <c r="G7" s="174">
        <v>12466</v>
      </c>
      <c r="H7" s="174">
        <v>17928</v>
      </c>
      <c r="I7" s="174">
        <v>27638</v>
      </c>
      <c r="J7" s="174">
        <v>40653</v>
      </c>
      <c r="K7" s="174">
        <v>55838</v>
      </c>
      <c r="L7" s="174">
        <v>70697</v>
      </c>
      <c r="M7" s="174">
        <v>85965</v>
      </c>
      <c r="N7" s="174">
        <v>117929</v>
      </c>
      <c r="O7" s="174">
        <v>116609</v>
      </c>
    </row>
    <row r="8" spans="1:15">
      <c r="B8" s="173" t="s">
        <v>496</v>
      </c>
      <c r="G8" s="174">
        <v>4644</v>
      </c>
      <c r="H8" s="174">
        <v>7880</v>
      </c>
      <c r="I8" s="174">
        <v>12219</v>
      </c>
      <c r="J8" s="174">
        <v>17459</v>
      </c>
      <c r="K8" s="174">
        <v>25655</v>
      </c>
      <c r="L8" s="174">
        <v>35026</v>
      </c>
      <c r="M8" s="174">
        <v>45370</v>
      </c>
      <c r="N8" s="174">
        <v>62202</v>
      </c>
      <c r="O8" s="174">
        <v>80096</v>
      </c>
    </row>
    <row r="9" spans="1:15">
      <c r="B9" s="173" t="s">
        <v>23</v>
      </c>
      <c r="I9" s="174">
        <v>37728</v>
      </c>
      <c r="J9" s="174">
        <v>39831</v>
      </c>
      <c r="K9" s="174">
        <v>39506</v>
      </c>
      <c r="L9" s="174">
        <v>39068</v>
      </c>
      <c r="M9" s="174">
        <v>40479</v>
      </c>
      <c r="N9" s="174">
        <v>42440</v>
      </c>
      <c r="O9" s="174">
        <v>46073</v>
      </c>
    </row>
    <row r="10" spans="1:15">
      <c r="B10" s="173" t="s">
        <v>25</v>
      </c>
      <c r="N10" s="174">
        <v>27843</v>
      </c>
      <c r="O10" s="175">
        <f>N10*1.1</f>
        <v>30627.300000000003</v>
      </c>
    </row>
    <row r="11" spans="1:15">
      <c r="B11" s="173" t="s">
        <v>21</v>
      </c>
      <c r="O11" s="175">
        <v>30294</v>
      </c>
    </row>
    <row r="12" spans="1:15">
      <c r="B12" s="173" t="s">
        <v>19</v>
      </c>
      <c r="N12" s="174">
        <v>15785</v>
      </c>
      <c r="O12" s="175">
        <f>N12*1.1</f>
        <v>17363.5</v>
      </c>
    </row>
    <row r="13" spans="1:15">
      <c r="B13" s="173" t="s">
        <v>497</v>
      </c>
      <c r="J13" s="174">
        <v>63</v>
      </c>
      <c r="K13" s="174">
        <v>150</v>
      </c>
      <c r="L13" s="174">
        <v>350</v>
      </c>
      <c r="M13" s="174">
        <v>2640</v>
      </c>
      <c r="N13" s="174">
        <v>4697</v>
      </c>
      <c r="O13" s="174">
        <v>9401</v>
      </c>
    </row>
    <row r="14" spans="1:15">
      <c r="B14" s="173" t="s">
        <v>266</v>
      </c>
    </row>
    <row r="15" spans="1:15">
      <c r="B15" s="173" t="s">
        <v>44</v>
      </c>
    </row>
    <row r="16" spans="1:15">
      <c r="B16" s="173" t="s">
        <v>180</v>
      </c>
    </row>
    <row r="17" spans="2:15">
      <c r="B17" s="173" t="s">
        <v>29</v>
      </c>
    </row>
    <row r="18" spans="2:15">
      <c r="B18" s="173" t="s">
        <v>498</v>
      </c>
    </row>
    <row r="19" spans="2:15">
      <c r="B19" s="177" t="s">
        <v>182</v>
      </c>
      <c r="K19" s="174">
        <v>3061</v>
      </c>
      <c r="L19" s="174">
        <v>3489</v>
      </c>
      <c r="M19" s="174">
        <v>3969</v>
      </c>
      <c r="N19" s="174">
        <v>5107</v>
      </c>
      <c r="O19" s="174">
        <v>6622</v>
      </c>
    </row>
    <row r="20" spans="2:15">
      <c r="B20" s="173" t="s">
        <v>33</v>
      </c>
    </row>
    <row r="21" spans="2:15">
      <c r="B21" s="173" t="s">
        <v>403</v>
      </c>
      <c r="N21" s="174">
        <v>100</v>
      </c>
      <c r="O21" s="174">
        <v>1000</v>
      </c>
    </row>
    <row r="22" spans="2:15">
      <c r="B22" s="173" t="s">
        <v>40</v>
      </c>
    </row>
    <row r="23" spans="2:15">
      <c r="B23" s="173" t="s">
        <v>50</v>
      </c>
    </row>
    <row r="24" spans="2:15">
      <c r="B24" s="173" t="s">
        <v>52</v>
      </c>
    </row>
    <row r="25" spans="2:15">
      <c r="B25" s="173" t="s">
        <v>306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4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>
      <c r="A6" s="82" t="s">
        <v>263</v>
      </c>
      <c r="B6" s="5" t="s">
        <v>269</v>
      </c>
      <c r="C6" s="82" t="s">
        <v>270</v>
      </c>
      <c r="D6" s="155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6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>
      <c r="A7" s="154" t="s">
        <v>263</v>
      </c>
      <c r="B7" s="5" t="s">
        <v>269</v>
      </c>
      <c r="C7" s="154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6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5" t="s">
        <v>361</v>
      </c>
      <c r="J9" s="67">
        <v>44946</v>
      </c>
    </row>
    <row r="10" spans="1:24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>
      <c r="A11" s="88" t="s">
        <v>263</v>
      </c>
      <c r="B11" s="88" t="s">
        <v>277</v>
      </c>
      <c r="C11" s="88" t="s">
        <v>278</v>
      </c>
      <c r="D11" s="52"/>
      <c r="E11" s="52"/>
    </row>
    <row r="12" spans="1:24">
      <c r="A12" s="98" t="s">
        <v>263</v>
      </c>
      <c r="B12" s="98" t="s">
        <v>295</v>
      </c>
      <c r="C12" s="98" t="s">
        <v>296</v>
      </c>
      <c r="D12" s="52"/>
      <c r="E12" s="52"/>
    </row>
    <row r="13" spans="1:24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3">
        <v>44987</v>
      </c>
      <c r="X14" s="1">
        <v>2004</v>
      </c>
    </row>
    <row r="15" spans="1:24" s="1" customFormat="1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>
      <c r="B24" s="1" t="s">
        <v>54</v>
      </c>
      <c r="C24" s="1"/>
      <c r="D24" s="2"/>
      <c r="E24" s="3">
        <v>31500</v>
      </c>
    </row>
    <row r="25" spans="2:23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>
      <c r="B27" s="63" t="s">
        <v>259</v>
      </c>
    </row>
    <row r="28" spans="2:23">
      <c r="B28" s="166" t="s">
        <v>490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>
      <c r="A1" s="5" t="s">
        <v>148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>
      <c r="A9" s="87" t="s">
        <v>263</v>
      </c>
      <c r="B9" s="87" t="s">
        <v>275</v>
      </c>
      <c r="C9" s="87" t="s">
        <v>276</v>
      </c>
    </row>
    <row r="10" spans="1:24">
      <c r="A10" s="88" t="s">
        <v>263</v>
      </c>
      <c r="B10" s="88" t="s">
        <v>279</v>
      </c>
      <c r="C10" s="88" t="s">
        <v>280</v>
      </c>
    </row>
    <row r="11" spans="1:24" s="52" customFormat="1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7" t="s">
        <v>59</v>
      </c>
      <c r="C28" s="167"/>
      <c r="D28" s="168">
        <v>0</v>
      </c>
      <c r="E28" s="169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252</v>
      </c>
      <c r="D30" s="61">
        <v>0</v>
      </c>
      <c r="E30" s="68">
        <v>75</v>
      </c>
    </row>
    <row r="31" spans="1:23">
      <c r="B31" s="62" t="s">
        <v>254</v>
      </c>
      <c r="D31" s="61">
        <v>0</v>
      </c>
    </row>
    <row r="32" spans="1:23">
      <c r="B32" s="94" t="s">
        <v>285</v>
      </c>
      <c r="E32" s="68">
        <v>424</v>
      </c>
    </row>
    <row r="33" spans="2:5">
      <c r="B33" s="94" t="s">
        <v>287</v>
      </c>
      <c r="E33" s="68">
        <v>159.5</v>
      </c>
    </row>
    <row r="34" spans="2:5">
      <c r="B34" s="166" t="s">
        <v>491</v>
      </c>
    </row>
    <row r="35" spans="2:5">
      <c r="B35" s="166"/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1.85546875" style="10" customWidth="1"/>
    <col min="3" max="16384" width="9.140625" style="10"/>
  </cols>
  <sheetData>
    <row r="1" spans="1:24">
      <c r="A1" s="5" t="s">
        <v>148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263</v>
      </c>
      <c r="B7" s="82" t="s">
        <v>264</v>
      </c>
      <c r="C7" s="82" t="s">
        <v>265</v>
      </c>
    </row>
    <row r="8" spans="1:24">
      <c r="A8" s="86" t="s">
        <v>263</v>
      </c>
      <c r="B8" s="11" t="s">
        <v>208</v>
      </c>
      <c r="C8" s="11" t="s">
        <v>209</v>
      </c>
    </row>
    <row r="9" spans="1:24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2" t="s">
        <v>361</v>
      </c>
      <c r="J9" s="67">
        <v>44971</v>
      </c>
    </row>
    <row r="10" spans="1:24">
      <c r="A10" s="86" t="s">
        <v>263</v>
      </c>
      <c r="B10" s="11" t="s">
        <v>206</v>
      </c>
      <c r="C10" s="11" t="s">
        <v>207</v>
      </c>
    </row>
    <row r="11" spans="1:24">
      <c r="A11" s="98" t="s">
        <v>263</v>
      </c>
      <c r="B11" s="98" t="s">
        <v>295</v>
      </c>
      <c r="C11" s="98" t="s">
        <v>296</v>
      </c>
    </row>
    <row r="12" spans="1:24">
      <c r="A12" s="96" t="s">
        <v>263</v>
      </c>
      <c r="B12" s="10" t="s">
        <v>42</v>
      </c>
      <c r="C12" s="10" t="s">
        <v>43</v>
      </c>
    </row>
    <row r="13" spans="1:24" s="20" customFormat="1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263</v>
      </c>
      <c r="B16" s="108" t="s">
        <v>313</v>
      </c>
      <c r="C16" s="108" t="s">
        <v>314</v>
      </c>
    </row>
    <row r="17" spans="1:23">
      <c r="A17" s="108" t="s">
        <v>263</v>
      </c>
      <c r="B17" s="108" t="s">
        <v>315</v>
      </c>
      <c r="C17" s="108" t="s">
        <v>316</v>
      </c>
    </row>
    <row r="18" spans="1:23">
      <c r="A18" s="110" t="s">
        <v>263</v>
      </c>
      <c r="B18" s="110" t="s">
        <v>319</v>
      </c>
      <c r="C18" s="110" t="s">
        <v>320</v>
      </c>
    </row>
    <row r="19" spans="1:23">
      <c r="A19" s="111" t="s">
        <v>263</v>
      </c>
      <c r="B19" s="111" t="s">
        <v>321</v>
      </c>
      <c r="C19" s="111" t="s">
        <v>322</v>
      </c>
    </row>
    <row r="20" spans="1:23">
      <c r="A20" s="135" t="s">
        <v>263</v>
      </c>
      <c r="B20" s="10" t="s">
        <v>163</v>
      </c>
      <c r="C20" s="10" t="s">
        <v>164</v>
      </c>
    </row>
    <row r="21" spans="1:23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>
      <c r="B22" s="10" t="s">
        <v>165</v>
      </c>
      <c r="C22" s="10" t="s">
        <v>166</v>
      </c>
    </row>
    <row r="23" spans="1:23" s="20" customFormat="1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389</v>
      </c>
      <c r="C24" s="147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1" t="s">
        <v>361</v>
      </c>
      <c r="J24" s="67">
        <v>44965</v>
      </c>
    </row>
    <row r="25" spans="1:23">
      <c r="B25" s="150" t="s">
        <v>391</v>
      </c>
    </row>
    <row r="29" spans="1:23">
      <c r="B29" s="1" t="s">
        <v>121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/>
  <cols>
    <col min="1" max="1" width="5" style="10" bestFit="1" customWidth="1"/>
    <col min="2" max="2" width="17" style="10" bestFit="1" customWidth="1"/>
    <col min="3" max="16384" width="9.140625" style="10"/>
  </cols>
  <sheetData>
    <row r="1" spans="1:8">
      <c r="A1" s="5" t="s">
        <v>148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263</v>
      </c>
      <c r="B3" s="10" t="s">
        <v>157</v>
      </c>
      <c r="C3" s="10" t="s">
        <v>158</v>
      </c>
    </row>
    <row r="4" spans="1:8">
      <c r="A4" s="90" t="s">
        <v>263</v>
      </c>
      <c r="B4" s="10" t="s">
        <v>162</v>
      </c>
      <c r="C4" s="10" t="s">
        <v>161</v>
      </c>
    </row>
    <row r="5" spans="1:8">
      <c r="A5" s="92" t="s">
        <v>263</v>
      </c>
      <c r="B5" s="10" t="s">
        <v>159</v>
      </c>
      <c r="C5" s="10" t="s">
        <v>160</v>
      </c>
    </row>
    <row r="6" spans="1:8">
      <c r="A6" s="101" t="s">
        <v>263</v>
      </c>
      <c r="B6" s="101" t="s">
        <v>302</v>
      </c>
      <c r="C6" s="101" t="s">
        <v>303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/>
  <cols>
    <col min="1" max="1" width="5" style="45" bestFit="1" customWidth="1"/>
    <col min="2" max="16384" width="9.140625" style="45"/>
  </cols>
  <sheetData>
    <row r="1" spans="1:3">
      <c r="A1" s="5" t="s">
        <v>148</v>
      </c>
    </row>
    <row r="2" spans="1:3">
      <c r="B2" s="45" t="s">
        <v>152</v>
      </c>
      <c r="C2" s="45">
        <v>7.8498000000000001</v>
      </c>
    </row>
    <row r="3" spans="1:3">
      <c r="B3" s="45" t="s">
        <v>153</v>
      </c>
      <c r="C3" s="45">
        <v>6.74</v>
      </c>
    </row>
    <row r="4" spans="1:3">
      <c r="B4" s="45" t="s">
        <v>217</v>
      </c>
      <c r="C4" s="45">
        <v>1.01</v>
      </c>
    </row>
    <row r="5" spans="1:3">
      <c r="B5" s="45" t="s">
        <v>235</v>
      </c>
      <c r="C5" s="45">
        <v>10.3437</v>
      </c>
    </row>
    <row r="6" spans="1:3">
      <c r="B6" s="46" t="s">
        <v>243</v>
      </c>
      <c r="C6" s="45">
        <v>136.93</v>
      </c>
    </row>
    <row r="7" spans="1:3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>
      <c r="A1" s="5" t="s">
        <v>148</v>
      </c>
    </row>
    <row r="2" spans="1:7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>
      <c r="B3" s="8" t="s">
        <v>33</v>
      </c>
      <c r="C3" s="7">
        <v>100000</v>
      </c>
      <c r="D3" s="12" t="s">
        <v>214</v>
      </c>
    </row>
    <row r="4" spans="1:7">
      <c r="B4" s="6" t="s">
        <v>87</v>
      </c>
      <c r="C4" s="7">
        <v>15000</v>
      </c>
      <c r="D4" s="12" t="s">
        <v>214</v>
      </c>
    </row>
    <row r="5" spans="1:7">
      <c r="B5" s="6" t="s">
        <v>126</v>
      </c>
      <c r="C5" s="7">
        <v>8000</v>
      </c>
      <c r="D5" s="12" t="s">
        <v>215</v>
      </c>
    </row>
    <row r="6" spans="1:7">
      <c r="B6" s="6" t="s">
        <v>146</v>
      </c>
      <c r="D6" s="12" t="s">
        <v>216</v>
      </c>
    </row>
    <row r="7" spans="1:7">
      <c r="B7" s="6" t="s">
        <v>147</v>
      </c>
      <c r="D7" s="12" t="s">
        <v>216</v>
      </c>
    </row>
    <row r="8" spans="1:7">
      <c r="B8" s="12" t="s">
        <v>211</v>
      </c>
      <c r="D8" s="12" t="s">
        <v>212</v>
      </c>
    </row>
    <row r="9" spans="1:7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>
      <c r="B10" s="53" t="s">
        <v>248</v>
      </c>
      <c r="D10" s="53" t="s">
        <v>249</v>
      </c>
      <c r="E10" s="6">
        <v>2021</v>
      </c>
      <c r="G10" s="53" t="s">
        <v>251</v>
      </c>
    </row>
    <row r="11" spans="1:7">
      <c r="B11" s="163" t="s">
        <v>401</v>
      </c>
      <c r="D11" s="163" t="s">
        <v>402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2023-05-02T20:25:40Z</dcterms:modified>
  <cp:category/>
  <cp:contentStatus/>
</cp:coreProperties>
</file>