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FE656B7-8C52-447C-BF79-095A2803BFD1}" xr6:coauthVersionLast="47" xr6:coauthVersionMax="47" xr10:uidLastSave="{00000000-0000-0000-0000-000000000000}"/>
  <bookViews>
    <workbookView xWindow="-36600" yWindow="735" windowWidth="34170" windowHeight="19560" activeTab="2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20" i="1" l="1"/>
  <c r="B21" i="1" s="1"/>
  <c r="B17" i="1"/>
  <c r="B18" i="1" s="1"/>
  <c r="B19" i="1" s="1"/>
  <c r="B5" i="1"/>
  <c r="B6" i="1" s="1"/>
  <c r="B22" i="1" l="1"/>
  <c r="B23" i="1" s="1"/>
  <c r="B24" i="1" s="1"/>
  <c r="B25" i="1" s="1"/>
  <c r="B26" i="1" s="1"/>
  <c r="J53" i="1"/>
  <c r="F114" i="1" l="1"/>
  <c r="G94" i="1"/>
  <c r="J94" i="1"/>
  <c r="F94" i="1" s="1"/>
  <c r="G27" i="1"/>
  <c r="G26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7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1" i="1"/>
  <c r="F21" i="1"/>
  <c r="H21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2" i="1"/>
  <c r="J22" i="1"/>
  <c r="F22" i="1" s="1"/>
  <c r="H38" i="1" l="1"/>
  <c r="H31" i="1"/>
  <c r="H22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7" i="1"/>
  <c r="F27" i="1" s="1"/>
  <c r="H27" i="1" s="1"/>
  <c r="J26" i="1"/>
  <c r="F26" i="1" s="1"/>
  <c r="H26" i="1" s="1"/>
  <c r="G24" i="1"/>
  <c r="G23" i="1"/>
  <c r="J23" i="1"/>
  <c r="J24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6" i="1"/>
  <c r="J16" i="1"/>
  <c r="F16" i="1" s="1"/>
  <c r="J12" i="1" l="1"/>
  <c r="F12" i="1" l="1"/>
  <c r="F24" i="1" l="1"/>
  <c r="F23" i="1"/>
  <c r="K24" i="1"/>
  <c r="K2" i="1" s="1"/>
  <c r="G28" i="1" l="1"/>
  <c r="F36" i="1"/>
  <c r="J28" i="1"/>
  <c r="F28" i="1" s="1"/>
  <c r="H28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0" i="1"/>
  <c r="G20" i="1"/>
  <c r="H98" i="1" l="1"/>
  <c r="H184" i="1"/>
  <c r="H20" i="1"/>
  <c r="G47" i="1"/>
  <c r="H47" i="1" s="1"/>
  <c r="G210" i="1"/>
  <c r="F210" i="1"/>
  <c r="H36" i="1" l="1"/>
  <c r="H210" i="1"/>
  <c r="G59" i="1"/>
  <c r="G19" i="1"/>
  <c r="H59" i="1" l="1"/>
  <c r="H19" i="1"/>
  <c r="F5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5" i="1"/>
  <c r="G18" i="1"/>
  <c r="F18" i="1"/>
  <c r="G17" i="1"/>
  <c r="H6" i="1"/>
  <c r="H5" i="1"/>
  <c r="H25" i="1" l="1"/>
  <c r="H215" i="1"/>
  <c r="H24" i="1"/>
  <c r="H12" i="1"/>
  <c r="H214" i="1"/>
  <c r="H216" i="1"/>
  <c r="H18" i="1"/>
  <c r="H211" i="1"/>
  <c r="H23" i="1"/>
  <c r="H212" i="1"/>
  <c r="H17" i="1"/>
  <c r="H207" i="1"/>
  <c r="H209" i="1"/>
  <c r="H10" i="1"/>
  <c r="H16" i="1"/>
  <c r="H213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<sst xmlns="http://schemas.openxmlformats.org/spreadsheetml/2006/main" count="1285" uniqueCount="1084">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</sst>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>
        <row r="70">
          <cell r="DK70">
            <v>849.11430000000007</v>
          </cell>
          <cell r="DL70">
            <v>1271.3093999999999</v>
          </cell>
          <cell r="DM70">
            <v>1026.5564399999998</v>
          </cell>
          <cell r="DN70">
            <v>4224.5090622399994</v>
          </cell>
          <cell r="DO70">
            <v>5297.9126231654409</v>
          </cell>
          <cell r="DP70">
            <v>6676.1183693371049</v>
          </cell>
        </row>
        <row r="87">
          <cell r="DU87">
            <v>0.02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164</v>
      </c>
    </row>
    <row r="2" spans="1:30" x14ac:dyDescent="0.2">
      <c r="K2" s="9">
        <f>MIN(K4:K63)</f>
        <v>44919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555645.00487104</v>
      </c>
      <c r="G4" s="6">
        <f>+[1]Main!$J$5-[1]Main!$J$6</f>
        <v>-20548</v>
      </c>
      <c r="H4" s="6">
        <f t="shared" ref="H4:H19" si="0">F4-G4</f>
        <v>576193.00487104</v>
      </c>
      <c r="I4" s="3" t="s">
        <v>662</v>
      </c>
      <c r="J4" s="6">
        <f>+[1]Main!$J$3</f>
        <v>950.40538600000002</v>
      </c>
      <c r="K4" s="9">
        <v>45437</v>
      </c>
      <c r="L4" s="7">
        <f>+[1]Model!$DU$87</f>
        <v>0.02</v>
      </c>
      <c r="M4" s="10">
        <f>L4/E4-1</f>
        <v>-0.99996579091406679</v>
      </c>
      <c r="N4" s="10">
        <f>[1]Model!$DU$83</f>
        <v>0</v>
      </c>
      <c r="O4" s="10">
        <f>[1]Model!$DU$84</f>
        <v>0</v>
      </c>
      <c r="P4" s="10">
        <f>[1]Model!$DU$85</f>
        <v>0</v>
      </c>
      <c r="Q4" s="12">
        <f t="shared" ref="Q4:V4" si="1">($H$4/$J$4)/W4</f>
        <v>0.71399132937289256</v>
      </c>
      <c r="R4" s="12">
        <f t="shared" si="1"/>
        <v>0.47687860079264199</v>
      </c>
      <c r="S4" s="12">
        <f t="shared" si="1"/>
        <v>0.59057663487701972</v>
      </c>
      <c r="T4" s="12">
        <f t="shared" si="1"/>
        <v>0.14351022542843603</v>
      </c>
      <c r="U4" s="12">
        <f t="shared" si="1"/>
        <v>0.11443379515087203</v>
      </c>
      <c r="V4" s="12">
        <f t="shared" si="1"/>
        <v>9.0810290397342203E-2</v>
      </c>
      <c r="W4" s="11">
        <f>+[1]Model!DK70</f>
        <v>849.11430000000007</v>
      </c>
      <c r="X4" s="11">
        <f>+[1]Model!DL70</f>
        <v>1271.3093999999999</v>
      </c>
      <c r="Y4" s="11">
        <f>+[1]Model!DM70</f>
        <v>1026.5564399999998</v>
      </c>
      <c r="Z4" s="11">
        <f>+[1]Model!DN70</f>
        <v>4224.5090622399994</v>
      </c>
      <c r="AA4" s="11">
        <f>+[1]Model!DO70</f>
        <v>5297.9126231654409</v>
      </c>
      <c r="AB4" s="11">
        <f>+[1]Model!DP70</f>
        <v>6676.1183693371049</v>
      </c>
      <c r="AC4" s="1">
        <v>1876</v>
      </c>
    </row>
    <row r="5" spans="1:30" x14ac:dyDescent="0.2"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>F5-G5</f>
        <v>414591</v>
      </c>
      <c r="I5" s="3" t="s">
        <v>662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2">
      <c r="A6"/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2">
      <c r="A7"/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2">F7-G7</f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2"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2"/>
        <v>314485.55801678996</v>
      </c>
      <c r="I8" s="3" t="s">
        <v>662</v>
      </c>
      <c r="J8" s="6">
        <f>+[4]Main!$K$3</f>
        <v>1765.8677809999999</v>
      </c>
      <c r="K8" s="9">
        <v>45048</v>
      </c>
      <c r="L8" s="9"/>
      <c r="M8" s="9"/>
      <c r="N8" s="9"/>
      <c r="O8" s="9"/>
      <c r="P8" s="9"/>
    </row>
    <row r="9" spans="1:30" x14ac:dyDescent="0.2">
      <c r="A9"/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2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/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2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/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2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/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2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/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2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/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/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/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/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/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/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/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>F20-G20</f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/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>F21-G21</f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/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/>
      <c r="B23" s="1">
        <f>+B22+1</f>
        <v>17</v>
      </c>
      <c r="C23" s="5" t="s">
        <v>40</v>
      </c>
      <c r="D23" s="1" t="s">
        <v>41</v>
      </c>
      <c r="E23" s="7">
        <v>34.369999999999997</v>
      </c>
      <c r="F23" s="6">
        <f>+E23*J23/2</f>
        <v>69169.625</v>
      </c>
      <c r="G23" s="6">
        <f>+[17]Main!$J$6-[17]Main!$J$7</f>
        <v>-19400</v>
      </c>
      <c r="H23" s="6">
        <f>F23-G23</f>
        <v>88569.625</v>
      </c>
      <c r="I23" s="3" t="s">
        <v>307</v>
      </c>
      <c r="J23" s="6">
        <f>+[17]Main!$J$4</f>
        <v>4025</v>
      </c>
      <c r="K23" s="9">
        <v>44987</v>
      </c>
    </row>
    <row r="24" spans="1:29" x14ac:dyDescent="0.2">
      <c r="A24"/>
      <c r="B24" s="1">
        <f>+B23</f>
        <v>17</v>
      </c>
      <c r="C24" s="5" t="s">
        <v>40</v>
      </c>
      <c r="D24" s="1" t="s">
        <v>42</v>
      </c>
      <c r="E24" s="16">
        <v>1438.8</v>
      </c>
      <c r="F24" s="6">
        <f>+E24*J24/100*GBP</f>
        <v>64861.103999999999</v>
      </c>
      <c r="G24" s="6">
        <f>+[17]Main!$J$6-[17]Main!$J$7</f>
        <v>-19400</v>
      </c>
      <c r="H24" s="6">
        <f>F24-G24</f>
        <v>84261.103999999992</v>
      </c>
      <c r="I24" s="3" t="s">
        <v>307</v>
      </c>
      <c r="J24" s="6">
        <f>+J23</f>
        <v>4025</v>
      </c>
      <c r="K24" s="9">
        <f>+K23</f>
        <v>44987</v>
      </c>
    </row>
    <row r="25" spans="1:29" x14ac:dyDescent="0.2">
      <c r="A25"/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/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/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/>
      <c r="B28" s="1">
        <f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/>
      <c r="B30" s="1">
        <f t="shared" ref="B30:B47" si="3">+B29+1</f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/>
      <c r="B31" s="1">
        <f t="shared" si="3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/>
      <c r="B32" s="1">
        <f t="shared" si="3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/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B35" s="1">
        <f t="shared" si="3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427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2">
      <c r="B36" s="1">
        <f t="shared" si="3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427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2">
      <c r="A37"/>
      <c r="B37" s="1">
        <f t="shared" si="3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528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2">
      <c r="B38" s="1">
        <f t="shared" si="3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2">
      <c r="A39"/>
      <c r="B39" s="1">
        <f t="shared" si="3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427</v>
      </c>
      <c r="J39" s="6">
        <f>+[31]Main!$J$3</f>
        <v>2399</v>
      </c>
      <c r="K39" s="9">
        <v>44925</v>
      </c>
      <c r="AC39" s="1">
        <v>1983</v>
      </c>
    </row>
    <row r="40" spans="1:29" x14ac:dyDescent="0.2"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427</v>
      </c>
      <c r="J40" s="6">
        <f>+[32]Main!$L$3</f>
        <v>226.621465</v>
      </c>
      <c r="K40" s="9">
        <v>44925</v>
      </c>
      <c r="AC40" s="1">
        <v>2005</v>
      </c>
    </row>
    <row r="41" spans="1:29" x14ac:dyDescent="0.2"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427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/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427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/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427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525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427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/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4"/>
        <v>19898.887000000002</v>
      </c>
      <c r="I45" s="3" t="s">
        <v>662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/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427</v>
      </c>
      <c r="J47" s="6">
        <f>+[38]Main!$L$3</f>
        <v>103.8184753846154</v>
      </c>
      <c r="K47" s="9">
        <v>44926</v>
      </c>
    </row>
    <row r="48" spans="1:29" x14ac:dyDescent="0.2">
      <c r="A48"/>
      <c r="B48" s="1">
        <f t="shared" ref="B48:B116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427</v>
      </c>
      <c r="J48" s="6">
        <f>+[39]Main!$L$3</f>
        <v>185.84891500000001</v>
      </c>
      <c r="K48" s="9">
        <v>44937</v>
      </c>
    </row>
    <row r="49" spans="1:30" x14ac:dyDescent="0.2">
      <c r="A49"/>
      <c r="B49" s="1">
        <f t="shared" si="5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528</v>
      </c>
      <c r="J49" s="6">
        <f>+[40]Main!$K$3</f>
        <v>286.74599999999998</v>
      </c>
      <c r="K49" s="9">
        <v>44982</v>
      </c>
    </row>
    <row r="50" spans="1:30" x14ac:dyDescent="0.2">
      <c r="A50"/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/>
      <c r="B51" s="1">
        <f t="shared" si="5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427</v>
      </c>
      <c r="J51" s="6">
        <f>+[42]Main!$J$3</f>
        <v>140.76785100000001</v>
      </c>
      <c r="K51" s="9">
        <v>44960</v>
      </c>
    </row>
    <row r="52" spans="1:30" x14ac:dyDescent="0.2">
      <c r="B52" s="1">
        <f t="shared" si="5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/>
      <c r="B53" s="1">
        <f t="shared" si="5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662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B54" s="1">
        <f t="shared" si="5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6">F54-G54</f>
        <v>10863.154</v>
      </c>
      <c r="I54" s="3" t="s">
        <v>427</v>
      </c>
      <c r="J54" s="6">
        <f>+[44]Main!$K$3</f>
        <v>226</v>
      </c>
      <c r="K54" s="9">
        <v>45076</v>
      </c>
    </row>
    <row r="55" spans="1:30" x14ac:dyDescent="0.2">
      <c r="A55"/>
      <c r="B55" s="1">
        <f t="shared" si="5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6"/>
        <v>11356.86911386533</v>
      </c>
      <c r="I55" s="3" t="s">
        <v>427</v>
      </c>
      <c r="J55" s="6">
        <f>+[45]Main!$L$3</f>
        <v>542.53009899999995</v>
      </c>
      <c r="K55" s="9">
        <v>44930</v>
      </c>
    </row>
    <row r="56" spans="1:30" x14ac:dyDescent="0.2">
      <c r="A56"/>
      <c r="B56" s="1">
        <f t="shared" si="5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6"/>
        <v>8995.2397775000009</v>
      </c>
      <c r="I56" s="3" t="s">
        <v>427</v>
      </c>
      <c r="J56" s="6">
        <f>+[46]Main!$K$3</f>
        <v>46.846538000000002</v>
      </c>
      <c r="K56" s="9">
        <v>45078</v>
      </c>
    </row>
    <row r="57" spans="1:30" x14ac:dyDescent="0.2">
      <c r="B57" s="1">
        <f t="shared" si="5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450</v>
      </c>
      <c r="J57" s="6">
        <f>+[47]Main!$L$3</f>
        <v>87.782576000000006</v>
      </c>
      <c r="K57" s="9">
        <v>44961</v>
      </c>
    </row>
    <row r="58" spans="1:30" x14ac:dyDescent="0.2">
      <c r="B58" s="1">
        <f t="shared" si="5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6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B59" s="1">
        <f t="shared" si="5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528</v>
      </c>
      <c r="J59" s="6">
        <f>[48]Main!$L$3</f>
        <v>116.457008</v>
      </c>
      <c r="K59" s="9">
        <v>45066</v>
      </c>
      <c r="AC59" s="1">
        <v>2009</v>
      </c>
      <c r="AD59" s="1" t="s">
        <v>1014</v>
      </c>
    </row>
    <row r="60" spans="1:30" x14ac:dyDescent="0.2">
      <c r="A60"/>
      <c r="B60" s="1">
        <f t="shared" si="5"/>
        <v>51</v>
      </c>
      <c r="C60" s="5" t="s">
        <v>416</v>
      </c>
      <c r="D60" t="s">
        <v>417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6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B61" s="1">
        <f t="shared" si="5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B62" s="1">
        <f t="shared" si="5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427</v>
      </c>
      <c r="J62" s="6">
        <f>+[51]Main!$M$3</f>
        <v>135.21305799999999</v>
      </c>
      <c r="K62" s="9">
        <v>44963</v>
      </c>
    </row>
    <row r="63" spans="1:30" x14ac:dyDescent="0.2">
      <c r="A63"/>
      <c r="B63" s="1">
        <f t="shared" si="5"/>
        <v>54</v>
      </c>
      <c r="C63" s="5" t="s">
        <v>414</v>
      </c>
      <c r="D63" t="s">
        <v>415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6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B64" s="1">
        <f t="shared" si="5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B65" s="1">
        <f t="shared" si="5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7">+F65-G65</f>
        <v>4829.3742080000002</v>
      </c>
      <c r="I65" s="3" t="s">
        <v>23</v>
      </c>
      <c r="J65" s="6">
        <f>+[54]Main!$K$3</f>
        <v>233</v>
      </c>
    </row>
    <row r="66" spans="1:11" x14ac:dyDescent="0.2">
      <c r="B66" s="1">
        <f t="shared" si="5"/>
        <v>57</v>
      </c>
      <c r="C66" s="5" t="s">
        <v>611</v>
      </c>
      <c r="D66" t="s">
        <v>612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528</v>
      </c>
      <c r="J66" s="6">
        <f>[55]Main!$L$3</f>
        <v>34.515033000000003</v>
      </c>
      <c r="K66" s="9">
        <v>45008</v>
      </c>
    </row>
    <row r="67" spans="1:11" x14ac:dyDescent="0.2">
      <c r="B67" s="1">
        <f t="shared" si="5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7"/>
        <v>4192.4468473599991</v>
      </c>
      <c r="I67" s="9" t="s">
        <v>427</v>
      </c>
      <c r="J67" s="6">
        <f>+[56]Main!$L$3</f>
        <v>142.05033599999999</v>
      </c>
      <c r="K67" s="9">
        <v>44959</v>
      </c>
    </row>
    <row r="68" spans="1:11" x14ac:dyDescent="0.2">
      <c r="A68"/>
      <c r="B68" s="1">
        <f t="shared" si="5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7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B69" s="1">
        <f t="shared" si="5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7"/>
        <v>3947.3315600000001</v>
      </c>
      <c r="I69" s="3" t="s">
        <v>528</v>
      </c>
      <c r="J69" s="6">
        <f>+[58]Main!$M$3</f>
        <v>323.95100000000002</v>
      </c>
      <c r="K69" s="9">
        <v>44971</v>
      </c>
    </row>
    <row r="70" spans="1:11" x14ac:dyDescent="0.2">
      <c r="A70"/>
      <c r="B70" s="1">
        <f t="shared" si="5"/>
        <v>61</v>
      </c>
      <c r="C70" s="5" t="s">
        <v>440</v>
      </c>
      <c r="D70" t="s">
        <v>441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7"/>
        <v>3071.0794349800003</v>
      </c>
      <c r="I70" s="3" t="s">
        <v>427</v>
      </c>
      <c r="J70" s="6">
        <f>+[59]Main!$L$3</f>
        <v>43.426161999999998</v>
      </c>
      <c r="K70" s="9">
        <v>44920</v>
      </c>
    </row>
    <row r="71" spans="1:11" x14ac:dyDescent="0.2">
      <c r="A71"/>
      <c r="B71" s="1">
        <f t="shared" si="5"/>
        <v>62</v>
      </c>
      <c r="C71" s="1" t="s">
        <v>388</v>
      </c>
      <c r="D71" t="s">
        <v>389</v>
      </c>
    </row>
    <row r="72" spans="1:11" x14ac:dyDescent="0.2">
      <c r="A72"/>
      <c r="B72" s="1">
        <f>+B71</f>
        <v>62</v>
      </c>
      <c r="C72" s="1" t="s">
        <v>388</v>
      </c>
      <c r="D72" t="s">
        <v>390</v>
      </c>
    </row>
    <row r="73" spans="1:11" x14ac:dyDescent="0.2">
      <c r="B73" s="1">
        <f t="shared" ref="B73:B80" si="8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B74" s="1">
        <f t="shared" si="8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/>
      <c r="B75" s="1">
        <f t="shared" si="8"/>
        <v>65</v>
      </c>
      <c r="C75" t="s">
        <v>375</v>
      </c>
      <c r="D75" t="s">
        <v>376</v>
      </c>
    </row>
    <row r="76" spans="1:11" x14ac:dyDescent="0.2">
      <c r="A76"/>
      <c r="B76" s="1">
        <f t="shared" si="8"/>
        <v>66</v>
      </c>
      <c r="C76" t="s">
        <v>377</v>
      </c>
      <c r="D76" t="s">
        <v>378</v>
      </c>
    </row>
    <row r="77" spans="1:11" x14ac:dyDescent="0.2">
      <c r="B77" s="1">
        <f t="shared" si="8"/>
        <v>67</v>
      </c>
      <c r="C77" t="s">
        <v>379</v>
      </c>
      <c r="D77" t="s">
        <v>380</v>
      </c>
    </row>
    <row r="78" spans="1:11" x14ac:dyDescent="0.2">
      <c r="B78" s="1">
        <f t="shared" si="8"/>
        <v>68</v>
      </c>
      <c r="C78" t="s">
        <v>373</v>
      </c>
      <c r="D78" t="s">
        <v>374</v>
      </c>
    </row>
    <row r="79" spans="1:11" x14ac:dyDescent="0.2">
      <c r="B79" s="1">
        <f t="shared" si="8"/>
        <v>69</v>
      </c>
      <c r="C79" t="s">
        <v>281</v>
      </c>
      <c r="D79" t="s">
        <v>282</v>
      </c>
    </row>
    <row r="80" spans="1:11" x14ac:dyDescent="0.2">
      <c r="A80"/>
      <c r="B80" s="1">
        <f t="shared" si="8"/>
        <v>70</v>
      </c>
      <c r="C80" t="s">
        <v>365</v>
      </c>
      <c r="D80" t="s">
        <v>366</v>
      </c>
    </row>
    <row r="81" spans="1:11" x14ac:dyDescent="0.2">
      <c r="A81"/>
      <c r="B81" s="1">
        <f t="shared" si="5"/>
        <v>71</v>
      </c>
      <c r="C81" t="s">
        <v>363</v>
      </c>
      <c r="D81" t="s">
        <v>364</v>
      </c>
    </row>
    <row r="82" spans="1:11" x14ac:dyDescent="0.2">
      <c r="B82" s="1">
        <f t="shared" si="5"/>
        <v>72</v>
      </c>
      <c r="C82" t="s">
        <v>277</v>
      </c>
      <c r="D82" t="s">
        <v>278</v>
      </c>
    </row>
    <row r="83" spans="1:11" x14ac:dyDescent="0.2">
      <c r="B83" s="1">
        <f t="shared" si="5"/>
        <v>73</v>
      </c>
      <c r="C83" t="s">
        <v>613</v>
      </c>
      <c r="D83" t="s">
        <v>614</v>
      </c>
      <c r="E83" s="7">
        <v>43</v>
      </c>
      <c r="F83" s="6">
        <v>2510</v>
      </c>
    </row>
    <row r="84" spans="1:11" x14ac:dyDescent="0.2">
      <c r="B84" s="1">
        <f t="shared" si="5"/>
        <v>74</v>
      </c>
      <c r="C84" t="s">
        <v>274</v>
      </c>
      <c r="D84" t="s">
        <v>275</v>
      </c>
    </row>
    <row r="85" spans="1:11" x14ac:dyDescent="0.2">
      <c r="A85"/>
      <c r="B85" s="1">
        <f t="shared" si="5"/>
        <v>75</v>
      </c>
      <c r="C85" s="5" t="s">
        <v>357</v>
      </c>
      <c r="D85" t="s">
        <v>705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B86" s="1">
        <f t="shared" si="5"/>
        <v>76</v>
      </c>
      <c r="C86" t="s">
        <v>369</v>
      </c>
      <c r="D86" t="s">
        <v>370</v>
      </c>
    </row>
    <row r="87" spans="1:11" x14ac:dyDescent="0.2">
      <c r="B87" s="1">
        <f t="shared" si="5"/>
        <v>77</v>
      </c>
      <c r="C87" t="s">
        <v>384</v>
      </c>
      <c r="D87" t="s">
        <v>385</v>
      </c>
      <c r="E87" s="7">
        <v>43.5</v>
      </c>
    </row>
    <row r="88" spans="1:11" x14ac:dyDescent="0.2">
      <c r="A88"/>
      <c r="B88" s="1">
        <f t="shared" si="5"/>
        <v>78</v>
      </c>
      <c r="C88" t="s">
        <v>706</v>
      </c>
      <c r="D88" t="s">
        <v>707</v>
      </c>
      <c r="E88" s="7"/>
    </row>
    <row r="89" spans="1:11" x14ac:dyDescent="0.2">
      <c r="B89" s="1">
        <f t="shared" si="5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B90" s="1">
        <f t="shared" si="5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B91" s="1">
        <f t="shared" si="5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/>
      <c r="B92" s="1">
        <f t="shared" si="5"/>
        <v>82</v>
      </c>
      <c r="C92" t="s">
        <v>609</v>
      </c>
      <c r="D92" t="s">
        <v>610</v>
      </c>
    </row>
    <row r="93" spans="1:11" x14ac:dyDescent="0.2">
      <c r="B93" s="1">
        <f t="shared" si="5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/>
      <c r="B94" s="1">
        <f t="shared" si="5"/>
        <v>84</v>
      </c>
      <c r="C94" s="5" t="s">
        <v>698</v>
      </c>
      <c r="D94" t="s">
        <v>699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9">+F94-G94</f>
        <v>2903.08548544</v>
      </c>
      <c r="I94" s="3" t="s">
        <v>662</v>
      </c>
      <c r="J94" s="6">
        <f>[61]Main!$K$3</f>
        <v>136.888912</v>
      </c>
      <c r="K94" s="9">
        <v>45071</v>
      </c>
    </row>
    <row r="95" spans="1:11" x14ac:dyDescent="0.2">
      <c r="B95" s="1">
        <f t="shared" si="5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9"/>
        <v>2604.6186246400002</v>
      </c>
      <c r="I95" s="3" t="s">
        <v>427</v>
      </c>
      <c r="J95" s="6">
        <f>+[62]Main!$L$3</f>
        <v>106.00572200000001</v>
      </c>
      <c r="K95" s="9">
        <v>44963</v>
      </c>
    </row>
    <row r="96" spans="1:11" x14ac:dyDescent="0.2">
      <c r="B96" s="1">
        <f t="shared" si="5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9"/>
        <v>2486.6789962199991</v>
      </c>
      <c r="I96" s="3" t="s">
        <v>450</v>
      </c>
      <c r="J96" s="6">
        <f>+[63]Main!$J$3</f>
        <v>85.284038999999993</v>
      </c>
      <c r="K96" s="9">
        <v>44955</v>
      </c>
    </row>
    <row r="97" spans="1:29" x14ac:dyDescent="0.2">
      <c r="A97"/>
      <c r="B97" s="1">
        <f t="shared" si="5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9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/>
      <c r="B98" s="1">
        <f t="shared" si="5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9"/>
        <v>1989.4699160599998</v>
      </c>
      <c r="I98" s="3" t="s">
        <v>16</v>
      </c>
    </row>
    <row r="99" spans="1:29" x14ac:dyDescent="0.2">
      <c r="B99" s="1">
        <f t="shared" si="5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9"/>
        <v>1827.9459130000002</v>
      </c>
      <c r="I99" s="3" t="s">
        <v>528</v>
      </c>
      <c r="J99" s="6">
        <f>[66]Main!$N$3</f>
        <v>78.646679000000006</v>
      </c>
      <c r="K99" s="9">
        <v>44994</v>
      </c>
    </row>
    <row r="100" spans="1:29" x14ac:dyDescent="0.2">
      <c r="B100" s="1">
        <f t="shared" si="5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9"/>
        <v>1232.8871638199998</v>
      </c>
      <c r="I100" s="3" t="s">
        <v>427</v>
      </c>
      <c r="J100" s="6">
        <f>+[67]Main!$M$3</f>
        <v>75.684422999999995</v>
      </c>
      <c r="K100" s="9">
        <v>44963</v>
      </c>
    </row>
    <row r="101" spans="1:29" x14ac:dyDescent="0.2">
      <c r="B101" s="1">
        <f t="shared" si="5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B102" s="1">
        <f t="shared" si="5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B103" s="1">
        <f t="shared" si="5"/>
        <v>93</v>
      </c>
      <c r="C103" t="s">
        <v>696</v>
      </c>
      <c r="D103" t="s">
        <v>697</v>
      </c>
    </row>
    <row r="104" spans="1:29" x14ac:dyDescent="0.2">
      <c r="B104" s="1">
        <f t="shared" si="5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B105" s="1">
        <f t="shared" si="5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/>
      <c r="B106" s="1">
        <f t="shared" si="5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/>
      <c r="B107" s="1">
        <f t="shared" si="5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/>
      <c r="B108" s="1">
        <f t="shared" si="5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B109" s="1">
        <f t="shared" si="5"/>
        <v>99</v>
      </c>
      <c r="C109" t="s">
        <v>700</v>
      </c>
      <c r="D109" t="s">
        <v>701</v>
      </c>
      <c r="E109" s="7"/>
      <c r="F109" s="6"/>
    </row>
    <row r="110" spans="1:29" x14ac:dyDescent="0.2">
      <c r="B110" s="1">
        <f t="shared" si="5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B111" s="1">
        <f t="shared" si="5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/>
      <c r="B112" s="1">
        <f t="shared" si="5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B113" s="1">
        <f t="shared" si="5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B114" s="1">
        <f t="shared" si="5"/>
        <v>104</v>
      </c>
      <c r="C114" t="s">
        <v>695</v>
      </c>
      <c r="D114" t="s">
        <v>1016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5"/>
        <v>105</v>
      </c>
      <c r="C115" t="s">
        <v>1034</v>
      </c>
      <c r="D115" t="s">
        <v>1035</v>
      </c>
      <c r="E115" s="3">
        <v>14.34</v>
      </c>
      <c r="F115" s="6"/>
    </row>
    <row r="116" spans="1:11" x14ac:dyDescent="0.2">
      <c r="B116" s="1">
        <f t="shared" si="5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/>
      <c r="B117" s="1">
        <f t="shared" ref="B117:B130" si="10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B118" s="1">
        <f t="shared" si="10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/>
      <c r="B119" s="1">
        <f t="shared" si="10"/>
        <v>109</v>
      </c>
      <c r="C119" t="s">
        <v>702</v>
      </c>
      <c r="D119" t="s">
        <v>703</v>
      </c>
      <c r="E119" s="3">
        <v>92.93</v>
      </c>
      <c r="F119" s="6">
        <v>3490</v>
      </c>
    </row>
    <row r="120" spans="1:11" x14ac:dyDescent="0.2">
      <c r="A120"/>
      <c r="B120" s="1">
        <f t="shared" si="10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/>
      <c r="B121" s="1">
        <f t="shared" si="10"/>
        <v>111</v>
      </c>
      <c r="C121" s="5" t="s">
        <v>798</v>
      </c>
      <c r="D121" t="s">
        <v>799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662</v>
      </c>
      <c r="J121" s="6">
        <f>[68]Main!$O$3</f>
        <v>67.176067000000003</v>
      </c>
      <c r="K121" s="9">
        <v>45067</v>
      </c>
    </row>
    <row r="122" spans="1:11" x14ac:dyDescent="0.2">
      <c r="A122"/>
      <c r="B122" s="1">
        <f t="shared" si="10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528</v>
      </c>
      <c r="J122" s="6">
        <f>[69]Main!$K$3</f>
        <v>59.717607999999998</v>
      </c>
      <c r="K122" s="9">
        <v>44999</v>
      </c>
    </row>
    <row r="123" spans="1:11" x14ac:dyDescent="0.2">
      <c r="A123"/>
      <c r="B123" s="1">
        <f t="shared" si="10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0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/>
      <c r="B125" s="1">
        <f t="shared" si="10"/>
        <v>115</v>
      </c>
      <c r="C125" s="1" t="s">
        <v>534</v>
      </c>
      <c r="D125" t="s">
        <v>126</v>
      </c>
      <c r="F125" s="6"/>
    </row>
    <row r="126" spans="1:11" x14ac:dyDescent="0.2">
      <c r="A126"/>
      <c r="B126" s="1">
        <f t="shared" si="10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0"/>
        <v>117</v>
      </c>
      <c r="C127" s="25" t="s">
        <v>519</v>
      </c>
      <c r="D127" s="25" t="s">
        <v>520</v>
      </c>
      <c r="E127" s="7">
        <v>23.01</v>
      </c>
      <c r="F127" s="6">
        <v>2080</v>
      </c>
    </row>
    <row r="128" spans="1:11" x14ac:dyDescent="0.2">
      <c r="B128" s="1">
        <f t="shared" si="10"/>
        <v>118</v>
      </c>
      <c r="C128" s="1" t="s">
        <v>517</v>
      </c>
      <c r="D128" t="s">
        <v>518</v>
      </c>
      <c r="E128" s="7">
        <v>14.79</v>
      </c>
      <c r="F128" s="6">
        <v>2160</v>
      </c>
    </row>
    <row r="129" spans="1:6" x14ac:dyDescent="0.2">
      <c r="A129"/>
      <c r="B129" s="1">
        <f t="shared" si="10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/>
      <c r="B130" s="1">
        <f t="shared" si="10"/>
        <v>120</v>
      </c>
      <c r="C130" t="s">
        <v>693</v>
      </c>
      <c r="D130" t="s">
        <v>694</v>
      </c>
      <c r="E130" s="7">
        <v>306</v>
      </c>
      <c r="F130" s="6">
        <v>5000</v>
      </c>
    </row>
    <row r="131" spans="1:6" x14ac:dyDescent="0.2">
      <c r="A131"/>
      <c r="B131" s="1">
        <f t="shared" ref="B131:B176" si="11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/>
      <c r="B132" s="1">
        <f t="shared" si="11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/>
      <c r="B133" s="1">
        <f t="shared" si="11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/>
      <c r="B134" s="1">
        <f t="shared" si="11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/>
      <c r="B135" s="1">
        <f t="shared" si="11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/>
      <c r="B136" s="1">
        <f t="shared" si="11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/>
      <c r="B137" s="1">
        <f t="shared" si="11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/>
      <c r="B138" s="1">
        <f t="shared" si="11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/>
      <c r="B139" s="1">
        <f t="shared" si="11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/>
      <c r="B140" s="1">
        <f t="shared" si="11"/>
        <v>130</v>
      </c>
      <c r="C140" t="s">
        <v>708</v>
      </c>
      <c r="D140" t="s">
        <v>709</v>
      </c>
      <c r="F140" s="6"/>
    </row>
    <row r="141" spans="1:6" x14ac:dyDescent="0.2">
      <c r="A141"/>
      <c r="B141" s="1">
        <f t="shared" si="11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/>
      <c r="B142" s="1">
        <f t="shared" si="11"/>
        <v>132</v>
      </c>
      <c r="C142" s="1" t="s">
        <v>800</v>
      </c>
      <c r="D142" s="1" t="s">
        <v>173</v>
      </c>
      <c r="E142" s="3">
        <v>38.67</v>
      </c>
      <c r="F142" s="6">
        <v>1770</v>
      </c>
    </row>
    <row r="143" spans="1:6" x14ac:dyDescent="0.2">
      <c r="A143"/>
      <c r="B143" s="1">
        <f t="shared" si="11"/>
        <v>133</v>
      </c>
      <c r="C143" t="s">
        <v>740</v>
      </c>
      <c r="F143" s="6"/>
    </row>
    <row r="144" spans="1:6" x14ac:dyDescent="0.2">
      <c r="A144"/>
      <c r="B144" s="1">
        <f t="shared" si="11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/>
      <c r="B145" s="1">
        <f t="shared" si="11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B146" s="1">
        <f t="shared" si="11"/>
        <v>136</v>
      </c>
      <c r="C146" s="25" t="s">
        <v>636</v>
      </c>
      <c r="D146" s="25" t="s">
        <v>637</v>
      </c>
      <c r="E146" s="26">
        <v>20.66</v>
      </c>
      <c r="F146" s="27">
        <v>1400</v>
      </c>
    </row>
    <row r="147" spans="1:11" x14ac:dyDescent="0.2">
      <c r="B147" s="1">
        <f t="shared" si="11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/>
      <c r="B148" s="1">
        <f t="shared" si="11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662</v>
      </c>
      <c r="J148" s="6">
        <f>[71]Main!$K$3</f>
        <v>191.61823799999999</v>
      </c>
      <c r="K148" s="9">
        <v>45064</v>
      </c>
    </row>
    <row r="149" spans="1:11" x14ac:dyDescent="0.2">
      <c r="B149" s="1">
        <f t="shared" si="11"/>
        <v>139</v>
      </c>
      <c r="C149" s="5" t="s">
        <v>523</v>
      </c>
      <c r="D149" t="s">
        <v>524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662</v>
      </c>
      <c r="J149" s="6">
        <f>[72]Main!$L$3</f>
        <v>33.260378000000003</v>
      </c>
      <c r="K149" s="9">
        <v>45064</v>
      </c>
    </row>
    <row r="150" spans="1:11" x14ac:dyDescent="0.2">
      <c r="A150"/>
      <c r="B150" s="1">
        <f t="shared" si="11"/>
        <v>140</v>
      </c>
      <c r="C150" t="s">
        <v>779</v>
      </c>
      <c r="D150" t="s">
        <v>780</v>
      </c>
      <c r="E150" s="7"/>
      <c r="F150" s="6"/>
    </row>
    <row r="151" spans="1:11" x14ac:dyDescent="0.2">
      <c r="A151"/>
      <c r="B151" s="1">
        <f t="shared" si="11"/>
        <v>141</v>
      </c>
      <c r="C151" t="s">
        <v>781</v>
      </c>
      <c r="D151" t="s">
        <v>782</v>
      </c>
      <c r="E151" s="7"/>
      <c r="F151" s="6"/>
    </row>
    <row r="152" spans="1:11" x14ac:dyDescent="0.2">
      <c r="A152"/>
      <c r="B152" s="1">
        <f t="shared" si="11"/>
        <v>142</v>
      </c>
      <c r="C152" t="s">
        <v>796</v>
      </c>
      <c r="D152" t="s">
        <v>797</v>
      </c>
      <c r="E152" s="7"/>
      <c r="F152" s="6"/>
    </row>
    <row r="153" spans="1:11" x14ac:dyDescent="0.2">
      <c r="A153"/>
      <c r="B153" s="1">
        <f t="shared" si="11"/>
        <v>143</v>
      </c>
      <c r="C153" t="s">
        <v>795</v>
      </c>
      <c r="D153"/>
      <c r="E153" s="7"/>
      <c r="F153" s="6"/>
    </row>
    <row r="154" spans="1:11" x14ac:dyDescent="0.2">
      <c r="A154"/>
      <c r="B154" s="1">
        <f t="shared" si="11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/>
      <c r="B155" s="1">
        <f t="shared" si="11"/>
        <v>145</v>
      </c>
      <c r="C155" t="s">
        <v>793</v>
      </c>
      <c r="D155" t="s">
        <v>794</v>
      </c>
      <c r="E155" s="7"/>
      <c r="F155" s="6"/>
    </row>
    <row r="156" spans="1:11" x14ac:dyDescent="0.2">
      <c r="A156"/>
      <c r="B156" s="1">
        <f t="shared" si="11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/>
      <c r="B157" s="1">
        <f t="shared" si="11"/>
        <v>147</v>
      </c>
      <c r="C157" t="s">
        <v>448</v>
      </c>
      <c r="D157" t="s">
        <v>449</v>
      </c>
      <c r="E157" s="3">
        <v>23.13</v>
      </c>
      <c r="F157" s="6">
        <v>1000</v>
      </c>
    </row>
    <row r="158" spans="1:11" x14ac:dyDescent="0.2">
      <c r="B158" s="1">
        <f t="shared" si="11"/>
        <v>148</v>
      </c>
      <c r="C158" t="s">
        <v>785</v>
      </c>
      <c r="D158" t="s">
        <v>786</v>
      </c>
      <c r="F158" s="6"/>
    </row>
    <row r="159" spans="1:11" x14ac:dyDescent="0.2">
      <c r="B159" s="1">
        <f t="shared" si="11"/>
        <v>149</v>
      </c>
      <c r="C159" t="s">
        <v>783</v>
      </c>
      <c r="D159" t="s">
        <v>784</v>
      </c>
      <c r="F159" s="6"/>
    </row>
    <row r="160" spans="1:11" x14ac:dyDescent="0.2">
      <c r="A160"/>
      <c r="B160" s="1">
        <f t="shared" si="11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B161" s="1">
        <f t="shared" si="11"/>
        <v>151</v>
      </c>
      <c r="C161" t="s">
        <v>722</v>
      </c>
      <c r="D161" t="s">
        <v>723</v>
      </c>
      <c r="E161" s="7"/>
      <c r="F161" s="6"/>
    </row>
    <row r="162" spans="1:6" x14ac:dyDescent="0.2">
      <c r="B162" s="1">
        <f t="shared" si="11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B163" s="1">
        <f t="shared" si="11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B164" s="1">
        <f t="shared" si="11"/>
        <v>154</v>
      </c>
      <c r="C164" t="s">
        <v>734</v>
      </c>
      <c r="D164" t="s">
        <v>735</v>
      </c>
      <c r="F164" s="6"/>
    </row>
    <row r="165" spans="1:6" x14ac:dyDescent="0.2">
      <c r="B165" s="1">
        <f t="shared" si="11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/>
      <c r="B166" s="1">
        <f t="shared" si="11"/>
        <v>156</v>
      </c>
      <c r="C166" t="s">
        <v>732</v>
      </c>
      <c r="D166" t="s">
        <v>733</v>
      </c>
      <c r="F166" s="6"/>
    </row>
    <row r="167" spans="1:6" x14ac:dyDescent="0.2">
      <c r="A167"/>
      <c r="B167" s="1">
        <f t="shared" si="11"/>
        <v>157</v>
      </c>
      <c r="C167" t="s">
        <v>730</v>
      </c>
      <c r="D167" t="s">
        <v>731</v>
      </c>
      <c r="F167" s="6"/>
    </row>
    <row r="168" spans="1:6" x14ac:dyDescent="0.2">
      <c r="A168"/>
      <c r="B168" s="1">
        <f t="shared" si="11"/>
        <v>158</v>
      </c>
      <c r="C168" t="s">
        <v>814</v>
      </c>
      <c r="D168" t="s">
        <v>815</v>
      </c>
      <c r="F168" s="6"/>
    </row>
    <row r="169" spans="1:6" x14ac:dyDescent="0.2">
      <c r="A169"/>
      <c r="B169" s="1">
        <f t="shared" si="11"/>
        <v>159</v>
      </c>
      <c r="C169" t="s">
        <v>812</v>
      </c>
      <c r="D169" t="s">
        <v>813</v>
      </c>
      <c r="F169" s="6"/>
    </row>
    <row r="170" spans="1:6" x14ac:dyDescent="0.2">
      <c r="A170"/>
      <c r="B170" s="1">
        <f t="shared" si="11"/>
        <v>160</v>
      </c>
      <c r="C170" t="s">
        <v>810</v>
      </c>
      <c r="D170" t="s">
        <v>811</v>
      </c>
      <c r="F170" s="6"/>
    </row>
    <row r="171" spans="1:6" x14ac:dyDescent="0.2">
      <c r="A171"/>
      <c r="B171" s="1">
        <f t="shared" si="11"/>
        <v>161</v>
      </c>
      <c r="C171" t="s">
        <v>809</v>
      </c>
      <c r="D171" t="s">
        <v>808</v>
      </c>
      <c r="F171" s="6"/>
    </row>
    <row r="172" spans="1:6" x14ac:dyDescent="0.2">
      <c r="A172"/>
      <c r="B172" s="1">
        <f t="shared" si="11"/>
        <v>162</v>
      </c>
      <c r="C172" t="s">
        <v>806</v>
      </c>
      <c r="D172" t="s">
        <v>807</v>
      </c>
      <c r="F172" s="6"/>
    </row>
    <row r="173" spans="1:6" x14ac:dyDescent="0.2">
      <c r="A173"/>
      <c r="B173" s="1">
        <f t="shared" si="11"/>
        <v>163</v>
      </c>
      <c r="C173" t="s">
        <v>789</v>
      </c>
      <c r="D173" t="s">
        <v>790</v>
      </c>
      <c r="F173" s="6"/>
    </row>
    <row r="174" spans="1:6" x14ac:dyDescent="0.2">
      <c r="A174"/>
      <c r="B174" s="1">
        <f t="shared" si="11"/>
        <v>164</v>
      </c>
      <c r="C174" t="s">
        <v>787</v>
      </c>
      <c r="D174" t="s">
        <v>788</v>
      </c>
      <c r="F174" s="6"/>
    </row>
    <row r="175" spans="1:6" x14ac:dyDescent="0.2">
      <c r="A175"/>
      <c r="B175" s="1">
        <f t="shared" si="11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/>
      <c r="B176" s="1">
        <f t="shared" si="11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B177" s="1">
        <f t="shared" ref="B177:B240" si="12">B176+1</f>
        <v>167</v>
      </c>
      <c r="C177" t="s">
        <v>720</v>
      </c>
      <c r="D177" t="s">
        <v>721</v>
      </c>
      <c r="F177" s="6"/>
    </row>
    <row r="178" spans="1:29" x14ac:dyDescent="0.2">
      <c r="B178" s="1">
        <f t="shared" si="12"/>
        <v>168</v>
      </c>
      <c r="C178" t="s">
        <v>718</v>
      </c>
      <c r="D178" t="s">
        <v>719</v>
      </c>
      <c r="F178" s="6"/>
    </row>
    <row r="179" spans="1:29" x14ac:dyDescent="0.2">
      <c r="B179" s="1">
        <f t="shared" si="12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/>
      <c r="B180" s="1">
        <f t="shared" si="12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/>
      <c r="B181" s="1">
        <f t="shared" si="12"/>
        <v>171</v>
      </c>
      <c r="C181" t="s">
        <v>741</v>
      </c>
      <c r="D181" t="s">
        <v>742</v>
      </c>
      <c r="F181" s="6"/>
    </row>
    <row r="182" spans="1:29" x14ac:dyDescent="0.2">
      <c r="A182"/>
      <c r="B182" s="1">
        <f t="shared" si="12"/>
        <v>172</v>
      </c>
      <c r="C182" t="s">
        <v>521</v>
      </c>
      <c r="D182" t="s">
        <v>522</v>
      </c>
      <c r="E182" s="7">
        <v>3.19</v>
      </c>
      <c r="F182" s="6">
        <v>439</v>
      </c>
    </row>
    <row r="183" spans="1:29" x14ac:dyDescent="0.2">
      <c r="A183"/>
      <c r="B183" s="1">
        <f t="shared" si="12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/>
      <c r="B184" s="1">
        <f t="shared" si="12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B185" s="1">
        <f t="shared" si="12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427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B186" s="1">
        <f t="shared" si="12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B187" s="1">
        <f t="shared" si="12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B188" s="1">
        <f t="shared" si="12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/>
      <c r="B189" s="1">
        <f t="shared" si="12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B190" s="1">
        <f t="shared" si="12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B191" s="1">
        <f t="shared" si="12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B192" s="1">
        <f t="shared" si="12"/>
        <v>182</v>
      </c>
      <c r="C192" t="s">
        <v>777</v>
      </c>
      <c r="D192" t="s">
        <v>778</v>
      </c>
      <c r="E192" s="7"/>
    </row>
    <row r="193" spans="1:29" x14ac:dyDescent="0.2">
      <c r="B193" s="1">
        <f t="shared" si="12"/>
        <v>183</v>
      </c>
      <c r="C193" t="s">
        <v>775</v>
      </c>
      <c r="D193" t="s">
        <v>776</v>
      </c>
      <c r="E193" s="7"/>
    </row>
    <row r="194" spans="1:29" x14ac:dyDescent="0.2">
      <c r="B194" s="1">
        <f t="shared" si="12"/>
        <v>184</v>
      </c>
      <c r="C194" t="s">
        <v>773</v>
      </c>
      <c r="D194" t="s">
        <v>774</v>
      </c>
      <c r="E194" s="7"/>
    </row>
    <row r="195" spans="1:29" x14ac:dyDescent="0.2">
      <c r="B195" s="1">
        <f t="shared" si="12"/>
        <v>185</v>
      </c>
      <c r="C195" t="s">
        <v>771</v>
      </c>
      <c r="D195" t="s">
        <v>772</v>
      </c>
      <c r="E195" s="7"/>
    </row>
    <row r="196" spans="1:29" x14ac:dyDescent="0.2">
      <c r="B196" s="1">
        <f t="shared" si="12"/>
        <v>186</v>
      </c>
      <c r="C196" t="s">
        <v>769</v>
      </c>
      <c r="D196" t="s">
        <v>770</v>
      </c>
      <c r="E196" s="7"/>
    </row>
    <row r="197" spans="1:29" x14ac:dyDescent="0.2">
      <c r="B197" s="1">
        <f t="shared" si="12"/>
        <v>187</v>
      </c>
      <c r="C197" t="s">
        <v>767</v>
      </c>
      <c r="D197" t="s">
        <v>768</v>
      </c>
      <c r="E197" s="7"/>
    </row>
    <row r="198" spans="1:29" x14ac:dyDescent="0.2">
      <c r="A198"/>
      <c r="B198" s="1">
        <f t="shared" si="12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/>
      <c r="B199" s="1">
        <f t="shared" si="12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B200" s="1">
        <f t="shared" si="12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/>
      <c r="B201" s="1">
        <f t="shared" si="12"/>
        <v>191</v>
      </c>
      <c r="C201" t="s">
        <v>801</v>
      </c>
      <c r="D201" t="s">
        <v>802</v>
      </c>
    </row>
    <row r="202" spans="1:29" x14ac:dyDescent="0.2">
      <c r="B202" s="1">
        <f t="shared" si="12"/>
        <v>192</v>
      </c>
      <c r="C202" t="s">
        <v>728</v>
      </c>
      <c r="D202" t="s">
        <v>729</v>
      </c>
    </row>
    <row r="203" spans="1:29" x14ac:dyDescent="0.2">
      <c r="B203" s="1">
        <f t="shared" si="12"/>
        <v>193</v>
      </c>
      <c r="C203" t="s">
        <v>726</v>
      </c>
      <c r="D203" t="s">
        <v>727</v>
      </c>
    </row>
    <row r="204" spans="1:29" x14ac:dyDescent="0.2">
      <c r="B204" s="1">
        <f t="shared" si="12"/>
        <v>194</v>
      </c>
      <c r="C204" t="s">
        <v>724</v>
      </c>
      <c r="D204" t="s">
        <v>725</v>
      </c>
    </row>
    <row r="205" spans="1:29" x14ac:dyDescent="0.2">
      <c r="A205"/>
      <c r="B205" s="1">
        <f t="shared" si="12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/>
      <c r="B206" s="1">
        <f t="shared" si="12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B207" s="1">
        <f t="shared" si="12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/>
      <c r="B208" s="1">
        <f t="shared" si="12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3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/>
      <c r="B209" s="1">
        <f t="shared" si="12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/>
      <c r="B210" s="1">
        <f t="shared" si="12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/>
      <c r="B211" s="1">
        <f t="shared" si="12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4">+F211-G211</f>
        <v>218.02283246000002</v>
      </c>
      <c r="I211" s="3" t="s">
        <v>16</v>
      </c>
    </row>
    <row r="212" spans="1:9" x14ac:dyDescent="0.2">
      <c r="B212" s="1">
        <f t="shared" si="12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4"/>
        <v>188.44125030000001</v>
      </c>
      <c r="I212" s="3" t="s">
        <v>16</v>
      </c>
    </row>
    <row r="213" spans="1:9" x14ac:dyDescent="0.2">
      <c r="B213" s="1">
        <f t="shared" si="12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4"/>
        <v>23.815463459999997</v>
      </c>
      <c r="I213" s="3" t="s">
        <v>16</v>
      </c>
    </row>
    <row r="214" spans="1:9" x14ac:dyDescent="0.2">
      <c r="B214" s="1">
        <f t="shared" si="12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4"/>
        <v>16.925165800000002</v>
      </c>
      <c r="I214" s="3" t="s">
        <v>16</v>
      </c>
    </row>
    <row r="215" spans="1:9" x14ac:dyDescent="0.2">
      <c r="B215" s="1">
        <f t="shared" si="12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4"/>
        <v>-5.7159167599999847</v>
      </c>
      <c r="I215" s="3" t="s">
        <v>16</v>
      </c>
    </row>
    <row r="216" spans="1:9" x14ac:dyDescent="0.2">
      <c r="B216" s="1">
        <f t="shared" si="12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4"/>
        <v>-34.344482460000002</v>
      </c>
      <c r="I216" s="3" t="s">
        <v>16</v>
      </c>
    </row>
    <row r="217" spans="1:9" x14ac:dyDescent="0.2">
      <c r="B217" s="1">
        <f t="shared" si="12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B218" s="1">
        <f t="shared" si="12"/>
        <v>208</v>
      </c>
      <c r="C218" s="1" t="s">
        <v>1010</v>
      </c>
      <c r="D218" t="s">
        <v>1011</v>
      </c>
    </row>
    <row r="219" spans="1:9" x14ac:dyDescent="0.2">
      <c r="B219" s="1">
        <f t="shared" si="12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B220" s="1">
        <f t="shared" si="12"/>
        <v>210</v>
      </c>
      <c r="C220" t="s">
        <v>1012</v>
      </c>
      <c r="D220" t="s">
        <v>1013</v>
      </c>
    </row>
    <row r="221" spans="1:9" x14ac:dyDescent="0.2">
      <c r="B221" s="1">
        <f t="shared" si="12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2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2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2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2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2"/>
        <v>216</v>
      </c>
      <c r="C226" t="s">
        <v>437</v>
      </c>
      <c r="D226" t="s">
        <v>436</v>
      </c>
    </row>
    <row r="227" spans="1:6" x14ac:dyDescent="0.2">
      <c r="B227" s="1">
        <f t="shared" si="12"/>
        <v>217</v>
      </c>
      <c r="C227" t="s">
        <v>438</v>
      </c>
      <c r="D227" t="s">
        <v>439</v>
      </c>
    </row>
    <row r="228" spans="1:6" x14ac:dyDescent="0.2">
      <c r="B228" s="1">
        <f t="shared" si="12"/>
        <v>218</v>
      </c>
      <c r="C228" s="1" t="s">
        <v>402</v>
      </c>
      <c r="D228" s="1" t="s">
        <v>403</v>
      </c>
    </row>
    <row r="229" spans="1:6" x14ac:dyDescent="0.2">
      <c r="B229" s="1">
        <f t="shared" si="12"/>
        <v>219</v>
      </c>
      <c r="C229" t="s">
        <v>755</v>
      </c>
      <c r="D229" t="s">
        <v>756</v>
      </c>
    </row>
    <row r="230" spans="1:6" x14ac:dyDescent="0.2">
      <c r="B230" s="1">
        <f t="shared" si="12"/>
        <v>220</v>
      </c>
      <c r="C230" t="s">
        <v>759</v>
      </c>
      <c r="D230" t="s">
        <v>760</v>
      </c>
    </row>
    <row r="231" spans="1:6" x14ac:dyDescent="0.2">
      <c r="B231" s="1">
        <f t="shared" si="12"/>
        <v>221</v>
      </c>
      <c r="C231" t="s">
        <v>763</v>
      </c>
      <c r="D231" t="s">
        <v>764</v>
      </c>
    </row>
    <row r="232" spans="1:6" x14ac:dyDescent="0.2">
      <c r="A232"/>
      <c r="B232" s="1">
        <f t="shared" si="12"/>
        <v>222</v>
      </c>
      <c r="C232" t="s">
        <v>765</v>
      </c>
      <c r="D232" t="s">
        <v>766</v>
      </c>
    </row>
    <row r="233" spans="1:6" x14ac:dyDescent="0.2">
      <c r="B233" s="1">
        <f t="shared" si="12"/>
        <v>223</v>
      </c>
      <c r="C233" t="s">
        <v>761</v>
      </c>
      <c r="D233" t="s">
        <v>762</v>
      </c>
    </row>
    <row r="234" spans="1:6" x14ac:dyDescent="0.2">
      <c r="B234" s="1">
        <f t="shared" si="12"/>
        <v>224</v>
      </c>
      <c r="C234" t="s">
        <v>757</v>
      </c>
      <c r="D234" t="s">
        <v>758</v>
      </c>
    </row>
    <row r="235" spans="1:6" x14ac:dyDescent="0.2">
      <c r="B235" s="1">
        <f t="shared" si="12"/>
        <v>225</v>
      </c>
      <c r="C235" t="s">
        <v>753</v>
      </c>
      <c r="D235" t="s">
        <v>754</v>
      </c>
    </row>
    <row r="236" spans="1:6" x14ac:dyDescent="0.2">
      <c r="B236" s="1">
        <f t="shared" si="12"/>
        <v>226</v>
      </c>
      <c r="C236" t="s">
        <v>431</v>
      </c>
      <c r="D236" t="s">
        <v>432</v>
      </c>
      <c r="E236" s="3">
        <v>20.32</v>
      </c>
    </row>
    <row r="237" spans="1:6" x14ac:dyDescent="0.2">
      <c r="B237" s="1">
        <f t="shared" si="12"/>
        <v>227</v>
      </c>
      <c r="C237" s="1" t="s">
        <v>509</v>
      </c>
      <c r="D237" s="1" t="s">
        <v>510</v>
      </c>
    </row>
    <row r="238" spans="1:6" x14ac:dyDescent="0.2">
      <c r="B238" s="1">
        <f t="shared" si="12"/>
        <v>228</v>
      </c>
      <c r="C238" t="s">
        <v>515</v>
      </c>
      <c r="D238" t="s">
        <v>516</v>
      </c>
    </row>
    <row r="239" spans="1:6" x14ac:dyDescent="0.2">
      <c r="B239" s="1">
        <f t="shared" si="12"/>
        <v>229</v>
      </c>
      <c r="C239" t="s">
        <v>745</v>
      </c>
      <c r="D239" t="s">
        <v>746</v>
      </c>
    </row>
    <row r="240" spans="1:6" x14ac:dyDescent="0.2">
      <c r="B240" s="1">
        <f t="shared" si="12"/>
        <v>230</v>
      </c>
      <c r="C240" t="s">
        <v>747</v>
      </c>
      <c r="D240" t="s">
        <v>748</v>
      </c>
    </row>
    <row r="241" spans="2:5" x14ac:dyDescent="0.2">
      <c r="B241" s="1">
        <f t="shared" ref="B241:B304" si="15">B240+1</f>
        <v>231</v>
      </c>
      <c r="C241" t="s">
        <v>743</v>
      </c>
      <c r="D241" t="s">
        <v>744</v>
      </c>
    </row>
    <row r="242" spans="2:5" x14ac:dyDescent="0.2">
      <c r="B242" s="1">
        <f t="shared" si="15"/>
        <v>232</v>
      </c>
      <c r="C242" s="1" t="s">
        <v>526</v>
      </c>
      <c r="D242" s="1" t="s">
        <v>527</v>
      </c>
    </row>
    <row r="243" spans="2:5" x14ac:dyDescent="0.2">
      <c r="B243" s="1">
        <f t="shared" si="15"/>
        <v>233</v>
      </c>
      <c r="C243" t="s">
        <v>531</v>
      </c>
      <c r="D243" t="s">
        <v>532</v>
      </c>
    </row>
    <row r="244" spans="2:5" x14ac:dyDescent="0.2">
      <c r="B244" s="1">
        <f t="shared" si="15"/>
        <v>234</v>
      </c>
      <c r="C244" s="1" t="s">
        <v>535</v>
      </c>
      <c r="D244" s="1" t="s">
        <v>536</v>
      </c>
      <c r="E244" s="3">
        <v>7.08</v>
      </c>
    </row>
    <row r="245" spans="2:5" x14ac:dyDescent="0.2">
      <c r="B245" s="1">
        <f t="shared" si="15"/>
        <v>235</v>
      </c>
      <c r="C245" t="s">
        <v>538</v>
      </c>
      <c r="D245" t="s">
        <v>537</v>
      </c>
      <c r="E245" s="7">
        <v>20.3</v>
      </c>
    </row>
    <row r="246" spans="2:5" x14ac:dyDescent="0.2">
      <c r="B246" s="1">
        <f t="shared" si="15"/>
        <v>236</v>
      </c>
      <c r="C246" t="s">
        <v>539</v>
      </c>
      <c r="D246" t="s">
        <v>540</v>
      </c>
      <c r="E246" s="3">
        <v>0.38</v>
      </c>
    </row>
    <row r="247" spans="2:5" x14ac:dyDescent="0.2">
      <c r="B247" s="1">
        <f t="shared" si="15"/>
        <v>237</v>
      </c>
      <c r="C247" t="s">
        <v>541</v>
      </c>
      <c r="D247" t="s">
        <v>542</v>
      </c>
      <c r="E247" s="3">
        <v>4.24</v>
      </c>
    </row>
    <row r="248" spans="2:5" x14ac:dyDescent="0.2">
      <c r="B248" s="1">
        <f t="shared" si="15"/>
        <v>238</v>
      </c>
      <c r="C248" t="s">
        <v>543</v>
      </c>
      <c r="D248" t="s">
        <v>544</v>
      </c>
      <c r="E248" s="3">
        <v>13.74</v>
      </c>
    </row>
    <row r="249" spans="2:5" x14ac:dyDescent="0.2">
      <c r="B249" s="1">
        <f t="shared" si="15"/>
        <v>239</v>
      </c>
      <c r="C249" t="s">
        <v>545</v>
      </c>
      <c r="D249" t="s">
        <v>546</v>
      </c>
      <c r="E249" s="3">
        <v>4.3600000000000003</v>
      </c>
    </row>
    <row r="250" spans="2:5" x14ac:dyDescent="0.2">
      <c r="B250" s="1">
        <f t="shared" si="15"/>
        <v>240</v>
      </c>
      <c r="C250" t="s">
        <v>805</v>
      </c>
      <c r="D250" t="s">
        <v>802</v>
      </c>
    </row>
    <row r="251" spans="2:5" x14ac:dyDescent="0.2">
      <c r="B251" s="1">
        <f t="shared" si="15"/>
        <v>241</v>
      </c>
      <c r="C251" t="s">
        <v>547</v>
      </c>
      <c r="D251" t="s">
        <v>548</v>
      </c>
      <c r="E251" s="3">
        <v>7.06</v>
      </c>
    </row>
    <row r="252" spans="2:5" x14ac:dyDescent="0.2">
      <c r="B252" s="1">
        <f t="shared" si="15"/>
        <v>242</v>
      </c>
      <c r="C252" t="s">
        <v>803</v>
      </c>
      <c r="D252" t="s">
        <v>804</v>
      </c>
    </row>
    <row r="253" spans="2:5" x14ac:dyDescent="0.2">
      <c r="B253" s="1">
        <f t="shared" si="15"/>
        <v>243</v>
      </c>
      <c r="C253" t="s">
        <v>549</v>
      </c>
      <c r="D253" t="s">
        <v>550</v>
      </c>
      <c r="E253" s="3">
        <v>1.04</v>
      </c>
    </row>
    <row r="254" spans="2:5" x14ac:dyDescent="0.2">
      <c r="B254" s="1">
        <f t="shared" si="15"/>
        <v>244</v>
      </c>
      <c r="C254" s="35" t="s">
        <v>551</v>
      </c>
      <c r="D254" s="35" t="s">
        <v>552</v>
      </c>
    </row>
    <row r="255" spans="2:5" x14ac:dyDescent="0.2">
      <c r="B255" s="1">
        <f t="shared" si="15"/>
        <v>245</v>
      </c>
      <c r="C255" t="s">
        <v>553</v>
      </c>
      <c r="D255" t="s">
        <v>554</v>
      </c>
      <c r="E255" s="3">
        <v>2.97</v>
      </c>
    </row>
    <row r="256" spans="2:5" x14ac:dyDescent="0.2">
      <c r="B256" s="1">
        <f t="shared" si="15"/>
        <v>246</v>
      </c>
      <c r="C256" t="s">
        <v>555</v>
      </c>
      <c r="D256" t="s">
        <v>556</v>
      </c>
      <c r="E256" s="3">
        <v>3.28</v>
      </c>
    </row>
    <row r="257" spans="2:5" x14ac:dyDescent="0.2">
      <c r="B257" s="1">
        <f t="shared" si="15"/>
        <v>247</v>
      </c>
      <c r="C257" t="s">
        <v>557</v>
      </c>
      <c r="D257" t="s">
        <v>558</v>
      </c>
      <c r="E257" s="3">
        <v>1.82</v>
      </c>
    </row>
    <row r="258" spans="2:5" x14ac:dyDescent="0.2">
      <c r="B258" s="1">
        <f t="shared" si="15"/>
        <v>248</v>
      </c>
      <c r="C258" t="s">
        <v>559</v>
      </c>
      <c r="D258" t="s">
        <v>560</v>
      </c>
    </row>
    <row r="259" spans="2:5" x14ac:dyDescent="0.2">
      <c r="B259" s="1">
        <f t="shared" si="15"/>
        <v>249</v>
      </c>
      <c r="C259" t="s">
        <v>561</v>
      </c>
      <c r="D259" t="s">
        <v>562</v>
      </c>
      <c r="E259" s="3">
        <v>18.07</v>
      </c>
    </row>
    <row r="260" spans="2:5" x14ac:dyDescent="0.2">
      <c r="B260" s="1">
        <f t="shared" si="15"/>
        <v>250</v>
      </c>
      <c r="C260" t="s">
        <v>563</v>
      </c>
      <c r="D260" t="s">
        <v>564</v>
      </c>
      <c r="E260" s="3">
        <v>2.68</v>
      </c>
    </row>
    <row r="261" spans="2:5" x14ac:dyDescent="0.2">
      <c r="B261" s="1">
        <f t="shared" si="15"/>
        <v>251</v>
      </c>
      <c r="C261" t="s">
        <v>565</v>
      </c>
      <c r="D261" t="s">
        <v>566</v>
      </c>
      <c r="E261" s="7">
        <v>7</v>
      </c>
    </row>
    <row r="262" spans="2:5" x14ac:dyDescent="0.2">
      <c r="B262" s="1">
        <f t="shared" si="15"/>
        <v>252</v>
      </c>
      <c r="C262" t="s">
        <v>567</v>
      </c>
      <c r="D262" t="s">
        <v>568</v>
      </c>
      <c r="E262" s="3">
        <v>1.76</v>
      </c>
    </row>
    <row r="263" spans="2:5" x14ac:dyDescent="0.2">
      <c r="B263" s="1">
        <f t="shared" si="15"/>
        <v>253</v>
      </c>
      <c r="C263" t="s">
        <v>1008</v>
      </c>
      <c r="D263" t="s">
        <v>1009</v>
      </c>
    </row>
    <row r="264" spans="2:5" x14ac:dyDescent="0.2">
      <c r="B264" s="1">
        <f t="shared" si="15"/>
        <v>254</v>
      </c>
      <c r="C264" t="s">
        <v>569</v>
      </c>
      <c r="D264" t="s">
        <v>570</v>
      </c>
      <c r="E264" s="3">
        <v>0.61</v>
      </c>
    </row>
    <row r="265" spans="2:5" x14ac:dyDescent="0.2">
      <c r="B265" s="1">
        <f t="shared" si="15"/>
        <v>255</v>
      </c>
      <c r="C265" t="s">
        <v>571</v>
      </c>
      <c r="D265" t="s">
        <v>572</v>
      </c>
      <c r="E265" s="3">
        <v>0.68</v>
      </c>
    </row>
    <row r="266" spans="2:5" x14ac:dyDescent="0.2">
      <c r="B266" s="1">
        <f t="shared" si="15"/>
        <v>256</v>
      </c>
      <c r="C266" t="s">
        <v>573</v>
      </c>
      <c r="D266" t="s">
        <v>574</v>
      </c>
      <c r="E266" s="3">
        <v>11.86</v>
      </c>
    </row>
    <row r="267" spans="2:5" x14ac:dyDescent="0.2">
      <c r="B267" s="1">
        <f t="shared" si="15"/>
        <v>257</v>
      </c>
      <c r="C267" t="s">
        <v>575</v>
      </c>
      <c r="D267" t="s">
        <v>576</v>
      </c>
      <c r="E267" s="3">
        <v>1.86</v>
      </c>
    </row>
    <row r="268" spans="2:5" x14ac:dyDescent="0.2">
      <c r="B268" s="1">
        <f t="shared" si="15"/>
        <v>258</v>
      </c>
      <c r="C268" t="s">
        <v>577</v>
      </c>
      <c r="D268" t="s">
        <v>578</v>
      </c>
      <c r="E268" s="3">
        <v>1.87</v>
      </c>
    </row>
    <row r="269" spans="2:5" x14ac:dyDescent="0.2">
      <c r="B269" s="1">
        <f t="shared" si="15"/>
        <v>259</v>
      </c>
      <c r="C269" s="35" t="s">
        <v>579</v>
      </c>
      <c r="D269" s="35" t="s">
        <v>580</v>
      </c>
      <c r="E269"/>
    </row>
    <row r="270" spans="2:5" x14ac:dyDescent="0.2">
      <c r="B270" s="1">
        <f t="shared" si="15"/>
        <v>260</v>
      </c>
      <c r="C270" t="s">
        <v>582</v>
      </c>
      <c r="D270" t="s">
        <v>581</v>
      </c>
      <c r="E270" s="3">
        <v>7.46</v>
      </c>
    </row>
    <row r="271" spans="2:5" x14ac:dyDescent="0.2">
      <c r="B271" s="1">
        <f t="shared" si="15"/>
        <v>261</v>
      </c>
      <c r="C271" t="s">
        <v>818</v>
      </c>
      <c r="D271" t="s">
        <v>819</v>
      </c>
    </row>
    <row r="272" spans="2:5" x14ac:dyDescent="0.2">
      <c r="B272" s="1">
        <f t="shared" si="15"/>
        <v>262</v>
      </c>
      <c r="C272" t="s">
        <v>816</v>
      </c>
      <c r="D272" t="s">
        <v>817</v>
      </c>
    </row>
    <row r="273" spans="1:5" x14ac:dyDescent="0.2">
      <c r="B273" s="1">
        <f t="shared" si="15"/>
        <v>263</v>
      </c>
      <c r="C273" t="s">
        <v>583</v>
      </c>
      <c r="D273" t="s">
        <v>584</v>
      </c>
      <c r="E273" s="3">
        <v>2.77</v>
      </c>
    </row>
    <row r="274" spans="1:5" x14ac:dyDescent="0.2">
      <c r="B274" s="1">
        <f t="shared" si="15"/>
        <v>264</v>
      </c>
      <c r="C274" t="s">
        <v>355</v>
      </c>
      <c r="D274" t="s">
        <v>356</v>
      </c>
      <c r="E274" s="3">
        <v>2.67</v>
      </c>
    </row>
    <row r="275" spans="1:5" x14ac:dyDescent="0.2">
      <c r="B275" s="1">
        <f t="shared" si="15"/>
        <v>265</v>
      </c>
      <c r="C275" t="s">
        <v>996</v>
      </c>
      <c r="D275" t="s">
        <v>997</v>
      </c>
    </row>
    <row r="276" spans="1:5" x14ac:dyDescent="0.2">
      <c r="B276" s="1">
        <f t="shared" si="15"/>
        <v>266</v>
      </c>
      <c r="C276" t="s">
        <v>994</v>
      </c>
      <c r="D276" t="s">
        <v>995</v>
      </c>
    </row>
    <row r="277" spans="1:5" x14ac:dyDescent="0.2">
      <c r="A277"/>
      <c r="B277" s="1">
        <f t="shared" si="15"/>
        <v>267</v>
      </c>
      <c r="C277" t="s">
        <v>1000</v>
      </c>
      <c r="D277" t="s">
        <v>1001</v>
      </c>
    </row>
    <row r="278" spans="1:5" x14ac:dyDescent="0.2">
      <c r="A278"/>
      <c r="B278" s="1">
        <f t="shared" si="15"/>
        <v>268</v>
      </c>
      <c r="C278" t="s">
        <v>1002</v>
      </c>
      <c r="D278" t="s">
        <v>1003</v>
      </c>
    </row>
    <row r="279" spans="1:5" x14ac:dyDescent="0.2">
      <c r="A279"/>
      <c r="B279" s="1">
        <f t="shared" si="15"/>
        <v>269</v>
      </c>
      <c r="C279" t="s">
        <v>1004</v>
      </c>
      <c r="D279" t="s">
        <v>1005</v>
      </c>
    </row>
    <row r="280" spans="1:5" x14ac:dyDescent="0.2">
      <c r="A280"/>
      <c r="B280" s="1">
        <f t="shared" si="15"/>
        <v>270</v>
      </c>
      <c r="C280" t="s">
        <v>1006</v>
      </c>
      <c r="D280" t="s">
        <v>1007</v>
      </c>
    </row>
    <row r="281" spans="1:5" x14ac:dyDescent="0.2">
      <c r="A281"/>
      <c r="B281" s="1">
        <f t="shared" si="15"/>
        <v>271</v>
      </c>
      <c r="C281" t="s">
        <v>998</v>
      </c>
      <c r="D281" t="s">
        <v>999</v>
      </c>
    </row>
    <row r="282" spans="1:5" x14ac:dyDescent="0.2">
      <c r="B282" s="1">
        <f t="shared" si="15"/>
        <v>272</v>
      </c>
      <c r="C282" t="s">
        <v>992</v>
      </c>
      <c r="D282" t="s">
        <v>993</v>
      </c>
    </row>
    <row r="283" spans="1:5" x14ac:dyDescent="0.2">
      <c r="B283" s="1">
        <f t="shared" si="15"/>
        <v>273</v>
      </c>
      <c r="C283" t="s">
        <v>585</v>
      </c>
      <c r="D283" t="s">
        <v>586</v>
      </c>
      <c r="E283" s="7">
        <v>2.2000000000000002</v>
      </c>
    </row>
    <row r="284" spans="1:5" x14ac:dyDescent="0.2">
      <c r="B284" s="1">
        <f t="shared" si="15"/>
        <v>274</v>
      </c>
      <c r="C284" t="s">
        <v>587</v>
      </c>
      <c r="D284" t="s">
        <v>588</v>
      </c>
      <c r="E284" s="3">
        <v>2.48</v>
      </c>
    </row>
    <row r="285" spans="1:5" x14ac:dyDescent="0.2">
      <c r="B285" s="1">
        <f t="shared" si="15"/>
        <v>275</v>
      </c>
      <c r="C285" t="s">
        <v>589</v>
      </c>
      <c r="D285" t="s">
        <v>590</v>
      </c>
      <c r="E285" s="3">
        <v>0.92</v>
      </c>
    </row>
    <row r="286" spans="1:5" x14ac:dyDescent="0.2">
      <c r="B286" s="1">
        <f t="shared" si="15"/>
        <v>276</v>
      </c>
      <c r="C286" t="s">
        <v>591</v>
      </c>
      <c r="D286" t="s">
        <v>592</v>
      </c>
      <c r="E286" s="3">
        <v>2.94</v>
      </c>
    </row>
    <row r="287" spans="1:5" x14ac:dyDescent="0.2">
      <c r="B287" s="1">
        <f t="shared" si="15"/>
        <v>277</v>
      </c>
      <c r="C287" t="s">
        <v>593</v>
      </c>
      <c r="D287" t="s">
        <v>594</v>
      </c>
      <c r="E287" s="3">
        <v>5.88</v>
      </c>
    </row>
    <row r="288" spans="1:5" x14ac:dyDescent="0.2">
      <c r="B288" s="1">
        <f t="shared" si="15"/>
        <v>278</v>
      </c>
      <c r="C288" t="s">
        <v>595</v>
      </c>
      <c r="D288" t="s">
        <v>596</v>
      </c>
      <c r="E288" s="7">
        <v>3.46</v>
      </c>
    </row>
    <row r="289" spans="1:29" x14ac:dyDescent="0.2">
      <c r="B289" s="1">
        <f t="shared" si="15"/>
        <v>279</v>
      </c>
      <c r="C289" s="5" t="s">
        <v>597</v>
      </c>
      <c r="D289" t="s">
        <v>598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5"/>
        <v>280</v>
      </c>
      <c r="C290" s="5" t="s">
        <v>599</v>
      </c>
      <c r="D290" t="s">
        <v>600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5"/>
        <v>281</v>
      </c>
      <c r="C291" s="1" t="s">
        <v>601</v>
      </c>
      <c r="D291" s="1" t="s">
        <v>602</v>
      </c>
    </row>
    <row r="292" spans="1:29" x14ac:dyDescent="0.2">
      <c r="B292" s="1">
        <f t="shared" si="15"/>
        <v>282</v>
      </c>
      <c r="C292" t="s">
        <v>603</v>
      </c>
      <c r="D292" t="s">
        <v>604</v>
      </c>
    </row>
    <row r="293" spans="1:29" x14ac:dyDescent="0.2">
      <c r="B293" s="1">
        <f t="shared" si="15"/>
        <v>283</v>
      </c>
      <c r="C293" t="s">
        <v>605</v>
      </c>
      <c r="D293" t="s">
        <v>606</v>
      </c>
    </row>
    <row r="294" spans="1:29" x14ac:dyDescent="0.2">
      <c r="B294" s="1">
        <f t="shared" si="15"/>
        <v>284</v>
      </c>
      <c r="C294" s="1" t="s">
        <v>460</v>
      </c>
      <c r="D294" s="1" t="s">
        <v>676</v>
      </c>
    </row>
    <row r="295" spans="1:29" x14ac:dyDescent="0.2">
      <c r="B295" s="1">
        <f t="shared" si="15"/>
        <v>285</v>
      </c>
      <c r="C295" t="s">
        <v>791</v>
      </c>
      <c r="D295" t="s">
        <v>792</v>
      </c>
    </row>
    <row r="296" spans="1:29" x14ac:dyDescent="0.2">
      <c r="B296" s="1">
        <f t="shared" si="15"/>
        <v>286</v>
      </c>
      <c r="C296" t="s">
        <v>677</v>
      </c>
      <c r="D296" t="s">
        <v>678</v>
      </c>
    </row>
    <row r="297" spans="1:29" x14ac:dyDescent="0.2">
      <c r="B297" s="1">
        <f t="shared" si="15"/>
        <v>287</v>
      </c>
      <c r="C297" t="s">
        <v>679</v>
      </c>
      <c r="D297" t="s">
        <v>680</v>
      </c>
    </row>
    <row r="298" spans="1:29" x14ac:dyDescent="0.2">
      <c r="A298"/>
      <c r="B298" s="1">
        <f t="shared" si="15"/>
        <v>288</v>
      </c>
      <c r="C298" t="s">
        <v>681</v>
      </c>
      <c r="D298" t="s">
        <v>682</v>
      </c>
    </row>
    <row r="299" spans="1:29" x14ac:dyDescent="0.2">
      <c r="A299"/>
      <c r="B299" s="1">
        <f t="shared" si="15"/>
        <v>289</v>
      </c>
      <c r="C299" t="s">
        <v>683</v>
      </c>
      <c r="D299" t="s">
        <v>684</v>
      </c>
    </row>
    <row r="300" spans="1:29" x14ac:dyDescent="0.2">
      <c r="B300" s="1">
        <f t="shared" si="15"/>
        <v>290</v>
      </c>
      <c r="C300" t="s">
        <v>685</v>
      </c>
      <c r="D300" t="s">
        <v>686</v>
      </c>
    </row>
    <row r="301" spans="1:29" x14ac:dyDescent="0.2">
      <c r="B301" s="1">
        <f t="shared" si="15"/>
        <v>291</v>
      </c>
      <c r="C301" t="s">
        <v>824</v>
      </c>
      <c r="D301" t="s">
        <v>825</v>
      </c>
    </row>
    <row r="302" spans="1:29" x14ac:dyDescent="0.2">
      <c r="B302" s="1">
        <f t="shared" si="15"/>
        <v>292</v>
      </c>
      <c r="C302" t="s">
        <v>828</v>
      </c>
      <c r="D302" t="s">
        <v>829</v>
      </c>
    </row>
    <row r="303" spans="1:29" x14ac:dyDescent="0.2">
      <c r="A303"/>
      <c r="B303" s="1">
        <f t="shared" si="15"/>
        <v>293</v>
      </c>
      <c r="C303" t="s">
        <v>834</v>
      </c>
      <c r="D303" t="s">
        <v>835</v>
      </c>
    </row>
    <row r="304" spans="1:29" x14ac:dyDescent="0.2">
      <c r="A304"/>
      <c r="B304" s="1">
        <f t="shared" si="15"/>
        <v>294</v>
      </c>
      <c r="C304" t="s">
        <v>838</v>
      </c>
      <c r="D304" t="s">
        <v>839</v>
      </c>
    </row>
    <row r="305" spans="1:4" x14ac:dyDescent="0.2">
      <c r="A305"/>
      <c r="B305" s="1">
        <f t="shared" ref="B305:B368" si="16">B304+1</f>
        <v>295</v>
      </c>
      <c r="C305" t="s">
        <v>836</v>
      </c>
      <c r="D305" t="s">
        <v>837</v>
      </c>
    </row>
    <row r="306" spans="1:4" x14ac:dyDescent="0.2">
      <c r="A306"/>
      <c r="B306" s="1">
        <f t="shared" si="16"/>
        <v>296</v>
      </c>
      <c r="C306" t="s">
        <v>832</v>
      </c>
      <c r="D306" t="s">
        <v>833</v>
      </c>
    </row>
    <row r="307" spans="1:4" x14ac:dyDescent="0.2">
      <c r="A307"/>
      <c r="B307" s="1">
        <f t="shared" si="16"/>
        <v>297</v>
      </c>
      <c r="C307" t="s">
        <v>830</v>
      </c>
      <c r="D307" t="s">
        <v>831</v>
      </c>
    </row>
    <row r="308" spans="1:4" x14ac:dyDescent="0.2">
      <c r="B308" s="1">
        <f t="shared" si="16"/>
        <v>298</v>
      </c>
      <c r="C308" t="s">
        <v>826</v>
      </c>
      <c r="D308" t="s">
        <v>827</v>
      </c>
    </row>
    <row r="309" spans="1:4" x14ac:dyDescent="0.2">
      <c r="B309" s="1">
        <f t="shared" si="16"/>
        <v>299</v>
      </c>
      <c r="C309" t="s">
        <v>822</v>
      </c>
      <c r="D309" t="s">
        <v>823</v>
      </c>
    </row>
    <row r="310" spans="1:4" x14ac:dyDescent="0.2">
      <c r="B310" s="1">
        <f t="shared" si="16"/>
        <v>300</v>
      </c>
      <c r="C310" t="s">
        <v>820</v>
      </c>
      <c r="D310" t="s">
        <v>821</v>
      </c>
    </row>
    <row r="311" spans="1:4" x14ac:dyDescent="0.2">
      <c r="B311" s="1">
        <f t="shared" si="16"/>
        <v>301</v>
      </c>
      <c r="C311" t="s">
        <v>687</v>
      </c>
      <c r="D311" t="s">
        <v>688</v>
      </c>
    </row>
    <row r="312" spans="1:4" x14ac:dyDescent="0.2">
      <c r="B312" s="1">
        <f t="shared" si="16"/>
        <v>302</v>
      </c>
      <c r="C312" t="s">
        <v>751</v>
      </c>
      <c r="D312" t="s">
        <v>752</v>
      </c>
    </row>
    <row r="313" spans="1:4" x14ac:dyDescent="0.2">
      <c r="B313" s="1">
        <f t="shared" si="16"/>
        <v>303</v>
      </c>
      <c r="C313" t="s">
        <v>749</v>
      </c>
      <c r="D313" t="s">
        <v>750</v>
      </c>
    </row>
    <row r="314" spans="1:4" x14ac:dyDescent="0.2">
      <c r="B314" s="1">
        <f t="shared" si="16"/>
        <v>304</v>
      </c>
      <c r="C314" t="s">
        <v>689</v>
      </c>
      <c r="D314" t="s">
        <v>690</v>
      </c>
    </row>
    <row r="315" spans="1:4" x14ac:dyDescent="0.2">
      <c r="A315"/>
      <c r="B315" s="1">
        <f t="shared" si="16"/>
        <v>305</v>
      </c>
      <c r="C315" t="s">
        <v>738</v>
      </c>
      <c r="D315" t="s">
        <v>739</v>
      </c>
    </row>
    <row r="316" spans="1:4" x14ac:dyDescent="0.2">
      <c r="A316"/>
      <c r="B316" s="1">
        <f t="shared" si="16"/>
        <v>306</v>
      </c>
      <c r="C316" t="s">
        <v>736</v>
      </c>
      <c r="D316" t="s">
        <v>737</v>
      </c>
    </row>
    <row r="317" spans="1:4" x14ac:dyDescent="0.2">
      <c r="B317" s="1">
        <f t="shared" si="16"/>
        <v>307</v>
      </c>
      <c r="C317" t="s">
        <v>691</v>
      </c>
      <c r="D317" t="s">
        <v>692</v>
      </c>
    </row>
    <row r="318" spans="1:4" x14ac:dyDescent="0.2">
      <c r="B318" s="1">
        <f t="shared" si="16"/>
        <v>308</v>
      </c>
      <c r="C318" s="1" t="s">
        <v>710</v>
      </c>
      <c r="D318" s="1" t="s">
        <v>711</v>
      </c>
    </row>
    <row r="319" spans="1:4" x14ac:dyDescent="0.2">
      <c r="B319" s="1">
        <f t="shared" si="16"/>
        <v>309</v>
      </c>
      <c r="C319" t="s">
        <v>712</v>
      </c>
      <c r="D319" t="s">
        <v>713</v>
      </c>
    </row>
    <row r="320" spans="1:4" x14ac:dyDescent="0.2">
      <c r="A320"/>
      <c r="B320" s="1">
        <f t="shared" si="16"/>
        <v>310</v>
      </c>
      <c r="C320" t="s">
        <v>714</v>
      </c>
      <c r="D320" t="s">
        <v>715</v>
      </c>
    </row>
    <row r="321" spans="1:4" x14ac:dyDescent="0.2">
      <c r="A321"/>
      <c r="B321" s="1">
        <f t="shared" si="16"/>
        <v>311</v>
      </c>
      <c r="C321" t="s">
        <v>716</v>
      </c>
      <c r="D321" t="s">
        <v>717</v>
      </c>
    </row>
    <row r="322" spans="1:4" x14ac:dyDescent="0.2">
      <c r="A322"/>
      <c r="B322" s="1">
        <f t="shared" si="16"/>
        <v>312</v>
      </c>
      <c r="C322" t="s">
        <v>840</v>
      </c>
      <c r="D322" t="s">
        <v>841</v>
      </c>
    </row>
    <row r="323" spans="1:4" x14ac:dyDescent="0.2">
      <c r="A323"/>
      <c r="B323" s="1">
        <f t="shared" si="16"/>
        <v>313</v>
      </c>
      <c r="C323" t="s">
        <v>842</v>
      </c>
      <c r="D323" t="s">
        <v>843</v>
      </c>
    </row>
    <row r="324" spans="1:4" x14ac:dyDescent="0.2">
      <c r="A324"/>
      <c r="B324" s="1">
        <f t="shared" si="16"/>
        <v>314</v>
      </c>
      <c r="C324" t="s">
        <v>844</v>
      </c>
      <c r="D324" t="s">
        <v>845</v>
      </c>
    </row>
    <row r="325" spans="1:4" x14ac:dyDescent="0.2">
      <c r="A325"/>
      <c r="B325" s="1">
        <f t="shared" si="16"/>
        <v>315</v>
      </c>
      <c r="C325" t="s">
        <v>846</v>
      </c>
      <c r="D325" t="s">
        <v>847</v>
      </c>
    </row>
    <row r="326" spans="1:4" x14ac:dyDescent="0.2">
      <c r="A326"/>
      <c r="B326" s="1">
        <f t="shared" si="16"/>
        <v>316</v>
      </c>
      <c r="C326" t="s">
        <v>848</v>
      </c>
      <c r="D326" t="s">
        <v>849</v>
      </c>
    </row>
    <row r="327" spans="1:4" x14ac:dyDescent="0.2">
      <c r="A327"/>
      <c r="B327" s="1">
        <f t="shared" si="16"/>
        <v>317</v>
      </c>
      <c r="C327" t="s">
        <v>850</v>
      </c>
      <c r="D327" t="s">
        <v>851</v>
      </c>
    </row>
    <row r="328" spans="1:4" x14ac:dyDescent="0.2">
      <c r="A328"/>
      <c r="B328" s="1">
        <f t="shared" si="16"/>
        <v>318</v>
      </c>
      <c r="C328" t="s">
        <v>852</v>
      </c>
      <c r="D328" t="s">
        <v>853</v>
      </c>
    </row>
    <row r="329" spans="1:4" x14ac:dyDescent="0.2">
      <c r="A329"/>
      <c r="B329" s="1">
        <f t="shared" si="16"/>
        <v>319</v>
      </c>
      <c r="C329" t="s">
        <v>854</v>
      </c>
      <c r="D329" t="s">
        <v>855</v>
      </c>
    </row>
    <row r="330" spans="1:4" x14ac:dyDescent="0.2">
      <c r="A330"/>
      <c r="B330" s="1">
        <f t="shared" si="16"/>
        <v>320</v>
      </c>
      <c r="C330" t="s">
        <v>856</v>
      </c>
      <c r="D330" t="s">
        <v>857</v>
      </c>
    </row>
    <row r="331" spans="1:4" x14ac:dyDescent="0.2">
      <c r="A331"/>
      <c r="B331" s="1">
        <f t="shared" si="16"/>
        <v>321</v>
      </c>
      <c r="C331" t="s">
        <v>858</v>
      </c>
      <c r="D331" t="s">
        <v>859</v>
      </c>
    </row>
    <row r="332" spans="1:4" x14ac:dyDescent="0.2">
      <c r="A332"/>
      <c r="B332" s="1">
        <f t="shared" si="16"/>
        <v>322</v>
      </c>
      <c r="C332" t="s">
        <v>860</v>
      </c>
      <c r="D332" t="s">
        <v>861</v>
      </c>
    </row>
    <row r="333" spans="1:4" x14ac:dyDescent="0.2">
      <c r="A333"/>
      <c r="B333" s="1">
        <f t="shared" si="16"/>
        <v>323</v>
      </c>
      <c r="C333" t="s">
        <v>862</v>
      </c>
      <c r="D333" t="s">
        <v>863</v>
      </c>
    </row>
    <row r="334" spans="1:4" x14ac:dyDescent="0.2">
      <c r="A334"/>
      <c r="B334" s="1">
        <f t="shared" si="16"/>
        <v>324</v>
      </c>
      <c r="C334" t="s">
        <v>864</v>
      </c>
      <c r="D334" t="s">
        <v>865</v>
      </c>
    </row>
    <row r="335" spans="1:4" x14ac:dyDescent="0.2">
      <c r="A335"/>
      <c r="B335" s="1">
        <f t="shared" si="16"/>
        <v>325</v>
      </c>
      <c r="C335" t="s">
        <v>866</v>
      </c>
      <c r="D335" t="s">
        <v>867</v>
      </c>
    </row>
    <row r="336" spans="1:4" x14ac:dyDescent="0.2">
      <c r="A336"/>
      <c r="B336" s="1">
        <f t="shared" si="16"/>
        <v>326</v>
      </c>
      <c r="C336" t="s">
        <v>868</v>
      </c>
      <c r="D336" t="s">
        <v>869</v>
      </c>
    </row>
    <row r="337" spans="1:4" x14ac:dyDescent="0.2">
      <c r="A337"/>
      <c r="B337" s="1">
        <f t="shared" si="16"/>
        <v>327</v>
      </c>
      <c r="C337" t="s">
        <v>870</v>
      </c>
      <c r="D337" t="s">
        <v>871</v>
      </c>
    </row>
    <row r="338" spans="1:4" x14ac:dyDescent="0.2">
      <c r="A338"/>
      <c r="B338" s="1">
        <f t="shared" si="16"/>
        <v>328</v>
      </c>
      <c r="C338" t="s">
        <v>872</v>
      </c>
      <c r="D338" t="s">
        <v>873</v>
      </c>
    </row>
    <row r="339" spans="1:4" x14ac:dyDescent="0.2">
      <c r="A339"/>
      <c r="B339" s="1">
        <f t="shared" si="16"/>
        <v>329</v>
      </c>
      <c r="C339" t="s">
        <v>874</v>
      </c>
      <c r="D339" t="s">
        <v>875</v>
      </c>
    </row>
    <row r="340" spans="1:4" x14ac:dyDescent="0.2">
      <c r="A340"/>
      <c r="B340" s="1">
        <f t="shared" si="16"/>
        <v>330</v>
      </c>
      <c r="C340" t="s">
        <v>876</v>
      </c>
      <c r="D340" t="s">
        <v>877</v>
      </c>
    </row>
    <row r="341" spans="1:4" x14ac:dyDescent="0.2">
      <c r="A341"/>
      <c r="B341" s="1">
        <f t="shared" si="16"/>
        <v>331</v>
      </c>
      <c r="C341" t="s">
        <v>878</v>
      </c>
      <c r="D341" t="s">
        <v>879</v>
      </c>
    </row>
    <row r="342" spans="1:4" x14ac:dyDescent="0.2">
      <c r="A342"/>
      <c r="B342" s="1">
        <f t="shared" si="16"/>
        <v>332</v>
      </c>
      <c r="C342" t="s">
        <v>880</v>
      </c>
      <c r="D342" t="s">
        <v>881</v>
      </c>
    </row>
    <row r="343" spans="1:4" x14ac:dyDescent="0.2">
      <c r="A343"/>
      <c r="B343" s="1">
        <f t="shared" si="16"/>
        <v>333</v>
      </c>
      <c r="C343" t="s">
        <v>882</v>
      </c>
      <c r="D343" t="s">
        <v>883</v>
      </c>
    </row>
    <row r="344" spans="1:4" x14ac:dyDescent="0.2">
      <c r="A344"/>
      <c r="B344" s="1">
        <f t="shared" si="16"/>
        <v>334</v>
      </c>
      <c r="C344" t="s">
        <v>884</v>
      </c>
      <c r="D344" t="s">
        <v>885</v>
      </c>
    </row>
    <row r="345" spans="1:4" x14ac:dyDescent="0.2">
      <c r="A345"/>
      <c r="B345" s="1">
        <f t="shared" si="16"/>
        <v>335</v>
      </c>
      <c r="C345" t="s">
        <v>886</v>
      </c>
      <c r="D345" t="s">
        <v>887</v>
      </c>
    </row>
    <row r="346" spans="1:4" x14ac:dyDescent="0.2">
      <c r="A346"/>
      <c r="B346" s="1">
        <f t="shared" si="16"/>
        <v>336</v>
      </c>
      <c r="C346" t="s">
        <v>888</v>
      </c>
      <c r="D346" t="s">
        <v>889</v>
      </c>
    </row>
    <row r="347" spans="1:4" x14ac:dyDescent="0.2">
      <c r="A347"/>
      <c r="B347" s="1">
        <f t="shared" si="16"/>
        <v>337</v>
      </c>
      <c r="C347" t="s">
        <v>890</v>
      </c>
      <c r="D347" t="s">
        <v>891</v>
      </c>
    </row>
    <row r="348" spans="1:4" x14ac:dyDescent="0.2">
      <c r="A348"/>
      <c r="B348" s="1">
        <f t="shared" si="16"/>
        <v>338</v>
      </c>
      <c r="C348" t="s">
        <v>892</v>
      </c>
      <c r="D348" t="s">
        <v>893</v>
      </c>
    </row>
    <row r="349" spans="1:4" x14ac:dyDescent="0.2">
      <c r="A349"/>
      <c r="B349" s="1">
        <f t="shared" si="16"/>
        <v>339</v>
      </c>
      <c r="C349" t="s">
        <v>894</v>
      </c>
      <c r="D349" t="s">
        <v>895</v>
      </c>
    </row>
    <row r="350" spans="1:4" x14ac:dyDescent="0.2">
      <c r="A350"/>
      <c r="B350" s="1">
        <f t="shared" si="16"/>
        <v>340</v>
      </c>
      <c r="C350" t="s">
        <v>896</v>
      </c>
      <c r="D350" t="s">
        <v>897</v>
      </c>
    </row>
    <row r="351" spans="1:4" x14ac:dyDescent="0.2">
      <c r="A351"/>
      <c r="B351" s="1">
        <f t="shared" si="16"/>
        <v>341</v>
      </c>
      <c r="C351" t="s">
        <v>898</v>
      </c>
      <c r="D351" t="s">
        <v>899</v>
      </c>
    </row>
    <row r="352" spans="1:4" x14ac:dyDescent="0.2">
      <c r="A352"/>
      <c r="B352" s="1">
        <f t="shared" si="16"/>
        <v>342</v>
      </c>
      <c r="C352" t="s">
        <v>900</v>
      </c>
      <c r="D352" t="s">
        <v>901</v>
      </c>
    </row>
    <row r="353" spans="1:4" x14ac:dyDescent="0.2">
      <c r="A353"/>
      <c r="B353" s="1">
        <f t="shared" si="16"/>
        <v>343</v>
      </c>
      <c r="C353" t="s">
        <v>902</v>
      </c>
      <c r="D353" t="s">
        <v>903</v>
      </c>
    </row>
    <row r="354" spans="1:4" x14ac:dyDescent="0.2">
      <c r="A354"/>
      <c r="B354" s="1">
        <f t="shared" si="16"/>
        <v>344</v>
      </c>
      <c r="C354" t="s">
        <v>904</v>
      </c>
      <c r="D354" t="s">
        <v>905</v>
      </c>
    </row>
    <row r="355" spans="1:4" x14ac:dyDescent="0.2">
      <c r="A355"/>
      <c r="B355" s="1">
        <f t="shared" si="16"/>
        <v>345</v>
      </c>
      <c r="C355" t="s">
        <v>906</v>
      </c>
      <c r="D355" t="s">
        <v>907</v>
      </c>
    </row>
    <row r="356" spans="1:4" x14ac:dyDescent="0.2">
      <c r="A356"/>
      <c r="B356" s="1">
        <f t="shared" si="16"/>
        <v>346</v>
      </c>
      <c r="C356" t="s">
        <v>909</v>
      </c>
      <c r="D356" t="s">
        <v>908</v>
      </c>
    </row>
    <row r="357" spans="1:4" x14ac:dyDescent="0.2">
      <c r="A357"/>
      <c r="B357" s="1">
        <f t="shared" si="16"/>
        <v>347</v>
      </c>
      <c r="C357" t="s">
        <v>910</v>
      </c>
      <c r="D357" t="s">
        <v>911</v>
      </c>
    </row>
    <row r="358" spans="1:4" x14ac:dyDescent="0.2">
      <c r="A358"/>
      <c r="B358" s="1">
        <f t="shared" si="16"/>
        <v>348</v>
      </c>
      <c r="C358" t="s">
        <v>912</v>
      </c>
      <c r="D358" t="s">
        <v>913</v>
      </c>
    </row>
    <row r="359" spans="1:4" x14ac:dyDescent="0.2">
      <c r="A359"/>
      <c r="B359" s="1">
        <f t="shared" si="16"/>
        <v>349</v>
      </c>
      <c r="C359" t="s">
        <v>914</v>
      </c>
      <c r="D359" t="s">
        <v>915</v>
      </c>
    </row>
    <row r="360" spans="1:4" x14ac:dyDescent="0.2">
      <c r="A360"/>
      <c r="B360" s="1">
        <f t="shared" si="16"/>
        <v>350</v>
      </c>
      <c r="C360" t="s">
        <v>916</v>
      </c>
      <c r="D360" t="s">
        <v>917</v>
      </c>
    </row>
    <row r="361" spans="1:4" x14ac:dyDescent="0.2">
      <c r="A361"/>
      <c r="B361" s="1">
        <f t="shared" si="16"/>
        <v>351</v>
      </c>
      <c r="C361" t="s">
        <v>918</v>
      </c>
      <c r="D361" t="s">
        <v>919</v>
      </c>
    </row>
    <row r="362" spans="1:4" x14ac:dyDescent="0.2">
      <c r="A362"/>
      <c r="B362" s="1">
        <f t="shared" si="16"/>
        <v>352</v>
      </c>
      <c r="C362" t="s">
        <v>920</v>
      </c>
      <c r="D362" t="s">
        <v>921</v>
      </c>
    </row>
    <row r="363" spans="1:4" x14ac:dyDescent="0.2">
      <c r="A363"/>
      <c r="B363" s="1">
        <f t="shared" si="16"/>
        <v>353</v>
      </c>
      <c r="C363" t="s">
        <v>922</v>
      </c>
      <c r="D363" t="s">
        <v>923</v>
      </c>
    </row>
    <row r="364" spans="1:4" x14ac:dyDescent="0.2">
      <c r="A364"/>
      <c r="B364" s="1">
        <f t="shared" si="16"/>
        <v>354</v>
      </c>
      <c r="C364" t="s">
        <v>924</v>
      </c>
      <c r="D364" t="s">
        <v>925</v>
      </c>
    </row>
    <row r="365" spans="1:4" x14ac:dyDescent="0.2">
      <c r="A365"/>
      <c r="B365" s="1">
        <f t="shared" si="16"/>
        <v>355</v>
      </c>
      <c r="C365" t="s">
        <v>926</v>
      </c>
      <c r="D365" t="s">
        <v>927</v>
      </c>
    </row>
    <row r="366" spans="1:4" x14ac:dyDescent="0.2">
      <c r="A366"/>
      <c r="B366" s="1">
        <f t="shared" si="16"/>
        <v>356</v>
      </c>
      <c r="C366" t="s">
        <v>928</v>
      </c>
      <c r="D366" t="s">
        <v>929</v>
      </c>
    </row>
    <row r="367" spans="1:4" x14ac:dyDescent="0.2">
      <c r="A367"/>
      <c r="B367" s="1">
        <f t="shared" si="16"/>
        <v>357</v>
      </c>
      <c r="C367" t="s">
        <v>930</v>
      </c>
      <c r="D367" t="s">
        <v>931</v>
      </c>
    </row>
    <row r="368" spans="1:4" x14ac:dyDescent="0.2">
      <c r="A368"/>
      <c r="B368" s="1">
        <f t="shared" si="16"/>
        <v>358</v>
      </c>
      <c r="C368" t="s">
        <v>932</v>
      </c>
      <c r="D368" t="s">
        <v>933</v>
      </c>
    </row>
    <row r="369" spans="1:4" x14ac:dyDescent="0.2">
      <c r="A369"/>
      <c r="B369" s="1">
        <f t="shared" ref="B369:B397" si="17">B368+1</f>
        <v>359</v>
      </c>
      <c r="C369" t="s">
        <v>934</v>
      </c>
      <c r="D369" t="s">
        <v>935</v>
      </c>
    </row>
    <row r="370" spans="1:4" x14ac:dyDescent="0.2">
      <c r="A370"/>
      <c r="B370" s="1">
        <f t="shared" si="17"/>
        <v>360</v>
      </c>
      <c r="C370" t="s">
        <v>936</v>
      </c>
      <c r="D370" t="s">
        <v>937</v>
      </c>
    </row>
    <row r="371" spans="1:4" x14ac:dyDescent="0.2">
      <c r="A371"/>
      <c r="B371" s="1">
        <f t="shared" si="17"/>
        <v>361</v>
      </c>
      <c r="C371" t="s">
        <v>938</v>
      </c>
      <c r="D371" t="s">
        <v>939</v>
      </c>
    </row>
    <row r="372" spans="1:4" x14ac:dyDescent="0.2">
      <c r="A372"/>
      <c r="B372" s="1">
        <f t="shared" si="17"/>
        <v>362</v>
      </c>
      <c r="C372" t="s">
        <v>940</v>
      </c>
      <c r="D372" t="s">
        <v>941</v>
      </c>
    </row>
    <row r="373" spans="1:4" x14ac:dyDescent="0.2">
      <c r="A373"/>
      <c r="B373" s="1">
        <f t="shared" si="17"/>
        <v>363</v>
      </c>
      <c r="C373" t="s">
        <v>942</v>
      </c>
      <c r="D373" t="s">
        <v>943</v>
      </c>
    </row>
    <row r="374" spans="1:4" x14ac:dyDescent="0.2">
      <c r="A374"/>
      <c r="B374" s="1">
        <f t="shared" si="17"/>
        <v>364</v>
      </c>
      <c r="C374" t="s">
        <v>944</v>
      </c>
      <c r="D374" t="s">
        <v>945</v>
      </c>
    </row>
    <row r="375" spans="1:4" x14ac:dyDescent="0.2">
      <c r="A375"/>
      <c r="B375" s="1">
        <f t="shared" si="17"/>
        <v>365</v>
      </c>
      <c r="C375" t="s">
        <v>946</v>
      </c>
      <c r="D375" t="s">
        <v>947</v>
      </c>
    </row>
    <row r="376" spans="1:4" x14ac:dyDescent="0.2">
      <c r="A376"/>
      <c r="B376" s="1">
        <f t="shared" si="17"/>
        <v>366</v>
      </c>
      <c r="C376" t="s">
        <v>948</v>
      </c>
      <c r="D376" t="s">
        <v>951</v>
      </c>
    </row>
    <row r="377" spans="1:4" x14ac:dyDescent="0.2">
      <c r="A377"/>
      <c r="B377" s="1">
        <f t="shared" si="17"/>
        <v>367</v>
      </c>
      <c r="C377" t="s">
        <v>949</v>
      </c>
      <c r="D377" t="s">
        <v>950</v>
      </c>
    </row>
    <row r="378" spans="1:4" x14ac:dyDescent="0.2">
      <c r="A378"/>
      <c r="B378" s="1">
        <f t="shared" si="17"/>
        <v>368</v>
      </c>
      <c r="C378" t="s">
        <v>952</v>
      </c>
      <c r="D378" t="s">
        <v>953</v>
      </c>
    </row>
    <row r="379" spans="1:4" x14ac:dyDescent="0.2">
      <c r="A379"/>
      <c r="B379" s="1">
        <f t="shared" si="17"/>
        <v>369</v>
      </c>
      <c r="C379" t="s">
        <v>954</v>
      </c>
      <c r="D379" t="s">
        <v>955</v>
      </c>
    </row>
    <row r="380" spans="1:4" x14ac:dyDescent="0.2">
      <c r="A380"/>
      <c r="B380" s="1">
        <f t="shared" si="17"/>
        <v>370</v>
      </c>
      <c r="C380" t="s">
        <v>956</v>
      </c>
      <c r="D380" t="s">
        <v>957</v>
      </c>
    </row>
    <row r="381" spans="1:4" x14ac:dyDescent="0.2">
      <c r="A381"/>
      <c r="B381" s="1">
        <f t="shared" si="17"/>
        <v>371</v>
      </c>
      <c r="C381" t="s">
        <v>958</v>
      </c>
      <c r="D381" t="s">
        <v>959</v>
      </c>
    </row>
    <row r="382" spans="1:4" x14ac:dyDescent="0.2">
      <c r="A382"/>
      <c r="B382" s="1">
        <f t="shared" si="17"/>
        <v>372</v>
      </c>
      <c r="C382" t="s">
        <v>960</v>
      </c>
      <c r="D382" t="s">
        <v>961</v>
      </c>
    </row>
    <row r="383" spans="1:4" x14ac:dyDescent="0.2">
      <c r="A383"/>
      <c r="B383" s="1">
        <f t="shared" si="17"/>
        <v>373</v>
      </c>
      <c r="C383" t="s">
        <v>962</v>
      </c>
      <c r="D383" t="s">
        <v>963</v>
      </c>
    </row>
    <row r="384" spans="1:4" x14ac:dyDescent="0.2">
      <c r="A384"/>
      <c r="B384" s="1">
        <f t="shared" si="17"/>
        <v>374</v>
      </c>
      <c r="C384" t="s">
        <v>964</v>
      </c>
      <c r="D384" t="s">
        <v>965</v>
      </c>
    </row>
    <row r="385" spans="1:4" x14ac:dyDescent="0.2">
      <c r="A385"/>
      <c r="B385" s="1">
        <f t="shared" si="17"/>
        <v>375</v>
      </c>
      <c r="C385" t="s">
        <v>966</v>
      </c>
      <c r="D385" t="s">
        <v>967</v>
      </c>
    </row>
    <row r="386" spans="1:4" x14ac:dyDescent="0.2">
      <c r="A386"/>
      <c r="B386" s="1">
        <f t="shared" si="17"/>
        <v>376</v>
      </c>
      <c r="C386" t="s">
        <v>968</v>
      </c>
      <c r="D386" t="s">
        <v>969</v>
      </c>
    </row>
    <row r="387" spans="1:4" x14ac:dyDescent="0.2">
      <c r="A387"/>
      <c r="B387" s="1">
        <f t="shared" si="17"/>
        <v>377</v>
      </c>
      <c r="C387" t="s">
        <v>970</v>
      </c>
      <c r="D387" t="s">
        <v>971</v>
      </c>
    </row>
    <row r="388" spans="1:4" x14ac:dyDescent="0.2">
      <c r="A388"/>
      <c r="B388" s="1">
        <f t="shared" si="17"/>
        <v>378</v>
      </c>
      <c r="C388" t="s">
        <v>972</v>
      </c>
      <c r="D388" t="s">
        <v>973</v>
      </c>
    </row>
    <row r="389" spans="1:4" x14ac:dyDescent="0.2">
      <c r="A389"/>
      <c r="B389" s="1">
        <f t="shared" si="17"/>
        <v>379</v>
      </c>
      <c r="C389" t="s">
        <v>974</v>
      </c>
      <c r="D389" t="s">
        <v>975</v>
      </c>
    </row>
    <row r="390" spans="1:4" x14ac:dyDescent="0.2">
      <c r="A390"/>
      <c r="B390" s="1">
        <f t="shared" si="17"/>
        <v>380</v>
      </c>
      <c r="C390" t="s">
        <v>976</v>
      </c>
      <c r="D390" t="s">
        <v>977</v>
      </c>
    </row>
    <row r="391" spans="1:4" x14ac:dyDescent="0.2">
      <c r="A391"/>
      <c r="B391" s="1">
        <f t="shared" si="17"/>
        <v>381</v>
      </c>
      <c r="C391" t="s">
        <v>978</v>
      </c>
      <c r="D391" t="s">
        <v>979</v>
      </c>
    </row>
    <row r="392" spans="1:4" x14ac:dyDescent="0.2">
      <c r="A392"/>
      <c r="B392" s="1">
        <f t="shared" si="17"/>
        <v>382</v>
      </c>
      <c r="C392" t="s">
        <v>980</v>
      </c>
      <c r="D392" t="s">
        <v>981</v>
      </c>
    </row>
    <row r="393" spans="1:4" x14ac:dyDescent="0.2">
      <c r="A393"/>
      <c r="B393" s="1">
        <f t="shared" si="17"/>
        <v>383</v>
      </c>
      <c r="C393" t="s">
        <v>982</v>
      </c>
      <c r="D393" t="s">
        <v>983</v>
      </c>
    </row>
    <row r="394" spans="1:4" x14ac:dyDescent="0.2">
      <c r="A394"/>
      <c r="B394" s="1">
        <f t="shared" si="17"/>
        <v>384</v>
      </c>
      <c r="C394" t="s">
        <v>984</v>
      </c>
      <c r="D394" t="s">
        <v>985</v>
      </c>
    </row>
    <row r="395" spans="1:4" x14ac:dyDescent="0.2">
      <c r="A395"/>
      <c r="B395" s="1">
        <f t="shared" si="17"/>
        <v>385</v>
      </c>
      <c r="C395" t="s">
        <v>986</v>
      </c>
      <c r="D395" t="s">
        <v>987</v>
      </c>
    </row>
    <row r="396" spans="1:4" x14ac:dyDescent="0.2">
      <c r="A396"/>
      <c r="B396" s="1">
        <f t="shared" si="17"/>
        <v>386</v>
      </c>
      <c r="C396" t="s">
        <v>988</v>
      </c>
      <c r="D396" t="s">
        <v>989</v>
      </c>
    </row>
    <row r="397" spans="1:4" x14ac:dyDescent="0.2">
      <c r="A397"/>
      <c r="B397" s="1">
        <f t="shared" si="17"/>
        <v>387</v>
      </c>
      <c r="C397" t="s">
        <v>990</v>
      </c>
      <c r="D397" t="s">
        <v>991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4" r:id="rId8" xr:uid="{615921E7-8A8A-4F41-A8F3-1AF78A43F1AC}"/>
    <hyperlink ref="C21" r:id="rId9" xr:uid="{A38EC1E4-9170-422B-A9F5-3B6EB77DF40A}"/>
    <hyperlink ref="C6" r:id="rId10" xr:uid="{CCC45DFB-BF73-4A15-8527-F4C3C617F472}"/>
    <hyperlink ref="C25" r:id="rId11" xr:uid="{FC86E1B4-4BA7-43A8-8FCA-CC27867A7922}"/>
    <hyperlink ref="C16" r:id="rId12" xr:uid="{F9D09B0D-FACB-4CCA-872E-286E56965815}"/>
    <hyperlink ref="C18" r:id="rId13" xr:uid="{5A59EF45-A9EA-44F3-BECB-EFED8413DCF6}"/>
    <hyperlink ref="C23" r:id="rId14" xr:uid="{316E9202-338F-4301-AEBE-A9FA398A76CC}"/>
    <hyperlink ref="C8" r:id="rId15" xr:uid="{0888F4DA-9569-4326-990C-43015A33BD61}"/>
    <hyperlink ref="C19" r:id="rId16" xr:uid="{C2959A9B-7367-43D7-934F-562A915DC4DD}"/>
    <hyperlink ref="C20" r:id="rId17" xr:uid="{A069369A-FB97-4A4A-A581-321FA79E4250}"/>
    <hyperlink ref="C54" r:id="rId18" xr:uid="{6EF35D30-7113-4CE8-9077-C5BE97F74D36}"/>
    <hyperlink ref="C28" r:id="rId19" xr:uid="{1F769FA7-6B90-4B6B-9BCC-7D6679675B06}"/>
    <hyperlink ref="C26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4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2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7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33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34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78" activePane="bottomRight" state="frozen"/>
      <selection pane="topRight" activeCell="C1" sqref="C1"/>
      <selection pane="bottomLeft" activeCell="A3" sqref="A3"/>
      <selection pane="bottomRight" activeCell="B94" sqref="B94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443</v>
      </c>
      <c r="C17" t="s">
        <v>18</v>
      </c>
    </row>
    <row r="18" spans="2:5" x14ac:dyDescent="0.2">
      <c r="B18" t="s">
        <v>445</v>
      </c>
      <c r="C18" t="s">
        <v>29</v>
      </c>
      <c r="D18" t="s">
        <v>444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1017</v>
      </c>
      <c r="C20" t="s">
        <v>260</v>
      </c>
      <c r="E20">
        <v>2021</v>
      </c>
    </row>
    <row r="21" spans="2:5" x14ac:dyDescent="0.2">
      <c r="B21" t="s">
        <v>1018</v>
      </c>
      <c r="C21" t="s">
        <v>260</v>
      </c>
      <c r="E21">
        <v>2020</v>
      </c>
    </row>
    <row r="22" spans="2:5" x14ac:dyDescent="0.2">
      <c r="B22" t="s">
        <v>1019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2024-05-28T13:12:56Z</dcterms:modified>
</cp:coreProperties>
</file>