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showInkAnnotation="0" defaultThemeVersion="166925"/>
  <xr:revisionPtr revIDLastSave="0" documentId="13_ncr:1_{D640D3BC-E2B9-439B-B2FF-D42DC513897B}" xr6:coauthVersionLast="47" xr6:coauthVersionMax="47" xr10:uidLastSave="{00000000-0000-0000-0000-000000000000}"/>
  <bookViews>
    <workbookView xWindow="-31125" yWindow="6240" windowWidth="24630" windowHeight="12885" activeTab="4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0" l="1"/>
  <c r="L5" i="10"/>
  <c r="N5" i="10"/>
  <c r="M5" i="10"/>
  <c r="K5" i="10"/>
  <c r="H8" i="8"/>
  <c r="E8" i="8" s="1"/>
  <c r="F8" i="8"/>
  <c r="W4" i="1"/>
  <c r="V4" i="1"/>
  <c r="U4" i="1"/>
  <c r="T4" i="1"/>
  <c r="G8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8" i="8"/>
  <c r="E18" i="8"/>
  <c r="G3" i="10" l="1"/>
  <c r="S3" i="10" s="1"/>
  <c r="G7" i="7"/>
  <c r="G18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G4" i="5" l="1"/>
  <c r="G12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8"/>
  <c r="E13" i="8"/>
  <c r="F13" i="1"/>
  <c r="E13" i="1"/>
  <c r="G5" i="5" l="1"/>
  <c r="G13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<sst xmlns="http://schemas.openxmlformats.org/spreadsheetml/2006/main" count="645" uniqueCount="390">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</sst>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x"/>
  </numFmts>
  <fonts count="6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9" fillId="0" borderId="0" applyNumberFormat="0" applyFill="0" applyBorder="0" applyAlignment="0" applyProtection="0"/>
  </cellStyleXfs>
  <cellXfs count="149">
    <xf numFmtId="0" fontId="0" fillId="0" borderId="0" xfId="0"/>
    <xf numFmtId="0" fontId="58" fillId="0" borderId="0" xfId="0" applyFont="1"/>
    <xf numFmtId="2" fontId="58" fillId="0" borderId="0" xfId="0" applyNumberFormat="1" applyFont="1" applyAlignment="1">
      <alignment horizontal="right"/>
    </xf>
    <xf numFmtId="3" fontId="58" fillId="0" borderId="0" xfId="0" applyNumberFormat="1" applyFont="1" applyAlignment="1">
      <alignment horizontal="right"/>
    </xf>
    <xf numFmtId="0" fontId="58" fillId="0" borderId="0" xfId="0" applyFont="1" applyAlignment="1">
      <alignment horizontal="right"/>
    </xf>
    <xf numFmtId="0" fontId="60" fillId="0" borderId="0" xfId="1" applyFont="1"/>
    <xf numFmtId="0" fontId="57" fillId="0" borderId="0" xfId="0" applyFont="1"/>
    <xf numFmtId="3" fontId="57" fillId="0" borderId="0" xfId="0" applyNumberFormat="1" applyFont="1" applyAlignment="1">
      <alignment horizontal="right"/>
    </xf>
    <xf numFmtId="0" fontId="56" fillId="0" borderId="0" xfId="0" applyFont="1"/>
    <xf numFmtId="3" fontId="61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3" xfId="0" applyFont="1" applyBorder="1"/>
    <xf numFmtId="0" fontId="52" fillId="0" borderId="4" xfId="0" applyFont="1" applyBorder="1"/>
    <xf numFmtId="2" fontId="52" fillId="0" borderId="4" xfId="0" applyNumberFormat="1" applyFont="1" applyBorder="1" applyAlignment="1">
      <alignment horizontal="right"/>
    </xf>
    <xf numFmtId="3" fontId="52" fillId="0" borderId="4" xfId="0" applyNumberFormat="1" applyFont="1" applyBorder="1" applyAlignment="1">
      <alignment horizontal="right"/>
    </xf>
    <xf numFmtId="0" fontId="52" fillId="0" borderId="4" xfId="0" applyFont="1" applyBorder="1" applyAlignment="1">
      <alignment horizontal="right"/>
    </xf>
    <xf numFmtId="0" fontId="52" fillId="0" borderId="4" xfId="0" applyFont="1" applyBorder="1" applyAlignment="1">
      <alignment horizontal="center"/>
    </xf>
    <xf numFmtId="0" fontId="52" fillId="0" borderId="5" xfId="0" applyFont="1" applyBorder="1" applyAlignment="1">
      <alignment horizontal="center"/>
    </xf>
    <xf numFmtId="0" fontId="52" fillId="0" borderId="0" xfId="0" applyFont="1"/>
    <xf numFmtId="2" fontId="52" fillId="0" borderId="0" xfId="0" applyNumberFormat="1" applyFont="1" applyAlignment="1">
      <alignment horizontal="right"/>
    </xf>
    <xf numFmtId="3" fontId="52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0" fontId="52" fillId="0" borderId="0" xfId="0" applyFont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4" fontId="52" fillId="0" borderId="0" xfId="0" applyNumberFormat="1" applyFont="1" applyAlignment="1">
      <alignment horizontal="center"/>
    </xf>
    <xf numFmtId="9" fontId="52" fillId="0" borderId="0" xfId="0" applyNumberFormat="1" applyFont="1" applyAlignment="1">
      <alignment horizontal="center"/>
    </xf>
    <xf numFmtId="164" fontId="52" fillId="0" borderId="1" xfId="0" applyNumberFormat="1" applyFont="1" applyBorder="1" applyAlignment="1">
      <alignment horizontal="center"/>
    </xf>
    <xf numFmtId="164" fontId="52" fillId="0" borderId="0" xfId="0" applyNumberFormat="1" applyFont="1" applyAlignment="1">
      <alignment horizontal="center"/>
    </xf>
    <xf numFmtId="164" fontId="52" fillId="0" borderId="2" xfId="0" applyNumberFormat="1" applyFont="1" applyBorder="1" applyAlignment="1">
      <alignment horizontal="center"/>
    </xf>
    <xf numFmtId="4" fontId="52" fillId="0" borderId="1" xfId="0" applyNumberFormat="1" applyFont="1" applyBorder="1" applyAlignment="1">
      <alignment horizontal="center"/>
    </xf>
    <xf numFmtId="4" fontId="52" fillId="0" borderId="2" xfId="0" applyNumberFormat="1" applyFont="1" applyBorder="1" applyAlignment="1">
      <alignment horizontal="center"/>
    </xf>
    <xf numFmtId="0" fontId="51" fillId="0" borderId="0" xfId="0" applyFont="1" applyAlignment="1">
      <alignment horizontal="right"/>
    </xf>
    <xf numFmtId="0" fontId="50" fillId="0" borderId="0" xfId="0" applyFont="1" applyAlignment="1">
      <alignment horizontal="right"/>
    </xf>
    <xf numFmtId="9" fontId="50" fillId="0" borderId="0" xfId="0" applyNumberFormat="1" applyFont="1" applyAlignment="1">
      <alignment horizontal="center"/>
    </xf>
    <xf numFmtId="164" fontId="52" fillId="0" borderId="6" xfId="0" applyNumberFormat="1" applyFont="1" applyBorder="1" applyAlignment="1">
      <alignment horizontal="center"/>
    </xf>
    <xf numFmtId="0" fontId="49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0" fontId="47" fillId="0" borderId="0" xfId="0" applyFont="1"/>
    <xf numFmtId="4" fontId="52" fillId="0" borderId="0" xfId="0" applyNumberFormat="1" applyFont="1" applyAlignment="1">
      <alignment horizontal="right"/>
    </xf>
    <xf numFmtId="0" fontId="46" fillId="0" borderId="4" xfId="0" applyFont="1" applyBorder="1" applyAlignment="1">
      <alignment horizontal="right"/>
    </xf>
    <xf numFmtId="14" fontId="52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5" fillId="0" borderId="0" xfId="0" applyFont="1" applyAlignment="1">
      <alignment horizontal="right"/>
    </xf>
    <xf numFmtId="0" fontId="45" fillId="0" borderId="3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52" fillId="0" borderId="5" xfId="0" applyFont="1" applyBorder="1"/>
    <xf numFmtId="3" fontId="55" fillId="0" borderId="0" xfId="0" applyNumberFormat="1" applyFont="1"/>
    <xf numFmtId="0" fontId="44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2" fillId="0" borderId="0" xfId="0" applyFont="1"/>
    <xf numFmtId="3" fontId="58" fillId="0" borderId="0" xfId="0" applyNumberFormat="1" applyFont="1"/>
    <xf numFmtId="3" fontId="61" fillId="0" borderId="0" xfId="0" applyNumberFormat="1" applyFont="1"/>
    <xf numFmtId="3" fontId="42" fillId="0" borderId="0" xfId="0" applyNumberFormat="1" applyFont="1"/>
    <xf numFmtId="4" fontId="58" fillId="0" borderId="0" xfId="0" applyNumberFormat="1" applyFont="1" applyAlignment="1">
      <alignment horizontal="right"/>
    </xf>
    <xf numFmtId="4" fontId="61" fillId="0" borderId="0" xfId="0" applyNumberFormat="1" applyFont="1" applyAlignment="1">
      <alignment horizontal="right"/>
    </xf>
    <xf numFmtId="0" fontId="41" fillId="0" borderId="0" xfId="0" applyFont="1"/>
    <xf numFmtId="0" fontId="40" fillId="0" borderId="0" xfId="0" applyFont="1"/>
    <xf numFmtId="0" fontId="62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14" fontId="55" fillId="0" borderId="0" xfId="0" applyNumberFormat="1" applyFont="1"/>
    <xf numFmtId="0" fontId="55" fillId="0" borderId="0" xfId="0" applyFont="1" applyAlignment="1">
      <alignment horizontal="right"/>
    </xf>
    <xf numFmtId="4" fontId="55" fillId="0" borderId="0" xfId="0" applyNumberFormat="1" applyFont="1" applyAlignment="1">
      <alignment horizontal="right"/>
    </xf>
    <xf numFmtId="3" fontId="55" fillId="0" borderId="0" xfId="0" applyNumberFormat="1" applyFont="1" applyAlignment="1">
      <alignment horizontal="right"/>
    </xf>
    <xf numFmtId="3" fontId="38" fillId="0" borderId="0" xfId="0" applyNumberFormat="1" applyFont="1"/>
    <xf numFmtId="0" fontId="38" fillId="0" borderId="0" xfId="0" applyFont="1"/>
    <xf numFmtId="0" fontId="38" fillId="0" borderId="3" xfId="0" applyFont="1" applyBorder="1"/>
    <xf numFmtId="0" fontId="38" fillId="0" borderId="4" xfId="0" applyFont="1" applyBorder="1"/>
    <xf numFmtId="2" fontId="38" fillId="0" borderId="4" xfId="0" applyNumberFormat="1" applyFont="1" applyBorder="1" applyAlignment="1">
      <alignment horizontal="right"/>
    </xf>
    <xf numFmtId="3" fontId="38" fillId="0" borderId="4" xfId="0" applyNumberFormat="1" applyFont="1" applyBorder="1" applyAlignment="1">
      <alignment horizontal="right"/>
    </xf>
    <xf numFmtId="0" fontId="38" fillId="0" borderId="4" xfId="0" applyFont="1" applyBorder="1" applyAlignment="1">
      <alignment horizontal="right"/>
    </xf>
    <xf numFmtId="0" fontId="38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7" fillId="0" borderId="0" xfId="0" applyFont="1"/>
    <xf numFmtId="3" fontId="37" fillId="0" borderId="0" xfId="0" applyNumberFormat="1" applyFont="1"/>
    <xf numFmtId="3" fontId="36" fillId="0" borderId="0" xfId="0" applyNumberFormat="1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3" fontId="29" fillId="0" borderId="0" xfId="0" applyNumberFormat="1" applyFont="1"/>
    <xf numFmtId="0" fontId="29" fillId="0" borderId="0" xfId="0" applyFont="1"/>
    <xf numFmtId="3" fontId="28" fillId="0" borderId="0" xfId="0" applyNumberFormat="1" applyFont="1"/>
    <xf numFmtId="0" fontId="27" fillId="0" borderId="0" xfId="0" applyFont="1"/>
    <xf numFmtId="0" fontId="63" fillId="0" borderId="0" xfId="0" applyFont="1"/>
    <xf numFmtId="0" fontId="26" fillId="0" borderId="0" xfId="0" applyFont="1"/>
    <xf numFmtId="0" fontId="64" fillId="0" borderId="0" xfId="1" applyFont="1"/>
    <xf numFmtId="0" fontId="25" fillId="0" borderId="0" xfId="0" applyFont="1"/>
    <xf numFmtId="3" fontId="25" fillId="0" borderId="0" xfId="0" applyNumberFormat="1" applyFont="1"/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14" fontId="38" fillId="0" borderId="0" xfId="0" applyNumberFormat="1" applyFont="1"/>
    <xf numFmtId="3" fontId="22" fillId="0" borderId="0" xfId="0" applyNumberFormat="1" applyFont="1"/>
    <xf numFmtId="0" fontId="21" fillId="0" borderId="0" xfId="0" applyFont="1"/>
    <xf numFmtId="3" fontId="21" fillId="0" borderId="0" xfId="0" applyNumberFormat="1" applyFont="1"/>
    <xf numFmtId="0" fontId="20" fillId="0" borderId="0" xfId="0" applyFont="1"/>
    <xf numFmtId="0" fontId="19" fillId="0" borderId="0" xfId="0" applyFont="1"/>
    <xf numFmtId="3" fontId="18" fillId="0" borderId="0" xfId="0" applyNumberFormat="1" applyFont="1"/>
    <xf numFmtId="0" fontId="17" fillId="0" borderId="0" xfId="0" applyFont="1"/>
    <xf numFmtId="0" fontId="16" fillId="0" borderId="0" xfId="0" applyFont="1"/>
    <xf numFmtId="3" fontId="15" fillId="0" borderId="0" xfId="0" applyNumberFormat="1" applyFont="1"/>
    <xf numFmtId="0" fontId="14" fillId="0" borderId="0" xfId="0" applyFont="1"/>
    <xf numFmtId="3" fontId="62" fillId="0" borderId="0" xfId="0" applyNumberFormat="1" applyFont="1"/>
    <xf numFmtId="0" fontId="60" fillId="0" borderId="1" xfId="1" applyFont="1" applyBorder="1"/>
    <xf numFmtId="9" fontId="52" fillId="0" borderId="2" xfId="0" applyNumberFormat="1" applyFont="1" applyBorder="1" applyAlignment="1">
      <alignment horizontal="center"/>
    </xf>
    <xf numFmtId="0" fontId="27" fillId="0" borderId="0" xfId="0" applyFont="1" applyAlignment="1">
      <alignment horizontal="right"/>
    </xf>
    <xf numFmtId="0" fontId="19" fillId="0" borderId="1" xfId="0" applyFont="1" applyBorder="1"/>
    <xf numFmtId="0" fontId="49" fillId="0" borderId="1" xfId="0" applyFont="1" applyBorder="1"/>
    <xf numFmtId="0" fontId="49" fillId="0" borderId="0" xfId="0" applyFont="1"/>
    <xf numFmtId="0" fontId="16" fillId="0" borderId="1" xfId="0" applyFont="1" applyBorder="1"/>
    <xf numFmtId="0" fontId="52" fillId="0" borderId="1" xfId="0" applyFont="1" applyBorder="1"/>
    <xf numFmtId="0" fontId="50" fillId="0" borderId="1" xfId="0" applyFont="1" applyBorder="1"/>
    <xf numFmtId="0" fontId="50" fillId="0" borderId="0" xfId="0" applyFont="1"/>
    <xf numFmtId="0" fontId="45" fillId="0" borderId="1" xfId="0" applyFont="1" applyBorder="1"/>
    <xf numFmtId="0" fontId="52" fillId="0" borderId="7" xfId="0" applyFont="1" applyBorder="1"/>
    <xf numFmtId="0" fontId="52" fillId="0" borderId="6" xfId="0" applyFont="1" applyBorder="1"/>
    <xf numFmtId="2" fontId="52" fillId="0" borderId="6" xfId="0" applyNumberFormat="1" applyFont="1" applyBorder="1" applyAlignment="1">
      <alignment horizontal="right"/>
    </xf>
    <xf numFmtId="3" fontId="52" fillId="0" borderId="6" xfId="0" applyNumberFormat="1" applyFont="1" applyBorder="1" applyAlignment="1">
      <alignment horizontal="right"/>
    </xf>
    <xf numFmtId="0" fontId="52" fillId="0" borderId="6" xfId="0" applyFont="1" applyBorder="1" applyAlignment="1">
      <alignment horizontal="right"/>
    </xf>
    <xf numFmtId="0" fontId="52" fillId="0" borderId="6" xfId="0" applyFont="1" applyBorder="1" applyAlignment="1">
      <alignment horizontal="center"/>
    </xf>
    <xf numFmtId="0" fontId="52" fillId="0" borderId="8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60" fillId="0" borderId="0" xfId="1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theme" Target="theme/theme1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13097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30">
          <cell r="AM30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0.8664522481572412</v>
          </cell>
          <cell r="BB34">
            <v>2.8201655669586763</v>
          </cell>
          <cell r="BC34">
            <v>3.0208059552029423</v>
          </cell>
          <cell r="BD34">
            <v>4.6483800945230627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151.34877977356186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49">
          <cell r="AX49">
            <v>0.08</v>
          </cell>
        </row>
        <row r="50">
          <cell r="AX50">
            <v>-0.05</v>
          </cell>
        </row>
        <row r="51">
          <cell r="AX51">
            <v>0.02</v>
          </cell>
        </row>
        <row r="52">
          <cell r="AX52">
            <v>218.87765369651601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362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91.92</v>
      </c>
      <c r="E5" s="22">
        <f>D5*[2]Main!$L$3</f>
        <v>1203876.24</v>
      </c>
      <c r="F5" s="22">
        <f>[2]Main!$L$5-[2]Main!$L$6</f>
        <v>132025</v>
      </c>
      <c r="G5" s="22">
        <f>+E5-F5</f>
        <v>1071851.24</v>
      </c>
      <c r="H5" s="22">
        <f>[2]Main!$L$3</f>
        <v>13097</v>
      </c>
      <c r="I5" s="146" t="s">
        <v>362</v>
      </c>
      <c r="J5" s="43">
        <v>44938</v>
      </c>
      <c r="K5" s="27"/>
      <c r="L5" s="28"/>
      <c r="M5" s="28"/>
      <c r="N5" s="28"/>
      <c r="O5" s="116">
        <f>+[2]Model!$AM$30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151.34877977356186</v>
      </c>
      <c r="L3" s="28">
        <f>K3/D3-1</f>
        <v>0.71987249742683934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101.59229983215513</v>
      </c>
      <c r="Q3" s="30">
        <f>+($G3/$H3)/U3</f>
        <v>31.212662694822964</v>
      </c>
      <c r="R3" s="30">
        <f>+($G3/$H3)/V3</f>
        <v>29.13953358487791</v>
      </c>
      <c r="S3" s="31">
        <f>+($G3/$H3)/W3</f>
        <v>18.93667789532752</v>
      </c>
      <c r="T3" s="32">
        <f>+[6]Model!$BA$34</f>
        <v>0.8664522481572412</v>
      </c>
      <c r="U3" s="27">
        <f>+[6]Model!$BB$34</f>
        <v>2.8201655669586763</v>
      </c>
      <c r="V3" s="27">
        <f>+[6]Model!$BC$34</f>
        <v>3.0208059552029423</v>
      </c>
      <c r="W3" s="33">
        <f>+[6]Model!$BD$34</f>
        <v>4.6483800945230627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362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387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7" sqref="L7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44887</v>
      </c>
      <c r="K3" s="27">
        <f>+[18]Model!$AX$52</f>
        <v>218.87765369651601</v>
      </c>
      <c r="L3" s="28">
        <f>K3/D3-1</f>
        <v>0.99233254775638091</v>
      </c>
      <c r="M3" s="28">
        <f>+[18]Model!$AX$49</f>
        <v>0.08</v>
      </c>
      <c r="N3" s="28">
        <f>+[18]Model!$AX$50</f>
        <v>-0.05</v>
      </c>
      <c r="O3" s="28">
        <f>+[18]Model!$AX$51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15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2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5" t="s">
        <v>388</v>
      </c>
      <c r="C8" s="145" t="s">
        <v>389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371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37" t="s">
        <v>341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363</v>
      </c>
    </row>
    <row r="30" spans="1:23" x14ac:dyDescent="0.2">
      <c r="B30" s="63" t="s">
        <v>255</v>
      </c>
    </row>
    <row r="31" spans="1:23" x14ac:dyDescent="0.2">
      <c r="B31" s="141" t="s">
        <v>364</v>
      </c>
    </row>
    <row r="32" spans="1:23" x14ac:dyDescent="0.2">
      <c r="B32" s="141" t="s">
        <v>365</v>
      </c>
    </row>
    <row r="33" spans="2:2" x14ac:dyDescent="0.2">
      <c r="B33" s="141" t="s">
        <v>366</v>
      </c>
    </row>
    <row r="34" spans="2:2" x14ac:dyDescent="0.2">
      <c r="B34" s="141" t="s">
        <v>306</v>
      </c>
    </row>
    <row r="35" spans="2:2" x14ac:dyDescent="0.2">
      <c r="B35" s="141" t="s">
        <v>367</v>
      </c>
    </row>
    <row r="36" spans="2:2" x14ac:dyDescent="0.2">
      <c r="B36" s="141" t="s">
        <v>368</v>
      </c>
    </row>
    <row r="37" spans="2:2" x14ac:dyDescent="0.2">
      <c r="B37" s="141" t="s">
        <v>369</v>
      </c>
    </row>
    <row r="38" spans="2:2" x14ac:dyDescent="0.2">
      <c r="B38" s="141" t="s">
        <v>370</v>
      </c>
    </row>
    <row r="39" spans="2:2" x14ac:dyDescent="0.2">
      <c r="B39" s="141" t="s">
        <v>372</v>
      </c>
    </row>
    <row r="40" spans="2:2" x14ac:dyDescent="0.2">
      <c r="B40" s="141" t="s">
        <v>373</v>
      </c>
    </row>
    <row r="41" spans="2:2" x14ac:dyDescent="0.2">
      <c r="B41" s="141" t="s">
        <v>374</v>
      </c>
    </row>
    <row r="42" spans="2:2" x14ac:dyDescent="0.2">
      <c r="B42" s="141" t="s">
        <v>375</v>
      </c>
    </row>
    <row r="43" spans="2:2" x14ac:dyDescent="0.2">
      <c r="B43" s="141" t="s">
        <v>376</v>
      </c>
    </row>
    <row r="44" spans="2:2" x14ac:dyDescent="0.2">
      <c r="B44" s="141" t="s">
        <v>377</v>
      </c>
    </row>
    <row r="45" spans="2:2" x14ac:dyDescent="0.2">
      <c r="B45" s="141" t="s">
        <v>378</v>
      </c>
    </row>
    <row r="46" spans="2:2" x14ac:dyDescent="0.2">
      <c r="B46" s="141" t="s">
        <v>379</v>
      </c>
    </row>
    <row r="47" spans="2:2" x14ac:dyDescent="0.2">
      <c r="B47" s="141" t="s">
        <v>380</v>
      </c>
    </row>
    <row r="48" spans="2:2" x14ac:dyDescent="0.2">
      <c r="B48" s="141" t="s">
        <v>381</v>
      </c>
    </row>
    <row r="49" spans="2:2" x14ac:dyDescent="0.2">
      <c r="B49" s="141" t="s">
        <v>382</v>
      </c>
    </row>
    <row r="50" spans="2:2" x14ac:dyDescent="0.2">
      <c r="B50" s="141" t="s">
        <v>383</v>
      </c>
    </row>
    <row r="51" spans="2:2" x14ac:dyDescent="0.2">
      <c r="B51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>
      <selection activeCell="C7" sqref="C7:J7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385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5" t="s">
        <v>177</v>
      </c>
      <c r="C8" s="10" t="s">
        <v>178</v>
      </c>
      <c r="D8" s="10">
        <v>73.88</v>
      </c>
      <c r="E8" s="52">
        <f>+D8*H8</f>
        <v>57820.358567719995</v>
      </c>
      <c r="F8" s="52">
        <f>+[26]Main!$J$5-[26]Main!$J$6</f>
        <v>7078</v>
      </c>
      <c r="G8" s="22">
        <f t="shared" ref="G8" si="1">+E8-F8</f>
        <v>50742.358567719995</v>
      </c>
      <c r="H8" s="52">
        <f>+[26]Main!$J$3</f>
        <v>782.62531899999999</v>
      </c>
      <c r="I8" s="147" t="s">
        <v>362</v>
      </c>
      <c r="J8" s="67">
        <v>44946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+[27]Main!$N$5-[27]Main!$N$6</f>
        <v>538</v>
      </c>
      <c r="G12" s="52">
        <f>+E12-F12</f>
        <v>36126.879999999997</v>
      </c>
      <c r="H12" s="10">
        <f>+[27]Main!$N$3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+D13*[28]Main!$K$3</f>
        <v>16302.031699999998</v>
      </c>
      <c r="F13" s="3">
        <f>+[28]Main!$K$5-[28]Main!$K$6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+D18*[29]Main!$K$3</f>
        <v>20147.20788088</v>
      </c>
      <c r="F18" s="22">
        <f>+[29]Main!$K$5-[29]Main!$K$6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  <hyperlink ref="B8" r:id="rId7" xr:uid="{54D233D9-C949-4228-9F3B-6F4618FC7C4C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[30]Main!$L$5-[30]Main!$L$6</f>
        <v>-2851</v>
      </c>
      <c r="G7" s="22">
        <f>E7-F7</f>
        <v>119466.20633988002</v>
      </c>
      <c r="H7" s="22">
        <f>+[30]Main!$L$3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-257</v>
      </c>
      <c r="G3" s="3">
        <f>+E3-F3</f>
        <v>1232257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D4*[31]Main!$L$3</f>
        <v>310046.98749999999</v>
      </c>
      <c r="F4" s="22" cm="1">
        <f t="array" ref="F4">([31]Main!$L$5-[31]Main!$L$6)/RMB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D5*[31]Main!$L$3</f>
        <v>310046.98749999999</v>
      </c>
      <c r="F5" s="3" cm="1">
        <f t="array" ref="F5">([31]Main!$L$5-[31]Main!$L$6)/RMB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+D12*[32]Main!$M$3</f>
        <v>46254.6</v>
      </c>
      <c r="F12" s="22">
        <f>+[32]Main!$M$5-[32]Main!$M$6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2023-01-20T15:48:48Z</dcterms:modified>
  <cp:category/>
  <cp:contentStatus/>
</cp:coreProperties>
</file>