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3CE34F4A-6A38-478C-A9CD-CED4600B2E62}" xr6:coauthVersionLast="47" xr6:coauthVersionMax="47" xr10:uidLastSave="{00000000-0000-0000-0000-000000000000}"/>
  <bookViews>
    <workbookView xWindow="9300" yWindow="390" windowWidth="19320" windowHeight="1470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 l="1"/>
  <c r="F22" i="1"/>
  <c r="E22" i="1"/>
  <c r="G22" i="1" s="1"/>
  <c r="F43" i="1"/>
  <c r="E43" i="1"/>
  <c r="G43" i="1" s="1"/>
  <c r="F133" i="1"/>
  <c r="E133" i="1"/>
  <c r="G133" i="1" l="1"/>
  <c r="E49" i="1"/>
  <c r="F49" i="1"/>
  <c r="G49" i="1" s="1"/>
  <c r="F18" i="1"/>
  <c r="E18" i="1"/>
  <c r="G18" i="1" l="1"/>
  <c r="E4" i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2" i="1"/>
  <c r="E132" i="1"/>
  <c r="F131" i="1"/>
  <c r="E13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38" i="1"/>
  <c r="G15" i="1"/>
  <c r="G17" i="1"/>
  <c r="G11" i="1"/>
  <c r="G10" i="1"/>
  <c r="G6" i="1"/>
  <c r="G137" i="1"/>
  <c r="G139" i="1"/>
  <c r="G14" i="1"/>
  <c r="G134" i="1"/>
  <c r="G16" i="1"/>
  <c r="G135" i="1"/>
  <c r="G13" i="1"/>
  <c r="G8" i="1"/>
  <c r="G19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<sst xmlns="http://schemas.openxmlformats.org/spreadsheetml/2006/main" count="334" uniqueCount="302">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</sst>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PF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4" t="s">
        <v>8</v>
      </c>
      <c r="J2" s="14"/>
      <c r="K2" s="14"/>
      <c r="L2" s="14"/>
      <c r="M2" s="14"/>
      <c r="N2" s="14"/>
      <c r="O2" s="14" t="s">
        <v>9</v>
      </c>
      <c r="P2" s="14"/>
      <c r="Q2" s="14"/>
      <c r="R2" s="14"/>
      <c r="S2" s="14"/>
      <c r="T2" s="14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13" t="s">
        <v>51</v>
      </c>
      <c r="C21" s="1" t="s">
        <v>52</v>
      </c>
      <c r="D21" s="3">
        <v>263.08999999999997</v>
      </c>
      <c r="E21" s="6">
        <f>+D21*[17]Main!$M$3</f>
        <v>67286.835779489993</v>
      </c>
      <c r="F21" s="6">
        <f>+[17]Main!$M$5-[17]Main!$M$6</f>
        <v>8238.1</v>
      </c>
      <c r="G21" s="6">
        <f>E21-F21</f>
        <v>59048.735779489994</v>
      </c>
      <c r="H21" s="3" t="s">
        <v>18</v>
      </c>
    </row>
    <row r="22" spans="2:20" x14ac:dyDescent="0.2">
      <c r="B22" s="5" t="s">
        <v>79</v>
      </c>
      <c r="C22" s="1" t="s">
        <v>80</v>
      </c>
      <c r="D22" s="3">
        <v>10.46</v>
      </c>
      <c r="E22" s="6">
        <f>D22*[18]Main!$M$3</f>
        <v>12680.93945768</v>
      </c>
      <c r="F22" s="6">
        <f>[18]Main!$M$5-[18]Main!$M$6</f>
        <v>-18665.5</v>
      </c>
      <c r="G22" s="6">
        <f>E22-F22</f>
        <v>31346.43945768</v>
      </c>
      <c r="H22" s="3" t="s">
        <v>18</v>
      </c>
    </row>
    <row r="23" spans="2:20" x14ac:dyDescent="0.2">
      <c r="B23" s="5" t="s">
        <v>53</v>
      </c>
      <c r="C23" s="1" t="s">
        <v>54</v>
      </c>
      <c r="D23" s="3">
        <v>71.27</v>
      </c>
    </row>
    <row r="24" spans="2:20" x14ac:dyDescent="0.2">
      <c r="B24" s="5" t="s">
        <v>55</v>
      </c>
      <c r="C24" s="1" t="s">
        <v>56</v>
      </c>
      <c r="D24" s="3">
        <v>580.95000000000005</v>
      </c>
    </row>
    <row r="25" spans="2:20" x14ac:dyDescent="0.2">
      <c r="B25" s="5" t="s">
        <v>57</v>
      </c>
      <c r="C25" s="1" t="s">
        <v>58</v>
      </c>
      <c r="D25" s="3">
        <v>128.03</v>
      </c>
    </row>
    <row r="26" spans="2:20" x14ac:dyDescent="0.2">
      <c r="B26" s="5" t="s">
        <v>59</v>
      </c>
      <c r="C26" s="1" t="s">
        <v>60</v>
      </c>
      <c r="D26" s="6">
        <v>3311</v>
      </c>
    </row>
    <row r="27" spans="2:20" x14ac:dyDescent="0.2">
      <c r="B27" s="5" t="s">
        <v>61</v>
      </c>
      <c r="C27" s="1" t="s">
        <v>62</v>
      </c>
      <c r="D27" s="3">
        <v>137.09</v>
      </c>
    </row>
    <row r="28" spans="2:20" x14ac:dyDescent="0.2">
      <c r="B28" s="5" t="s">
        <v>63</v>
      </c>
      <c r="C28" s="1" t="s">
        <v>64</v>
      </c>
      <c r="D28" s="3">
        <v>28.54</v>
      </c>
    </row>
    <row r="29" spans="2:20" x14ac:dyDescent="0.2">
      <c r="B29" s="5" t="s">
        <v>65</v>
      </c>
      <c r="C29" s="1" t="s">
        <v>66</v>
      </c>
      <c r="D29" s="3">
        <v>13.12</v>
      </c>
    </row>
    <row r="30" spans="2:20" x14ac:dyDescent="0.2">
      <c r="B30" s="1" t="s">
        <v>67</v>
      </c>
      <c r="C30" s="1" t="s">
        <v>68</v>
      </c>
      <c r="D30" s="3">
        <v>349.96</v>
      </c>
    </row>
    <row r="31" spans="2:20" x14ac:dyDescent="0.2">
      <c r="B31" s="1" t="s">
        <v>267</v>
      </c>
      <c r="C31" s="10" t="s">
        <v>268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2:20" x14ac:dyDescent="0.2">
      <c r="B32" s="1" t="s">
        <v>69</v>
      </c>
      <c r="C32" s="1" t="s">
        <v>70</v>
      </c>
      <c r="D32" s="3">
        <v>63.83</v>
      </c>
    </row>
    <row r="33" spans="2:20" x14ac:dyDescent="0.2">
      <c r="B33" s="1" t="s">
        <v>71</v>
      </c>
      <c r="C33" s="1" t="s">
        <v>72</v>
      </c>
      <c r="D33" s="6">
        <v>4360</v>
      </c>
    </row>
    <row r="34" spans="2:20" x14ac:dyDescent="0.2">
      <c r="B34" s="10" t="s">
        <v>275</v>
      </c>
      <c r="C34" s="10" t="s">
        <v>276</v>
      </c>
      <c r="D34" s="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2:20" x14ac:dyDescent="0.2">
      <c r="B35" s="1" t="s">
        <v>73</v>
      </c>
      <c r="C35" s="1" t="s">
        <v>74</v>
      </c>
      <c r="D35" s="3">
        <v>76.08</v>
      </c>
    </row>
    <row r="36" spans="2:20" x14ac:dyDescent="0.2">
      <c r="B36" s="10" t="s">
        <v>271</v>
      </c>
      <c r="C36" s="1" t="s">
        <v>272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0" t="s">
        <v>269</v>
      </c>
      <c r="C37" s="10" t="s">
        <v>270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2:20" x14ac:dyDescent="0.2">
      <c r="B38" s="1" t="s">
        <v>75</v>
      </c>
      <c r="C38" s="1" t="s">
        <v>76</v>
      </c>
      <c r="D38" s="3">
        <v>165.45</v>
      </c>
    </row>
    <row r="39" spans="2:20" x14ac:dyDescent="0.2">
      <c r="B39" s="1" t="s">
        <v>77</v>
      </c>
      <c r="C39" s="1" t="s">
        <v>78</v>
      </c>
      <c r="D39" s="3">
        <v>125.14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5" t="s">
        <v>83</v>
      </c>
      <c r="C43" s="1" t="s">
        <v>84</v>
      </c>
      <c r="D43" s="3">
        <v>132.13999999999999</v>
      </c>
      <c r="E43" s="6">
        <f>D43*[19]Main!$L$3</f>
        <v>13539.443113239999</v>
      </c>
      <c r="F43" s="6">
        <f>[19]Main!$L$5-[19]Main!$L$6</f>
        <v>5643.241</v>
      </c>
      <c r="G43" s="6">
        <f>E43-F43</f>
        <v>7896.2021132399987</v>
      </c>
      <c r="H43" s="3" t="s">
        <v>18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D48*[20]Main!$K$3</f>
        <v>10464.426000000001</v>
      </c>
      <c r="F48" s="6">
        <f>[20]Main!$K$5-[20]Main!$K$6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+D49*[21]Main!$L$3</f>
        <v>6071.7436259999995</v>
      </c>
      <c r="F49" s="6">
        <f>+[21]Main!$L$5-[21]Main!$L$6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283</v>
      </c>
      <c r="C52" s="10" t="s">
        <v>283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290</v>
      </c>
      <c r="C53" s="10" t="s">
        <v>291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288</v>
      </c>
      <c r="C55" s="10" t="s">
        <v>289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286</v>
      </c>
      <c r="C56" s="10" t="s">
        <v>287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284</v>
      </c>
      <c r="C57" s="10" t="s">
        <v>285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281</v>
      </c>
      <c r="C58" s="10" t="s">
        <v>282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279</v>
      </c>
      <c r="C59" s="10" t="s">
        <v>280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265</v>
      </c>
      <c r="C60" s="10" t="s">
        <v>266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4" x14ac:dyDescent="0.2">
      <c r="B65" s="1" t="s">
        <v>109</v>
      </c>
      <c r="C65" s="1" t="s">
        <v>110</v>
      </c>
      <c r="D65" s="3">
        <v>24.78</v>
      </c>
    </row>
    <row r="66" spans="2:4" x14ac:dyDescent="0.2">
      <c r="B66" s="1" t="s">
        <v>111</v>
      </c>
      <c r="C66" s="1" t="s">
        <v>112</v>
      </c>
      <c r="D66" s="3">
        <v>4.72</v>
      </c>
    </row>
    <row r="67" spans="2:4" x14ac:dyDescent="0.2">
      <c r="B67" s="1" t="s">
        <v>113</v>
      </c>
      <c r="C67" s="1" t="s">
        <v>114</v>
      </c>
      <c r="D67" s="3">
        <v>24.53</v>
      </c>
    </row>
    <row r="68" spans="2:4" x14ac:dyDescent="0.2">
      <c r="B68" s="1" t="s">
        <v>115</v>
      </c>
      <c r="C68" s="1" t="s">
        <v>116</v>
      </c>
      <c r="D68" s="3">
        <v>23.02</v>
      </c>
    </row>
    <row r="69" spans="2:4" x14ac:dyDescent="0.2">
      <c r="B69" s="1" t="s">
        <v>117</v>
      </c>
      <c r="C69" s="1" t="s">
        <v>118</v>
      </c>
      <c r="D69" s="3">
        <v>29.12</v>
      </c>
    </row>
    <row r="70" spans="2:4" x14ac:dyDescent="0.2">
      <c r="B70" s="1" t="s">
        <v>119</v>
      </c>
      <c r="C70" s="1" t="s">
        <v>120</v>
      </c>
      <c r="D70" s="3">
        <v>33.17</v>
      </c>
    </row>
    <row r="71" spans="2:4" x14ac:dyDescent="0.2">
      <c r="B71" s="1" t="s">
        <v>121</v>
      </c>
      <c r="C71" s="1" t="s">
        <v>122</v>
      </c>
      <c r="D71" s="3">
        <v>53.21</v>
      </c>
    </row>
    <row r="72" spans="2:4" x14ac:dyDescent="0.2">
      <c r="B72" s="1" t="s">
        <v>123</v>
      </c>
      <c r="C72" s="1" t="s">
        <v>124</v>
      </c>
      <c r="D72" s="3">
        <v>46.23</v>
      </c>
    </row>
    <row r="73" spans="2:4" x14ac:dyDescent="0.2">
      <c r="B73" s="1" t="s">
        <v>125</v>
      </c>
      <c r="C73" s="1" t="s">
        <v>126</v>
      </c>
      <c r="D73" s="7">
        <v>70</v>
      </c>
    </row>
    <row r="74" spans="2:4" x14ac:dyDescent="0.2">
      <c r="B74" s="1" t="s">
        <v>127</v>
      </c>
      <c r="C74" s="1" t="s">
        <v>128</v>
      </c>
      <c r="D74" s="3">
        <v>18.559999999999999</v>
      </c>
    </row>
    <row r="75" spans="2:4" x14ac:dyDescent="0.2">
      <c r="B75" s="1" t="s">
        <v>129</v>
      </c>
      <c r="C75" s="1" t="s">
        <v>130</v>
      </c>
      <c r="D75" s="3">
        <v>15.75</v>
      </c>
    </row>
    <row r="76" spans="2:4" x14ac:dyDescent="0.2">
      <c r="B76" s="1" t="s">
        <v>131</v>
      </c>
      <c r="C76" s="1" t="s">
        <v>132</v>
      </c>
      <c r="D76" s="3">
        <v>19.510000000000002</v>
      </c>
    </row>
    <row r="77" spans="2:4" x14ac:dyDescent="0.2">
      <c r="B77" s="1" t="s">
        <v>133</v>
      </c>
      <c r="C77" s="1" t="s">
        <v>134</v>
      </c>
      <c r="D77" s="3">
        <v>66.97</v>
      </c>
    </row>
    <row r="78" spans="2:4" x14ac:dyDescent="0.2">
      <c r="B78" s="1" t="s">
        <v>135</v>
      </c>
      <c r="C78" s="1" t="s">
        <v>136</v>
      </c>
      <c r="D78" s="3">
        <v>54.94</v>
      </c>
    </row>
    <row r="79" spans="2:4" x14ac:dyDescent="0.2">
      <c r="B79" s="1" t="s">
        <v>137</v>
      </c>
      <c r="C79" s="1" t="s">
        <v>138</v>
      </c>
      <c r="D79" s="3">
        <v>38.840000000000003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D131*[22]Main!$J$3</f>
        <v>725.62786605999997</v>
      </c>
      <c r="F131" s="6">
        <f>[22]Main!$J$5-[22]Main!$J$6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D132*[23]Main!$L$3</f>
        <v>587.26396075999992</v>
      </c>
      <c r="F132" s="6">
        <f>[23]Main!$L$5-[23]Main!$L$6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>
        <f>D133*[24]Main!$J$3</f>
        <v>312.71415336000001</v>
      </c>
      <c r="F133" s="8">
        <f>+[24]Main!$J$5-[24]Main!$J$6</f>
        <v>92.317999999999998</v>
      </c>
      <c r="G133" s="8">
        <f>+E133-F133</f>
        <v>220.39615336000003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D134*[25]Main!$M$3</f>
        <v>338.45983246000003</v>
      </c>
      <c r="F134" s="6">
        <f>[25]Main!$M$5-[25]Main!$M$6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D135*[26]Main!$M$3</f>
        <v>128.9392503</v>
      </c>
      <c r="F135" s="6">
        <f>[26]Main!$M$5-[26]Main!$M$6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D136*[27]Main!$N$3</f>
        <v>39.757463459999997</v>
      </c>
      <c r="F136" s="6">
        <f>[27]Main!$N$5-[27]Main!$N$6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D137*[28]Main!$L$3</f>
        <v>30.1881658</v>
      </c>
      <c r="F137" s="6">
        <f>[28]Main!$L$5-[28]Main!$L$6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D138*[29]Main!$M$3</f>
        <v>125.46108324000001</v>
      </c>
      <c r="F138" s="6">
        <f>[29]Main!$M$5-[29]Main!$M$6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D139*[30]Main!$M$3</f>
        <v>20.935517539999999</v>
      </c>
      <c r="F139" s="6">
        <f>[30]Main!$M$5-[30]Main!$M$6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  <row r="142" spans="2:8" x14ac:dyDescent="0.2">
      <c r="B142" s="1" t="s">
        <v>300</v>
      </c>
      <c r="C142" s="10" t="s">
        <v>301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23" r:id="rId18" xr:uid="{6EF35D30-7113-4CE8-9077-C5BE97F74D36}"/>
    <hyperlink ref="B24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28" r:id="rId23" xr:uid="{10922C8B-4C13-4E76-B998-3ADD8CC60E47}"/>
    <hyperlink ref="B29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298</v>
      </c>
    </row>
    <row r="2" spans="1:4" x14ac:dyDescent="0.2">
      <c r="B2" t="s">
        <v>1</v>
      </c>
      <c r="C2" t="s">
        <v>2</v>
      </c>
      <c r="D2" t="s">
        <v>296</v>
      </c>
    </row>
    <row r="3" spans="1:4" x14ac:dyDescent="0.2">
      <c r="B3" t="s">
        <v>0</v>
      </c>
    </row>
    <row r="4" spans="1:4" x14ac:dyDescent="0.2">
      <c r="B4" t="s">
        <v>292</v>
      </c>
    </row>
    <row r="5" spans="1:4" x14ac:dyDescent="0.2">
      <c r="B5" t="s">
        <v>293</v>
      </c>
    </row>
    <row r="6" spans="1:4" x14ac:dyDescent="0.2">
      <c r="B6" t="s">
        <v>294</v>
      </c>
      <c r="C6">
        <v>2019</v>
      </c>
      <c r="D6" t="s">
        <v>295</v>
      </c>
    </row>
    <row r="7" spans="1:4" x14ac:dyDescent="0.2">
      <c r="B7" t="s">
        <v>297</v>
      </c>
    </row>
    <row r="8" spans="1:4" x14ac:dyDescent="0.2">
      <c r="B8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2022-07-21T13:07:27Z</dcterms:modified>
</cp:coreProperties>
</file>