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B61E499-88DD-461F-8BE2-FB4C13A679C1}" xr6:coauthVersionLast="47" xr6:coauthVersionMax="47" xr10:uidLastSave="{00000000-0000-0000-0000-000000000000}"/>
  <bookViews>
    <workbookView xWindow="16180" yWindow="2920" windowWidth="21900" windowHeight="14640" activeTab="1" xr2:uid="{9D3513DD-3418-4219-8827-A91F6C35E82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I20" i="2"/>
  <c r="F11" i="2"/>
  <c r="F7" i="2"/>
  <c r="J13" i="2"/>
  <c r="J11" i="2"/>
  <c r="J7" i="2"/>
  <c r="I23" i="2"/>
  <c r="J23" i="2" s="1"/>
  <c r="J25" i="2" s="1"/>
  <c r="I24" i="2"/>
  <c r="I25" i="2" s="1"/>
  <c r="I13" i="2"/>
  <c r="I7" i="2"/>
  <c r="I11" i="2"/>
  <c r="E11" i="2"/>
  <c r="E7" i="2"/>
  <c r="E12" i="2" s="1"/>
  <c r="E14" i="2" s="1"/>
  <c r="E16" i="2" s="1"/>
  <c r="E17" i="2" s="1"/>
  <c r="K4" i="1"/>
  <c r="K7" i="1" s="1"/>
  <c r="K3" i="1"/>
  <c r="J12" i="2" l="1"/>
  <c r="J14" i="2" s="1"/>
  <c r="J16" i="2" s="1"/>
  <c r="J17" i="2" s="1"/>
  <c r="I12" i="2"/>
  <c r="I14" i="2" s="1"/>
  <c r="I16" i="2" s="1"/>
  <c r="I17" i="2" s="1"/>
  <c r="F12" i="2"/>
  <c r="F14" i="2" s="1"/>
  <c r="F16" i="2" s="1"/>
  <c r="F17" i="2" s="1"/>
</calcChain>
</file>

<file path=xl/sharedStrings.xml><?xml version="1.0" encoding="utf-8"?>
<sst xmlns="http://schemas.openxmlformats.org/spreadsheetml/2006/main" count="39" uniqueCount="35">
  <si>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</si>
  <si>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</si>
  <si>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</si>
  <si>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</si>
  <si>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</si>
  <si>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</si>
  <si>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</si>
  <si>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</si>
  <si>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</si>
  <si>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</si>
  <si>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</si>
  <si>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</si>
  <si>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</si>
  <si>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</si>
  <si>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</si>
  <si>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</si>
  <si>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</si>
  <si>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</si>
  <si>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</si>
  <si>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</si>
  <si>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</si>
  <si>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</si>
  <si>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</si>
  <si>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</si>
  <si>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</si>
  <si>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</si>
  <si>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</si>
  <si>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</si>
  <si>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</si>
  <si>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</si>
  <si>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</si>
  <si>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</si>
  <si>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</si>
  <si>
    <t>Apps</t>
  </si>
  <si>
    <t>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</si>
</sst>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CD55AD6-C227-4952-B4BF-3BB29D3C47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30079</xdr:colOff>
      <xdr:row>0</xdr:row>
      <xdr:rowOff>43447</xdr:rowOff>
    </xdr:from>
    <xdr:to>
      <xdr:col>10</xdr:col>
      <xdr:colOff>30079</xdr:colOff>
      <xdr:row>34</xdr:row>
      <xdr:rowOff>3342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DD647D5-FB81-9CB8-CC54-A6CE301CFBF7}"/>
            </a:ext>
          </a:extLst>
        </xdr:cNvPr>
        <xdr:cNvCxnSpPr/>
      </xdr:nvCxnSpPr>
      <xdr:spPr>
        <a:xfrm>
          <a:off x="6784474" y="43447"/>
          <a:ext cx="0" cy="510005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B4EB-6472-46BD-A0D3-B5A7B85DE441}">
  <dimension ref="J2:L7"/>
  <sheetViews>
    <sheetView zoomScale="160" zoomScaleNormal="160" workbookViewId="0"/>
  </sheetViews>
  <sheetFormatPr defaultRowHeight="12.5" x14ac:dyDescent="0.25"/>
  <sheetData>
    <row r="2" spans="10:12" x14ac:dyDescent="0.25">
      <c r="J2" t="s">
        <v>0</v>
      </c>
      <c r="K2" s="1">
        <v>380</v>
      </c>
    </row>
    <row r="3" spans="10:12" x14ac:dyDescent="0.25">
      <c r="J3" t="s">
        <v>1</v>
      </c>
      <c r="K3" s="2">
        <f>298.667774+36.92403</f>
        <v>335.59180400000002</v>
      </c>
      <c r="L3" s="3" t="s">
        <v>6</v>
      </c>
    </row>
    <row r="4" spans="10:12" x14ac:dyDescent="0.25">
      <c r="J4" t="s">
        <v>2</v>
      </c>
      <c r="K4" s="2">
        <f>+K2*K3</f>
        <v>127524.88552000001</v>
      </c>
    </row>
    <row r="5" spans="10:12" x14ac:dyDescent="0.25">
      <c r="J5" t="s">
        <v>3</v>
      </c>
      <c r="K5" s="2">
        <v>567.596</v>
      </c>
      <c r="L5" s="3" t="s">
        <v>6</v>
      </c>
    </row>
    <row r="6" spans="10:12" x14ac:dyDescent="0.25">
      <c r="J6" t="s">
        <v>4</v>
      </c>
      <c r="K6" s="2">
        <v>3474.4560000000001</v>
      </c>
      <c r="L6" s="3" t="s">
        <v>6</v>
      </c>
    </row>
    <row r="7" spans="10:12" x14ac:dyDescent="0.25">
      <c r="J7" t="s">
        <v>5</v>
      </c>
      <c r="K7" s="2">
        <f>+K4-K5+K6</f>
        <v>130431.74552000001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880E-57D9-4582-ABFA-84647DFD24DC}">
  <dimension ref="A1:N25"/>
  <sheetViews>
    <sheetView tabSelected="1" zoomScale="115" zoomScaleNormal="11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N9" sqref="N9"/>
    </sheetView>
  </sheetViews>
  <sheetFormatPr defaultRowHeight="12.5" x14ac:dyDescent="0.25"/>
  <cols>
    <col min="1" max="1" width="5" bestFit="1" customWidth="1"/>
    <col min="2" max="2" width="18.1796875" bestFit="1" customWidth="1"/>
    <col min="3" max="10" width="9.1796875" style="3"/>
  </cols>
  <sheetData>
    <row r="1" spans="1:14" x14ac:dyDescent="0.25">
      <c r="A1" s="8" t="s">
        <v>7</v>
      </c>
    </row>
    <row r="2" spans="1:14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K2" s="3" t="s">
        <v>28</v>
      </c>
      <c r="L2" s="3" t="s">
        <v>29</v>
      </c>
      <c r="M2" s="3" t="s">
        <v>30</v>
      </c>
      <c r="N2" s="3" t="s">
        <v>31</v>
      </c>
    </row>
    <row r="3" spans="1:14" s="2" customFormat="1" x14ac:dyDescent="0.25">
      <c r="B3" s="2" t="s">
        <v>34</v>
      </c>
      <c r="C3" s="5"/>
      <c r="D3" s="5"/>
      <c r="E3" s="5"/>
      <c r="F3" s="5">
        <v>576.48900000000003</v>
      </c>
      <c r="G3" s="5"/>
      <c r="H3" s="5"/>
      <c r="I3" s="5"/>
      <c r="J3" s="5">
        <v>999.48699999999997</v>
      </c>
      <c r="K3" s="5"/>
      <c r="L3" s="5"/>
      <c r="M3" s="5"/>
      <c r="N3" s="5"/>
    </row>
    <row r="4" spans="1:14" s="2" customFormat="1" x14ac:dyDescent="0.25">
      <c r="B4" s="2" t="s">
        <v>33</v>
      </c>
      <c r="C4" s="5"/>
      <c r="D4" s="5"/>
      <c r="E4" s="5"/>
      <c r="F4" s="5">
        <v>376.77199999999999</v>
      </c>
      <c r="G4" s="5"/>
      <c r="H4" s="5"/>
      <c r="I4" s="5"/>
      <c r="J4" s="5">
        <v>373.29199999999997</v>
      </c>
      <c r="K4" s="5"/>
      <c r="L4" s="5"/>
      <c r="M4" s="5"/>
      <c r="N4" s="5"/>
    </row>
    <row r="5" spans="1:14" s="6" customFormat="1" ht="13" x14ac:dyDescent="0.3">
      <c r="B5" s="6" t="s">
        <v>8</v>
      </c>
      <c r="C5" s="7"/>
      <c r="D5" s="7"/>
      <c r="E5" s="7">
        <v>864.25599999999997</v>
      </c>
      <c r="F5" s="7">
        <v>953.26099999999997</v>
      </c>
      <c r="G5" s="7"/>
      <c r="H5" s="7"/>
      <c r="I5" s="7">
        <v>1198.2349999999999</v>
      </c>
      <c r="J5" s="7">
        <v>1372.779</v>
      </c>
      <c r="K5" s="6">
        <v>1390</v>
      </c>
    </row>
    <row r="6" spans="1:14" s="2" customFormat="1" x14ac:dyDescent="0.25">
      <c r="B6" s="2" t="s">
        <v>16</v>
      </c>
      <c r="C6" s="5"/>
      <c r="D6" s="5"/>
      <c r="E6" s="5">
        <v>265.04899999999998</v>
      </c>
      <c r="F6" s="5">
        <v>273.60700000000003</v>
      </c>
      <c r="G6" s="5"/>
      <c r="H6" s="5"/>
      <c r="I6" s="5">
        <v>269.65899999999999</v>
      </c>
      <c r="J6" s="5">
        <v>320.452</v>
      </c>
    </row>
    <row r="7" spans="1:14" s="2" customFormat="1" x14ac:dyDescent="0.25">
      <c r="B7" s="2" t="s">
        <v>17</v>
      </c>
      <c r="C7" s="5"/>
      <c r="D7" s="5"/>
      <c r="E7" s="5">
        <f>+E5-E6</f>
        <v>599.20699999999999</v>
      </c>
      <c r="F7" s="5">
        <f>+F5-F6</f>
        <v>679.654</v>
      </c>
      <c r="G7" s="5"/>
      <c r="H7" s="5"/>
      <c r="I7" s="5">
        <f>+I5-I6</f>
        <v>928.57599999999991</v>
      </c>
      <c r="J7" s="5">
        <f>+J5-J6</f>
        <v>1052.327</v>
      </c>
    </row>
    <row r="8" spans="1:14" s="2" customFormat="1" x14ac:dyDescent="0.25">
      <c r="B8" s="2" t="s">
        <v>18</v>
      </c>
      <c r="C8" s="5"/>
      <c r="D8" s="5"/>
      <c r="E8" s="5">
        <v>212.352</v>
      </c>
      <c r="F8" s="5">
        <v>222.96299999999999</v>
      </c>
      <c r="G8" s="5"/>
      <c r="H8" s="5"/>
      <c r="I8" s="5">
        <v>205.75299999999999</v>
      </c>
      <c r="J8" s="5">
        <v>214.66200000000001</v>
      </c>
    </row>
    <row r="9" spans="1:14" s="2" customFormat="1" x14ac:dyDescent="0.25">
      <c r="B9" s="2" t="s">
        <v>19</v>
      </c>
      <c r="C9" s="5"/>
      <c r="D9" s="5"/>
      <c r="E9" s="5">
        <v>159.28800000000001</v>
      </c>
      <c r="F9" s="5">
        <v>150.82300000000001</v>
      </c>
      <c r="G9" s="5"/>
      <c r="H9" s="5"/>
      <c r="I9" s="5">
        <v>149.99</v>
      </c>
      <c r="J9" s="5">
        <v>169.48</v>
      </c>
    </row>
    <row r="10" spans="1:14" s="2" customFormat="1" x14ac:dyDescent="0.25">
      <c r="B10" s="2" t="s">
        <v>20</v>
      </c>
      <c r="C10" s="5"/>
      <c r="D10" s="5"/>
      <c r="E10" s="5">
        <v>41.249000000000002</v>
      </c>
      <c r="F10" s="5">
        <v>36.353999999999999</v>
      </c>
      <c r="G10" s="5"/>
      <c r="H10" s="5"/>
      <c r="I10" s="5">
        <v>37.899000000000001</v>
      </c>
      <c r="J10" s="5">
        <v>60.204999999999998</v>
      </c>
    </row>
    <row r="11" spans="1:14" s="2" customFormat="1" x14ac:dyDescent="0.25">
      <c r="B11" s="2" t="s">
        <v>21</v>
      </c>
      <c r="C11" s="5"/>
      <c r="D11" s="5"/>
      <c r="E11" s="5">
        <f>+E10+E9+E8</f>
        <v>412.88900000000001</v>
      </c>
      <c r="F11" s="5">
        <f>+F10+F9+F8</f>
        <v>410.14</v>
      </c>
      <c r="G11" s="5"/>
      <c r="H11" s="5"/>
      <c r="I11" s="5">
        <f>+I10+I9+I8</f>
        <v>393.642</v>
      </c>
      <c r="J11" s="5">
        <f>+J10+J9+J8</f>
        <v>444.34699999999998</v>
      </c>
    </row>
    <row r="12" spans="1:14" s="2" customFormat="1" x14ac:dyDescent="0.25">
      <c r="B12" s="2" t="s">
        <v>22</v>
      </c>
      <c r="C12" s="5"/>
      <c r="D12" s="5"/>
      <c r="E12" s="5">
        <f>+E7-E11</f>
        <v>186.31799999999998</v>
      </c>
      <c r="F12" s="5">
        <f>+F7-F11</f>
        <v>269.51400000000001</v>
      </c>
      <c r="G12" s="5"/>
      <c r="H12" s="5"/>
      <c r="I12" s="5">
        <f>+I7-I11</f>
        <v>534.93399999999997</v>
      </c>
      <c r="J12" s="5">
        <f>+J7-J11</f>
        <v>607.98</v>
      </c>
    </row>
    <row r="13" spans="1:14" s="2" customFormat="1" x14ac:dyDescent="0.25">
      <c r="B13" s="2" t="s">
        <v>23</v>
      </c>
      <c r="C13" s="5"/>
      <c r="D13" s="5"/>
      <c r="E13" s="5">
        <v>-77.093000000000004</v>
      </c>
      <c r="F13" s="5">
        <v>-71.584000000000003</v>
      </c>
      <c r="G13" s="5"/>
      <c r="H13" s="5"/>
      <c r="I13" s="5">
        <f>-75.213+7.948</f>
        <v>-67.264999999999986</v>
      </c>
      <c r="J13" s="5">
        <f>-94.199+1.343</f>
        <v>-92.855999999999995</v>
      </c>
    </row>
    <row r="14" spans="1:14" s="2" customFormat="1" x14ac:dyDescent="0.25">
      <c r="B14" s="2" t="s">
        <v>24</v>
      </c>
      <c r="C14" s="5"/>
      <c r="D14" s="5"/>
      <c r="E14" s="5">
        <f>+E12+E13</f>
        <v>109.22499999999998</v>
      </c>
      <c r="F14" s="5">
        <f>+F12+F13</f>
        <v>197.93</v>
      </c>
      <c r="G14" s="5"/>
      <c r="H14" s="5"/>
      <c r="I14" s="5">
        <f>+I12+I13</f>
        <v>467.66899999999998</v>
      </c>
      <c r="J14" s="5">
        <f>+J12+J13</f>
        <v>515.12400000000002</v>
      </c>
    </row>
    <row r="15" spans="1:14" s="2" customFormat="1" x14ac:dyDescent="0.25">
      <c r="B15" s="2" t="s">
        <v>25</v>
      </c>
      <c r="C15" s="5"/>
      <c r="D15" s="5"/>
      <c r="E15" s="5">
        <v>0.58599999999999997</v>
      </c>
      <c r="F15" s="5">
        <v>6.6630000000000003</v>
      </c>
      <c r="G15" s="5"/>
      <c r="H15" s="5"/>
      <c r="I15" s="5">
        <v>33.249000000000002</v>
      </c>
      <c r="J15" s="5">
        <v>0</v>
      </c>
    </row>
    <row r="16" spans="1:14" s="2" customFormat="1" x14ac:dyDescent="0.25">
      <c r="B16" s="2" t="s">
        <v>26</v>
      </c>
      <c r="C16" s="5"/>
      <c r="D16" s="5"/>
      <c r="E16" s="5">
        <f>+E14-E15</f>
        <v>108.63899999999998</v>
      </c>
      <c r="F16" s="5">
        <f>+F14-F15</f>
        <v>191.267</v>
      </c>
      <c r="G16" s="5"/>
      <c r="H16" s="5"/>
      <c r="I16" s="5">
        <f>+I14-I15</f>
        <v>434.41999999999996</v>
      </c>
      <c r="J16" s="5">
        <f>+J14-J15</f>
        <v>515.12400000000002</v>
      </c>
    </row>
    <row r="17" spans="2:10" x14ac:dyDescent="0.25">
      <c r="B17" s="2" t="s">
        <v>27</v>
      </c>
      <c r="E17" s="4">
        <f>+E16/E18</f>
        <v>0.30439088282411614</v>
      </c>
      <c r="F17" s="4">
        <f>+F16/F18</f>
        <v>0.55042130466312889</v>
      </c>
      <c r="I17" s="4">
        <f>+I16/I18</f>
        <v>1.2475250840573942</v>
      </c>
      <c r="J17" s="4">
        <f>+J16/J18</f>
        <v>1.4869761506719363</v>
      </c>
    </row>
    <row r="18" spans="2:10" s="2" customFormat="1" x14ac:dyDescent="0.25">
      <c r="B18" s="2" t="s">
        <v>1</v>
      </c>
      <c r="C18" s="5"/>
      <c r="D18" s="5"/>
      <c r="E18" s="5">
        <v>356.90622200000001</v>
      </c>
      <c r="F18" s="5">
        <v>347.49200000000002</v>
      </c>
      <c r="G18" s="5"/>
      <c r="H18" s="5"/>
      <c r="I18" s="5">
        <v>348.22546299999999</v>
      </c>
      <c r="J18" s="5">
        <v>346.42384800000002</v>
      </c>
    </row>
    <row r="20" spans="2:10" s="11" customFormat="1" ht="13" x14ac:dyDescent="0.3">
      <c r="B20" s="6" t="s">
        <v>32</v>
      </c>
      <c r="C20" s="9"/>
      <c r="D20" s="9"/>
      <c r="E20" s="9"/>
      <c r="F20" s="9"/>
      <c r="G20" s="9"/>
      <c r="H20" s="9"/>
      <c r="I20" s="10">
        <f>+I5/E5-1</f>
        <v>0.38643526917950233</v>
      </c>
      <c r="J20" s="10">
        <f>+J5/F5-1</f>
        <v>0.44008723738829136</v>
      </c>
    </row>
    <row r="23" spans="2:10" s="2" customFormat="1" x14ac:dyDescent="0.25">
      <c r="C23" s="5"/>
      <c r="D23" s="5"/>
      <c r="E23" s="5"/>
      <c r="F23" s="5"/>
      <c r="G23" s="5"/>
      <c r="H23" s="5"/>
      <c r="I23" s="5">
        <f>1398.008-H23-G23</f>
        <v>1398.008</v>
      </c>
      <c r="J23" s="5">
        <f>2099.011-I23-H23-G23</f>
        <v>701.00299999999993</v>
      </c>
    </row>
    <row r="24" spans="2:10" s="2" customFormat="1" x14ac:dyDescent="0.25">
      <c r="C24" s="5"/>
      <c r="D24" s="5"/>
      <c r="E24" s="5"/>
      <c r="F24" s="5"/>
      <c r="G24" s="5"/>
      <c r="H24" s="5"/>
      <c r="I24" s="5">
        <f>-18.289-H24-G24</f>
        <v>-18.289000000000001</v>
      </c>
      <c r="J24" s="5"/>
    </row>
    <row r="25" spans="2:10" s="2" customFormat="1" x14ac:dyDescent="0.25">
      <c r="C25" s="5"/>
      <c r="D25" s="5"/>
      <c r="E25" s="5"/>
      <c r="F25" s="5"/>
      <c r="G25" s="5"/>
      <c r="H25" s="5"/>
      <c r="I25" s="5">
        <f>+I23+I24</f>
        <v>1379.7190000000001</v>
      </c>
      <c r="J25" s="5">
        <f>+J23+J24</f>
        <v>701.00299999999993</v>
      </c>
    </row>
  </sheetData>
  <hyperlinks>
    <hyperlink ref="A1" location="Main!A1" display="Main" xr:uid="{00BC675E-771E-402D-B12F-64736781FF0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2024-12-09T16:54:55Z</dcterms:created>
  <dcterms:modified xsi:type="dcterms:W3CDTF">2025-02-13T15:33:38Z</dcterms:modified>
</cp:coreProperties>
</file>