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EBFA341-1E08-429D-902F-27AE6F65510A}" xr6:coauthVersionLast="47" xr6:coauthVersionMax="47" xr10:uidLastSave="{00000000-0000-0000-0000-000000000000}"/>
  <bookViews>
    <workbookView xWindow="53460" yWindow="1410" windowWidth="25395" windowHeight="16665" activeTab="1" xr2:uid="{3FD86B5C-07F1-42A4-9D66-8FB9C4BAF17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1" l="1"/>
  <c r="O4" i="1"/>
  <c r="L37" i="2"/>
  <c r="L32" i="2"/>
  <c r="L33" i="2"/>
  <c r="L28" i="2"/>
  <c r="L20" i="2"/>
  <c r="L22" i="2"/>
  <c r="L26" i="2"/>
  <c r="H15" i="2"/>
  <c r="H11" i="2"/>
  <c r="H12" i="2"/>
  <c r="H14" i="2" s="1"/>
  <c r="L15" i="2"/>
  <c r="L14" i="2"/>
  <c r="L12" i="2"/>
  <c r="L11" i="2"/>
  <c r="H9" i="2"/>
  <c r="H10" i="2" s="1"/>
  <c r="L10" i="2"/>
  <c r="L9" i="2"/>
  <c r="L5" i="2"/>
  <c r="K5" i="2"/>
  <c r="H5" i="2"/>
</calcChain>
</file>

<file path=xl/sharedStrings.xml><?xml version="1.0" encoding="utf-8"?>
<sst xmlns="http://schemas.openxmlformats.org/spreadsheetml/2006/main" count="53" uniqueCount="45">
  <si>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</si>
  <si>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</si>
  <si>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</si>
  <si>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</si>
  <si>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</si>
  <si>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</si>
  <si>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</si>
  <si>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</si>
  <si>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</si>
  <si>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</si>
  <si>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</si>
  <si>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</si>
  <si>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</si>
  <si>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</si>
  <si>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</si>
  <si>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</si>
  <si>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</si>
  <si>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</si>
  <si>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</si>
  <si>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</si>
  <si>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</si>
  <si>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</si>
  <si>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</si>
  <si>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</si>
  <si>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</si>
  <si>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OpEx</t>
  </si>
  <si>
    <t>OpInc</t>
  </si>
  <si>
    <t>Interest</t>
  </si>
  <si>
    <t>Pretax</t>
  </si>
  <si>
    <t>Net Income</t>
  </si>
  <si>
    <t>EPS</t>
  </si>
  <si>
    <t>Taxes</t>
  </si>
  <si>
    <t>Assets</t>
  </si>
  <si>
    <t>AR</t>
  </si>
  <si>
    <t>Deferred Contract</t>
  </si>
  <si>
    <t>Prepaids</t>
  </si>
  <si>
    <t>PP&amp;E</t>
  </si>
  <si>
    <t>Lease</t>
  </si>
  <si>
    <t>Goodwill</t>
  </si>
  <si>
    <t>Other</t>
  </si>
  <si>
    <t>AP</t>
  </si>
  <si>
    <t>AE</t>
  </si>
  <si>
    <t>DR</t>
  </si>
  <si>
    <t>SE</t>
  </si>
  <si>
    <t>L+SE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</si>
</sst>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57150</xdr:rowOff>
    </xdr:from>
    <xdr:to>
      <xdr:col>12</xdr:col>
      <xdr:colOff>47625</xdr:colOff>
      <xdr:row>53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DFA4D5-0B38-8039-23CD-D7314E60DE78}"/>
            </a:ext>
          </a:extLst>
        </xdr:cNvPr>
        <xdr:cNvCxnSpPr/>
      </xdr:nvCxnSpPr>
      <xdr:spPr>
        <a:xfrm>
          <a:off x="7200900" y="57150"/>
          <a:ext cx="0" cy="857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D0B1-E685-4627-8A01-75A3D2BDF860}">
  <dimension ref="N2:P7"/>
  <sheetViews>
    <sheetView workbookViewId="0">
      <selection activeCell="N6" sqref="N6"/>
    </sheetView>
  </sheetViews>
  <sheetFormatPr defaultRowHeight="12.75" x14ac:dyDescent="0.2"/>
  <sheetData>
    <row r="2" spans="14:16" x14ac:dyDescent="0.2">
      <c r="N2" t="s">
        <v>0</v>
      </c>
      <c r="O2" s="1">
        <v>97.2</v>
      </c>
    </row>
    <row r="3" spans="14:16" x14ac:dyDescent="0.2">
      <c r="N3" t="s">
        <v>1</v>
      </c>
      <c r="O3" s="5">
        <v>315</v>
      </c>
      <c r="P3" s="2" t="s">
        <v>17</v>
      </c>
    </row>
    <row r="4" spans="14:16" x14ac:dyDescent="0.2">
      <c r="N4" t="s">
        <v>2</v>
      </c>
      <c r="O4" s="5">
        <f>+O2*O3</f>
        <v>30618</v>
      </c>
    </row>
    <row r="5" spans="14:16" x14ac:dyDescent="0.2">
      <c r="N5" t="s">
        <v>3</v>
      </c>
      <c r="O5" s="5">
        <v>1707</v>
      </c>
      <c r="P5" s="2" t="s">
        <v>17</v>
      </c>
    </row>
    <row r="6" spans="14:16" x14ac:dyDescent="0.2">
      <c r="N6" t="s">
        <v>4</v>
      </c>
      <c r="O6" s="5">
        <v>737</v>
      </c>
      <c r="P6" s="2" t="s">
        <v>17</v>
      </c>
    </row>
    <row r="7" spans="14:16" x14ac:dyDescent="0.2">
      <c r="N7" t="s">
        <v>5</v>
      </c>
      <c r="O7" s="5">
        <f>+O4-O5+O6</f>
        <v>29648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D0F6-F818-4D6B-9D91-E5CB5E0CBE0F}">
  <dimension ref="A1:N3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RowHeight="12.75" x14ac:dyDescent="0.2"/>
  <cols>
    <col min="1" max="1" width="5" bestFit="1" customWidth="1"/>
    <col min="2" max="2" width="10.85546875" bestFit="1" customWidth="1"/>
    <col min="3" max="14" width="9.140625" style="2"/>
  </cols>
  <sheetData>
    <row r="1" spans="1:14" x14ac:dyDescent="0.2">
      <c r="A1" t="s">
        <v>6</v>
      </c>
    </row>
    <row r="2" spans="1:1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s="3" customFormat="1" x14ac:dyDescent="0.2">
      <c r="B3" s="3" t="s">
        <v>7</v>
      </c>
      <c r="C3" s="4"/>
      <c r="D3" s="4"/>
      <c r="E3" s="4"/>
      <c r="F3" s="4"/>
      <c r="G3" s="4"/>
      <c r="H3" s="4">
        <v>233.54900000000001</v>
      </c>
      <c r="I3" s="4"/>
      <c r="J3" s="4"/>
      <c r="K3" s="4"/>
      <c r="L3" s="4">
        <v>406.13799999999998</v>
      </c>
      <c r="M3" s="4"/>
      <c r="N3" s="4"/>
    </row>
    <row r="4" spans="1:14" s="5" customFormat="1" x14ac:dyDescent="0.2">
      <c r="B4" s="5" t="s">
        <v>20</v>
      </c>
      <c r="C4" s="6"/>
      <c r="D4" s="6"/>
      <c r="E4" s="6"/>
      <c r="F4" s="6"/>
      <c r="G4" s="6"/>
      <c r="H4" s="6">
        <v>57.097999999999999</v>
      </c>
      <c r="I4" s="6"/>
      <c r="J4" s="6"/>
      <c r="K4" s="6"/>
      <c r="L4" s="6">
        <v>81.924999999999997</v>
      </c>
      <c r="M4" s="6"/>
      <c r="N4" s="6"/>
    </row>
    <row r="5" spans="1:14" s="5" customFormat="1" x14ac:dyDescent="0.2">
      <c r="B5" s="5" t="s">
        <v>21</v>
      </c>
      <c r="C5" s="6"/>
      <c r="D5" s="6"/>
      <c r="E5" s="6"/>
      <c r="F5" s="6"/>
      <c r="G5" s="6"/>
      <c r="H5" s="6">
        <f>+H3-H4</f>
        <v>176.45100000000002</v>
      </c>
      <c r="I5" s="6"/>
      <c r="J5" s="6"/>
      <c r="K5" s="6">
        <f>+K3-K4</f>
        <v>0</v>
      </c>
      <c r="L5" s="6">
        <f>+L3-L4</f>
        <v>324.21299999999997</v>
      </c>
      <c r="M5" s="6"/>
      <c r="N5" s="6"/>
    </row>
    <row r="6" spans="1:14" s="5" customFormat="1" x14ac:dyDescent="0.2">
      <c r="B6" s="5" t="s">
        <v>22</v>
      </c>
      <c r="C6" s="6"/>
      <c r="D6" s="6"/>
      <c r="E6" s="6"/>
      <c r="F6" s="6"/>
      <c r="G6" s="6"/>
      <c r="H6" s="6">
        <v>94.778999999999996</v>
      </c>
      <c r="I6" s="6"/>
      <c r="J6" s="6"/>
      <c r="K6" s="6"/>
      <c r="L6" s="6">
        <v>177.69900000000001</v>
      </c>
      <c r="M6" s="6"/>
      <c r="N6" s="6"/>
    </row>
    <row r="7" spans="1:14" s="5" customFormat="1" x14ac:dyDescent="0.2">
      <c r="B7" s="5" t="s">
        <v>23</v>
      </c>
      <c r="C7" s="6"/>
      <c r="D7" s="6"/>
      <c r="E7" s="6"/>
      <c r="F7" s="6"/>
      <c r="G7" s="6"/>
      <c r="H7" s="6">
        <v>70.412000000000006</v>
      </c>
      <c r="I7" s="6"/>
      <c r="J7" s="6"/>
      <c r="K7" s="6"/>
      <c r="L7" s="6">
        <v>115.27</v>
      </c>
      <c r="M7" s="6"/>
      <c r="N7" s="6"/>
    </row>
    <row r="8" spans="1:14" s="5" customFormat="1" x14ac:dyDescent="0.2">
      <c r="B8" s="5" t="s">
        <v>24</v>
      </c>
      <c r="C8" s="6"/>
      <c r="D8" s="6"/>
      <c r="E8" s="6"/>
      <c r="F8" s="6"/>
      <c r="G8" s="6"/>
      <c r="H8" s="6">
        <v>21.146000000000001</v>
      </c>
      <c r="I8" s="6"/>
      <c r="J8" s="6"/>
      <c r="K8" s="6"/>
      <c r="L8" s="6">
        <v>34.383000000000003</v>
      </c>
      <c r="M8" s="6"/>
      <c r="N8" s="6"/>
    </row>
    <row r="9" spans="1:14" s="5" customFormat="1" x14ac:dyDescent="0.2">
      <c r="B9" s="5" t="s">
        <v>25</v>
      </c>
      <c r="C9" s="6"/>
      <c r="D9" s="6"/>
      <c r="E9" s="6"/>
      <c r="F9" s="6"/>
      <c r="G9" s="6"/>
      <c r="H9" s="6">
        <f>SUM(H6:H8)</f>
        <v>186.33699999999999</v>
      </c>
      <c r="I9" s="6"/>
      <c r="J9" s="6"/>
      <c r="K9" s="6"/>
      <c r="L9" s="6">
        <f>SUM(L6:L8)</f>
        <v>327.35199999999998</v>
      </c>
      <c r="M9" s="6"/>
      <c r="N9" s="6"/>
    </row>
    <row r="10" spans="1:14" s="5" customFormat="1" x14ac:dyDescent="0.2">
      <c r="B10" s="5" t="s">
        <v>26</v>
      </c>
      <c r="C10" s="6"/>
      <c r="D10" s="6"/>
      <c r="E10" s="6"/>
      <c r="F10" s="6"/>
      <c r="G10" s="6"/>
      <c r="H10" s="6">
        <f>H5-H9</f>
        <v>-9.8859999999999673</v>
      </c>
      <c r="I10" s="6"/>
      <c r="J10" s="6"/>
      <c r="K10" s="6"/>
      <c r="L10" s="6">
        <f>L5-L9</f>
        <v>-3.13900000000001</v>
      </c>
      <c r="M10" s="6"/>
      <c r="N10" s="6"/>
    </row>
    <row r="11" spans="1:14" s="5" customFormat="1" x14ac:dyDescent="0.2">
      <c r="B11" s="5" t="s">
        <v>27</v>
      </c>
      <c r="C11" s="6"/>
      <c r="D11" s="6"/>
      <c r="E11" s="6"/>
      <c r="F11" s="6"/>
      <c r="G11" s="6"/>
      <c r="H11" s="6">
        <f>-5.064+5.292</f>
        <v>0.22799999999999976</v>
      </c>
      <c r="I11" s="6"/>
      <c r="J11" s="6"/>
      <c r="K11" s="6"/>
      <c r="L11" s="6">
        <f>-4.541+7.669</f>
        <v>3.1279999999999992</v>
      </c>
      <c r="M11" s="6"/>
      <c r="N11" s="6"/>
    </row>
    <row r="12" spans="1:14" s="5" customFormat="1" x14ac:dyDescent="0.2">
      <c r="B12" s="5" t="s">
        <v>28</v>
      </c>
      <c r="C12" s="6"/>
      <c r="D12" s="6"/>
      <c r="E12" s="6"/>
      <c r="F12" s="6"/>
      <c r="G12" s="6"/>
      <c r="H12" s="6">
        <f>+H10+H11</f>
        <v>-9.6579999999999675</v>
      </c>
      <c r="I12" s="6"/>
      <c r="J12" s="6"/>
      <c r="K12" s="6"/>
      <c r="L12" s="6">
        <f>+L10+L11</f>
        <v>-1.1000000000010779E-2</v>
      </c>
      <c r="M12" s="6"/>
      <c r="N12" s="6"/>
    </row>
    <row r="13" spans="1:14" s="5" customFormat="1" x14ac:dyDescent="0.2">
      <c r="B13" s="5" t="s">
        <v>31</v>
      </c>
      <c r="C13" s="6"/>
      <c r="D13" s="6"/>
      <c r="E13" s="6"/>
      <c r="F13" s="6"/>
      <c r="G13" s="6"/>
      <c r="H13" s="6">
        <v>-2.96</v>
      </c>
      <c r="I13" s="6"/>
      <c r="J13" s="6"/>
      <c r="K13" s="6"/>
      <c r="L13" s="6">
        <v>4.8680000000000003</v>
      </c>
      <c r="M13" s="6"/>
      <c r="N13" s="6"/>
    </row>
    <row r="14" spans="1:14" s="5" customFormat="1" x14ac:dyDescent="0.2">
      <c r="B14" s="5" t="s">
        <v>29</v>
      </c>
      <c r="C14" s="6"/>
      <c r="D14" s="6"/>
      <c r="E14" s="6"/>
      <c r="F14" s="6"/>
      <c r="G14" s="6"/>
      <c r="H14" s="6">
        <f>+H12-H13</f>
        <v>-6.6979999999999675</v>
      </c>
      <c r="I14" s="6"/>
      <c r="J14" s="6"/>
      <c r="K14" s="6"/>
      <c r="L14" s="6">
        <f>+L12-L13</f>
        <v>-4.8790000000000111</v>
      </c>
      <c r="M14" s="6"/>
      <c r="N14" s="6"/>
    </row>
    <row r="15" spans="1:14" s="1" customFormat="1" x14ac:dyDescent="0.2">
      <c r="B15" s="1" t="s">
        <v>30</v>
      </c>
      <c r="C15" s="7"/>
      <c r="D15" s="7"/>
      <c r="E15" s="7"/>
      <c r="F15" s="7"/>
      <c r="G15" s="7"/>
      <c r="H15" s="7">
        <f>+H14/H16</f>
        <v>-2.1745411809011676E-2</v>
      </c>
      <c r="I15" s="7"/>
      <c r="J15" s="7"/>
      <c r="K15" s="7"/>
      <c r="L15" s="7">
        <f>+L14/L16</f>
        <v>-1.5498975523753589E-2</v>
      </c>
      <c r="M15" s="7"/>
      <c r="N15" s="7"/>
    </row>
    <row r="16" spans="1:14" s="5" customFormat="1" x14ac:dyDescent="0.2">
      <c r="B16" s="5" t="s">
        <v>1</v>
      </c>
      <c r="C16" s="6"/>
      <c r="D16" s="6"/>
      <c r="E16" s="6"/>
      <c r="F16" s="6"/>
      <c r="G16" s="6"/>
      <c r="H16" s="6">
        <v>308.01900000000001</v>
      </c>
      <c r="I16" s="6"/>
      <c r="J16" s="6"/>
      <c r="K16" s="6"/>
      <c r="L16" s="6">
        <v>314.79500000000002</v>
      </c>
      <c r="M16" s="6"/>
      <c r="N16" s="6"/>
    </row>
    <row r="20" spans="2:14" s="5" customFormat="1" x14ac:dyDescent="0.2">
      <c r="B20" s="5" t="s">
        <v>3</v>
      </c>
      <c r="C20" s="6"/>
      <c r="D20" s="6"/>
      <c r="E20" s="6"/>
      <c r="F20" s="6"/>
      <c r="G20" s="6"/>
      <c r="H20" s="6"/>
      <c r="I20" s="6"/>
      <c r="J20" s="6"/>
      <c r="K20" s="6"/>
      <c r="L20" s="6">
        <f>238.859+1464.681+3.214</f>
        <v>1706.7539999999999</v>
      </c>
      <c r="M20" s="6"/>
      <c r="N20" s="6"/>
    </row>
    <row r="21" spans="2:14" s="5" customFormat="1" x14ac:dyDescent="0.2">
      <c r="B21" s="5" t="s">
        <v>33</v>
      </c>
      <c r="C21" s="6"/>
      <c r="D21" s="6"/>
      <c r="E21" s="6"/>
      <c r="F21" s="6"/>
      <c r="G21" s="6"/>
      <c r="H21" s="6"/>
      <c r="I21" s="6"/>
      <c r="J21" s="6"/>
      <c r="K21" s="6"/>
      <c r="L21" s="6">
        <v>305.50099999999998</v>
      </c>
      <c r="M21" s="6"/>
      <c r="N21" s="6"/>
    </row>
    <row r="22" spans="2:14" s="5" customFormat="1" x14ac:dyDescent="0.2">
      <c r="B22" s="5" t="s">
        <v>34</v>
      </c>
      <c r="C22" s="6"/>
      <c r="D22" s="6"/>
      <c r="E22" s="6"/>
      <c r="F22" s="6"/>
      <c r="G22" s="6"/>
      <c r="H22" s="6"/>
      <c r="I22" s="6"/>
      <c r="J22" s="6"/>
      <c r="K22" s="6"/>
      <c r="L22" s="6">
        <f>27.345+46.84</f>
        <v>74.185000000000002</v>
      </c>
      <c r="M22" s="6"/>
      <c r="N22" s="6"/>
    </row>
    <row r="23" spans="2:14" s="5" customFormat="1" x14ac:dyDescent="0.2">
      <c r="B23" s="5" t="s">
        <v>35</v>
      </c>
      <c r="C23" s="6"/>
      <c r="D23" s="6"/>
      <c r="E23" s="6"/>
      <c r="F23" s="6"/>
      <c r="G23" s="6"/>
      <c r="H23" s="6"/>
      <c r="I23" s="6"/>
      <c r="J23" s="6"/>
      <c r="K23" s="6"/>
      <c r="L23" s="6">
        <v>33.201999999999998</v>
      </c>
      <c r="M23" s="6"/>
      <c r="N23" s="6"/>
    </row>
    <row r="24" spans="2:14" s="5" customFormat="1" x14ac:dyDescent="0.2">
      <c r="B24" s="5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>
        <v>97.790999999999997</v>
      </c>
      <c r="M24" s="6"/>
      <c r="N24" s="6"/>
    </row>
    <row r="25" spans="2:14" s="5" customFormat="1" x14ac:dyDescent="0.2">
      <c r="B25" s="5" t="s">
        <v>37</v>
      </c>
      <c r="C25" s="6"/>
      <c r="D25" s="6"/>
      <c r="E25" s="6"/>
      <c r="F25" s="6"/>
      <c r="G25" s="6"/>
      <c r="H25" s="6"/>
      <c r="I25" s="6"/>
      <c r="J25" s="6"/>
      <c r="K25" s="6"/>
      <c r="L25" s="6">
        <v>64.016000000000005</v>
      </c>
      <c r="M25" s="6"/>
      <c r="N25" s="6"/>
    </row>
    <row r="26" spans="2:14" s="5" customFormat="1" x14ac:dyDescent="0.2">
      <c r="B26" s="5" t="s">
        <v>38</v>
      </c>
      <c r="C26" s="6"/>
      <c r="D26" s="6"/>
      <c r="E26" s="6"/>
      <c r="F26" s="6"/>
      <c r="G26" s="6"/>
      <c r="H26" s="6"/>
      <c r="I26" s="6"/>
      <c r="J26" s="6"/>
      <c r="K26" s="6"/>
      <c r="L26" s="6">
        <f>334.687+17.96</f>
        <v>352.64699999999999</v>
      </c>
      <c r="M26" s="6"/>
      <c r="N26" s="6"/>
    </row>
    <row r="27" spans="2:14" s="5" customFormat="1" x14ac:dyDescent="0.2">
      <c r="B27" s="5" t="s">
        <v>39</v>
      </c>
      <c r="C27" s="6"/>
      <c r="D27" s="6"/>
      <c r="E27" s="6"/>
      <c r="F27" s="6"/>
      <c r="G27" s="6"/>
      <c r="H27" s="6"/>
      <c r="I27" s="6"/>
      <c r="J27" s="6"/>
      <c r="K27" s="6"/>
      <c r="L27" s="6">
        <v>20.390999999999998</v>
      </c>
      <c r="M27" s="6"/>
      <c r="N27" s="6"/>
    </row>
    <row r="28" spans="2:14" s="5" customFormat="1" x14ac:dyDescent="0.2">
      <c r="B28" s="5" t="s">
        <v>32</v>
      </c>
      <c r="C28" s="6"/>
      <c r="D28" s="6"/>
      <c r="E28" s="6"/>
      <c r="F28" s="6"/>
      <c r="G28" s="6"/>
      <c r="H28" s="6"/>
      <c r="I28" s="6"/>
      <c r="J28" s="6"/>
      <c r="K28" s="6"/>
      <c r="L28" s="6">
        <f>SUM(L20:L27)</f>
        <v>2654.4870000000001</v>
      </c>
      <c r="M28" s="6"/>
      <c r="N28" s="6"/>
    </row>
    <row r="30" spans="2:14" s="5" customFormat="1" x14ac:dyDescent="0.2">
      <c r="B30" s="5" t="s">
        <v>40</v>
      </c>
      <c r="C30" s="6"/>
      <c r="D30" s="6"/>
      <c r="E30" s="6"/>
      <c r="F30" s="6"/>
      <c r="G30" s="6"/>
      <c r="H30" s="6"/>
      <c r="I30" s="6"/>
      <c r="J30" s="6"/>
      <c r="K30" s="6"/>
      <c r="L30" s="6">
        <v>47.65</v>
      </c>
      <c r="M30" s="6"/>
      <c r="N30" s="6"/>
    </row>
    <row r="31" spans="2:14" s="5" customFormat="1" x14ac:dyDescent="0.2">
      <c r="B31" s="5" t="s">
        <v>41</v>
      </c>
      <c r="C31" s="6"/>
      <c r="D31" s="6"/>
      <c r="E31" s="6"/>
      <c r="F31" s="6"/>
      <c r="G31" s="6"/>
      <c r="H31" s="6"/>
      <c r="I31" s="6"/>
      <c r="J31" s="6"/>
      <c r="K31" s="6"/>
      <c r="L31" s="6">
        <v>111.622</v>
      </c>
      <c r="M31" s="6"/>
      <c r="N31" s="6"/>
    </row>
    <row r="32" spans="2:14" s="5" customFormat="1" x14ac:dyDescent="0.2">
      <c r="B32" s="5" t="s">
        <v>37</v>
      </c>
      <c r="C32" s="6"/>
      <c r="D32" s="6"/>
      <c r="E32" s="6"/>
      <c r="F32" s="6"/>
      <c r="G32" s="6"/>
      <c r="H32" s="6"/>
      <c r="I32" s="6"/>
      <c r="J32" s="6"/>
      <c r="K32" s="6"/>
      <c r="L32" s="6">
        <f>22.357+51.771</f>
        <v>74.128</v>
      </c>
      <c r="M32" s="6"/>
      <c r="N32" s="6"/>
    </row>
    <row r="33" spans="2:14" s="5" customFormat="1" x14ac:dyDescent="0.2">
      <c r="B33" s="5" t="s">
        <v>42</v>
      </c>
      <c r="C33" s="6"/>
      <c r="D33" s="6"/>
      <c r="E33" s="6"/>
      <c r="F33" s="6"/>
      <c r="G33" s="6"/>
      <c r="H33" s="6"/>
      <c r="I33" s="6"/>
      <c r="J33" s="6"/>
      <c r="K33" s="6"/>
      <c r="L33" s="6">
        <f>444.247+14.526</f>
        <v>458.77300000000002</v>
      </c>
      <c r="M33" s="6"/>
      <c r="N33" s="6"/>
    </row>
    <row r="34" spans="2:14" s="5" customFormat="1" x14ac:dyDescent="0.2">
      <c r="B34" s="5" t="s">
        <v>4</v>
      </c>
      <c r="C34" s="6"/>
      <c r="D34" s="6"/>
      <c r="E34" s="6"/>
      <c r="F34" s="6"/>
      <c r="G34" s="6"/>
      <c r="H34" s="6"/>
      <c r="I34" s="6"/>
      <c r="J34" s="6"/>
      <c r="K34" s="6"/>
      <c r="L34" s="6">
        <v>737.16</v>
      </c>
      <c r="M34" s="6"/>
      <c r="N34" s="6"/>
    </row>
    <row r="35" spans="2:14" s="5" customFormat="1" x14ac:dyDescent="0.2">
      <c r="B35" s="5" t="s">
        <v>39</v>
      </c>
      <c r="C35" s="6"/>
      <c r="D35" s="6"/>
      <c r="E35" s="6"/>
      <c r="F35" s="6"/>
      <c r="G35" s="6"/>
      <c r="H35" s="6"/>
      <c r="I35" s="6"/>
      <c r="J35" s="6"/>
      <c r="K35" s="6"/>
      <c r="L35" s="6">
        <v>10.034000000000001</v>
      </c>
      <c r="M35" s="6"/>
      <c r="N35" s="6"/>
    </row>
    <row r="36" spans="2:14" s="5" customFormat="1" x14ac:dyDescent="0.2">
      <c r="B36" s="5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>
        <v>1215.1199999999999</v>
      </c>
      <c r="M36" s="6"/>
      <c r="N36" s="6"/>
    </row>
    <row r="37" spans="2:14" s="5" customFormat="1" x14ac:dyDescent="0.2">
      <c r="B37" s="5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>
        <f>SUM(L30:L36)</f>
        <v>2654.4870000000001</v>
      </c>
      <c r="M37" s="6"/>
      <c r="N3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2022-09-02T02:52:19Z</dcterms:created>
  <dcterms:modified xsi:type="dcterms:W3CDTF">2022-09-02T03:34:24Z</dcterms:modified>
</cp:coreProperties>
</file>