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95D4D59-B030-4852-BB5A-5197BC14A836}" xr6:coauthVersionLast="47" xr6:coauthVersionMax="47" xr10:uidLastSave="{00000000-0000-0000-0000-000000000000}"/>
  <bookViews>
    <workbookView xWindow="51540" yWindow="0" windowWidth="29055" windowHeight="20880" xr2:uid="{8E622A12-89D5-4A8A-9166-8A6C16BEE69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2" l="1"/>
  <c r="I24" i="2" s="1"/>
  <c r="I25" i="2" s="1"/>
  <c r="M25" i="2"/>
  <c r="M23" i="2"/>
  <c r="M24" i="2" s="1"/>
  <c r="I21" i="2"/>
  <c r="I22" i="2" s="1"/>
  <c r="M22" i="2"/>
  <c r="M21" i="2"/>
  <c r="M19" i="2"/>
  <c r="M20" i="2" s="1"/>
  <c r="I20" i="2"/>
  <c r="I19" i="2"/>
  <c r="I16" i="2"/>
  <c r="M16" i="2"/>
  <c r="I14" i="2"/>
  <c r="M14" i="2"/>
  <c r="K7" i="1"/>
  <c r="K6" i="1"/>
  <c r="K4" i="1"/>
</calcChain>
</file>

<file path=xl/sharedStrings.xml><?xml version="1.0" encoding="utf-8"?>
<sst xmlns="http://schemas.openxmlformats.org/spreadsheetml/2006/main" count="46" uniqueCount="42">
  <si>
    <t>Price</t>
  </si>
  <si>
    <t>Shares</t>
  </si>
  <si>
    <t>MC</t>
  </si>
  <si>
    <t>Cash</t>
  </si>
  <si>
    <t>Debt</t>
  </si>
  <si>
    <t>EV</t>
  </si>
  <si>
    <t>Q322</t>
  </si>
  <si>
    <t>Main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</si>
  <si>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</si>
  <si>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</si>
  <si>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</si>
  <si>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</si>
  <si>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</si>
  <si>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</si>
  <si>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</si>
  <si>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</si>
  <si>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</si>
  <si>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</si>
  <si>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Q422</t>
  </si>
  <si>
    <t>Renal</t>
  </si>
  <si>
    <t>Medication Delivery</t>
  </si>
  <si>
    <t>Pharma</t>
  </si>
  <si>
    <t>Clin Nutrition</t>
  </si>
  <si>
    <t>Surgery</t>
  </si>
  <si>
    <t>Acute Therapies</t>
  </si>
  <si>
    <t>BioPharma</t>
  </si>
  <si>
    <t>Patient Support</t>
  </si>
  <si>
    <t>Front Line Care</t>
  </si>
  <si>
    <t>Surgical Solutions</t>
  </si>
  <si>
    <t>Other</t>
  </si>
  <si>
    <t>Revenue</t>
  </si>
  <si>
    <t>EPS</t>
  </si>
  <si>
    <t>Net Income</t>
  </si>
  <si>
    <t>Taxes</t>
  </si>
  <si>
    <t>Pretax Income</t>
  </si>
  <si>
    <t>COGS</t>
  </si>
  <si>
    <t>Gross Profit</t>
  </si>
  <si>
    <t>R&amp;D</t>
  </si>
  <si>
    <t>SG&amp;A</t>
  </si>
  <si>
    <t>Operating Expenses</t>
  </si>
  <si>
    <t>Operating Income</t>
  </si>
  <si>
    <t>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</si>
</sst>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7CF8-8225-4BD7-96A2-952427347746}">
  <dimension ref="J2:L10"/>
  <sheetViews>
    <sheetView tabSelected="1" zoomScale="190" zoomScaleNormal="190" workbookViewId="0">
      <selection activeCell="K10" sqref="K10"/>
    </sheetView>
  </sheetViews>
  <sheetFormatPr defaultRowHeight="12.75" x14ac:dyDescent="0.2"/>
  <sheetData>
    <row r="2" spans="10:12" x14ac:dyDescent="0.2">
      <c r="J2" t="s">
        <v>0</v>
      </c>
      <c r="K2" s="1">
        <v>53.74</v>
      </c>
    </row>
    <row r="3" spans="10:12" x14ac:dyDescent="0.2">
      <c r="J3" t="s">
        <v>1</v>
      </c>
      <c r="K3" s="3">
        <v>504.12075900000002</v>
      </c>
      <c r="L3" s="2" t="s">
        <v>6</v>
      </c>
    </row>
    <row r="4" spans="10:12" x14ac:dyDescent="0.2">
      <c r="J4" t="s">
        <v>2</v>
      </c>
      <c r="K4" s="3">
        <f>+K2*K3</f>
        <v>27091.449588660002</v>
      </c>
    </row>
    <row r="5" spans="10:12" x14ac:dyDescent="0.2">
      <c r="J5" t="s">
        <v>3</v>
      </c>
      <c r="K5" s="3">
        <v>1601</v>
      </c>
      <c r="L5" s="2" t="s">
        <v>6</v>
      </c>
    </row>
    <row r="6" spans="10:12" x14ac:dyDescent="0.2">
      <c r="J6" t="s">
        <v>4</v>
      </c>
      <c r="K6" s="3">
        <f>275+16153</f>
        <v>16428</v>
      </c>
      <c r="L6" s="2" t="s">
        <v>6</v>
      </c>
    </row>
    <row r="7" spans="10:12" x14ac:dyDescent="0.2">
      <c r="J7" t="s">
        <v>5</v>
      </c>
      <c r="K7" s="3">
        <f>+K4-K5+K6</f>
        <v>41918.449588660005</v>
      </c>
    </row>
    <row r="10" spans="10:12" x14ac:dyDescent="0.2">
      <c r="K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B66A-6152-46D1-A33C-2DF4BA504DB9}">
  <dimension ref="A1:N2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6" sqref="B6"/>
    </sheetView>
  </sheetViews>
  <sheetFormatPr defaultRowHeight="12.75" x14ac:dyDescent="0.2"/>
  <cols>
    <col min="1" max="1" width="5" bestFit="1" customWidth="1"/>
    <col min="2" max="2" width="18.85546875" customWidth="1"/>
    <col min="3" max="14" width="9.140625" style="2"/>
  </cols>
  <sheetData>
    <row r="1" spans="1:14" x14ac:dyDescent="0.2">
      <c r="A1" s="4" t="s">
        <v>7</v>
      </c>
    </row>
    <row r="2" spans="1:14" x14ac:dyDescent="0.2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6</v>
      </c>
      <c r="N2" s="2" t="s">
        <v>18</v>
      </c>
    </row>
    <row r="3" spans="1:14" s="3" customFormat="1" x14ac:dyDescent="0.2">
      <c r="B3" s="3" t="s">
        <v>19</v>
      </c>
      <c r="C3" s="5"/>
      <c r="D3" s="5"/>
      <c r="E3" s="5"/>
      <c r="F3" s="5"/>
      <c r="G3" s="5"/>
      <c r="H3" s="5"/>
      <c r="I3" s="5">
        <v>981</v>
      </c>
      <c r="J3" s="5"/>
      <c r="K3" s="5"/>
      <c r="L3" s="5"/>
      <c r="M3" s="5">
        <v>942</v>
      </c>
      <c r="N3" s="5"/>
    </row>
    <row r="4" spans="1:14" s="3" customFormat="1" x14ac:dyDescent="0.2">
      <c r="B4" s="3" t="s">
        <v>20</v>
      </c>
      <c r="C4" s="5"/>
      <c r="D4" s="5"/>
      <c r="E4" s="5"/>
      <c r="F4" s="5"/>
      <c r="G4" s="5"/>
      <c r="H4" s="5"/>
      <c r="I4" s="5">
        <v>747</v>
      </c>
      <c r="J4" s="5"/>
      <c r="K4" s="5"/>
      <c r="L4" s="5"/>
      <c r="M4" s="5">
        <v>725</v>
      </c>
      <c r="N4" s="5"/>
    </row>
    <row r="5" spans="1:14" s="3" customFormat="1" x14ac:dyDescent="0.2">
      <c r="B5" s="3" t="s">
        <v>21</v>
      </c>
      <c r="C5" s="5"/>
      <c r="D5" s="5"/>
      <c r="E5" s="5"/>
      <c r="F5" s="5"/>
      <c r="G5" s="5"/>
      <c r="H5" s="5"/>
      <c r="I5" s="5">
        <v>589</v>
      </c>
      <c r="J5" s="5"/>
      <c r="K5" s="5"/>
      <c r="L5" s="5"/>
      <c r="M5" s="5">
        <v>525</v>
      </c>
      <c r="N5" s="5"/>
    </row>
    <row r="6" spans="1:14" s="3" customFormat="1" x14ac:dyDescent="0.2">
      <c r="B6" s="3" t="s">
        <v>22</v>
      </c>
      <c r="C6" s="5"/>
      <c r="D6" s="5"/>
      <c r="E6" s="5"/>
      <c r="F6" s="5"/>
      <c r="G6" s="5"/>
      <c r="H6" s="5"/>
      <c r="I6" s="5">
        <v>244</v>
      </c>
      <c r="J6" s="5"/>
      <c r="K6" s="5"/>
      <c r="L6" s="5"/>
      <c r="M6" s="5">
        <v>231</v>
      </c>
      <c r="N6" s="5"/>
    </row>
    <row r="7" spans="1:14" s="3" customFormat="1" x14ac:dyDescent="0.2">
      <c r="B7" s="3" t="s">
        <v>23</v>
      </c>
      <c r="C7" s="5"/>
      <c r="D7" s="5"/>
      <c r="E7" s="5"/>
      <c r="F7" s="5"/>
      <c r="G7" s="5"/>
      <c r="H7" s="5"/>
      <c r="I7" s="5">
        <v>249</v>
      </c>
      <c r="J7" s="5"/>
      <c r="K7" s="5"/>
      <c r="L7" s="5"/>
      <c r="M7" s="5">
        <v>247</v>
      </c>
      <c r="N7" s="5"/>
    </row>
    <row r="8" spans="1:14" s="3" customFormat="1" x14ac:dyDescent="0.2">
      <c r="B8" s="3" t="s">
        <v>24</v>
      </c>
      <c r="C8" s="5"/>
      <c r="D8" s="5"/>
      <c r="E8" s="5"/>
      <c r="F8" s="5"/>
      <c r="G8" s="5"/>
      <c r="H8" s="5"/>
      <c r="I8" s="5">
        <v>185</v>
      </c>
      <c r="J8" s="5"/>
      <c r="K8" s="5"/>
      <c r="L8" s="5"/>
      <c r="M8" s="5">
        <v>158</v>
      </c>
      <c r="N8" s="5"/>
    </row>
    <row r="9" spans="1:14" s="3" customFormat="1" x14ac:dyDescent="0.2">
      <c r="B9" s="3" t="s">
        <v>25</v>
      </c>
      <c r="C9" s="5"/>
      <c r="D9" s="5"/>
      <c r="E9" s="5"/>
      <c r="F9" s="5"/>
      <c r="G9" s="5"/>
      <c r="H9" s="5"/>
      <c r="I9" s="5">
        <v>206</v>
      </c>
      <c r="J9" s="5"/>
      <c r="K9" s="5"/>
      <c r="L9" s="5"/>
      <c r="M9" s="5">
        <v>172</v>
      </c>
      <c r="N9" s="5"/>
    </row>
    <row r="10" spans="1:14" s="3" customFormat="1" x14ac:dyDescent="0.2">
      <c r="B10" s="3" t="s">
        <v>26</v>
      </c>
      <c r="C10" s="5"/>
      <c r="D10" s="5"/>
      <c r="E10" s="5"/>
      <c r="F10" s="5"/>
      <c r="G10" s="5"/>
      <c r="H10" s="5"/>
      <c r="I10" s="5">
        <v>0</v>
      </c>
      <c r="J10" s="5"/>
      <c r="K10" s="5"/>
      <c r="L10" s="5"/>
      <c r="M10" s="5">
        <v>380</v>
      </c>
      <c r="N10" s="5"/>
    </row>
    <row r="11" spans="1:14" s="3" customFormat="1" x14ac:dyDescent="0.2">
      <c r="B11" s="3" t="s">
        <v>27</v>
      </c>
      <c r="C11" s="5"/>
      <c r="D11" s="5"/>
      <c r="E11" s="5"/>
      <c r="F11" s="5"/>
      <c r="G11" s="5"/>
      <c r="H11" s="5"/>
      <c r="I11" s="5">
        <v>0</v>
      </c>
      <c r="J11" s="5"/>
      <c r="K11" s="5"/>
      <c r="L11" s="5"/>
      <c r="M11" s="5">
        <v>279</v>
      </c>
      <c r="N11" s="5"/>
    </row>
    <row r="12" spans="1:14" s="3" customFormat="1" x14ac:dyDescent="0.2">
      <c r="B12" s="3" t="s">
        <v>28</v>
      </c>
      <c r="C12" s="5"/>
      <c r="D12" s="5"/>
      <c r="E12" s="5"/>
      <c r="F12" s="5"/>
      <c r="G12" s="5"/>
      <c r="H12" s="5"/>
      <c r="I12" s="5">
        <v>0</v>
      </c>
      <c r="J12" s="5"/>
      <c r="K12" s="5"/>
      <c r="L12" s="5"/>
      <c r="M12" s="5">
        <v>76</v>
      </c>
      <c r="N12" s="5"/>
    </row>
    <row r="13" spans="1:14" s="3" customFormat="1" x14ac:dyDescent="0.2">
      <c r="B13" s="3" t="s">
        <v>29</v>
      </c>
      <c r="C13" s="5"/>
      <c r="D13" s="5"/>
      <c r="E13" s="5"/>
      <c r="F13" s="5"/>
      <c r="G13" s="5"/>
      <c r="H13" s="5"/>
      <c r="I13" s="5">
        <v>25</v>
      </c>
      <c r="J13" s="5"/>
      <c r="K13" s="5"/>
      <c r="L13" s="5"/>
      <c r="M13" s="5">
        <v>38</v>
      </c>
      <c r="N13" s="5"/>
    </row>
    <row r="14" spans="1:14" s="6" customFormat="1" x14ac:dyDescent="0.2">
      <c r="B14" s="6" t="s">
        <v>30</v>
      </c>
      <c r="C14" s="7"/>
      <c r="D14" s="7"/>
      <c r="E14" s="7"/>
      <c r="F14" s="7"/>
      <c r="G14" s="7"/>
      <c r="H14" s="7"/>
      <c r="I14" s="7">
        <f>SUM(I3:I13)</f>
        <v>3226</v>
      </c>
      <c r="J14" s="7"/>
      <c r="K14" s="7"/>
      <c r="L14" s="7"/>
      <c r="M14" s="7">
        <f>SUM(M3:M13)</f>
        <v>3773</v>
      </c>
      <c r="N14" s="7"/>
    </row>
    <row r="15" spans="1:14" s="3" customFormat="1" x14ac:dyDescent="0.2">
      <c r="B15" s="3" t="s">
        <v>35</v>
      </c>
      <c r="C15" s="5"/>
      <c r="D15" s="5"/>
      <c r="E15" s="5"/>
      <c r="F15" s="5"/>
      <c r="G15" s="5"/>
      <c r="H15" s="5"/>
      <c r="I15" s="5">
        <v>1905</v>
      </c>
      <c r="J15" s="5"/>
      <c r="K15" s="5"/>
      <c r="L15" s="5"/>
      <c r="M15" s="5">
        <v>2640</v>
      </c>
      <c r="N15" s="5"/>
    </row>
    <row r="16" spans="1:14" s="3" customFormat="1" x14ac:dyDescent="0.2">
      <c r="B16" s="3" t="s">
        <v>36</v>
      </c>
      <c r="C16" s="5"/>
      <c r="D16" s="5"/>
      <c r="E16" s="5"/>
      <c r="F16" s="5"/>
      <c r="G16" s="5"/>
      <c r="H16" s="5"/>
      <c r="I16" s="5">
        <f>+I14-I15</f>
        <v>1321</v>
      </c>
      <c r="J16" s="5"/>
      <c r="K16" s="5"/>
      <c r="L16" s="5"/>
      <c r="M16" s="5">
        <f>+M14-M15</f>
        <v>1133</v>
      </c>
      <c r="N16" s="5"/>
    </row>
    <row r="17" spans="2:13" x14ac:dyDescent="0.2">
      <c r="B17" s="3" t="s">
        <v>38</v>
      </c>
      <c r="I17" s="2">
        <v>680</v>
      </c>
      <c r="M17" s="2">
        <v>947</v>
      </c>
    </row>
    <row r="18" spans="2:13" x14ac:dyDescent="0.2">
      <c r="B18" s="3" t="s">
        <v>37</v>
      </c>
      <c r="I18" s="2">
        <v>129</v>
      </c>
      <c r="M18" s="2">
        <v>152</v>
      </c>
    </row>
    <row r="19" spans="2:13" x14ac:dyDescent="0.2">
      <c r="B19" s="3" t="s">
        <v>39</v>
      </c>
      <c r="I19" s="2">
        <f>+I17+I18</f>
        <v>809</v>
      </c>
      <c r="M19" s="2">
        <f>+M17+M18</f>
        <v>1099</v>
      </c>
    </row>
    <row r="20" spans="2:13" x14ac:dyDescent="0.2">
      <c r="B20" s="3" t="s">
        <v>40</v>
      </c>
      <c r="I20" s="5">
        <f>+I16-I19</f>
        <v>512</v>
      </c>
      <c r="M20" s="5">
        <f>+M16-M19</f>
        <v>34</v>
      </c>
    </row>
    <row r="21" spans="2:13" x14ac:dyDescent="0.2">
      <c r="B21" s="3" t="s">
        <v>41</v>
      </c>
      <c r="I21" s="2">
        <f>-50-12</f>
        <v>-62</v>
      </c>
      <c r="M21" s="2">
        <f>-104-63</f>
        <v>-167</v>
      </c>
    </row>
    <row r="22" spans="2:13" x14ac:dyDescent="0.2">
      <c r="B22" t="s">
        <v>34</v>
      </c>
      <c r="I22" s="5">
        <f>+I20+I21</f>
        <v>450</v>
      </c>
      <c r="M22" s="5">
        <f>+M20+M21</f>
        <v>-133</v>
      </c>
    </row>
    <row r="23" spans="2:13" x14ac:dyDescent="0.2">
      <c r="B23" t="s">
        <v>33</v>
      </c>
      <c r="I23" s="2">
        <f>-2+1</f>
        <v>-1</v>
      </c>
      <c r="M23" s="2">
        <f>32-3</f>
        <v>29</v>
      </c>
    </row>
    <row r="24" spans="2:13" x14ac:dyDescent="0.2">
      <c r="B24" t="s">
        <v>32</v>
      </c>
      <c r="I24" s="5">
        <f>+I22+I23</f>
        <v>449</v>
      </c>
      <c r="M24" s="5">
        <f>+M22+M23</f>
        <v>-104</v>
      </c>
    </row>
    <row r="25" spans="2:13" x14ac:dyDescent="0.2">
      <c r="B25" t="s">
        <v>31</v>
      </c>
      <c r="I25" s="8">
        <f>+I24/I26</f>
        <v>0.88735177865612647</v>
      </c>
      <c r="M25" s="8">
        <f>+M24/M26</f>
        <v>-0.20634920634920634</v>
      </c>
    </row>
    <row r="26" spans="2:13" x14ac:dyDescent="0.2">
      <c r="B26" t="s">
        <v>1</v>
      </c>
      <c r="I26" s="2">
        <v>506</v>
      </c>
      <c r="M26" s="2">
        <v>504</v>
      </c>
    </row>
  </sheetData>
  <hyperlinks>
    <hyperlink ref="A1" location="Main!A1" display="Main" xr:uid="{31B32AE1-ABA7-4273-B90C-8CBC9C013289}"/>
  </hyperlink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2022-11-02T05:41:25Z</dcterms:created>
  <dcterms:modified xsi:type="dcterms:W3CDTF">2022-11-02T06:53:01Z</dcterms:modified>
</cp:coreProperties>
</file>