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80DC077-C7FD-4C07-9BA4-82CDE6B5C989}" xr6:coauthVersionLast="47" xr6:coauthVersionMax="47" xr10:uidLastSave="{00000000-0000-0000-0000-000000000000}"/>
  <bookViews>
    <workbookView xWindow="-31815" yWindow="3195" windowWidth="28770" windowHeight="15450" activeTab="1" xr2:uid="{413E4C43-4A93-498F-B252-2A83071CEB5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L8" i="2"/>
  <c r="L5" i="2"/>
  <c r="H13" i="2"/>
  <c r="H11" i="2"/>
  <c r="G9" i="2"/>
  <c r="G8" i="2"/>
  <c r="F8" i="2"/>
  <c r="F9" i="2" s="1"/>
  <c r="E8" i="2"/>
  <c r="E9" i="2" s="1"/>
  <c r="D8" i="2"/>
  <c r="D9" i="2" s="1"/>
  <c r="H9" i="2"/>
  <c r="H8" i="2"/>
  <c r="D5" i="2"/>
  <c r="H5" i="2"/>
  <c r="L7" i="1"/>
  <c r="L5" i="1"/>
  <c r="L4" i="1"/>
</calcChain>
</file>

<file path=xl/sharedStrings.xml><?xml version="1.0" encoding="utf-8"?>
<sst xmlns="http://schemas.openxmlformats.org/spreadsheetml/2006/main" count="29" uniqueCount="26">
  <si>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</si>
  <si>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</si>
  <si>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</si>
  <si>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</si>
  <si>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</si>
  <si>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</si>
  <si>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</si>
  <si>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</si>
  <si>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</si>
  <si>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</si>
  <si>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</si>
  <si>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</si>
  <si>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</si>
  <si>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</si>
  <si>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</si>
  <si>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</si>
  <si>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</si>
  <si>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</si>
  <si>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Operating Expenses</t>
  </si>
  <si>
    <t>Operating Income</t>
  </si>
  <si>
    <t>SG&amp;A</t>
  </si>
  <si>
    <t>R&amp;D</t>
  </si>
  <si>
    <t>Net Income</t>
  </si>
  <si>
    <t>Taxes</t>
  </si>
  <si>
    <t>Pretax Income</t>
  </si>
  <si>
    <t>Interest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</si>
</sst>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F9B37A4-4E66-487D-AD41-6F4EDE8F51B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22D9-B857-4D07-ADA2-BFB54AFAF7D9}">
  <dimension ref="K2:M7"/>
  <sheetViews>
    <sheetView zoomScale="220" zoomScaleNormal="220" workbookViewId="0">
      <selection activeCell="L5" sqref="L5"/>
    </sheetView>
  </sheetViews>
  <sheetFormatPr defaultRowHeight="12.75" x14ac:dyDescent="0.2"/>
  <cols>
    <col min="10" max="10" width="2.7109375" customWidth="1"/>
  </cols>
  <sheetData>
    <row r="2" spans="11:13" x14ac:dyDescent="0.2">
      <c r="K2" t="s">
        <v>0</v>
      </c>
      <c r="L2">
        <v>72.11</v>
      </c>
    </row>
    <row r="3" spans="11:13" x14ac:dyDescent="0.2">
      <c r="K3" t="s">
        <v>1</v>
      </c>
      <c r="L3" s="1">
        <v>105.66692500000001</v>
      </c>
      <c r="M3" s="2" t="s">
        <v>6</v>
      </c>
    </row>
    <row r="4" spans="11:13" x14ac:dyDescent="0.2">
      <c r="K4" t="s">
        <v>2</v>
      </c>
      <c r="L4" s="1">
        <f>+L2*L3</f>
        <v>7619.6419617500005</v>
      </c>
    </row>
    <row r="5" spans="11:13" x14ac:dyDescent="0.2">
      <c r="K5" t="s">
        <v>3</v>
      </c>
      <c r="L5" s="1">
        <f>693.306+329.601+1.75</f>
        <v>1024.6570000000002</v>
      </c>
      <c r="M5" s="2" t="s">
        <v>6</v>
      </c>
    </row>
    <row r="6" spans="11:13" x14ac:dyDescent="0.2">
      <c r="K6" t="s">
        <v>4</v>
      </c>
      <c r="L6" s="1">
        <v>0</v>
      </c>
      <c r="M6" s="2" t="s">
        <v>6</v>
      </c>
    </row>
    <row r="7" spans="11:13" x14ac:dyDescent="0.2">
      <c r="K7" t="s">
        <v>5</v>
      </c>
      <c r="L7" s="1">
        <f>+L4-L5+L6</f>
        <v>6594.9849617500004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5F3B-5C68-469A-B43A-91747303D79C}">
  <dimension ref="A1:L13"/>
  <sheetViews>
    <sheetView tabSelected="1"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0" sqref="L10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2"/>
  </cols>
  <sheetData>
    <row r="1" spans="1:12" x14ac:dyDescent="0.2">
      <c r="A1" t="s">
        <v>7</v>
      </c>
    </row>
    <row r="2" spans="1:12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6</v>
      </c>
      <c r="I2" s="2" t="s">
        <v>14</v>
      </c>
      <c r="J2" s="2" t="s">
        <v>15</v>
      </c>
    </row>
    <row r="3" spans="1:12" s="4" customFormat="1" x14ac:dyDescent="0.2">
      <c r="B3" s="4" t="s">
        <v>8</v>
      </c>
      <c r="C3" s="5"/>
      <c r="D3" s="5">
        <v>110.792</v>
      </c>
      <c r="E3" s="5"/>
      <c r="F3" s="5"/>
      <c r="G3" s="5"/>
      <c r="H3" s="5">
        <v>161.38800000000001</v>
      </c>
      <c r="I3" s="5"/>
      <c r="J3" s="5"/>
    </row>
    <row r="4" spans="1:12" s="1" customFormat="1" x14ac:dyDescent="0.2">
      <c r="B4" s="1" t="s">
        <v>16</v>
      </c>
      <c r="C4" s="3"/>
      <c r="D4" s="3">
        <v>7.1630000000000003</v>
      </c>
      <c r="E4" s="3"/>
      <c r="F4" s="3"/>
      <c r="G4" s="3"/>
      <c r="H4" s="3">
        <v>11.353999999999999</v>
      </c>
      <c r="I4" s="3"/>
      <c r="J4" s="3"/>
    </row>
    <row r="5" spans="1:12" s="1" customFormat="1" x14ac:dyDescent="0.2">
      <c r="B5" s="1" t="s">
        <v>17</v>
      </c>
      <c r="C5" s="3"/>
      <c r="D5" s="3">
        <f>+D3-D4</f>
        <v>103.629</v>
      </c>
      <c r="E5" s="3"/>
      <c r="F5" s="3"/>
      <c r="G5" s="3"/>
      <c r="H5" s="3">
        <f>+H3-H4</f>
        <v>150.03399999999999</v>
      </c>
      <c r="I5" s="3"/>
      <c r="J5" s="3"/>
      <c r="L5" s="1">
        <f>11*16</f>
        <v>176</v>
      </c>
    </row>
    <row r="6" spans="1:12" s="1" customFormat="1" x14ac:dyDescent="0.2">
      <c r="B6" s="1" t="s">
        <v>20</v>
      </c>
      <c r="C6" s="3"/>
      <c r="D6" s="3"/>
      <c r="E6" s="3"/>
      <c r="F6" s="3"/>
      <c r="G6" s="3"/>
      <c r="H6" s="3">
        <v>121.574</v>
      </c>
      <c r="I6" s="3"/>
      <c r="J6" s="3"/>
      <c r="L6" s="1">
        <v>25</v>
      </c>
    </row>
    <row r="7" spans="1:12" s="1" customFormat="1" x14ac:dyDescent="0.2">
      <c r="B7" s="1" t="s">
        <v>21</v>
      </c>
      <c r="C7" s="3"/>
      <c r="D7" s="3"/>
      <c r="E7" s="3"/>
      <c r="F7" s="3"/>
      <c r="G7" s="3"/>
      <c r="H7" s="3">
        <v>56.183</v>
      </c>
      <c r="I7" s="3"/>
      <c r="J7" s="3"/>
      <c r="L7" s="1">
        <v>35</v>
      </c>
    </row>
    <row r="8" spans="1:12" s="1" customFormat="1" x14ac:dyDescent="0.2">
      <c r="B8" s="1" t="s">
        <v>18</v>
      </c>
      <c r="C8" s="3"/>
      <c r="D8" s="3">
        <f t="shared" ref="D8:G8" si="0">+D6+D7</f>
        <v>0</v>
      </c>
      <c r="E8" s="3">
        <f t="shared" si="0"/>
        <v>0</v>
      </c>
      <c r="F8" s="3">
        <f t="shared" si="0"/>
        <v>0</v>
      </c>
      <c r="G8" s="3">
        <f t="shared" si="0"/>
        <v>0</v>
      </c>
      <c r="H8" s="3">
        <f>+H6+H7</f>
        <v>177.75700000000001</v>
      </c>
      <c r="I8" s="3"/>
      <c r="J8" s="3"/>
      <c r="L8" s="4">
        <f>+L5+L6+L7</f>
        <v>236</v>
      </c>
    </row>
    <row r="9" spans="1:12" s="1" customFormat="1" x14ac:dyDescent="0.2">
      <c r="B9" s="1" t="s">
        <v>19</v>
      </c>
      <c r="C9" s="3"/>
      <c r="D9" s="3">
        <f t="shared" ref="D9:G9" si="1">+D5-D8</f>
        <v>103.629</v>
      </c>
      <c r="E9" s="3">
        <f t="shared" si="1"/>
        <v>0</v>
      </c>
      <c r="F9" s="3">
        <f t="shared" si="1"/>
        <v>0</v>
      </c>
      <c r="G9" s="3">
        <f t="shared" si="1"/>
        <v>0</v>
      </c>
      <c r="H9" s="3">
        <f>+H5-H8</f>
        <v>-27.723000000000013</v>
      </c>
      <c r="I9" s="3"/>
      <c r="J9" s="3"/>
    </row>
    <row r="10" spans="1:12" s="1" customFormat="1" x14ac:dyDescent="0.2">
      <c r="B10" s="1" t="s">
        <v>25</v>
      </c>
      <c r="C10" s="3"/>
      <c r="D10" s="3"/>
      <c r="E10" s="3"/>
      <c r="F10" s="3"/>
      <c r="G10" s="3"/>
      <c r="H10" s="3">
        <v>11.56</v>
      </c>
      <c r="I10" s="3"/>
      <c r="J10" s="3"/>
      <c r="L10" s="1">
        <f>21*16</f>
        <v>336</v>
      </c>
    </row>
    <row r="11" spans="1:12" s="1" customFormat="1" x14ac:dyDescent="0.2">
      <c r="B11" s="1" t="s">
        <v>24</v>
      </c>
      <c r="C11" s="3"/>
      <c r="D11" s="3"/>
      <c r="E11" s="3"/>
      <c r="F11" s="3"/>
      <c r="G11" s="3"/>
      <c r="H11" s="3">
        <f>+H9+H10</f>
        <v>-16.163000000000011</v>
      </c>
      <c r="I11" s="3"/>
      <c r="J11" s="3"/>
    </row>
    <row r="12" spans="1:12" s="1" customFormat="1" x14ac:dyDescent="0.2">
      <c r="B12" s="1" t="s">
        <v>23</v>
      </c>
      <c r="C12" s="3"/>
      <c r="D12" s="3"/>
      <c r="E12" s="3"/>
      <c r="F12" s="3"/>
      <c r="G12" s="3"/>
      <c r="H12" s="3">
        <v>5.7000000000000002E-2</v>
      </c>
      <c r="I12" s="3"/>
      <c r="J12" s="3"/>
    </row>
    <row r="13" spans="1:12" s="1" customFormat="1" x14ac:dyDescent="0.2">
      <c r="B13" s="1" t="s">
        <v>22</v>
      </c>
      <c r="C13" s="3"/>
      <c r="D13" s="3"/>
      <c r="E13" s="3"/>
      <c r="F13" s="3"/>
      <c r="G13" s="3"/>
      <c r="H13" s="3">
        <f>+H11-H12</f>
        <v>-16.22000000000001</v>
      </c>
      <c r="I13" s="3"/>
      <c r="J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2024-09-11T02:32:36Z</dcterms:created>
  <dcterms:modified xsi:type="dcterms:W3CDTF">2024-09-11T03:38:43Z</dcterms:modified>
</cp:coreProperties>
</file>