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F2841D6-C6D2-4E89-90F9-86CF06154162}" xr6:coauthVersionLast="47" xr6:coauthVersionMax="47" xr10:uidLastSave="{00000000-0000-0000-0000-000000000000}"/>
  <bookViews>
    <workbookView xWindow="9795" yWindow="360" windowWidth="19200" windowHeight="15210" xr2:uid="{C183CDF4-DAE3-4211-A459-AE4D0C2142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4" i="1"/>
  <c r="K16" i="2"/>
  <c r="K15" i="2"/>
  <c r="K14" i="2"/>
  <c r="K17" i="2"/>
  <c r="K13" i="2"/>
  <c r="K12" i="2"/>
  <c r="K9" i="2"/>
  <c r="I7" i="2"/>
  <c r="H7" i="2"/>
  <c r="G7" i="2"/>
  <c r="J7" i="2"/>
  <c r="K7" i="2"/>
  <c r="L6" i="1"/>
</calcChain>
</file>

<file path=xl/sharedStrings.xml><?xml version="1.0" encoding="utf-8"?>
<sst xmlns="http://schemas.openxmlformats.org/spreadsheetml/2006/main" count="38" uniqueCount="35">
  <si>
    <t>Price HKD</t>
  </si>
  <si>
    <t>Shares</t>
  </si>
  <si>
    <t>MC HKD</t>
  </si>
  <si>
    <t>Cash HKD</t>
  </si>
  <si>
    <t>Debt HKD</t>
  </si>
  <si>
    <t>EV HKD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</si>
  <si>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</si>
  <si>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</si>
  <si>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</si>
  <si>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</si>
  <si>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</si>
  <si>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</si>
  <si>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</si>
  <si>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</si>
  <si>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</si>
  <si>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</si>
  <si>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</si>
  <si>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</si>
  <si>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</si>
  <si>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</si>
  <si>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VAS</t>
  </si>
  <si>
    <t>Ads</t>
  </si>
  <si>
    <t>Fintech</t>
  </si>
  <si>
    <t>Others</t>
  </si>
  <si>
    <t>COGS</t>
  </si>
  <si>
    <t>Gross Profit</t>
  </si>
  <si>
    <t>G&amp;A</t>
  </si>
  <si>
    <t>S&amp;M</t>
  </si>
  <si>
    <t>Operating Expenses</t>
  </si>
  <si>
    <t>Operating Income</t>
  </si>
  <si>
    <t>Net Income</t>
  </si>
  <si>
    <t>Taxes</t>
  </si>
  <si>
    <t>Pretax Income</t>
  </si>
  <si>
    <t>Interest Income</t>
  </si>
  <si>
    <t>Non-IFRS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</si>
</sst>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D774-2E12-4746-88E6-1A6120E6AF7B}">
  <dimension ref="K2:M7"/>
  <sheetViews>
    <sheetView tabSelected="1" workbookViewId="0">
      <selection activeCell="B2" sqref="B2"/>
    </sheetView>
  </sheetViews>
  <sheetFormatPr defaultRowHeight="12.75" x14ac:dyDescent="0.2"/>
  <cols>
    <col min="11" max="11" width="10.85546875" customWidth="1"/>
  </cols>
  <sheetData>
    <row r="2" spans="11:13" x14ac:dyDescent="0.2">
      <c r="K2" t="s">
        <v>0</v>
      </c>
      <c r="L2" s="1">
        <v>325</v>
      </c>
    </row>
    <row r="3" spans="11:13" x14ac:dyDescent="0.2">
      <c r="K3" t="s">
        <v>1</v>
      </c>
      <c r="L3" s="3">
        <v>9.5380000000000003</v>
      </c>
      <c r="M3" s="2" t="s">
        <v>6</v>
      </c>
    </row>
    <row r="4" spans="11:13" x14ac:dyDescent="0.2">
      <c r="K4" t="s">
        <v>2</v>
      </c>
      <c r="L4" s="3">
        <f>L2*L3</f>
        <v>3099.85</v>
      </c>
    </row>
    <row r="5" spans="11:13" x14ac:dyDescent="0.2">
      <c r="K5" t="s">
        <v>3</v>
      </c>
      <c r="L5">
        <v>304</v>
      </c>
      <c r="M5" s="2" t="s">
        <v>6</v>
      </c>
    </row>
    <row r="6" spans="11:13" x14ac:dyDescent="0.2">
      <c r="K6" t="s">
        <v>4</v>
      </c>
      <c r="L6" s="3">
        <f>L5+11.035</f>
        <v>315.03500000000003</v>
      </c>
      <c r="M6" s="2" t="s">
        <v>6</v>
      </c>
    </row>
    <row r="7" spans="11:13" x14ac:dyDescent="0.2">
      <c r="K7" t="s">
        <v>5</v>
      </c>
      <c r="L7" s="3">
        <f>L4-L5+L6</f>
        <v>3110.8849999999998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D08-E52C-4128-A040-0E26B040CE26}">
  <dimension ref="A1:N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RowHeight="12.75" x14ac:dyDescent="0.2"/>
  <cols>
    <col min="1" max="1" width="5" bestFit="1" customWidth="1"/>
    <col min="2" max="2" width="18" customWidth="1"/>
    <col min="3" max="14" width="9.140625" style="2"/>
  </cols>
  <sheetData>
    <row r="1" spans="1:14" x14ac:dyDescent="0.2">
      <c r="A1" s="7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</row>
    <row r="3" spans="1:14" s="3" customFormat="1" x14ac:dyDescent="0.2">
      <c r="B3" s="3" t="s">
        <v>20</v>
      </c>
      <c r="C3" s="4"/>
      <c r="D3" s="4"/>
      <c r="E3" s="4"/>
      <c r="F3" s="4"/>
      <c r="G3" s="4">
        <v>72443</v>
      </c>
      <c r="H3" s="4"/>
      <c r="I3" s="4"/>
      <c r="J3" s="4">
        <v>71913</v>
      </c>
      <c r="K3" s="4">
        <v>72738</v>
      </c>
      <c r="L3" s="4"/>
      <c r="M3" s="4"/>
      <c r="N3" s="4"/>
    </row>
    <row r="4" spans="1:14" s="3" customFormat="1" x14ac:dyDescent="0.2">
      <c r="B4" s="3" t="s">
        <v>21</v>
      </c>
      <c r="C4" s="4"/>
      <c r="D4" s="4"/>
      <c r="E4" s="4"/>
      <c r="F4" s="4"/>
      <c r="G4" s="4">
        <v>21820</v>
      </c>
      <c r="H4" s="4"/>
      <c r="I4" s="4"/>
      <c r="J4" s="4">
        <v>21518</v>
      </c>
      <c r="K4" s="4">
        <v>17988</v>
      </c>
      <c r="L4" s="4"/>
      <c r="M4" s="4"/>
      <c r="N4" s="4"/>
    </row>
    <row r="5" spans="1:14" s="3" customFormat="1" x14ac:dyDescent="0.2">
      <c r="B5" s="3" t="s">
        <v>22</v>
      </c>
      <c r="C5" s="4"/>
      <c r="D5" s="4"/>
      <c r="E5" s="4"/>
      <c r="F5" s="4"/>
      <c r="G5" s="4">
        <v>39028</v>
      </c>
      <c r="H5" s="4"/>
      <c r="I5" s="4"/>
      <c r="J5" s="4">
        <v>47958</v>
      </c>
      <c r="K5" s="4">
        <v>42768</v>
      </c>
      <c r="L5" s="4"/>
      <c r="M5" s="4"/>
      <c r="N5" s="4"/>
    </row>
    <row r="6" spans="1:14" s="3" customFormat="1" x14ac:dyDescent="0.2">
      <c r="B6" s="3" t="s">
        <v>23</v>
      </c>
      <c r="C6" s="4"/>
      <c r="D6" s="4"/>
      <c r="E6" s="4"/>
      <c r="F6" s="4"/>
      <c r="G6" s="4">
        <v>2012</v>
      </c>
      <c r="H6" s="4"/>
      <c r="I6" s="4"/>
      <c r="J6" s="4">
        <v>2799</v>
      </c>
      <c r="K6" s="4">
        <v>1977</v>
      </c>
      <c r="L6" s="4"/>
      <c r="M6" s="4"/>
      <c r="N6" s="4"/>
    </row>
    <row r="7" spans="1:14" s="5" customFormat="1" x14ac:dyDescent="0.2">
      <c r="B7" s="5" t="s">
        <v>8</v>
      </c>
      <c r="C7" s="6"/>
      <c r="D7" s="6"/>
      <c r="E7" s="6"/>
      <c r="F7" s="6"/>
      <c r="G7" s="6">
        <f t="shared" ref="G7:I7" si="0">SUM(G3:G6)</f>
        <v>135303</v>
      </c>
      <c r="H7" s="6">
        <f t="shared" si="0"/>
        <v>0</v>
      </c>
      <c r="I7" s="6">
        <f t="shared" si="0"/>
        <v>0</v>
      </c>
      <c r="J7" s="6">
        <f>SUM(J3:J6)</f>
        <v>144188</v>
      </c>
      <c r="K7" s="6">
        <f>SUM(K3:K6)</f>
        <v>135471</v>
      </c>
      <c r="L7" s="6"/>
      <c r="M7" s="6"/>
      <c r="N7" s="6"/>
    </row>
    <row r="8" spans="1:14" s="3" customFormat="1" x14ac:dyDescent="0.2">
      <c r="B8" s="3" t="s">
        <v>24</v>
      </c>
      <c r="C8" s="4"/>
      <c r="D8" s="4"/>
      <c r="E8" s="4"/>
      <c r="F8" s="4"/>
      <c r="G8" s="4"/>
      <c r="H8" s="4"/>
      <c r="I8" s="4"/>
      <c r="J8" s="4"/>
      <c r="K8" s="4">
        <v>78397</v>
      </c>
      <c r="L8" s="4"/>
      <c r="M8" s="4"/>
      <c r="N8" s="4"/>
    </row>
    <row r="9" spans="1:14" s="3" customFormat="1" x14ac:dyDescent="0.2">
      <c r="B9" s="3" t="s">
        <v>25</v>
      </c>
      <c r="C9" s="4"/>
      <c r="D9" s="4"/>
      <c r="E9" s="4"/>
      <c r="F9" s="4"/>
      <c r="G9" s="4"/>
      <c r="H9" s="4"/>
      <c r="I9" s="4"/>
      <c r="J9" s="4"/>
      <c r="K9" s="4">
        <f>K7-K8</f>
        <v>57074</v>
      </c>
      <c r="L9" s="4"/>
      <c r="M9" s="4"/>
      <c r="N9" s="4"/>
    </row>
    <row r="10" spans="1:14" s="3" customFormat="1" x14ac:dyDescent="0.2">
      <c r="B10" s="3" t="s">
        <v>26</v>
      </c>
      <c r="C10" s="4"/>
      <c r="D10" s="4"/>
      <c r="E10" s="4"/>
      <c r="F10" s="4"/>
      <c r="G10" s="4"/>
      <c r="H10" s="4"/>
      <c r="I10" s="4"/>
      <c r="J10" s="4"/>
      <c r="K10" s="4">
        <v>26669</v>
      </c>
      <c r="L10" s="4"/>
      <c r="M10" s="4"/>
      <c r="N10" s="4"/>
    </row>
    <row r="11" spans="1:14" s="3" customFormat="1" x14ac:dyDescent="0.2">
      <c r="B11" s="3" t="s">
        <v>27</v>
      </c>
      <c r="C11" s="4"/>
      <c r="D11" s="4"/>
      <c r="E11" s="4"/>
      <c r="F11" s="4"/>
      <c r="G11" s="4"/>
      <c r="H11" s="4"/>
      <c r="I11" s="4"/>
      <c r="J11" s="4"/>
      <c r="K11" s="4">
        <v>8058</v>
      </c>
      <c r="L11" s="4"/>
      <c r="M11" s="4"/>
      <c r="N11" s="4"/>
    </row>
    <row r="12" spans="1:14" s="3" customFormat="1" x14ac:dyDescent="0.2">
      <c r="B12" s="3" t="s">
        <v>28</v>
      </c>
      <c r="C12" s="4"/>
      <c r="D12" s="4"/>
      <c r="E12" s="4"/>
      <c r="F12" s="4"/>
      <c r="G12" s="4"/>
      <c r="H12" s="4"/>
      <c r="I12" s="4"/>
      <c r="J12" s="4"/>
      <c r="K12" s="4">
        <f>K10+K11</f>
        <v>34727</v>
      </c>
      <c r="L12" s="4"/>
      <c r="M12" s="4"/>
      <c r="N12" s="4"/>
    </row>
    <row r="13" spans="1:14" s="3" customFormat="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>
        <f>K9-K12</f>
        <v>22347</v>
      </c>
      <c r="L13" s="4"/>
      <c r="M13" s="4"/>
      <c r="N13" s="4"/>
    </row>
    <row r="14" spans="1:14" s="3" customFormat="1" x14ac:dyDescent="0.2">
      <c r="B14" s="3" t="s">
        <v>33</v>
      </c>
      <c r="C14" s="4"/>
      <c r="D14" s="4"/>
      <c r="E14" s="4"/>
      <c r="F14" s="4"/>
      <c r="G14" s="4"/>
      <c r="H14" s="4"/>
      <c r="I14" s="4"/>
      <c r="J14" s="4"/>
      <c r="K14" s="4">
        <f>13133+1737-1935-6280</f>
        <v>6655</v>
      </c>
      <c r="L14" s="4"/>
      <c r="M14" s="4"/>
      <c r="N14" s="4"/>
    </row>
    <row r="15" spans="1:14" s="3" customFormat="1" x14ac:dyDescent="0.2">
      <c r="B15" s="3" t="s">
        <v>32</v>
      </c>
      <c r="C15" s="4"/>
      <c r="D15" s="4"/>
      <c r="E15" s="4"/>
      <c r="F15" s="4"/>
      <c r="G15" s="4"/>
      <c r="H15" s="4"/>
      <c r="I15" s="4"/>
      <c r="J15" s="4"/>
      <c r="K15" s="4">
        <f>K13+K14</f>
        <v>29002</v>
      </c>
      <c r="L15" s="4"/>
      <c r="M15" s="4"/>
      <c r="N15" s="4"/>
    </row>
    <row r="16" spans="1:14" s="3" customFormat="1" x14ac:dyDescent="0.2">
      <c r="B16" s="3" t="s">
        <v>31</v>
      </c>
      <c r="C16" s="4"/>
      <c r="D16" s="4"/>
      <c r="E16" s="4"/>
      <c r="F16" s="4"/>
      <c r="G16" s="4"/>
      <c r="H16" s="4"/>
      <c r="I16" s="4"/>
      <c r="J16" s="4"/>
      <c r="K16" s="4">
        <f>5269+320</f>
        <v>5589</v>
      </c>
      <c r="L16" s="4"/>
      <c r="M16" s="4"/>
      <c r="N16" s="4"/>
    </row>
    <row r="17" spans="2:14" s="3" customFormat="1" x14ac:dyDescent="0.2">
      <c r="B17" s="3" t="s">
        <v>30</v>
      </c>
      <c r="C17" s="4"/>
      <c r="D17" s="4"/>
      <c r="E17" s="4"/>
      <c r="F17" s="4"/>
      <c r="G17" s="4"/>
      <c r="H17" s="4"/>
      <c r="I17" s="4"/>
      <c r="J17" s="4"/>
      <c r="K17" s="4">
        <f>K15-K16</f>
        <v>23413</v>
      </c>
      <c r="L17" s="4"/>
      <c r="M17" s="4"/>
      <c r="N17" s="4"/>
    </row>
    <row r="18" spans="2:14" x14ac:dyDescent="0.2">
      <c r="B18" s="3" t="s">
        <v>34</v>
      </c>
      <c r="K18" s="4">
        <v>25545</v>
      </c>
    </row>
  </sheetData>
  <hyperlinks>
    <hyperlink ref="A1" location="Main!A1" display="Main" xr:uid="{B36BE4B7-A757-452D-A5B5-3233C2DD68D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2022-07-15T14:32:49Z</dcterms:created>
  <dcterms:modified xsi:type="dcterms:W3CDTF">2022-07-16T18:08:21Z</dcterms:modified>
</cp:coreProperties>
</file>