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647D3EB5-CB8A-4460-9B1F-6195851DFE04}" xr6:coauthVersionLast="47" xr6:coauthVersionMax="47" xr10:uidLastSave="{00000000-0000-0000-0000-000000000000}"/>
  <bookViews>
    <workbookView xWindow="-44805" yWindow="840" windowWidth="34590" windowHeight="19950" activeTab="1"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3" l="1"/>
  <c r="C30" i="13"/>
  <c r="C27" i="13"/>
  <c r="C21" i="13"/>
  <c r="C18" i="13"/>
  <c r="F21" i="4"/>
  <c r="F19" i="4"/>
  <c r="F20" i="4"/>
  <c r="C88" i="13"/>
  <c r="C87" i="13"/>
  <c r="C86" i="13"/>
  <c r="C85" i="13"/>
  <c r="C84" i="13"/>
  <c r="C83"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<sst xmlns="http://schemas.openxmlformats.org/spreadsheetml/2006/main" count="2914" uniqueCount="2594">
  <si>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</si>
  <si>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</si>
  <si>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</si>
  <si>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</si>
  <si>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</si>
  <si>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</si>
  <si>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</si>
  <si>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</si>
  <si>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</si>
  <si>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</si>
  <si>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</si>
  <si>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</si>
  <si>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</si>
  <si>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</si>
  <si>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</si>
  <si>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</si>
  <si>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</si>
  <si>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</si>
  <si>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</si>
  <si>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</si>
  <si>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</si>
  <si>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</si>
  <si>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</si>
  <si>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</si>
  <si>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</si>
  <si>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</si>
  <si>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</si>
  <si>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</si>
  <si>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</si>
  <si>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</si>
  <si>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</si>
  <si>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</si>
  <si>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</si>
  <si>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</si>
  <si>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</si>
  <si>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</si>
  <si>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</si>
  <si>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</si>
  <si>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</si>
  <si>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</si>
  <si>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</si>
  <si>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</si>
  <si>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</si>
  <si>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</si>
  <si>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</si>
  <si>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</si>
  <si>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</si>
  <si>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</si>
  <si>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</si>
  <si>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</si>
  <si>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</si>
  <si>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</si>
  <si>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</si>
  <si>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</si>
  <si>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</si>
  <si>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</si>
  <si>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</si>
  <si>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</si>
  <si>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</si>
  <si>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</si>
  <si>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</si>
  <si>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</si>
  <si>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</si>
  <si>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</si>
  <si>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</si>
  <si>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</si>
  <si>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</si>
  <si>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</si>
  <si>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</si>
  <si>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</si>
  <si>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</si>
  <si>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</si>
  <si>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</si>
  <si>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</si>
  <si>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</si>
  <si>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</si>
  <si>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</si>
  <si>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</si>
  <si>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</si>
  <si>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</si>
  <si>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</si>
  <si>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</si>
  <si>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</si>
  <si>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</si>
  <si>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</si>
  <si>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</si>
  <si>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</si>
  <si>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</si>
  <si>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</si>
  <si>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</si>
  <si>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</si>
  <si>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</si>
  <si>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</si>
  <si>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</si>
  <si>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</si>
  <si>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</si>
  <si>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</si>
  <si>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</si>
  <si>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</si>
  <si>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</si>
  <si>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</si>
  <si>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</si>
  <si>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</si>
  <si>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</si>
  <si>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</si>
  <si>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</si>
  <si>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</si>
  <si>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</si>
  <si>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</si>
  <si>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</si>
  <si>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</si>
  <si>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</si>
  <si>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</si>
  <si>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</si>
  <si>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</si>
  <si>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</si>
  <si>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</si>
  <si>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</si>
  <si>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</si>
  <si>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</si>
  <si>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</si>
  <si>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</si>
  <si>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</si>
  <si>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</si>
  <si>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</si>
  <si>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</si>
  <si>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</si>
  <si>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</si>
  <si>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</si>
  <si>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</si>
  <si>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</si>
  <si>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</si>
  <si>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</si>
  <si>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</si>
  <si>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</si>
  <si>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</si>
  <si>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</si>
  <si>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</si>
  <si>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</si>
  <si>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</si>
  <si>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</si>
  <si>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</si>
  <si>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</si>
  <si>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</si>
  <si>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</si>
  <si>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</si>
  <si>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</si>
  <si>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</si>
  <si>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</si>
  <si>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</si>
  <si>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</si>
  <si>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</si>
  <si>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</si>
  <si>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</si>
  <si>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</si>
  <si>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</si>
  <si>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</si>
  <si>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</si>
  <si>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</si>
  <si>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</si>
  <si>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</si>
  <si>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</si>
  <si>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</si>
  <si>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</si>
  <si>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</si>
  <si>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</si>
  <si>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</si>
  <si>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</si>
  <si>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</si>
  <si>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</si>
  <si>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</si>
  <si>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</si>
  <si>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</si>
  <si>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</si>
  <si>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</si>
  <si>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</si>
  <si>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</si>
  <si>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</si>
  <si>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</si>
  <si>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</si>
  <si>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</si>
  <si>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</si>
  <si>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</si>
  <si>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</si>
  <si>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</si>
  <si>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</si>
  <si>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</si>
  <si>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</si>
  <si>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</si>
  <si>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</si>
  <si>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</si>
  <si>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</si>
  <si>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</si>
  <si>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</si>
  <si>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</si>
  <si>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</si>
  <si>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</si>
  <si>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</si>
  <si>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</si>
  <si>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</si>
  <si>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</si>
  <si>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</si>
  <si>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</si>
  <si>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</si>
  <si>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</si>
  <si>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</si>
  <si>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</si>
  <si>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</si>
  <si>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</si>
  <si>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</si>
  <si>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</si>
  <si>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</si>
  <si>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</si>
  <si>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</si>
  <si>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</si>
  <si>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</si>
  <si>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</si>
  <si>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</si>
  <si>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</si>
  <si>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</si>
  <si>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</si>
  <si>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</si>
  <si>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</si>
  <si>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</si>
  <si>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</si>
  <si>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</si>
  <si>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</si>
  <si>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</si>
  <si>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</si>
  <si>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</si>
  <si>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</si>
  <si>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</si>
  <si>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</si>
  <si>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</si>
  <si>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</si>
  <si>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</si>
  <si>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</si>
  <si>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</si>
  <si>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</si>
  <si>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</si>
  <si>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</si>
  <si>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</si>
  <si>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</si>
  <si>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</si>
  <si>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</si>
  <si>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</si>
  <si>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</si>
  <si>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</si>
  <si>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</si>
  <si>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</si>
  <si>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</si>
  <si>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</si>
  <si>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</si>
  <si>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</si>
  <si>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</si>
  <si>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</si>
  <si>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</si>
  <si>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</si>
  <si>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</si>
  <si>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</si>
  <si>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</si>
  <si>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</si>
  <si>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</si>
  <si>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</si>
  <si>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</si>
  <si>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</si>
  <si>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</si>
  <si>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</si>
  <si>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</si>
  <si>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</si>
  <si>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</si>
  <si>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</si>
  <si>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</si>
  <si>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</si>
  <si>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</si>
  <si>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</si>
  <si>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</si>
  <si>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</si>
  <si>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</si>
  <si>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</si>
  <si>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</si>
  <si>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</si>
  <si>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</si>
  <si>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</si>
  <si>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</si>
  <si>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</si>
  <si>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</si>
  <si>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</si>
  <si>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</si>
  <si>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</si>
  <si>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</si>
  <si>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</si>
  <si>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</si>
  <si>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</si>
  <si>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</si>
  <si>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</si>
  <si>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</si>
  <si>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</si>
  <si>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</si>
  <si>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</si>
  <si>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</si>
  <si>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</si>
  <si>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</si>
  <si>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</si>
  <si>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</si>
  <si>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</si>
  <si>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</si>
  <si>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</si>
  <si>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</si>
  <si>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</si>
  <si>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</si>
  <si>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</si>
  <si>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</si>
  <si>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</si>
  <si>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</si>
  <si>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</si>
  <si>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</si>
  <si>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</si>
  <si>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</si>
  <si>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</si>
  <si>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</si>
  <si>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</si>
  <si>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</si>
  <si>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</si>
  <si>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</si>
  <si>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</si>
  <si>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</si>
  <si>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</si>
  <si>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</si>
  <si>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</si>
  <si>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</si>
  <si>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</si>
  <si>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</si>
  <si>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</si>
  <si>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</si>
  <si>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</si>
  <si>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</si>
  <si>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</si>
  <si>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</si>
  <si>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</si>
  <si>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</si>
  <si>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</si>
  <si>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</si>
  <si>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</si>
  <si>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</si>
  <si>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</si>
  <si>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</si>
  <si>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</si>
  <si>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</si>
  <si>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</si>
  <si>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</si>
  <si>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</si>
  <si>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</si>
  <si>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</si>
  <si>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</si>
  <si>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</si>
  <si>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</si>
  <si>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</si>
  <si>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</si>
  <si>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</si>
  <si>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</si>
  <si>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</si>
  <si>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</si>
  <si>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</si>
  <si>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</si>
  <si>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</si>
  <si>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</si>
  <si>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</si>
  <si>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</si>
  <si>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</si>
  <si>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</si>
  <si>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</si>
  <si>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</si>
  <si>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</si>
  <si>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</si>
  <si>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</si>
  <si>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</si>
  <si>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</si>
  <si>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</si>
  <si>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</si>
  <si>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</si>
  <si>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</si>
  <si>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</si>
  <si>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</si>
  <si>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</si>
  <si>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</si>
  <si>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</si>
  <si>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</si>
  <si>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</si>
  <si>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</si>
  <si>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</si>
  <si>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</si>
  <si>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</si>
  <si>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</si>
  <si>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</si>
  <si>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</si>
  <si>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</si>
  <si>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</si>
  <si>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</si>
  <si>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</si>
  <si>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</si>
  <si>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</si>
  <si>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</si>
  <si>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</si>
  <si>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</si>
  <si>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</si>
  <si>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</si>
  <si>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</si>
  <si>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</si>
  <si>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</si>
  <si>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</si>
  <si>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</si>
  <si>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</si>
  <si>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</si>
  <si>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</si>
  <si>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</si>
  <si>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</si>
  <si>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</si>
  <si>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</si>
  <si>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</si>
  <si>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</si>
  <si>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</si>
  <si>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</si>
  <si>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</si>
  <si>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</si>
  <si>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</si>
  <si>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</si>
  <si>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</si>
  <si>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</si>
  <si>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</si>
  <si>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</si>
  <si>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</si>
  <si>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</si>
  <si>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</si>
  <si>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</si>
  <si>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</si>
  <si>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</si>
  <si>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</si>
  <si>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</si>
  <si>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</si>
  <si>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</si>
  <si>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</si>
  <si>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</si>
  <si>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</si>
  <si>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</si>
  <si>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</si>
  <si>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</si>
  <si>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</si>
  <si>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</si>
  <si>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</si>
  <si>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</si>
  <si>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</si>
  <si>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</si>
  <si>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</si>
  <si>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</si>
  <si>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</si>
  <si>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</si>
  <si>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</si>
  <si>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</si>
  <si>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</si>
  <si>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</si>
  <si>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</si>
  <si>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</si>
  <si>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</si>
  <si>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</si>
  <si>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</si>
  <si>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</si>
  <si>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</si>
  <si>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</si>
  <si>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</si>
  <si>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</si>
  <si>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</si>
  <si>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</si>
  <si>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</si>
  <si>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</si>
  <si>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</si>
  <si>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</si>
  <si>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</si>
  <si>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</si>
  <si>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</si>
  <si>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</si>
  <si>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</si>
  <si>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</si>
  <si>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</si>
  <si>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</si>
  <si>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</si>
  <si>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</si>
  <si>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</si>
  <si>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</si>
  <si>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</si>
  <si>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</si>
  <si>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</si>
  <si>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</si>
  <si>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</si>
  <si>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</si>
  <si>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</si>
  <si>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</si>
  <si>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</si>
  <si>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</si>
  <si>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</si>
  <si>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</si>
  <si>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</si>
  <si>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</si>
  <si>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</si>
  <si>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</si>
  <si>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</si>
  <si>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</si>
  <si>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</si>
  <si>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</si>
  <si>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</si>
  <si>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</si>
  <si>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</si>
  <si>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</si>
  <si>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</si>
  <si>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</si>
  <si>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</si>
  <si>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</si>
  <si>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</si>
  <si>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</si>
  <si>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</si>
  <si>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</si>
  <si>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</si>
  <si>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</si>
  <si>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</si>
  <si>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</si>
  <si>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</si>
  <si>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</si>
  <si>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</si>
  <si>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</si>
  <si>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</si>
  <si>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</si>
  <si>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</si>
  <si>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</si>
  <si>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</si>
  <si>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</si>
  <si>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</si>
  <si>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</si>
  <si>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</si>
  <si>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</si>
  <si>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</si>
  <si>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</si>
  <si>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</si>
  <si>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</si>
  <si>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</si>
  <si>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</si>
  <si>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</si>
  <si>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</si>
  <si>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</si>
  <si>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</si>
  <si>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</si>
  <si>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</si>
  <si>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</si>
  <si>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</si>
  <si>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</si>
  <si>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</si>
  <si>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</si>
  <si>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</si>
  <si>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</si>
  <si>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</si>
  <si>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</si>
  <si>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</si>
  <si>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</si>
  <si>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</si>
  <si>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</si>
  <si>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</si>
  <si>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</si>
  <si>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</si>
  <si>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</si>
  <si>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</si>
  <si>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</si>
  <si>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</si>
  <si>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</si>
  <si>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</si>
  <si>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</si>
  <si>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</si>
  <si>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</si>
  <si>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</si>
  <si>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</si>
  <si>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</si>
  <si>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</si>
  <si>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</si>
  <si>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</si>
  <si>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</si>
  <si>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</si>
  <si>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</si>
  <si>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</si>
  <si>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</si>
  <si>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</si>
  <si>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</si>
  <si>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</si>
  <si>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</si>
  <si>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</si>
  <si>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</si>
  <si>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</si>
  <si>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</si>
  <si>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</si>
  <si>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</si>
  <si>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</si>
  <si>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</si>
  <si>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</si>
  <si>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</si>
  <si>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</si>
  <si>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</si>
  <si>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</si>
  <si>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</si>
  <si>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</si>
  <si>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</si>
  <si>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</si>
  <si>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</si>
  <si>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</si>
  <si>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</si>
  <si>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</si>
  <si>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</si>
  <si>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</si>
  <si>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</si>
  <si>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</si>
  <si>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</si>
  <si>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</si>
  <si>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</si>
  <si>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</si>
  <si>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</si>
  <si>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</si>
  <si>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</si>
  <si>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</si>
  <si>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</si>
  <si>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</si>
  <si>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</si>
  <si>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</si>
  <si>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</si>
  <si>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</si>
  <si>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</si>
  <si>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</si>
  <si>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</si>
  <si>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</si>
  <si>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</si>
  <si>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</si>
  <si>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</si>
  <si>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</si>
  <si>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</si>
  <si>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</si>
  <si>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</si>
  <si>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</si>
  <si>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</si>
  <si>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</si>
  <si>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</si>
  <si>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</si>
  <si>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</si>
  <si>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</si>
  <si>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</si>
  <si>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</si>
  <si>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</si>
  <si>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</si>
  <si>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</si>
  <si>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</si>
  <si>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</si>
  <si>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</si>
  <si>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</si>
  <si>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</si>
  <si>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</si>
  <si>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</si>
  <si>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</si>
  <si>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</si>
  <si>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</si>
  <si>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</si>
  <si>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</si>
  <si>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</si>
  <si>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</si>
  <si>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</si>
  <si>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</si>
  <si>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</si>
  <si>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</si>
  <si>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</si>
  <si>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</si>
  <si>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</si>
  <si>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</si>
  <si>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</si>
  <si>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</si>
  <si>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</si>
  <si>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</si>
  <si>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</si>
  <si>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</si>
  <si>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</si>
  <si>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</si>
  <si>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</si>
  <si>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</si>
  <si>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</si>
  <si>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</si>
  <si>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</si>
  <si>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</si>
  <si>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</si>
  <si>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</si>
  <si>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</si>
  <si>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</si>
  <si>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</si>
  <si>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</si>
  <si>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</si>
  <si>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</si>
  <si>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</si>
  <si>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</si>
  <si>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</si>
  <si>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</si>
  <si>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</si>
  <si>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</si>
  <si>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</si>
  <si>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</si>
  <si>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</si>
  <si>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</si>
  <si>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</si>
  <si>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</si>
  <si>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</si>
  <si>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</si>
  <si>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</si>
  <si>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</si>
  <si>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</si>
  <si>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</si>
  <si>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</si>
  <si>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</si>
  <si>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</si>
  <si>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</si>
  <si>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</si>
  <si>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</si>
  <si>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</si>
  <si>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</si>
  <si>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</si>
  <si>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</si>
  <si>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</si>
  <si>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</si>
  <si>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</si>
  <si>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</si>
  <si>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</si>
  <si>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</si>
  <si>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</si>
  <si>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</si>
  <si>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</si>
  <si>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</si>
  <si>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</si>
  <si>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</si>
  <si>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</si>
  <si>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</si>
  <si>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</si>
  <si>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</si>
  <si>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</si>
  <si>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</si>
  <si>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</si>
  <si>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</si>
  <si>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</si>
  <si>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</si>
  <si>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</si>
  <si>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</si>
  <si>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</si>
  <si>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</si>
  <si>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</si>
  <si>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</si>
  <si>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</si>
  <si>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</si>
  <si>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</si>
  <si>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</si>
  <si>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</si>
  <si>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</si>
  <si>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</si>
  <si>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</si>
  <si>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</si>
  <si>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</si>
  <si>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</si>
  <si>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</si>
  <si>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</si>
  <si>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</si>
  <si>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</si>
  <si>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</si>
  <si>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</si>
  <si>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</si>
  <si>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</si>
  <si>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</si>
  <si>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</si>
  <si>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</si>
  <si>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</si>
  <si>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</si>
  <si>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</si>
  <si>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</si>
  <si>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</si>
  <si>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</si>
  <si>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</si>
  <si>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</si>
  <si>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</si>
  <si>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</si>
  <si>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</si>
  <si>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</si>
  <si>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</si>
  <si>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</si>
  <si>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</si>
  <si>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</si>
  <si>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</si>
  <si>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</si>
  <si>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</si>
  <si>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</si>
  <si>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</si>
  <si>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</si>
  <si>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</si>
  <si>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</si>
  <si>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</si>
  <si>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</si>
  <si>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</si>
  <si>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</si>
  <si>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</si>
  <si>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</si>
  <si>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</si>
  <si>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</si>
  <si>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</si>
  <si>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</si>
  <si>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</si>
  <si>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</si>
  <si>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</si>
  <si>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</si>
  <si>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</si>
  <si>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</si>
  <si>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</si>
  <si>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</si>
  <si>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</si>
  <si>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</si>
  <si>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</si>
  <si>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</si>
  <si>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</si>
  <si>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</si>
  <si>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</si>
  <si>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</si>
  <si>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</si>
  <si>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</si>
  <si>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</si>
  <si>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</si>
  <si>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</si>
  <si>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</si>
  <si>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</si>
  <si>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</si>
  <si>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</si>
  <si>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</si>
  <si>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</si>
  <si>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</si>
  <si>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</si>
  <si>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</si>
  <si>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</si>
  <si>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</si>
  <si>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</si>
  <si>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</si>
  <si>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</si>
  <si>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</si>
  <si>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</si>
  <si>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</si>
  <si>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</si>
  <si>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</si>
  <si>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</si>
  <si>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</si>
  <si>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</si>
  <si>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</si>
  <si>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</si>
  <si>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</si>
  <si>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</si>
  <si>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</si>
  <si>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</si>
  <si>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</si>
  <si>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</si>
  <si>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</si>
  <si>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</si>
  <si>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</si>
  <si>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</si>
  <si>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</si>
  <si>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</si>
  <si>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</si>
  <si>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</si>
  <si>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</si>
  <si>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</si>
  <si>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</si>
  <si>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</si>
  <si>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</si>
  <si>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</si>
  <si>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</si>
  <si>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</si>
  <si>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</si>
  <si>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</si>
  <si>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</si>
  <si>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</si>
  <si>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</si>
  <si>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</si>
  <si>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</si>
  <si>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</si>
  <si>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</si>
  <si>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</si>
  <si>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</si>
  <si>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</si>
  <si>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</si>
  <si>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</si>
  <si>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</si>
  <si>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</si>
  <si>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</si>
  <si>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</si>
  <si>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</si>
  <si>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</si>
  <si>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</si>
  <si>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</si>
  <si>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</si>
  <si>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</si>
  <si>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</si>
  <si>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</si>
  <si>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</si>
  <si>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</si>
  <si>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</si>
  <si>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</si>
  <si>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</si>
  <si>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</si>
  <si>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</si>
  <si>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</si>
  <si>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</si>
  <si>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</si>
  <si>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</si>
  <si>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</si>
  <si>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</si>
  <si>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</si>
  <si>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</si>
  <si>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</si>
  <si>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</si>
  <si>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</si>
  <si>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</si>
  <si>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</si>
  <si>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</si>
  <si>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</si>
  <si>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</si>
  <si>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</si>
  <si>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</si>
  <si>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</si>
  <si>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</si>
  <si>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</si>
  <si>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</si>
  <si>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</si>
  <si>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</si>
  <si>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</si>
  <si>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</si>
  <si>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</si>
  <si>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</si>
  <si>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</si>
  <si>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</si>
  <si>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</si>
  <si>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</si>
  <si>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</si>
  <si>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</si>
  <si>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</si>
  <si>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</si>
  <si>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</si>
  <si>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</si>
  <si>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</si>
  <si>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</si>
  <si>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</si>
  <si>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</si>
  <si>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</si>
  <si>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</si>
  <si>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</si>
  <si>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</si>
  <si>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</si>
  <si>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</si>
  <si>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</si>
  <si>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</si>
  <si>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</si>
  <si>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</si>
  <si>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</si>
  <si>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</si>
  <si>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</si>
  <si>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</si>
  <si>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</si>
  <si>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</si>
  <si>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</si>
  <si>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</si>
  <si>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</si>
  <si>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</si>
  <si>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</si>
  <si>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</si>
  <si>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</si>
  <si>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</si>
  <si>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</si>
  <si>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</si>
  <si>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</si>
  <si>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</si>
  <si>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</si>
  <si>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</si>
  <si>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</si>
  <si>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</si>
  <si>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</si>
  <si>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</si>
  <si>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</si>
  <si>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</si>
  <si>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</si>
  <si>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</si>
  <si>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</si>
  <si>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</si>
  <si>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</si>
  <si>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</si>
  <si>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</si>
  <si>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</si>
  <si>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</si>
  <si>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</si>
  <si>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</si>
  <si>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</si>
  <si>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</si>
  <si>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</si>
  <si>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</si>
  <si>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</si>
  <si>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</si>
  <si>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</si>
  <si>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</si>
  <si>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</si>
  <si>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</si>
  <si>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</si>
  <si>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</si>
  <si>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</si>
  <si>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</si>
  <si>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</si>
  <si>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</si>
  <si>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</si>
  <si>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</si>
  <si>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</si>
  <si>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</si>
  <si>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</si>
  <si>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</si>
  <si>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</si>
  <si>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</si>
  <si>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</si>
  <si>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</si>
  <si>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</si>
  <si>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</si>
  <si>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</si>
  <si>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</si>
  <si>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</si>
  <si>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</si>
  <si>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</si>
  <si>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</si>
  <si>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</si>
  <si>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</si>
  <si>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</si>
  <si>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</si>
  <si>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</si>
  <si>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</si>
  <si>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</si>
  <si>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</si>
  <si>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</si>
  <si>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</si>
  <si>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</si>
  <si>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</si>
  <si>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</si>
  <si>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</si>
  <si>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</si>
  <si>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</si>
  <si>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</si>
  <si>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</si>
  <si>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</si>
  <si>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</si>
  <si>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</si>
  <si>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</si>
  <si>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</si>
  <si>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</si>
  <si>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</si>
  <si>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</si>
  <si>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</si>
  <si>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</si>
  <si>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</si>
  <si>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</si>
  <si>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</si>
  <si>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</si>
  <si>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</si>
  <si>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</si>
  <si>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</si>
  <si>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</si>
  <si>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</si>
  <si>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</si>
  <si>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</si>
  <si>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</si>
  <si>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</si>
  <si>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</si>
  <si>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</si>
  <si>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</si>
  <si>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</si>
  <si>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</si>
  <si>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</si>
  <si>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</si>
  <si>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</si>
  <si>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</si>
  <si>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</si>
  <si>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</si>
  <si>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</si>
  <si>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</si>
  <si>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</si>
  <si>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</si>
  <si>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</si>
  <si>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</si>
  <si>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</si>
  <si>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</si>
  <si>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</si>
  <si>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</si>
  <si>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</si>
  <si>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</si>
  <si>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</si>
  <si>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</si>
  <si>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</si>
  <si>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</si>
  <si>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</si>
  <si>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</si>
  <si>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</si>
  <si>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</si>
  <si>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</si>
  <si>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</si>
  <si>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</si>
  <si>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</si>
  <si>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</si>
  <si>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</si>
  <si>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</si>
  <si>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</si>
  <si>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</si>
  <si>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</si>
  <si>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</si>
  <si>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</si>
  <si>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</si>
  <si>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</si>
  <si>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</si>
  <si>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</si>
  <si>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</si>
  <si>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</si>
  <si>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</si>
  <si>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</si>
  <si>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</si>
  <si>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</si>
  <si>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</si>
  <si>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</si>
  <si>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</si>
  <si>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</si>
  <si>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</si>
  <si>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</si>
  <si>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</si>
  <si>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</si>
  <si>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</si>
  <si>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</si>
  <si>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</si>
  <si>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</si>
  <si>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</si>
  <si>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</si>
  <si>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</si>
  <si>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</si>
  <si>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</si>
  <si>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</si>
  <si>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</si>
  <si>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</si>
  <si>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</si>
  <si>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</si>
  <si>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</si>
  <si>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</si>
  <si>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</si>
  <si>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</si>
  <si>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</si>
  <si>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</si>
  <si>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</si>
  <si>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</si>
  <si>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</si>
  <si>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</si>
  <si>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</si>
  <si>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</si>
  <si>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</si>
  <si>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</si>
  <si>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</si>
  <si>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</si>
  <si>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</si>
  <si>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</si>
  <si>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</si>
  <si>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</si>
  <si>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</si>
  <si>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</si>
  <si>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</si>
  <si>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</si>
  <si>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</si>
  <si>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</si>
  <si>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</si>
  <si>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</si>
  <si>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</si>
  <si>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</si>
  <si>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</si>
  <si>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</si>
  <si>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</si>
  <si>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</si>
  <si>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</si>
  <si>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</si>
  <si>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</si>
  <si>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</si>
  <si>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</si>
  <si>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</si>
  <si>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</si>
  <si>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</si>
  <si>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</si>
  <si>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</si>
  <si>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</si>
  <si>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</si>
  <si>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</si>
  <si>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</si>
  <si>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</si>
  <si>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</si>
  <si>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</si>
  <si>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</si>
  <si>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</si>
  <si>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</si>
  <si>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</si>
  <si>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</si>
  <si>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</si>
  <si>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</si>
  <si>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</si>
  <si>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</si>
  <si>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</si>
  <si>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</si>
  <si>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</si>
  <si>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</si>
  <si>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</si>
  <si>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</si>
  <si>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</si>
  <si>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</si>
  <si>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</si>
  <si>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</si>
  <si>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</si>
  <si>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</si>
  <si>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</si>
  <si>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</si>
  <si>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</si>
  <si>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</si>
  <si>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</si>
  <si>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</si>
  <si>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</si>
  <si>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</si>
  <si>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</si>
  <si>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</si>
  <si>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</si>
  <si>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</si>
  <si>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</si>
  <si>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</si>
  <si>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</si>
  <si>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</si>
  <si>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</si>
  <si>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</si>
  <si>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</si>
  <si>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</si>
  <si>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</si>
  <si>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</si>
  <si>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</si>
  <si>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</si>
  <si>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</si>
  <si>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</si>
  <si>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</si>
  <si>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</si>
  <si>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</si>
  <si>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</si>
  <si>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</si>
  <si>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</si>
  <si>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</si>
  <si>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</si>
  <si>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</si>
  <si>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</si>
  <si>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</si>
  <si>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</si>
  <si>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</si>
  <si>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</si>
  <si>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</si>
  <si>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</si>
  <si>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</si>
  <si>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</si>
  <si>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</si>
  <si>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</si>
  <si>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</si>
  <si>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</si>
  <si>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</si>
  <si>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</si>
  <si>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</si>
  <si>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</si>
  <si>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</si>
  <si>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</si>
  <si>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</si>
  <si>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</si>
  <si>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</si>
  <si>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</si>
  <si>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</si>
  <si>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</si>
  <si>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</si>
  <si>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</si>
  <si>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</si>
  <si>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</si>
  <si>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</si>
  <si>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</si>
  <si>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</si>
  <si>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</si>
  <si>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</si>
  <si>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</si>
  <si>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</si>
  <si>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</si>
  <si>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</si>
  <si>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</si>
  <si>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</si>
  <si>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</si>
  <si>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</si>
  <si>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</si>
  <si>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</si>
  <si>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</si>
  <si>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</si>
  <si>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</si>
  <si>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</si>
  <si>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</si>
  <si>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</si>
  <si>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</si>
  <si>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</si>
  <si>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</si>
  <si>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</si>
  <si>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</si>
  <si>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</si>
  <si>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</si>
  <si>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</si>
  <si>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</si>
  <si>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</si>
  <si>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</si>
  <si>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</si>
  <si>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</si>
  <si>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</si>
  <si>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</si>
  <si>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</si>
  <si>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</si>
  <si>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</si>
  <si>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</si>
  <si>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</si>
  <si>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</si>
  <si>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</si>
  <si>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</si>
  <si>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</si>
  <si>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</si>
  <si>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</si>
  <si>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</si>
  <si>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</si>
  <si>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</si>
  <si>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</si>
  <si>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</si>
  <si>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</si>
  <si>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</si>
  <si>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</si>
  <si>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</si>
  <si>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</si>
  <si>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</si>
  <si>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</si>
  <si>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</si>
  <si>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</si>
  <si>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</si>
  <si>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</si>
  <si>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</si>
  <si>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</si>
  <si>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</si>
  <si>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</si>
  <si>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</si>
  <si>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</si>
  <si>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</si>
  <si>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</si>
  <si>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</si>
  <si>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</si>
  <si>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</si>
  <si>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</si>
  <si>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</si>
  <si>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</si>
  <si>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</si>
  <si>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</si>
  <si>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</si>
  <si>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</si>
  <si>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</si>
  <si>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</si>
  <si>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</si>
  <si>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</si>
  <si>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</si>
  <si>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</si>
  <si>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</si>
  <si>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</si>
  <si>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</si>
  <si>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</si>
  <si>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</si>
  <si>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</si>
  <si>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</si>
  <si>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</si>
  <si>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</si>
  <si>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</si>
  <si>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</si>
  <si>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</si>
  <si>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</si>
  <si>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</si>
  <si>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</si>
  <si>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</si>
  <si>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</si>
  <si>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</si>
  <si>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</si>
  <si>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</si>
  <si>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</si>
  <si>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</si>
  <si>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</si>
  <si>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</si>
  <si>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</si>
  <si>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</si>
  <si>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</si>
  <si>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</si>
  <si>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</si>
  <si>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</si>
  <si>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</si>
  <si>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</si>
  <si>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</si>
  <si>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</si>
  <si>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</si>
  <si>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</si>
  <si>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</si>
  <si>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</si>
  <si>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</si>
  <si>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</si>
  <si>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</si>
  <si>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</si>
  <si>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</si>
  <si>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</si>
  <si>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</si>
  <si>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</si>
  <si>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</si>
  <si>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</si>
  <si>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</si>
  <si>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</si>
  <si>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</si>
  <si>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</si>
  <si>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</si>
  <si>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</si>
  <si>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</si>
  <si>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</si>
  <si>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</si>
  <si>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</si>
  <si>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</si>
  <si>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</si>
  <si>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</si>
  <si>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</si>
  <si>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</si>
  <si>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</si>
  <si>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</si>
  <si>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</si>
  <si>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</si>
  <si>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</si>
  <si>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</si>
  <si>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</si>
  <si>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</si>
  <si>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</si>
  <si>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</si>
  <si>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</si>
  <si>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</si>
  <si>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</si>
  <si>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</si>
  <si>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</si>
  <si>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</si>
  <si>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</si>
  <si>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</si>
  <si>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</si>
  <si>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</si>
  <si>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</si>
  <si>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</si>
  <si>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</si>
  <si>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</si>
  <si>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</si>
  <si>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</si>
  <si>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</si>
  <si>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</si>
  <si>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</si>
  <si>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</si>
  <si>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</si>
  <si>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</si>
  <si>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</si>
  <si>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</si>
  <si>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</si>
  <si>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</si>
  <si>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</si>
  <si>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</si>
  <si>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</si>
  <si>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</si>
  <si>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</si>
  <si>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</si>
  <si>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</si>
  <si>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</si>
  <si>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</si>
  <si>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</si>
  <si>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</si>
  <si>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</si>
  <si>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</si>
  <si>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</si>
  <si>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</si>
  <si>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</si>
  <si>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</si>
  <si>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</si>
  <si>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</si>
  <si>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</si>
  <si>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</si>
  <si>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</si>
  <si>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</si>
  <si>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</si>
  <si>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</si>
  <si>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</si>
  <si>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</si>
  <si>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</si>
  <si>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</si>
  <si>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</si>
  <si>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</si>
  <si>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</si>
  <si>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</si>
  <si>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</si>
  <si>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</si>
  <si>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</si>
  <si>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</si>
  <si>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</si>
  <si>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</si>
  <si>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</si>
  <si>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</si>
  <si>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</si>
  <si>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</si>
  <si>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</si>
  <si>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</si>
  <si>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</si>
  <si>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</si>
  <si>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</si>
  <si>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</si>
  <si>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</si>
  <si>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</si>
  <si>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</si>
  <si>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</si>
  <si>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</si>
  <si>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</si>
  <si>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</si>
  <si>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</si>
  <si>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</si>
  <si>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</si>
  <si>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</si>
  <si>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</si>
  <si>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</si>
  <si>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</si>
  <si>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</si>
  <si>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</si>
  <si>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</si>
  <si>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</si>
  <si>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</si>
  <si>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</si>
  <si>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</si>
  <si>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</si>
  <si>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</si>
  <si>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</si>
  <si>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</si>
  <si>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</si>
  <si>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</si>
  <si>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</si>
  <si>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</si>
  <si>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</si>
  <si>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</si>
  <si>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</si>
  <si>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</si>
  <si>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</si>
  <si>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</si>
  <si>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</si>
  <si>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</si>
  <si>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</si>
  <si>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</si>
  <si>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</si>
  <si>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</si>
  <si>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</si>
  <si>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</si>
  <si>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</si>
  <si>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</si>
  <si>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</si>
  <si>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</si>
  <si>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</si>
  <si>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</si>
  <si>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</si>
  <si>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</si>
  <si>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</si>
  <si>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</si>
  <si>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</si>
  <si>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</si>
  <si>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</si>
  <si>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</si>
  <si>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</si>
  <si>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</si>
  <si>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</si>
  <si>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</si>
  <si>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</si>
  <si>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</si>
  <si>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</si>
  <si>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</si>
  <si>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</si>
  <si>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</si>
  <si>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</si>
  <si>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</si>
  <si>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</si>
  <si>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</si>
  <si>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</si>
  <si>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</si>
  <si>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</si>
  <si>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</si>
  <si>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</si>
  <si>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</si>
  <si>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</si>
  <si>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</si>
  <si>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</si>
  <si>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</si>
  <si>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</si>
  <si>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</si>
  <si>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</si>
  <si>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</si>
  <si>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</si>
  <si>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</si>
  <si>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</si>
  <si>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</si>
  <si>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</si>
  <si>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</si>
  <si>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</si>
  <si>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</si>
  <si>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</si>
  <si>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</si>
  <si>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</si>
  <si>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</si>
  <si>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</si>
  <si>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</si>
  <si>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</si>
  <si>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</si>
  <si>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</si>
  <si>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</si>
  <si>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</si>
  <si>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</si>
  <si>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</si>
  <si>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</si>
  <si>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</si>
  <si>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</si>
  <si>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</si>
  <si>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</si>
  <si>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</si>
  <si>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</si>
  <si>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</si>
  <si>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</si>
  <si>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</si>
  <si>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</si>
  <si>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</si>
  <si>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</si>
  <si>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</si>
  <si>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</si>
  <si>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</si>
  <si>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</si>
  <si>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</si>
  <si>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</si>
  <si>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</si>
  <si>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</si>
  <si>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</si>
  <si>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</si>
  <si>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</si>
  <si>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</si>
  <si>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</si>
  <si>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</si>
  <si>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</si>
  <si>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</si>
  <si>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</si>
  <si>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</si>
  <si>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</si>
  <si>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</si>
  <si>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</si>
  <si>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</si>
  <si>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</si>
  <si>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</si>
  <si>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</si>
  <si>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</si>
  <si>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</si>
  <si>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</si>
  <si>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</si>
  <si>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</si>
  <si>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</si>
  <si>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</si>
  <si>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</si>
  <si>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</si>
  <si>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</si>
  <si>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</si>
  <si>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</si>
  <si>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</si>
  <si>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</si>
  <si>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</si>
  <si>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</si>
  <si>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</si>
  <si>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</si>
  <si>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</si>
  <si>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</si>
  <si>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</si>
  <si>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</si>
  <si>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</si>
  <si>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</si>
  <si>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</si>
  <si>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</si>
  <si>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</si>
  <si>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</si>
  <si>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</si>
  <si>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</si>
  <si>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</si>
  <si>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</si>
  <si>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</si>
  <si>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</si>
  <si>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</si>
  <si>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</si>
  <si>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</si>
  <si>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</si>
  <si>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</si>
  <si>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</si>
  <si>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</si>
  <si>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</si>
  <si>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</si>
  <si>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</si>
  <si>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</si>
  <si>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</si>
  <si>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</si>
  <si>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</si>
  <si>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</si>
  <si>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</si>
  <si>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</si>
  <si>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</si>
  <si>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</si>
  <si>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</si>
  <si>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</si>
  <si>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</si>
  <si>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</si>
  <si>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</si>
  <si>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</si>
  <si>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</si>
  <si>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</si>
  <si>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</si>
  <si>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</si>
  <si>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</si>
  <si>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</si>
  <si>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</si>
  <si>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</si>
  <si>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</si>
  <si>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</si>
  <si>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</si>
  <si>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</si>
  <si>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</si>
  <si>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</si>
  <si>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</si>
  <si>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</si>
  <si>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</si>
  <si>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</si>
  <si>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</si>
  <si>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</si>
  <si>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</si>
  <si>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</si>
  <si>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</si>
  <si>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</si>
  <si>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</si>
  <si>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</si>
  <si>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</si>
  <si>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</si>
  <si>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</si>
  <si>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</si>
  <si>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</si>
  <si>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</si>
  <si>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</si>
  <si>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</si>
  <si>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</si>
  <si>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</si>
  <si>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</si>
  <si>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</si>
  <si>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</si>
  <si>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</si>
  <si>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</si>
  <si>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</si>
  <si>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</si>
  <si>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</si>
  <si>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</si>
  <si>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</si>
  <si>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</si>
  <si>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</si>
  <si>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</si>
  <si>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</si>
  <si>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</si>
  <si>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</si>
  <si>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</si>
  <si>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</si>
  <si>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</si>
  <si>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</si>
  <si>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</si>
  <si>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</si>
  <si>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</si>
  <si>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</si>
  <si>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</si>
  <si>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</si>
  <si>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</si>
  <si>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</si>
  <si>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</si>
  <si>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</si>
  <si>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</si>
  <si>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</si>
  <si>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</si>
  <si>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</si>
  <si>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</si>
  <si>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</si>
  <si>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</si>
  <si>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</si>
  <si>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</si>
  <si>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</si>
  <si>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</si>
  <si>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</si>
  <si>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</si>
  <si>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</si>
  <si>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</si>
  <si>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</si>
  <si>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</si>
  <si>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</si>
  <si>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</si>
  <si>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</si>
  <si>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</si>
  <si>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</si>
  <si>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</si>
  <si>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</si>
  <si>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</si>
  <si>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</si>
  <si>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</si>
  <si>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</si>
  <si>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</si>
  <si>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</si>
  <si>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</si>
  <si>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</si>
  <si>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</si>
  <si>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</si>
  <si>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</si>
  <si>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</si>
  <si>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</si>
  <si>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</si>
  <si>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</si>
  <si>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</si>
  <si>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</si>
  <si>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</si>
  <si>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</si>
  <si>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</si>
  <si>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</si>
  <si>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</si>
  <si>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</si>
  <si>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</si>
  <si>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</si>
  <si>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</si>
  <si>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</si>
  <si>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</si>
  <si>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</si>
  <si>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</si>
  <si>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</si>
  <si>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</si>
  <si>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</si>
  <si>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</si>
  <si>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</si>
  <si>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</si>
  <si>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</si>
  <si>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</si>
  <si>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</si>
  <si>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</si>
  <si>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</si>
  <si>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</si>
  <si>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</si>
  <si>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</si>
  <si>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</si>
  <si>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</si>
  <si>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</si>
  <si>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</si>
  <si>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</si>
  <si>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</si>
  <si>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</si>
  <si>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</si>
  <si>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</si>
  <si>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</si>
  <si>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</si>
  <si>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</si>
  <si>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</si>
  <si>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</si>
  <si>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</si>
  <si>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</si>
  <si>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</si>
  <si>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</si>
  <si>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</si>
  <si>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</si>
  <si>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</si>
  <si>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</si>
  <si>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</si>
  <si>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</si>
  <si>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</si>
  <si>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</si>
  <si>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</si>
  <si>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</si>
  <si>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</si>
  <si>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</si>
  <si>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</si>
  <si>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</si>
  <si>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</si>
  <si>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</si>
  <si>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</si>
  <si>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</si>
  <si>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</si>
  <si>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</si>
  <si>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</si>
  <si>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</si>
  <si>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</si>
  <si>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</si>
  <si>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</si>
  <si>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</si>
  <si>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</si>
  <si>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</si>
  <si>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</si>
  <si>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</si>
  <si>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</si>
  <si>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</si>
  <si>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</si>
  <si>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</si>
  <si>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</si>
  <si>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</si>
  <si>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</si>
  <si>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</si>
  <si>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</si>
  <si>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</si>
  <si>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</si>
  <si>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</si>
  <si>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</si>
  <si>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</si>
  <si>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</si>
  <si>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</si>
  <si>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</si>
  <si>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</si>
  <si>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</si>
  <si>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</si>
  <si>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</si>
  <si>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</si>
  <si>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</si>
  <si>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</si>
  <si>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</si>
  <si>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</si>
  <si>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</si>
  <si>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</si>
  <si>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</si>
  <si>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</si>
  <si>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</si>
  <si>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</si>
  <si>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</si>
  <si>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</si>
  <si>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</si>
  <si>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</si>
  <si>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</si>
  <si>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</si>
  <si>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</si>
  <si>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</si>
  <si>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</si>
  <si>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</si>
  <si>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</si>
  <si>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</si>
  <si>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</si>
  <si>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</si>
  <si>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</si>
  <si>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</si>
  <si>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</si>
  <si>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</si>
  <si>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</si>
  <si>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</si>
  <si>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</si>
  <si>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</si>
  <si>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</si>
  <si>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</si>
  <si>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</si>
  <si>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</si>
  <si>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</si>
  <si>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</si>
  <si>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</si>
  <si>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</si>
  <si>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</si>
  <si>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</si>
  <si>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</si>
  <si>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</si>
  <si>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</si>
  <si>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</si>
  <si>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</si>
  <si>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</si>
  <si>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</si>
  <si>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</si>
  <si>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</si>
  <si>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</si>
  <si>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</si>
  <si>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</si>
  <si>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</si>
  <si>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</si>
  <si>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</si>
  <si>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</si>
  <si>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</si>
  <si>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</si>
  <si>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</si>
  <si>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</si>
  <si>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</si>
  <si>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</si>
  <si>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</si>
  <si>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</si>
  <si>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</si>
  <si>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</si>
  <si>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</si>
  <si>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</si>
  <si>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</si>
  <si>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</si>
  <si>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</si>
  <si>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</si>
  <si>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</si>
  <si>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</si>
  <si>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</si>
  <si>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</si>
  <si>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</si>
  <si>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</si>
  <si>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</si>
  <si>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</si>
  <si>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</si>
  <si>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</si>
  <si>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</si>
  <si>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</si>
  <si>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</si>
  <si>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</si>
  <si>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</si>
  <si>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</si>
  <si>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</si>
  <si>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</si>
  <si>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</si>
  <si>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</si>
  <si>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</si>
  <si>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</si>
  <si>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</si>
  <si>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</si>
  <si>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</si>
  <si>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</si>
  <si>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</si>
  <si>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</si>
  <si>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</si>
  <si>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</si>
  <si>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</si>
  <si>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</si>
  <si>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</si>
  <si>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</si>
  <si>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</si>
  <si>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</si>
  <si>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</si>
  <si>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</si>
  <si>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</si>
  <si>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</si>
  <si>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</si>
  <si>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</si>
  <si>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</si>
  <si>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</si>
  <si>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</si>
  <si>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</si>
  <si>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</si>
  <si>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</si>
  <si>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</si>
  <si>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</si>
  <si>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</si>
  <si>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</si>
  <si>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</si>
  <si>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</si>
  <si>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</si>
  <si>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</si>
  <si>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</si>
  <si>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</si>
  <si>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</si>
  <si>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</si>
  <si>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</si>
  <si>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</si>
  <si>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</si>
  <si>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</si>
  <si>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</si>
  <si>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</si>
  <si>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</si>
  <si>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</si>
  <si>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</si>
  <si>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</si>
  <si>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</si>
  <si>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</si>
  <si>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</si>
  <si>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</si>
  <si>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</si>
  <si>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</si>
  <si>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</si>
  <si>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</si>
  <si>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</si>
  <si>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</si>
  <si>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</si>
  <si>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</si>
  <si>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</si>
  <si>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</si>
  <si>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</si>
  <si>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</si>
  <si>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</si>
  <si>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</si>
  <si>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</si>
  <si>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</si>
  <si>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</si>
  <si>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</si>
  <si>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</si>
  <si>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</si>
  <si>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</si>
  <si>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</si>
  <si>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</si>
  <si>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</si>
  <si>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</si>
  <si>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</si>
  <si>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</si>
  <si>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</si>
  <si>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</si>
  <si>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</si>
  <si>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</si>
  <si>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</si>
  <si>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</si>
  <si>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</si>
  <si>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</si>
  <si>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</si>
  <si>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</si>
  <si>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</si>
  <si>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</si>
  <si>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</si>
  <si>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</si>
  <si>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</si>
  <si>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</si>
  <si>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</si>
  <si>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</si>
  <si>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</si>
  <si>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</si>
  <si>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</si>
  <si>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</si>
  <si>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</si>
  <si>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</si>
  <si>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</si>
  <si>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</si>
  <si>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</si>
  <si>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</si>
  <si>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</si>
  <si>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</si>
  <si>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</si>
  <si>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</si>
  <si>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</si>
  <si>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</si>
  <si>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</si>
  <si>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</si>
  <si>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</si>
  <si>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</si>
  <si>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</si>
  <si>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</si>
  <si>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</si>
  <si>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</si>
  <si>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</si>
  <si>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</si>
  <si>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</si>
  <si>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</si>
  <si>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</si>
  <si>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</si>
  <si>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</si>
  <si>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</si>
  <si>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</si>
  <si>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</si>
  <si>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</si>
  <si>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</si>
  <si>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</si>
  <si>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</si>
  <si>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</si>
  <si>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</si>
  <si>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</si>
  <si>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</si>
  <si>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</si>
  <si>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</si>
  <si>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</si>
  <si>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</si>
  <si>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</si>
  <si>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</si>
  <si>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</si>
  <si>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</si>
  <si>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</si>
  <si>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</si>
  <si>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</si>
  <si>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</si>
  <si>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</si>
  <si>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</si>
  <si>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</si>
  <si>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</si>
  <si>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</si>
  <si>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</si>
  <si>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</si>
  <si>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</si>
  <si>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</si>
  <si>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</si>
  <si>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</si>
  <si>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</si>
  <si>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</si>
  <si>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</si>
  <si>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</si>
  <si>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</si>
  <si>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</si>
  <si>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</si>
  <si>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</si>
  <si>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</si>
  <si>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</si>
  <si>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</si>
  <si>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</si>
  <si>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</si>
  <si>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</si>
  <si>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</si>
  <si>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</si>
  <si>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</si>
  <si>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</si>
  <si>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</si>
  <si>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</si>
  <si>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</si>
  <si>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</si>
  <si>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</si>
  <si>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</si>
  <si>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</si>
  <si>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</si>
  <si>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</si>
  <si>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</si>
  <si>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</si>
  <si>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</si>
  <si>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</si>
  <si>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</si>
  <si>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</si>
  <si>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</si>
  <si>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</si>
  <si>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</si>
  <si>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</si>
  <si>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</si>
  <si>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</si>
  <si>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</si>
  <si>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</si>
  <si>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</si>
  <si>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</si>
  <si>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</si>
  <si>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</si>
  <si>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</si>
  <si>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</si>
  <si>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</si>
  <si>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</si>
  <si>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</si>
  <si>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</si>
  <si>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</si>
  <si>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</si>
  <si>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</si>
  <si>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</si>
  <si>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</si>
  <si>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</si>
  <si>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</si>
  <si>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</si>
  <si>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</si>
  <si>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</si>
  <si>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</si>
  <si>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</si>
  <si>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</si>
  <si>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</si>
  <si>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</si>
  <si>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</si>
  <si>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</si>
  <si>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</si>
  <si>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</si>
  <si>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</si>
  <si>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</si>
  <si>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</si>
  <si>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</si>
  <si>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</si>
  <si>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</si>
  <si>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</si>
  <si>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</si>
  <si>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</si>
  <si>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</si>
  <si>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</si>
  <si>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</si>
  <si>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</si>
  <si>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</si>
  <si>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</si>
  <si>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</si>
  <si>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</si>
  <si>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</si>
  <si>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</si>
  <si>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</si>
  <si>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</si>
  <si>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</si>
  <si>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</si>
  <si>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</si>
  <si>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</si>
  <si>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</si>
  <si>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</si>
  <si>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</si>
  <si>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</si>
  <si>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</si>
  <si>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</si>
  <si>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</si>
  <si>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</si>
  <si>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</si>
  <si>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</si>
  <si>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</si>
  <si>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</si>
  <si>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</si>
  <si>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</si>
  <si>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</si>
  <si>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</si>
  <si>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</si>
  <si>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</si>
  <si>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</si>
  <si>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</si>
  <si>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</si>
  <si>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</si>
  <si>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</si>
  <si>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</si>
  <si>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</si>
  <si>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</si>
  <si>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</si>
  <si>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</si>
  <si>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</si>
  <si>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</si>
  <si>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</si>
  <si>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</si>
  <si>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</si>
  <si>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</si>
  <si>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</si>
  <si>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</si>
  <si>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</si>
  <si>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</si>
  <si>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</si>
  <si>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</si>
  <si>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</si>
  <si>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</si>
  <si>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</si>
  <si>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</si>
  <si>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</si>
  <si>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</si>
  <si>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</si>
  <si>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</si>
  <si>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</si>
  <si>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</si>
  <si>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</si>
  <si>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</si>
  <si>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</si>
  <si>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</si>
  <si>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</si>
  <si>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</si>
  <si>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</si>
  <si>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</si>
  <si>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</si>
  <si>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</si>
  <si>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</si>
  <si>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</si>
  <si>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</si>
  <si>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</si>
  <si>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</si>
  <si>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</si>
  <si>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</si>
  <si>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</si>
  <si>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</si>
  <si>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</si>
  <si>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</si>
  <si>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</si>
  <si>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</si>
  <si>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</si>
  <si>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</si>
  <si>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</si>
  <si>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</si>
  <si>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</si>
  <si>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</si>
  <si>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</si>
  <si>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</si>
  <si>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</si>
  <si>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</si>
  <si>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</si>
  <si>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</si>
  <si>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</si>
  <si>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</si>
  <si>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</si>
  <si>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</si>
  <si>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</si>
  <si>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</si>
  <si>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</si>
  <si>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</si>
  <si>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</si>
  <si>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</si>
  <si>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</si>
  <si>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</si>
  <si>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</si>
  <si>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</si>
  <si>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</si>
  <si>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</si>
  <si>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</si>
  <si>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</si>
  <si>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</si>
  <si>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</si>
  <si>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</si>
  <si>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</si>
  <si>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</si>
  <si>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</si>
  <si>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</si>
  <si>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</si>
  <si>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</si>
  <si>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</si>
  <si>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</si>
  <si>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</si>
  <si>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</si>
  <si>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</si>
  <si>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</si>
  <si>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</si>
  <si>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</si>
  <si>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</si>
  <si>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</si>
  <si>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</si>
  <si>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</si>
  <si>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</si>
  <si>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</si>
  <si>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</si>
  <si>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</si>
  <si>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</si>
  <si>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</si>
  <si>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</si>
  <si>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</si>
  <si>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</si>
  <si>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</si>
  <si>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</si>
  <si>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</si>
  <si>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</si>
  <si>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</si>
  <si>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</si>
  <si>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</si>
  <si>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</si>
  <si>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</si>
  <si>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</si>
  <si>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</si>
  <si>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</si>
  <si>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</si>
  <si>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</si>
  <si>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</si>
  <si>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</si>
  <si>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</si>
  <si>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</si>
  <si>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</si>
  <si>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</si>
  <si>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</si>
  <si>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</si>
  <si>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</si>
  <si>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</si>
  <si>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</si>
  <si>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</si>
  <si>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</si>
  <si>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</si>
  <si>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</si>
  <si>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</si>
  <si>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</si>
  <si>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</si>
  <si>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</si>
  <si>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</si>
  <si>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</si>
  <si>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</si>
  <si>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</si>
  <si>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</si>
  <si>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</si>
  <si>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</si>
  <si>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</si>
  <si>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</si>
  <si>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</si>
  <si>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</si>
  <si>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</si>
  <si>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</si>
  <si>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</si>
  <si>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</si>
  <si>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</si>
  <si>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</si>
  <si>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</si>
  <si>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</si>
  <si>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</si>
  <si>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</si>
  <si>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</si>
  <si>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</si>
  <si>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</si>
  <si>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</si>
  <si>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</si>
  <si>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</si>
  <si>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</si>
  <si>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</si>
  <si>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</si>
  <si>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</si>
  <si>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</si>
  <si>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</si>
  <si>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</si>
  <si>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</si>
  <si>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</si>
  <si>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</si>
  <si>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</si>
  <si>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</si>
  <si>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</si>
  <si>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</si>
  <si>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</si>
  <si>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</si>
  <si>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</si>
  <si>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</si>
  <si>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</si>
  <si>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</si>
  <si>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</si>
  <si>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</si>
  <si>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</si>
  <si>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</si>
  <si>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</si>
  <si>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</si>
  <si>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</si>
  <si>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</si>
  <si>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</si>
  <si>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</si>
  <si>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</si>
  <si>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</si>
  <si>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</si>
  <si>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</si>
  <si>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</si>
  <si>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</si>
  <si>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</si>
  <si>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</si>
  <si>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</si>
  <si>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</si>
  <si>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</si>
  <si>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</si>
  <si>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</si>
  <si>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</si>
  <si>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</si>
  <si>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</si>
  <si>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</si>
  <si>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</si>
  <si>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</si>
  <si>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</si>
  <si>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</si>
  <si>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</si>
  <si>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</si>
  <si>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</si>
  <si>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</si>
  <si>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</si>
  <si>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</si>
  <si>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</si>
  <si>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</si>
  <si>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</si>
  <si>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</si>
  <si>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</si>
  <si>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</si>
  <si>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</si>
  <si>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</si>
  <si>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</si>
  <si>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</si>
  <si>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</si>
  <si>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</si>
  <si>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</si>
  <si>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</si>
  <si>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</si>
  <si>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</si>
  <si>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</si>
  <si>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</si>
  <si>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</si>
  <si>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</si>
  <si>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</si>
  <si>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</si>
  <si>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</si>
  <si>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</si>
  <si>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</si>
  <si>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</si>
  <si>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</si>
  <si>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</si>
  <si>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</si>
  <si>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</si>
  <si>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</si>
  <si>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TRanscranial AlterNating current stimulation FOR patients with mild Alzheimer’s Disease (TRANSFORM-AD): a randomized controlled clinical trial. Tang et al. Alzheimer's Research and Therapy 2024.</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</si>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</sst>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454661</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N91"/>
  <sheetViews>
    <sheetView tabSelected="1" zoomScale="160" zoomScaleNormal="160" workbookViewId="0">
      <pane xSplit="2" ySplit="2" topLeftCell="C3" activePane="bottomRight" state="frozen"/>
      <selection pane="topRight" activeCell="C1" sqref="C1"/>
      <selection pane="bottomLeft" activeCell="A3" sqref="A3"/>
      <selection pane="bottomRight" activeCell="J8" sqref="J8"/>
    </sheetView>
  </sheetViews>
  <sheetFormatPr defaultRowHeight="12.75" x14ac:dyDescent="0.2"/>
  <cols>
    <col min="1" max="1" width="5" bestFit="1" customWidth="1"/>
    <col min="2" max="2" width="21.140625" bestFit="1" customWidth="1"/>
    <col min="3" max="3" width="9.140625" style="28"/>
    <col min="5" max="5" width="12" bestFit="1" customWidth="1"/>
    <col min="7" max="7" width="9.140625" style="28"/>
  </cols>
  <sheetData>
    <row r="1" spans="1:14" x14ac:dyDescent="0.2">
      <c r="A1" t="s">
        <v>3</v>
      </c>
    </row>
    <row r="2" spans="1:14" x14ac:dyDescent="0.2">
      <c r="B2" t="s">
        <v>2543</v>
      </c>
      <c r="C2" s="28" t="s">
        <v>2544</v>
      </c>
      <c r="D2" s="28" t="s">
        <v>2545</v>
      </c>
      <c r="E2" t="s">
        <v>2547</v>
      </c>
      <c r="F2" s="28" t="s">
        <v>2549</v>
      </c>
      <c r="G2" s="28" t="s">
        <v>2550</v>
      </c>
      <c r="H2" s="28" t="s">
        <v>2551</v>
      </c>
      <c r="N2" s="32" t="s">
        <v>2565</v>
      </c>
    </row>
    <row r="3" spans="1:14" x14ac:dyDescent="0.2">
      <c r="B3" t="s">
        <v>2546</v>
      </c>
      <c r="C3" s="28">
        <v>90</v>
      </c>
      <c r="D3" s="29">
        <v>0.9</v>
      </c>
      <c r="E3" t="s">
        <v>2548</v>
      </c>
      <c r="F3" s="29">
        <v>24.37</v>
      </c>
      <c r="G3" s="28">
        <v>844</v>
      </c>
      <c r="H3" s="31" t="s">
        <v>2581</v>
      </c>
    </row>
    <row r="4" spans="1:14" x14ac:dyDescent="0.2">
      <c r="B4" t="s">
        <v>34</v>
      </c>
      <c r="C4" s="28">
        <v>90</v>
      </c>
      <c r="D4" s="29">
        <v>0.5</v>
      </c>
      <c r="E4" t="s">
        <v>2548</v>
      </c>
      <c r="F4" s="29">
        <v>24.45</v>
      </c>
      <c r="G4" s="28">
        <v>819</v>
      </c>
      <c r="H4" s="31" t="s">
        <v>2581</v>
      </c>
    </row>
    <row r="5" spans="1:14" x14ac:dyDescent="0.2">
      <c r="B5" t="s">
        <v>2546</v>
      </c>
      <c r="C5" s="28">
        <v>180</v>
      </c>
      <c r="D5" s="29">
        <v>1.2</v>
      </c>
      <c r="E5" t="s">
        <v>2548</v>
      </c>
      <c r="F5" s="29">
        <v>24.37</v>
      </c>
      <c r="G5" s="28">
        <v>823</v>
      </c>
      <c r="H5" s="31" t="s">
        <v>2581</v>
      </c>
    </row>
    <row r="6" spans="1:14" x14ac:dyDescent="0.2">
      <c r="B6" t="s">
        <v>34</v>
      </c>
      <c r="C6" s="28">
        <v>180</v>
      </c>
      <c r="D6" s="29">
        <v>0.5</v>
      </c>
      <c r="E6" t="s">
        <v>2548</v>
      </c>
      <c r="F6" s="29">
        <v>24.45</v>
      </c>
      <c r="G6" s="28">
        <v>793</v>
      </c>
      <c r="H6" s="31" t="s">
        <v>2581</v>
      </c>
    </row>
    <row r="7" spans="1:14" x14ac:dyDescent="0.2">
      <c r="B7" t="s">
        <v>2546</v>
      </c>
      <c r="C7" s="28">
        <f>9*30</f>
        <v>270</v>
      </c>
      <c r="D7" s="29">
        <v>2.5</v>
      </c>
      <c r="E7" t="s">
        <v>2548</v>
      </c>
      <c r="F7" s="29">
        <v>24.37</v>
      </c>
      <c r="G7" s="28">
        <v>807</v>
      </c>
      <c r="H7" s="31" t="s">
        <v>2581</v>
      </c>
    </row>
    <row r="8" spans="1:14" x14ac:dyDescent="0.2">
      <c r="B8" t="s">
        <v>34</v>
      </c>
      <c r="C8" s="28">
        <f>9*30</f>
        <v>270</v>
      </c>
      <c r="D8" s="29">
        <v>1.5</v>
      </c>
      <c r="E8" t="s">
        <v>2548</v>
      </c>
      <c r="F8" s="29">
        <v>24.45</v>
      </c>
      <c r="G8" s="28">
        <v>771</v>
      </c>
      <c r="H8" s="31" t="s">
        <v>2581</v>
      </c>
    </row>
    <row r="9" spans="1:14" x14ac:dyDescent="0.2">
      <c r="B9" t="s">
        <v>2546</v>
      </c>
      <c r="C9" s="28">
        <v>365</v>
      </c>
      <c r="D9" s="29">
        <v>3.2</v>
      </c>
      <c r="E9" t="s">
        <v>2548</v>
      </c>
      <c r="F9" s="29">
        <v>24.37</v>
      </c>
      <c r="G9" s="28">
        <v>770</v>
      </c>
      <c r="H9" s="31" t="s">
        <v>2581</v>
      </c>
    </row>
    <row r="10" spans="1:14" x14ac:dyDescent="0.2">
      <c r="B10" t="s">
        <v>34</v>
      </c>
      <c r="C10" s="28">
        <v>365</v>
      </c>
      <c r="D10" s="29">
        <v>1.8</v>
      </c>
      <c r="E10" t="s">
        <v>2548</v>
      </c>
      <c r="F10" s="29">
        <v>24.45</v>
      </c>
      <c r="G10" s="28">
        <v>753</v>
      </c>
      <c r="H10" s="31" t="s">
        <v>2581</v>
      </c>
    </row>
    <row r="11" spans="1:14" x14ac:dyDescent="0.2">
      <c r="B11" t="s">
        <v>2546</v>
      </c>
      <c r="C11" s="28">
        <f>15*30</f>
        <v>450</v>
      </c>
      <c r="D11" s="29">
        <v>3.7</v>
      </c>
      <c r="E11" t="s">
        <v>2548</v>
      </c>
      <c r="F11" s="29">
        <v>24.37</v>
      </c>
      <c r="G11" s="28">
        <v>762</v>
      </c>
      <c r="H11" s="31" t="s">
        <v>2581</v>
      </c>
    </row>
    <row r="12" spans="1:14" x14ac:dyDescent="0.2">
      <c r="B12" t="s">
        <v>34</v>
      </c>
      <c r="C12" s="28">
        <f>15*30</f>
        <v>450</v>
      </c>
      <c r="D12" s="29">
        <v>2.2000000000000002</v>
      </c>
      <c r="E12" t="s">
        <v>2548</v>
      </c>
      <c r="F12" s="29">
        <v>24.45</v>
      </c>
      <c r="G12" s="28">
        <v>730</v>
      </c>
      <c r="H12" s="31" t="s">
        <v>2581</v>
      </c>
    </row>
    <row r="13" spans="1:14" x14ac:dyDescent="0.2">
      <c r="B13" t="s">
        <v>2546</v>
      </c>
      <c r="C13" s="28">
        <f>18*30</f>
        <v>540</v>
      </c>
      <c r="D13" s="29">
        <v>5.6</v>
      </c>
      <c r="E13" t="s">
        <v>2548</v>
      </c>
      <c r="F13" s="29">
        <v>24.37</v>
      </c>
      <c r="G13" s="28">
        <v>738</v>
      </c>
      <c r="H13" s="31" t="s">
        <v>2581</v>
      </c>
    </row>
    <row r="14" spans="1:14" x14ac:dyDescent="0.2">
      <c r="B14" t="s">
        <v>34</v>
      </c>
      <c r="C14" s="28">
        <f>18*30</f>
        <v>540</v>
      </c>
      <c r="D14" s="29">
        <v>4.0999999999999996</v>
      </c>
      <c r="E14" t="s">
        <v>2548</v>
      </c>
      <c r="F14" s="29">
        <v>24.45</v>
      </c>
      <c r="G14" s="28">
        <v>703</v>
      </c>
      <c r="H14" s="31" t="s">
        <v>2581</v>
      </c>
    </row>
    <row r="15" spans="1:14" x14ac:dyDescent="0.2">
      <c r="B15" t="s">
        <v>2546</v>
      </c>
      <c r="C15" s="28">
        <v>90</v>
      </c>
      <c r="D15" s="29">
        <v>0.7</v>
      </c>
      <c r="E15" t="s">
        <v>2548</v>
      </c>
      <c r="F15" s="29">
        <v>22.6</v>
      </c>
      <c r="G15" s="28">
        <v>238</v>
      </c>
      <c r="H15" s="31" t="s">
        <v>2591</v>
      </c>
    </row>
    <row r="16" spans="1:14" x14ac:dyDescent="0.2">
      <c r="B16" t="s">
        <v>2592</v>
      </c>
      <c r="C16" s="28">
        <v>90</v>
      </c>
      <c r="D16" s="29">
        <v>0.5</v>
      </c>
      <c r="E16" t="s">
        <v>2548</v>
      </c>
      <c r="F16" s="29">
        <v>21.9</v>
      </c>
      <c r="G16" s="28">
        <v>246</v>
      </c>
      <c r="H16" s="31" t="s">
        <v>2591</v>
      </c>
    </row>
    <row r="17" spans="2:8" x14ac:dyDescent="0.2">
      <c r="B17" t="s">
        <v>2593</v>
      </c>
      <c r="C17" s="28">
        <v>90</v>
      </c>
      <c r="D17" s="29">
        <v>0.1</v>
      </c>
      <c r="E17" t="s">
        <v>2548</v>
      </c>
      <c r="F17" s="29">
        <v>22.1</v>
      </c>
      <c r="G17" s="28">
        <v>246</v>
      </c>
      <c r="H17" s="31" t="s">
        <v>2591</v>
      </c>
    </row>
    <row r="18" spans="2:8" x14ac:dyDescent="0.2">
      <c r="B18" t="s">
        <v>2546</v>
      </c>
      <c r="C18" s="28">
        <f>6*30</f>
        <v>180</v>
      </c>
      <c r="D18" s="29">
        <v>0.8</v>
      </c>
      <c r="E18" t="s">
        <v>2548</v>
      </c>
      <c r="F18" s="29">
        <v>22.6</v>
      </c>
      <c r="G18" s="28">
        <v>238</v>
      </c>
      <c r="H18" s="31" t="s">
        <v>2591</v>
      </c>
    </row>
    <row r="19" spans="2:8" x14ac:dyDescent="0.2">
      <c r="B19" t="s">
        <v>2592</v>
      </c>
      <c r="C19" s="28">
        <f>6*30</f>
        <v>180</v>
      </c>
      <c r="D19" s="29">
        <v>1</v>
      </c>
      <c r="E19" t="s">
        <v>2548</v>
      </c>
      <c r="F19" s="29">
        <v>21.9</v>
      </c>
      <c r="G19" s="28">
        <v>246</v>
      </c>
      <c r="H19" s="31" t="s">
        <v>2591</v>
      </c>
    </row>
    <row r="20" spans="2:8" x14ac:dyDescent="0.2">
      <c r="B20" t="s">
        <v>2593</v>
      </c>
      <c r="C20" s="28">
        <v>180</v>
      </c>
      <c r="D20" s="29">
        <v>0.4</v>
      </c>
      <c r="E20" t="s">
        <v>2548</v>
      </c>
      <c r="F20" s="29">
        <v>22.1</v>
      </c>
      <c r="G20" s="28">
        <v>246</v>
      </c>
      <c r="H20" s="31" t="s">
        <v>2591</v>
      </c>
    </row>
    <row r="21" spans="2:8" x14ac:dyDescent="0.2">
      <c r="B21" t="s">
        <v>2546</v>
      </c>
      <c r="C21" s="28">
        <f>9*30</f>
        <v>270</v>
      </c>
      <c r="D21" s="29">
        <v>2.1</v>
      </c>
      <c r="E21" t="s">
        <v>2548</v>
      </c>
      <c r="F21" s="29">
        <v>22.6</v>
      </c>
      <c r="G21" s="28">
        <v>238</v>
      </c>
      <c r="H21" s="31" t="s">
        <v>2591</v>
      </c>
    </row>
    <row r="22" spans="2:8" x14ac:dyDescent="0.2">
      <c r="B22" t="s">
        <v>2592</v>
      </c>
      <c r="C22" s="28">
        <v>270</v>
      </c>
      <c r="D22" s="29">
        <v>1.4</v>
      </c>
      <c r="E22" t="s">
        <v>2548</v>
      </c>
      <c r="F22" s="29">
        <v>21.9</v>
      </c>
      <c r="G22" s="28">
        <v>246</v>
      </c>
      <c r="H22" s="31" t="s">
        <v>2591</v>
      </c>
    </row>
    <row r="23" spans="2:8" x14ac:dyDescent="0.2">
      <c r="B23" t="s">
        <v>2593</v>
      </c>
      <c r="C23" s="28">
        <v>270</v>
      </c>
      <c r="D23" s="29">
        <v>0.7</v>
      </c>
      <c r="E23" t="s">
        <v>2548</v>
      </c>
      <c r="F23" s="29">
        <v>22.1</v>
      </c>
      <c r="G23" s="28">
        <v>246</v>
      </c>
      <c r="H23" s="31" t="s">
        <v>2591</v>
      </c>
    </row>
    <row r="24" spans="2:8" x14ac:dyDescent="0.2">
      <c r="B24" t="s">
        <v>2546</v>
      </c>
      <c r="C24" s="28">
        <v>365</v>
      </c>
      <c r="D24" s="29">
        <v>2.8</v>
      </c>
      <c r="E24" t="s">
        <v>2548</v>
      </c>
      <c r="F24" s="29">
        <v>22.6</v>
      </c>
      <c r="G24" s="28">
        <v>238</v>
      </c>
      <c r="H24" s="31" t="s">
        <v>2591</v>
      </c>
    </row>
    <row r="25" spans="2:8" x14ac:dyDescent="0.2">
      <c r="B25" t="s">
        <v>2592</v>
      </c>
      <c r="C25" s="28">
        <v>365</v>
      </c>
      <c r="D25" s="29">
        <v>2.2999999999999998</v>
      </c>
      <c r="E25" t="s">
        <v>2548</v>
      </c>
      <c r="F25" s="29">
        <v>21.9</v>
      </c>
      <c r="G25" s="28">
        <v>246</v>
      </c>
      <c r="H25" s="31" t="s">
        <v>2591</v>
      </c>
    </row>
    <row r="26" spans="2:8" x14ac:dyDescent="0.2">
      <c r="B26" t="s">
        <v>2593</v>
      </c>
      <c r="C26" s="28">
        <v>365</v>
      </c>
      <c r="D26" s="29">
        <v>1.5</v>
      </c>
      <c r="E26" t="s">
        <v>2548</v>
      </c>
      <c r="F26" s="29">
        <v>22.1</v>
      </c>
      <c r="G26" s="28">
        <v>246</v>
      </c>
      <c r="H26" s="31" t="s">
        <v>2591</v>
      </c>
    </row>
    <row r="27" spans="2:8" x14ac:dyDescent="0.2">
      <c r="B27" t="s">
        <v>2546</v>
      </c>
      <c r="C27" s="28">
        <f>15*30</f>
        <v>450</v>
      </c>
      <c r="D27" s="29">
        <v>3.6</v>
      </c>
      <c r="E27" t="s">
        <v>2548</v>
      </c>
      <c r="F27" s="29">
        <v>22.6</v>
      </c>
      <c r="G27" s="28">
        <v>238</v>
      </c>
      <c r="H27" s="31" t="s">
        <v>2591</v>
      </c>
    </row>
    <row r="28" spans="2:8" x14ac:dyDescent="0.2">
      <c r="B28" t="s">
        <v>2592</v>
      </c>
      <c r="C28" s="28">
        <v>450</v>
      </c>
      <c r="D28" s="29">
        <v>3.3</v>
      </c>
      <c r="E28" t="s">
        <v>2548</v>
      </c>
      <c r="F28" s="29">
        <v>21.9</v>
      </c>
      <c r="G28" s="28">
        <v>246</v>
      </c>
      <c r="H28" s="31" t="s">
        <v>2591</v>
      </c>
    </row>
    <row r="29" spans="2:8" x14ac:dyDescent="0.2">
      <c r="B29" t="s">
        <v>2593</v>
      </c>
      <c r="C29" s="28">
        <v>450</v>
      </c>
      <c r="D29" s="29">
        <v>1.7</v>
      </c>
      <c r="E29" t="s">
        <v>2548</v>
      </c>
      <c r="F29" s="29">
        <v>22.1</v>
      </c>
      <c r="G29" s="28">
        <v>246</v>
      </c>
      <c r="H29" s="31" t="s">
        <v>2591</v>
      </c>
    </row>
    <row r="30" spans="2:8" x14ac:dyDescent="0.2">
      <c r="B30" t="s">
        <v>2546</v>
      </c>
      <c r="C30" s="28">
        <f>18*30</f>
        <v>540</v>
      </c>
      <c r="D30" s="29">
        <v>4.8</v>
      </c>
      <c r="E30" t="s">
        <v>2548</v>
      </c>
      <c r="F30" s="29">
        <v>22.6</v>
      </c>
      <c r="G30" s="28">
        <v>238</v>
      </c>
      <c r="H30" s="31" t="s">
        <v>2591</v>
      </c>
    </row>
    <row r="31" spans="2:8" x14ac:dyDescent="0.2">
      <c r="B31" t="s">
        <v>2592</v>
      </c>
      <c r="C31" s="28">
        <v>540</v>
      </c>
      <c r="D31" s="29">
        <v>4.5999999999999996</v>
      </c>
      <c r="E31" t="s">
        <v>2548</v>
      </c>
      <c r="F31" s="29">
        <v>21.9</v>
      </c>
      <c r="G31" s="28">
        <v>246</v>
      </c>
      <c r="H31" s="31" t="s">
        <v>2591</v>
      </c>
    </row>
    <row r="32" spans="2:8" x14ac:dyDescent="0.2">
      <c r="B32" t="s">
        <v>2593</v>
      </c>
      <c r="C32" s="28">
        <v>540</v>
      </c>
      <c r="D32" s="29">
        <v>2.6</v>
      </c>
      <c r="E32" t="s">
        <v>2548</v>
      </c>
      <c r="F32" s="29">
        <v>22.1</v>
      </c>
      <c r="G32" s="28">
        <v>246</v>
      </c>
      <c r="H32" s="31" t="s">
        <v>2591</v>
      </c>
    </row>
    <row r="33" spans="2:8" x14ac:dyDescent="0.2">
      <c r="B33" t="s">
        <v>2552</v>
      </c>
      <c r="C33" s="28">
        <f>4*7</f>
        <v>28</v>
      </c>
      <c r="D33" s="29">
        <v>-0.1</v>
      </c>
      <c r="E33" t="s">
        <v>2553</v>
      </c>
      <c r="F33" s="29">
        <v>27.5</v>
      </c>
      <c r="G33" s="28">
        <v>120</v>
      </c>
      <c r="H33" t="s">
        <v>2554</v>
      </c>
    </row>
    <row r="34" spans="2:8" x14ac:dyDescent="0.2">
      <c r="B34" t="s">
        <v>14</v>
      </c>
      <c r="C34" s="28">
        <f>4*7</f>
        <v>28</v>
      </c>
      <c r="D34" s="29">
        <v>-0.1</v>
      </c>
      <c r="E34" t="s">
        <v>2553</v>
      </c>
      <c r="F34" s="29">
        <v>27.6</v>
      </c>
      <c r="G34" s="28">
        <v>125</v>
      </c>
      <c r="H34" t="s">
        <v>2554</v>
      </c>
    </row>
    <row r="35" spans="2:8" x14ac:dyDescent="0.2">
      <c r="B35" t="s">
        <v>2552</v>
      </c>
      <c r="C35" s="28">
        <f>8*7</f>
        <v>56</v>
      </c>
      <c r="D35" s="29">
        <v>0</v>
      </c>
      <c r="E35" t="s">
        <v>2553</v>
      </c>
      <c r="F35" s="29">
        <v>27.5</v>
      </c>
      <c r="G35" s="28">
        <v>120</v>
      </c>
      <c r="H35" t="s">
        <v>2554</v>
      </c>
    </row>
    <row r="36" spans="2:8" x14ac:dyDescent="0.2">
      <c r="B36" t="s">
        <v>14</v>
      </c>
      <c r="C36" s="28">
        <f>8*7</f>
        <v>56</v>
      </c>
      <c r="D36" s="29">
        <v>-0.2</v>
      </c>
      <c r="E36" t="s">
        <v>2553</v>
      </c>
      <c r="F36" s="29">
        <v>27.6</v>
      </c>
      <c r="G36" s="28">
        <v>125</v>
      </c>
      <c r="H36" t="s">
        <v>2554</v>
      </c>
    </row>
    <row r="37" spans="2:8" x14ac:dyDescent="0.2">
      <c r="B37" t="s">
        <v>2552</v>
      </c>
      <c r="C37" s="28">
        <f>12*7</f>
        <v>84</v>
      </c>
      <c r="D37" s="29">
        <v>0</v>
      </c>
      <c r="E37" t="s">
        <v>2553</v>
      </c>
      <c r="F37" s="29">
        <v>27.5</v>
      </c>
      <c r="G37" s="28">
        <v>115</v>
      </c>
      <c r="H37" t="s">
        <v>2554</v>
      </c>
    </row>
    <row r="38" spans="2:8" x14ac:dyDescent="0.2">
      <c r="B38" t="s">
        <v>14</v>
      </c>
      <c r="C38" s="28">
        <f>12*7</f>
        <v>84</v>
      </c>
      <c r="D38" s="29">
        <v>-0.3</v>
      </c>
      <c r="E38" t="s">
        <v>2553</v>
      </c>
      <c r="F38" s="29">
        <v>27.6</v>
      </c>
      <c r="G38" s="28">
        <v>121</v>
      </c>
      <c r="H38" t="s">
        <v>2554</v>
      </c>
    </row>
    <row r="39" spans="2:8" x14ac:dyDescent="0.2">
      <c r="B39" t="s">
        <v>2552</v>
      </c>
      <c r="C39" s="28">
        <f>16*7</f>
        <v>112</v>
      </c>
      <c r="D39" s="29">
        <v>0.1</v>
      </c>
      <c r="E39" t="s">
        <v>2553</v>
      </c>
      <c r="F39" s="29">
        <v>27.5</v>
      </c>
      <c r="G39" s="28">
        <v>115</v>
      </c>
      <c r="H39" t="s">
        <v>2554</v>
      </c>
    </row>
    <row r="40" spans="2:8" x14ac:dyDescent="0.2">
      <c r="B40" t="s">
        <v>14</v>
      </c>
      <c r="C40" s="28">
        <f>16*7</f>
        <v>112</v>
      </c>
      <c r="D40" s="29">
        <v>-0.3</v>
      </c>
      <c r="E40" t="s">
        <v>2553</v>
      </c>
      <c r="F40" s="29">
        <v>27.6</v>
      </c>
      <c r="G40" s="28">
        <v>121</v>
      </c>
      <c r="H40" t="s">
        <v>2554</v>
      </c>
    </row>
    <row r="41" spans="2:8" x14ac:dyDescent="0.2">
      <c r="B41" t="s">
        <v>2552</v>
      </c>
      <c r="C41" s="28">
        <f>20*7</f>
        <v>140</v>
      </c>
      <c r="D41" s="29">
        <v>0.2</v>
      </c>
      <c r="E41" t="s">
        <v>2553</v>
      </c>
      <c r="F41" s="29">
        <v>27.5</v>
      </c>
      <c r="G41" s="28">
        <v>115</v>
      </c>
      <c r="H41" t="s">
        <v>2554</v>
      </c>
    </row>
    <row r="42" spans="2:8" x14ac:dyDescent="0.2">
      <c r="B42" t="s">
        <v>14</v>
      </c>
      <c r="C42" s="28">
        <f>20*7</f>
        <v>140</v>
      </c>
      <c r="D42" s="29">
        <v>-0.3</v>
      </c>
      <c r="E42" t="s">
        <v>2553</v>
      </c>
      <c r="F42" s="29">
        <v>27.6</v>
      </c>
      <c r="G42" s="28">
        <v>121</v>
      </c>
      <c r="H42" t="s">
        <v>2554</v>
      </c>
    </row>
    <row r="43" spans="2:8" x14ac:dyDescent="0.2">
      <c r="B43" t="s">
        <v>2552</v>
      </c>
      <c r="C43" s="28">
        <f>24*7</f>
        <v>168</v>
      </c>
      <c r="D43" s="29">
        <v>0.2</v>
      </c>
      <c r="E43" t="s">
        <v>2553</v>
      </c>
      <c r="F43" s="29">
        <v>27.5</v>
      </c>
      <c r="G43" s="28">
        <v>112</v>
      </c>
      <c r="H43" t="s">
        <v>2554</v>
      </c>
    </row>
    <row r="44" spans="2:8" x14ac:dyDescent="0.2">
      <c r="B44" t="s">
        <v>14</v>
      </c>
      <c r="C44" s="28">
        <f>24*7</f>
        <v>168</v>
      </c>
      <c r="D44" s="29">
        <v>-0.3</v>
      </c>
      <c r="E44" t="s">
        <v>2553</v>
      </c>
      <c r="F44" s="29">
        <v>27.6</v>
      </c>
      <c r="G44" s="28">
        <v>118</v>
      </c>
      <c r="H44" t="s">
        <v>2554</v>
      </c>
    </row>
    <row r="45" spans="2:8" x14ac:dyDescent="0.2">
      <c r="B45" t="s">
        <v>2552</v>
      </c>
      <c r="C45" s="28">
        <f>28*7</f>
        <v>196</v>
      </c>
      <c r="D45" s="29">
        <v>-0.1</v>
      </c>
      <c r="E45" t="s">
        <v>2553</v>
      </c>
      <c r="F45" s="29">
        <v>27.5</v>
      </c>
      <c r="G45" s="28">
        <v>112</v>
      </c>
      <c r="H45" t="s">
        <v>2554</v>
      </c>
    </row>
    <row r="46" spans="2:8" x14ac:dyDescent="0.2">
      <c r="B46" t="s">
        <v>14</v>
      </c>
      <c r="C46" s="28">
        <f>28*7</f>
        <v>196</v>
      </c>
      <c r="D46" s="29">
        <v>0.3</v>
      </c>
      <c r="E46" t="s">
        <v>2553</v>
      </c>
      <c r="F46" s="29">
        <v>27.6</v>
      </c>
      <c r="G46" s="28">
        <v>118</v>
      </c>
      <c r="H46" t="s">
        <v>2554</v>
      </c>
    </row>
    <row r="47" spans="2:8" x14ac:dyDescent="0.2">
      <c r="B47" t="s">
        <v>2552</v>
      </c>
      <c r="C47" s="28">
        <f>32*7</f>
        <v>224</v>
      </c>
      <c r="D47" s="29">
        <v>0.8</v>
      </c>
      <c r="E47" t="s">
        <v>2553</v>
      </c>
      <c r="F47" s="29">
        <v>27.5</v>
      </c>
      <c r="G47" s="28">
        <v>112</v>
      </c>
      <c r="H47" t="s">
        <v>2554</v>
      </c>
    </row>
    <row r="48" spans="2:8" x14ac:dyDescent="0.2">
      <c r="B48" t="s">
        <v>14</v>
      </c>
      <c r="C48" s="28">
        <f>32*7</f>
        <v>224</v>
      </c>
      <c r="D48" s="29">
        <v>0.1</v>
      </c>
      <c r="E48" t="s">
        <v>2553</v>
      </c>
      <c r="F48" s="29">
        <v>27.6</v>
      </c>
      <c r="G48" s="28">
        <v>118</v>
      </c>
      <c r="H48" t="s">
        <v>2554</v>
      </c>
    </row>
    <row r="49" spans="2:8" x14ac:dyDescent="0.2">
      <c r="B49" t="s">
        <v>2552</v>
      </c>
      <c r="C49" s="28">
        <f>36*7</f>
        <v>252</v>
      </c>
      <c r="D49" s="29">
        <v>1.2</v>
      </c>
      <c r="E49" t="s">
        <v>2553</v>
      </c>
      <c r="F49" s="29">
        <v>27.5</v>
      </c>
      <c r="G49" s="28">
        <v>101</v>
      </c>
      <c r="H49" t="s">
        <v>2554</v>
      </c>
    </row>
    <row r="50" spans="2:8" x14ac:dyDescent="0.2">
      <c r="B50" t="s">
        <v>14</v>
      </c>
      <c r="C50" s="28">
        <f>36*7</f>
        <v>252</v>
      </c>
      <c r="D50" s="29">
        <v>0.5</v>
      </c>
      <c r="E50" t="s">
        <v>2553</v>
      </c>
      <c r="F50" s="29">
        <v>27.6</v>
      </c>
      <c r="G50" s="28">
        <v>100</v>
      </c>
      <c r="H50" t="s">
        <v>2554</v>
      </c>
    </row>
    <row r="51" spans="2:8" x14ac:dyDescent="0.2">
      <c r="B51" t="s">
        <v>2552</v>
      </c>
      <c r="C51" s="28">
        <f>40*7</f>
        <v>280</v>
      </c>
      <c r="D51" s="29">
        <v>1.6</v>
      </c>
      <c r="E51" t="s">
        <v>2553</v>
      </c>
      <c r="F51" s="29">
        <v>27.5</v>
      </c>
      <c r="G51" s="28">
        <v>101</v>
      </c>
      <c r="H51" t="s">
        <v>2554</v>
      </c>
    </row>
    <row r="52" spans="2:8" x14ac:dyDescent="0.2">
      <c r="B52" t="s">
        <v>14</v>
      </c>
      <c r="C52" s="28">
        <f>40*7</f>
        <v>280</v>
      </c>
      <c r="D52" s="29">
        <v>0.7</v>
      </c>
      <c r="E52" t="s">
        <v>2553</v>
      </c>
      <c r="F52" s="29">
        <v>27.6</v>
      </c>
      <c r="G52" s="28">
        <v>100</v>
      </c>
      <c r="H52" t="s">
        <v>2554</v>
      </c>
    </row>
    <row r="53" spans="2:8" x14ac:dyDescent="0.2">
      <c r="B53" t="s">
        <v>2552</v>
      </c>
      <c r="C53" s="28">
        <f>44*7</f>
        <v>308</v>
      </c>
      <c r="D53" s="29">
        <v>1.8</v>
      </c>
      <c r="E53" t="s">
        <v>2553</v>
      </c>
      <c r="F53" s="29">
        <v>27.5</v>
      </c>
      <c r="G53" s="28">
        <v>101</v>
      </c>
      <c r="H53" t="s">
        <v>2554</v>
      </c>
    </row>
    <row r="54" spans="2:8" x14ac:dyDescent="0.2">
      <c r="B54" t="s">
        <v>14</v>
      </c>
      <c r="C54" s="28">
        <f>44*7</f>
        <v>308</v>
      </c>
      <c r="D54" s="29">
        <v>1</v>
      </c>
      <c r="E54" t="s">
        <v>2553</v>
      </c>
      <c r="F54" s="29">
        <v>27.6</v>
      </c>
      <c r="G54" s="28">
        <v>100</v>
      </c>
      <c r="H54" t="s">
        <v>2554</v>
      </c>
    </row>
    <row r="55" spans="2:8" x14ac:dyDescent="0.2">
      <c r="B55" t="s">
        <v>2552</v>
      </c>
      <c r="C55" s="28">
        <f>48*7</f>
        <v>336</v>
      </c>
      <c r="D55" s="29">
        <v>2.2000000000000002</v>
      </c>
      <c r="E55" t="s">
        <v>2553</v>
      </c>
      <c r="F55" s="29">
        <v>27.5</v>
      </c>
      <c r="G55" s="28">
        <v>101</v>
      </c>
      <c r="H55" t="s">
        <v>2554</v>
      </c>
    </row>
    <row r="56" spans="2:8" x14ac:dyDescent="0.2">
      <c r="B56" t="s">
        <v>14</v>
      </c>
      <c r="C56" s="28">
        <f>48*7</f>
        <v>336</v>
      </c>
      <c r="D56" s="29">
        <v>1.4</v>
      </c>
      <c r="E56" t="s">
        <v>2553</v>
      </c>
      <c r="F56" s="29">
        <v>27.6</v>
      </c>
      <c r="G56" s="28">
        <v>100</v>
      </c>
      <c r="H56" t="s">
        <v>2554</v>
      </c>
    </row>
    <row r="57" spans="2:8" x14ac:dyDescent="0.2">
      <c r="B57" t="s">
        <v>2552</v>
      </c>
      <c r="C57" s="28">
        <f>52*7</f>
        <v>364</v>
      </c>
      <c r="D57" s="29">
        <v>2.5</v>
      </c>
      <c r="E57" t="s">
        <v>2553</v>
      </c>
      <c r="F57" s="29">
        <v>27.5</v>
      </c>
      <c r="G57" s="28">
        <v>89</v>
      </c>
      <c r="H57" t="s">
        <v>2554</v>
      </c>
    </row>
    <row r="58" spans="2:8" x14ac:dyDescent="0.2">
      <c r="B58" t="s">
        <v>14</v>
      </c>
      <c r="C58" s="28">
        <f>52*7</f>
        <v>364</v>
      </c>
      <c r="D58" s="29">
        <v>1.5</v>
      </c>
      <c r="E58" t="s">
        <v>2553</v>
      </c>
      <c r="F58" s="29">
        <v>27.6</v>
      </c>
      <c r="G58" s="28">
        <v>86</v>
      </c>
      <c r="H58" t="s">
        <v>2554</v>
      </c>
    </row>
    <row r="59" spans="2:8" x14ac:dyDescent="0.2">
      <c r="B59" t="s">
        <v>2552</v>
      </c>
      <c r="C59" s="28">
        <f>56*7</f>
        <v>392</v>
      </c>
      <c r="D59" s="29">
        <v>2.8</v>
      </c>
      <c r="E59" t="s">
        <v>2553</v>
      </c>
      <c r="F59" s="29">
        <v>27.5</v>
      </c>
      <c r="G59" s="28">
        <v>89</v>
      </c>
      <c r="H59" t="s">
        <v>2554</v>
      </c>
    </row>
    <row r="60" spans="2:8" x14ac:dyDescent="0.2">
      <c r="B60" t="s">
        <v>14</v>
      </c>
      <c r="C60" s="28">
        <f>56*7</f>
        <v>392</v>
      </c>
      <c r="D60" s="29">
        <v>1.7</v>
      </c>
      <c r="E60" t="s">
        <v>2553</v>
      </c>
      <c r="F60" s="29">
        <v>27.6</v>
      </c>
      <c r="G60" s="28">
        <v>86</v>
      </c>
      <c r="H60" t="s">
        <v>2554</v>
      </c>
    </row>
    <row r="61" spans="2:8" x14ac:dyDescent="0.2">
      <c r="B61" t="s">
        <v>2552</v>
      </c>
      <c r="C61" s="28">
        <f>60*7</f>
        <v>420</v>
      </c>
      <c r="D61" s="29">
        <v>3</v>
      </c>
      <c r="E61" t="s">
        <v>2553</v>
      </c>
      <c r="F61" s="29">
        <v>27.5</v>
      </c>
      <c r="G61" s="28">
        <v>89</v>
      </c>
      <c r="H61" t="s">
        <v>2554</v>
      </c>
    </row>
    <row r="62" spans="2:8" x14ac:dyDescent="0.2">
      <c r="B62" t="s">
        <v>14</v>
      </c>
      <c r="C62" s="28">
        <f>60*7</f>
        <v>420</v>
      </c>
      <c r="D62" s="29">
        <v>1.8</v>
      </c>
      <c r="E62" t="s">
        <v>2553</v>
      </c>
      <c r="F62" s="29">
        <v>27.6</v>
      </c>
      <c r="G62" s="28">
        <v>86</v>
      </c>
      <c r="H62" t="s">
        <v>2554</v>
      </c>
    </row>
    <row r="63" spans="2:8" x14ac:dyDescent="0.2">
      <c r="B63" t="s">
        <v>2552</v>
      </c>
      <c r="C63" s="28">
        <f>64*7</f>
        <v>448</v>
      </c>
      <c r="D63" s="29">
        <v>3.5</v>
      </c>
      <c r="E63" t="s">
        <v>2553</v>
      </c>
      <c r="F63" s="29">
        <v>27.5</v>
      </c>
      <c r="G63" s="28">
        <v>87</v>
      </c>
      <c r="H63" t="s">
        <v>2554</v>
      </c>
    </row>
    <row r="64" spans="2:8" x14ac:dyDescent="0.2">
      <c r="B64" t="s">
        <v>14</v>
      </c>
      <c r="C64" s="28">
        <f>64*7</f>
        <v>448</v>
      </c>
      <c r="D64" s="29">
        <v>2</v>
      </c>
      <c r="E64" t="s">
        <v>2553</v>
      </c>
      <c r="F64" s="29">
        <v>27.6</v>
      </c>
      <c r="G64" s="28">
        <v>89</v>
      </c>
      <c r="H64" t="s">
        <v>2554</v>
      </c>
    </row>
    <row r="65" spans="2:8" x14ac:dyDescent="0.2">
      <c r="B65" t="s">
        <v>2552</v>
      </c>
      <c r="C65" s="28">
        <f>68*7</f>
        <v>476</v>
      </c>
      <c r="D65" s="29">
        <v>3.9</v>
      </c>
      <c r="E65" t="s">
        <v>2553</v>
      </c>
      <c r="F65" s="29">
        <v>27.5</v>
      </c>
      <c r="G65" s="28">
        <v>87</v>
      </c>
      <c r="H65" t="s">
        <v>2554</v>
      </c>
    </row>
    <row r="66" spans="2:8" x14ac:dyDescent="0.2">
      <c r="B66" t="s">
        <v>14</v>
      </c>
      <c r="C66" s="28">
        <f>68*7</f>
        <v>476</v>
      </c>
      <c r="D66" s="29">
        <v>2.2000000000000002</v>
      </c>
      <c r="E66" t="s">
        <v>2553</v>
      </c>
      <c r="F66" s="29">
        <v>27.6</v>
      </c>
      <c r="G66" s="28">
        <v>89</v>
      </c>
      <c r="H66" t="s">
        <v>2554</v>
      </c>
    </row>
    <row r="67" spans="2:8" x14ac:dyDescent="0.2">
      <c r="B67" t="s">
        <v>2552</v>
      </c>
      <c r="C67" s="28">
        <f>72*7</f>
        <v>504</v>
      </c>
      <c r="D67" s="29">
        <v>4.3</v>
      </c>
      <c r="E67" t="s">
        <v>2553</v>
      </c>
      <c r="F67" s="29">
        <v>27.5</v>
      </c>
      <c r="G67" s="28">
        <v>87</v>
      </c>
      <c r="H67" t="s">
        <v>2554</v>
      </c>
    </row>
    <row r="68" spans="2:8" x14ac:dyDescent="0.2">
      <c r="B68" t="s">
        <v>14</v>
      </c>
      <c r="C68" s="28">
        <f>72*7</f>
        <v>504</v>
      </c>
      <c r="D68" s="29">
        <v>2.6</v>
      </c>
      <c r="E68" t="s">
        <v>2553</v>
      </c>
      <c r="F68" s="29">
        <v>27.6</v>
      </c>
      <c r="G68" s="28">
        <v>89</v>
      </c>
      <c r="H68" t="s">
        <v>2554</v>
      </c>
    </row>
    <row r="69" spans="2:8" x14ac:dyDescent="0.2">
      <c r="B69" t="s">
        <v>2552</v>
      </c>
      <c r="C69" s="28">
        <f>76*7</f>
        <v>532</v>
      </c>
      <c r="D69" s="29">
        <v>4.8</v>
      </c>
      <c r="E69" t="s">
        <v>2553</v>
      </c>
      <c r="F69" s="29">
        <v>27.5</v>
      </c>
      <c r="G69" s="28">
        <v>90</v>
      </c>
      <c r="H69" t="s">
        <v>2554</v>
      </c>
    </row>
    <row r="70" spans="2:8" x14ac:dyDescent="0.2">
      <c r="B70" t="s">
        <v>14</v>
      </c>
      <c r="C70" s="28">
        <f>76*7</f>
        <v>532</v>
      </c>
      <c r="D70" s="29">
        <v>3</v>
      </c>
      <c r="E70" t="s">
        <v>2553</v>
      </c>
      <c r="F70" s="29">
        <v>27.6</v>
      </c>
      <c r="G70" s="28">
        <v>91</v>
      </c>
      <c r="H70" t="s">
        <v>2554</v>
      </c>
    </row>
    <row r="71" spans="2:8" x14ac:dyDescent="0.2">
      <c r="B71" t="s">
        <v>2552</v>
      </c>
      <c r="C71" s="28">
        <f>12*7</f>
        <v>84</v>
      </c>
      <c r="D71" s="29">
        <v>0.3</v>
      </c>
      <c r="E71" t="s">
        <v>2555</v>
      </c>
      <c r="F71" s="29">
        <v>29.9</v>
      </c>
      <c r="G71" s="28">
        <v>84</v>
      </c>
      <c r="H71" t="s">
        <v>2556</v>
      </c>
    </row>
    <row r="72" spans="2:8" x14ac:dyDescent="0.2">
      <c r="B72" t="s">
        <v>2531</v>
      </c>
      <c r="C72" s="28">
        <f>12*7</f>
        <v>84</v>
      </c>
      <c r="D72" s="29">
        <v>-1.5</v>
      </c>
      <c r="E72" t="s">
        <v>2555</v>
      </c>
      <c r="G72" s="28">
        <v>82</v>
      </c>
      <c r="H72" t="s">
        <v>2556</v>
      </c>
    </row>
    <row r="73" spans="2:8" x14ac:dyDescent="0.2">
      <c r="B73" t="s">
        <v>2552</v>
      </c>
      <c r="C73" s="28">
        <f>26*7</f>
        <v>182</v>
      </c>
      <c r="D73" s="29">
        <v>2.1</v>
      </c>
      <c r="E73" t="s">
        <v>2555</v>
      </c>
      <c r="F73" s="29">
        <v>29.9</v>
      </c>
      <c r="G73" s="28">
        <v>76</v>
      </c>
      <c r="H73" t="s">
        <v>2556</v>
      </c>
    </row>
    <row r="74" spans="2:8" x14ac:dyDescent="0.2">
      <c r="B74" t="s">
        <v>2531</v>
      </c>
      <c r="C74" s="28">
        <f>26*7</f>
        <v>182</v>
      </c>
      <c r="D74" s="29">
        <v>-1.9</v>
      </c>
      <c r="E74" t="s">
        <v>2555</v>
      </c>
      <c r="G74" s="28">
        <v>77</v>
      </c>
      <c r="H74" t="s">
        <v>2556</v>
      </c>
    </row>
    <row r="75" spans="2:8" x14ac:dyDescent="0.2">
      <c r="B75" t="s">
        <v>2552</v>
      </c>
      <c r="C75" s="28">
        <f>39*7</f>
        <v>273</v>
      </c>
      <c r="D75" s="29">
        <v>-3.8</v>
      </c>
      <c r="E75" t="s">
        <v>2555</v>
      </c>
      <c r="G75" s="28">
        <v>63</v>
      </c>
      <c r="H75" t="s">
        <v>2556</v>
      </c>
    </row>
    <row r="76" spans="2:8" x14ac:dyDescent="0.2">
      <c r="B76" t="s">
        <v>2531</v>
      </c>
      <c r="C76" s="28">
        <f>39*7</f>
        <v>273</v>
      </c>
      <c r="D76" s="29">
        <v>-2.1</v>
      </c>
      <c r="E76" t="s">
        <v>2555</v>
      </c>
      <c r="F76" s="29">
        <v>29.9</v>
      </c>
      <c r="G76" s="28">
        <v>63</v>
      </c>
      <c r="H76" t="s">
        <v>2556</v>
      </c>
    </row>
    <row r="77" spans="2:8" x14ac:dyDescent="0.2">
      <c r="B77" t="s">
        <v>2552</v>
      </c>
      <c r="C77" s="28">
        <f>52*7</f>
        <v>364</v>
      </c>
      <c r="D77" s="29">
        <v>-5.6</v>
      </c>
      <c r="E77" t="s">
        <v>2555</v>
      </c>
      <c r="G77" s="28">
        <v>59</v>
      </c>
      <c r="H77" t="s">
        <v>2556</v>
      </c>
    </row>
    <row r="78" spans="2:8" x14ac:dyDescent="0.2">
      <c r="B78" t="s">
        <v>2531</v>
      </c>
      <c r="C78" s="28">
        <f>52*7</f>
        <v>364</v>
      </c>
      <c r="D78" s="29">
        <v>-1.2</v>
      </c>
      <c r="E78" t="s">
        <v>2555</v>
      </c>
      <c r="F78" s="29">
        <v>29.9</v>
      </c>
      <c r="G78" s="28">
        <v>61</v>
      </c>
      <c r="H78" t="s">
        <v>2556</v>
      </c>
    </row>
    <row r="79" spans="2:8" x14ac:dyDescent="0.2">
      <c r="B79" t="s">
        <v>2558</v>
      </c>
      <c r="C79" s="28">
        <v>15</v>
      </c>
      <c r="D79" s="29">
        <v>-1.6519999999999999</v>
      </c>
      <c r="E79" t="s">
        <v>2555</v>
      </c>
      <c r="F79">
        <v>18.2</v>
      </c>
      <c r="G79" s="28">
        <v>23</v>
      </c>
      <c r="H79" t="s">
        <v>2560</v>
      </c>
    </row>
    <row r="80" spans="2:8" x14ac:dyDescent="0.2">
      <c r="B80" t="s">
        <v>2559</v>
      </c>
      <c r="C80" s="28">
        <v>15</v>
      </c>
      <c r="D80" s="29">
        <v>0.13</v>
      </c>
      <c r="E80" t="s">
        <v>2555</v>
      </c>
      <c r="F80" s="29">
        <v>17.3</v>
      </c>
      <c r="G80" s="28">
        <v>23</v>
      </c>
      <c r="H80" t="s">
        <v>2560</v>
      </c>
    </row>
    <row r="81" spans="2:8" x14ac:dyDescent="0.2">
      <c r="B81" t="s">
        <v>2558</v>
      </c>
      <c r="C81" s="28">
        <v>90</v>
      </c>
      <c r="D81" s="29">
        <v>-0.74099999999999999</v>
      </c>
      <c r="E81" t="s">
        <v>2555</v>
      </c>
      <c r="F81">
        <v>18.2</v>
      </c>
      <c r="G81" s="28">
        <v>23</v>
      </c>
      <c r="H81" t="s">
        <v>2560</v>
      </c>
    </row>
    <row r="82" spans="2:8" x14ac:dyDescent="0.2">
      <c r="B82" t="s">
        <v>2559</v>
      </c>
      <c r="C82" s="28">
        <v>90</v>
      </c>
      <c r="D82" s="29">
        <v>8.5000000000000006E-2</v>
      </c>
      <c r="E82" t="s">
        <v>2555</v>
      </c>
      <c r="F82" s="29">
        <v>17.3</v>
      </c>
      <c r="G82" s="28">
        <v>23</v>
      </c>
      <c r="H82" t="s">
        <v>2560</v>
      </c>
    </row>
    <row r="83" spans="2:8" x14ac:dyDescent="0.2">
      <c r="B83" t="s">
        <v>2561</v>
      </c>
      <c r="C83" s="28">
        <f>16*7</f>
        <v>112</v>
      </c>
      <c r="D83" s="29">
        <v>-2.5</v>
      </c>
      <c r="E83" t="s">
        <v>2555</v>
      </c>
      <c r="F83" s="29">
        <v>14.05</v>
      </c>
      <c r="G83" s="28">
        <v>17</v>
      </c>
      <c r="H83" t="s">
        <v>2563</v>
      </c>
    </row>
    <row r="84" spans="2:8" x14ac:dyDescent="0.2">
      <c r="B84" t="s">
        <v>2562</v>
      </c>
      <c r="C84" s="28">
        <f>16*7</f>
        <v>112</v>
      </c>
      <c r="D84" s="29">
        <v>0.5</v>
      </c>
      <c r="E84" t="s">
        <v>2555</v>
      </c>
      <c r="F84" s="29">
        <v>12.16</v>
      </c>
      <c r="G84" s="28">
        <v>15</v>
      </c>
      <c r="H84" t="s">
        <v>2563</v>
      </c>
    </row>
    <row r="85" spans="2:8" x14ac:dyDescent="0.2">
      <c r="B85" t="s">
        <v>2561</v>
      </c>
      <c r="C85" s="28">
        <f>32*7</f>
        <v>224</v>
      </c>
      <c r="D85" s="29">
        <v>-1.5</v>
      </c>
      <c r="E85" t="s">
        <v>2555</v>
      </c>
      <c r="F85" s="29">
        <v>14.05</v>
      </c>
      <c r="G85" s="28">
        <v>17</v>
      </c>
      <c r="H85" t="s">
        <v>2563</v>
      </c>
    </row>
    <row r="86" spans="2:8" x14ac:dyDescent="0.2">
      <c r="B86" t="s">
        <v>2562</v>
      </c>
      <c r="C86" s="28">
        <f>32*7</f>
        <v>224</v>
      </c>
      <c r="D86" s="29">
        <v>0</v>
      </c>
      <c r="E86" t="s">
        <v>2555</v>
      </c>
      <c r="F86" s="29">
        <v>12.16</v>
      </c>
      <c r="G86" s="28">
        <v>15</v>
      </c>
      <c r="H86" t="s">
        <v>2563</v>
      </c>
    </row>
    <row r="87" spans="2:8" x14ac:dyDescent="0.2">
      <c r="B87" t="s">
        <v>2567</v>
      </c>
      <c r="C87" s="28">
        <f>6*7</f>
        <v>42</v>
      </c>
      <c r="D87" s="29">
        <v>-6.2</v>
      </c>
      <c r="F87" s="29">
        <v>18.2</v>
      </c>
      <c r="G87" s="28">
        <v>18</v>
      </c>
      <c r="H87" t="s">
        <v>2566</v>
      </c>
    </row>
    <row r="88" spans="2:8" x14ac:dyDescent="0.2">
      <c r="B88" t="s">
        <v>2564</v>
      </c>
      <c r="C88" s="28">
        <f>6*7</f>
        <v>42</v>
      </c>
      <c r="D88" s="29">
        <v>-4.5</v>
      </c>
      <c r="F88" s="29">
        <v>18.7</v>
      </c>
      <c r="G88" s="28">
        <v>16</v>
      </c>
      <c r="H88" t="s">
        <v>2566</v>
      </c>
    </row>
    <row r="89" spans="2:8" x14ac:dyDescent="0.2">
      <c r="B89" t="s">
        <v>2568</v>
      </c>
      <c r="C89" s="28">
        <v>25</v>
      </c>
      <c r="D89" s="29">
        <v>0.91</v>
      </c>
      <c r="F89" s="29">
        <v>21.25</v>
      </c>
      <c r="H89" t="s">
        <v>2571</v>
      </c>
    </row>
    <row r="90" spans="2:8" x14ac:dyDescent="0.2">
      <c r="B90" t="s">
        <v>2569</v>
      </c>
      <c r="C90" s="28">
        <v>26</v>
      </c>
      <c r="D90" s="29">
        <v>-1.01</v>
      </c>
      <c r="F90" s="29">
        <v>21.44</v>
      </c>
      <c r="H90" t="s">
        <v>2571</v>
      </c>
    </row>
    <row r="91" spans="2:8" x14ac:dyDescent="0.2">
      <c r="H91" t="s">
        <v>2570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topLeftCell="A34" zoomScale="115" zoomScaleNormal="115" workbookViewId="0">
      <selection activeCell="E68" sqref="E68"/>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2557</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2534</v>
      </c>
    </row>
    <row r="56" spans="2:8" x14ac:dyDescent="0.2">
      <c r="B56" t="s">
        <v>2538</v>
      </c>
    </row>
    <row r="58" spans="2:8" x14ac:dyDescent="0.2">
      <c r="B58" s="10" t="s">
        <v>2535</v>
      </c>
    </row>
    <row r="59" spans="2:8" x14ac:dyDescent="0.2">
      <c r="B59" t="s">
        <v>2537</v>
      </c>
    </row>
    <row r="61" spans="2:8" x14ac:dyDescent="0.2">
      <c r="B61" s="10" t="s">
        <v>2536</v>
      </c>
    </row>
    <row r="62" spans="2:8" x14ac:dyDescent="0.2">
      <c r="B62" t="s">
        <v>2540</v>
      </c>
    </row>
    <row r="64" spans="2:8" x14ac:dyDescent="0.2">
      <c r="B64" s="10" t="s">
        <v>2539</v>
      </c>
    </row>
    <row r="65" spans="2:2" x14ac:dyDescent="0.2">
      <c r="B65" t="s">
        <v>2541</v>
      </c>
    </row>
    <row r="67" spans="2:2" x14ac:dyDescent="0.2">
      <c r="B67" s="10" t="s">
        <v>34</v>
      </c>
    </row>
    <row r="68" spans="2:2" x14ac:dyDescent="0.2">
      <c r="B68" t="s">
        <v>2542</v>
      </c>
    </row>
    <row r="70" spans="2:2" x14ac:dyDescent="0.2">
      <c r="B70" s="10" t="s">
        <v>14</v>
      </c>
    </row>
    <row r="71" spans="2:2" x14ac:dyDescent="0.2">
      <c r="B71" t="s">
        <v>2577</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B3"/>
  <sheetViews>
    <sheetView zoomScale="145" zoomScaleNormal="145" workbookViewId="0">
      <selection activeCell="B4" sqref="B4"/>
    </sheetView>
  </sheetViews>
  <sheetFormatPr defaultRowHeight="12.75" x14ac:dyDescent="0.2"/>
  <cols>
    <col min="1" max="1" width="5" bestFit="1" customWidth="1"/>
  </cols>
  <sheetData>
    <row r="1" spans="1:2" x14ac:dyDescent="0.2">
      <c r="A1" s="9" t="s">
        <v>3</v>
      </c>
    </row>
    <row r="2" spans="1:2" x14ac:dyDescent="0.2">
      <c r="B2" t="s">
        <v>4</v>
      </c>
    </row>
    <row r="3" spans="1:2" x14ac:dyDescent="0.2">
      <c r="B3" t="s">
        <v>5</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A10" sqref="A10"/>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2576</v>
      </c>
    </row>
    <row r="16" spans="1:7" x14ac:dyDescent="0.2">
      <c r="C16" t="s">
        <v>2572</v>
      </c>
    </row>
    <row r="17" spans="3:6" x14ac:dyDescent="0.2">
      <c r="C17" t="s">
        <v>2573</v>
      </c>
    </row>
    <row r="18" spans="3:6" x14ac:dyDescent="0.2">
      <c r="C18">
        <v>1.33</v>
      </c>
      <c r="D18">
        <v>1.35</v>
      </c>
    </row>
    <row r="19" spans="3:6" x14ac:dyDescent="0.2">
      <c r="D19" t="s">
        <v>2574</v>
      </c>
      <c r="F19">
        <f>32.72-28.53</f>
        <v>4.1899999999999977</v>
      </c>
    </row>
    <row r="20" spans="3:6" x14ac:dyDescent="0.2">
      <c r="D20" t="s">
        <v>2575</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topLeftCell="A13"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2578</v>
      </c>
    </row>
    <row r="3" spans="1:9" x14ac:dyDescent="0.2">
      <c r="B3" t="s">
        <v>5</v>
      </c>
      <c r="C3" t="s">
        <v>34</v>
      </c>
    </row>
    <row r="4" spans="1:9" x14ac:dyDescent="0.2">
      <c r="B4" t="s">
        <v>10</v>
      </c>
      <c r="C4" t="s">
        <v>2579</v>
      </c>
    </row>
    <row r="5" spans="1:9" x14ac:dyDescent="0.2">
      <c r="B5" t="s">
        <v>7</v>
      </c>
      <c r="C5" t="s">
        <v>2580</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2582</v>
      </c>
    </row>
    <row r="18" spans="3:3" x14ac:dyDescent="0.2">
      <c r="C18" s="11" t="s">
        <v>2583</v>
      </c>
    </row>
    <row r="19" spans="3:3" x14ac:dyDescent="0.2">
      <c r="C19" t="s">
        <v>2591</v>
      </c>
    </row>
    <row r="21" spans="3:3" x14ac:dyDescent="0.2">
      <c r="C21" t="s">
        <v>2584</v>
      </c>
    </row>
    <row r="22" spans="3:3" x14ac:dyDescent="0.2">
      <c r="C22" t="s">
        <v>2585</v>
      </c>
    </row>
    <row r="23" spans="3:3" x14ac:dyDescent="0.2">
      <c r="C23" t="s">
        <v>2586</v>
      </c>
    </row>
    <row r="24" spans="3:3" x14ac:dyDescent="0.2">
      <c r="C24" t="s">
        <v>2587</v>
      </c>
    </row>
    <row r="25" spans="3:3" x14ac:dyDescent="0.2">
      <c r="C25" t="s">
        <v>2588</v>
      </c>
    </row>
    <row r="26" spans="3:3" x14ac:dyDescent="0.2">
      <c r="C26" t="s">
        <v>2589</v>
      </c>
    </row>
    <row r="27" spans="3:3" x14ac:dyDescent="0.2">
      <c r="C27" t="s">
        <v>2590</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2024-10-06T15:26:22Z</dcterms:modified>
</cp:coreProperties>
</file>